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Nhance\Personal\MIS\"/>
    </mc:Choice>
  </mc:AlternateContent>
  <bookViews>
    <workbookView xWindow="720" yWindow="750" windowWidth="15600" windowHeight="7110"/>
  </bookViews>
  <sheets>
    <sheet name="Base" sheetId="1" r:id="rId1"/>
  </sheets>
  <definedNames>
    <definedName name="_xlnm._FilterDatabase" localSheetId="0" hidden="1">Base!$A$1:$LV$328</definedName>
  </definedNames>
  <calcPr calcId="162913"/>
</workbook>
</file>

<file path=xl/calcChain.xml><?xml version="1.0" encoding="utf-8"?>
<calcChain xmlns="http://schemas.openxmlformats.org/spreadsheetml/2006/main">
  <c r="JS2" i="1" l="1"/>
  <c r="FQ110" i="1" l="1"/>
  <c r="FP110" i="1"/>
  <c r="BQ312" i="1" l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BP312" i="1"/>
  <c r="DQ312" i="1" s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KW312" i="1"/>
  <c r="KX312" i="1"/>
  <c r="KY312" i="1"/>
  <c r="KZ312" i="1"/>
  <c r="LA312" i="1"/>
  <c r="LB312" i="1"/>
  <c r="LC312" i="1"/>
  <c r="LD312" i="1"/>
  <c r="LE312" i="1"/>
  <c r="LF312" i="1"/>
  <c r="LG312" i="1"/>
  <c r="LH312" i="1"/>
  <c r="LI312" i="1"/>
  <c r="LJ312" i="1"/>
  <c r="LK312" i="1"/>
  <c r="LL312" i="1"/>
  <c r="LM312" i="1"/>
  <c r="LN312" i="1"/>
  <c r="LO312" i="1"/>
  <c r="LP312" i="1"/>
  <c r="LQ312" i="1"/>
  <c r="LR312" i="1"/>
  <c r="LU312" i="1"/>
  <c r="LV312" i="1"/>
  <c r="FR312" i="1"/>
  <c r="LS312" i="1" l="1"/>
  <c r="JS312" i="1"/>
  <c r="LT312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KW317" i="1"/>
  <c r="KX317" i="1"/>
  <c r="KY317" i="1"/>
  <c r="KZ317" i="1"/>
  <c r="LA317" i="1"/>
  <c r="LB317" i="1"/>
  <c r="LC317" i="1"/>
  <c r="LD317" i="1"/>
  <c r="LE317" i="1"/>
  <c r="LF317" i="1"/>
  <c r="LG317" i="1"/>
  <c r="LH317" i="1"/>
  <c r="LI317" i="1"/>
  <c r="LJ317" i="1"/>
  <c r="LK317" i="1"/>
  <c r="LL317" i="1"/>
  <c r="LM317" i="1"/>
  <c r="LN317" i="1"/>
  <c r="LO317" i="1"/>
  <c r="LP317" i="1"/>
  <c r="LQ317" i="1"/>
  <c r="LR317" i="1"/>
  <c r="LU317" i="1"/>
  <c r="LV317" i="1"/>
  <c r="FR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BP317" i="1"/>
  <c r="DQ317" i="1" s="1"/>
  <c r="JS317" i="1" l="1"/>
  <c r="LS317" i="1"/>
  <c r="LT317" i="1"/>
  <c r="HS64" i="1"/>
  <c r="JT64" i="1" s="1"/>
  <c r="HT64" i="1"/>
  <c r="HU64" i="1"/>
  <c r="HV64" i="1"/>
  <c r="HW64" i="1"/>
  <c r="JX64" i="1" s="1"/>
  <c r="HX64" i="1"/>
  <c r="HY64" i="1"/>
  <c r="HZ64" i="1"/>
  <c r="IA64" i="1"/>
  <c r="KB64" i="1" s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U64" i="1"/>
  <c r="JV64" i="1"/>
  <c r="JW64" i="1"/>
  <c r="JY64" i="1"/>
  <c r="JZ64" i="1"/>
  <c r="KA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U64" i="1"/>
  <c r="LV64" i="1"/>
  <c r="FR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BP64" i="1"/>
  <c r="DQ64" i="1" s="1"/>
  <c r="LV328" i="1"/>
  <c r="LU328" i="1"/>
  <c r="LV327" i="1"/>
  <c r="LU327" i="1"/>
  <c r="LV326" i="1"/>
  <c r="LU326" i="1"/>
  <c r="LV325" i="1"/>
  <c r="LU325" i="1"/>
  <c r="LV324" i="1"/>
  <c r="LU324" i="1"/>
  <c r="LV323" i="1"/>
  <c r="LU323" i="1"/>
  <c r="LV322" i="1"/>
  <c r="LU322" i="1"/>
  <c r="LV321" i="1"/>
  <c r="LU321" i="1"/>
  <c r="LV320" i="1"/>
  <c r="LU320" i="1"/>
  <c r="LV319" i="1"/>
  <c r="LU319" i="1"/>
  <c r="LV318" i="1"/>
  <c r="LU318" i="1"/>
  <c r="LV316" i="1"/>
  <c r="LU316" i="1"/>
  <c r="LV315" i="1"/>
  <c r="LU315" i="1"/>
  <c r="LV314" i="1"/>
  <c r="LU314" i="1"/>
  <c r="LV313" i="1"/>
  <c r="LU313" i="1"/>
  <c r="LV311" i="1"/>
  <c r="LU311" i="1"/>
  <c r="LV310" i="1"/>
  <c r="LU310" i="1"/>
  <c r="LV309" i="1"/>
  <c r="LU309" i="1"/>
  <c r="LV308" i="1"/>
  <c r="LU308" i="1"/>
  <c r="LV307" i="1"/>
  <c r="LU307" i="1"/>
  <c r="LV306" i="1"/>
  <c r="LU306" i="1"/>
  <c r="LV305" i="1"/>
  <c r="LU305" i="1"/>
  <c r="LV304" i="1"/>
  <c r="LU304" i="1"/>
  <c r="LV303" i="1"/>
  <c r="LU303" i="1"/>
  <c r="LV302" i="1"/>
  <c r="LU302" i="1"/>
  <c r="LV301" i="1"/>
  <c r="LU301" i="1"/>
  <c r="LV300" i="1"/>
  <c r="LU300" i="1"/>
  <c r="LV299" i="1"/>
  <c r="LU299" i="1"/>
  <c r="LV298" i="1"/>
  <c r="LU298" i="1"/>
  <c r="LV297" i="1"/>
  <c r="LU297" i="1"/>
  <c r="LV296" i="1"/>
  <c r="LU296" i="1"/>
  <c r="LV295" i="1"/>
  <c r="LU295" i="1"/>
  <c r="LV294" i="1"/>
  <c r="LU294" i="1"/>
  <c r="LV293" i="1"/>
  <c r="LU293" i="1"/>
  <c r="LV292" i="1"/>
  <c r="LU292" i="1"/>
  <c r="LV291" i="1"/>
  <c r="LU291" i="1"/>
  <c r="LV290" i="1"/>
  <c r="LU290" i="1"/>
  <c r="LV289" i="1"/>
  <c r="LU289" i="1"/>
  <c r="LV288" i="1"/>
  <c r="LU288" i="1"/>
  <c r="LV287" i="1"/>
  <c r="LU287" i="1"/>
  <c r="LV286" i="1"/>
  <c r="LU286" i="1"/>
  <c r="LV285" i="1"/>
  <c r="LU285" i="1"/>
  <c r="LV284" i="1"/>
  <c r="LU284" i="1"/>
  <c r="LV283" i="1"/>
  <c r="LU283" i="1"/>
  <c r="LV282" i="1"/>
  <c r="LU282" i="1"/>
  <c r="LV281" i="1"/>
  <c r="LU281" i="1"/>
  <c r="LV280" i="1"/>
  <c r="LU280" i="1"/>
  <c r="LV279" i="1"/>
  <c r="LU279" i="1"/>
  <c r="LV278" i="1"/>
  <c r="LU278" i="1"/>
  <c r="LV277" i="1"/>
  <c r="LU277" i="1"/>
  <c r="LV276" i="1"/>
  <c r="LU276" i="1"/>
  <c r="LV275" i="1"/>
  <c r="LU275" i="1"/>
  <c r="LV274" i="1"/>
  <c r="LU274" i="1"/>
  <c r="LV273" i="1"/>
  <c r="LU273" i="1"/>
  <c r="LV272" i="1"/>
  <c r="LU272" i="1"/>
  <c r="LV271" i="1"/>
  <c r="LU271" i="1"/>
  <c r="LV270" i="1"/>
  <c r="LU270" i="1"/>
  <c r="LV269" i="1"/>
  <c r="LU269" i="1"/>
  <c r="LV268" i="1"/>
  <c r="LU268" i="1"/>
  <c r="LV267" i="1"/>
  <c r="LU267" i="1"/>
  <c r="LV266" i="1"/>
  <c r="LU266" i="1"/>
  <c r="LV265" i="1"/>
  <c r="LU265" i="1"/>
  <c r="LV264" i="1"/>
  <c r="LU264" i="1"/>
  <c r="LV263" i="1"/>
  <c r="LU263" i="1"/>
  <c r="LV262" i="1"/>
  <c r="LU262" i="1"/>
  <c r="LV261" i="1"/>
  <c r="LU261" i="1"/>
  <c r="LV260" i="1"/>
  <c r="LU260" i="1"/>
  <c r="LV259" i="1"/>
  <c r="LU259" i="1"/>
  <c r="LV258" i="1"/>
  <c r="LU258" i="1"/>
  <c r="LV257" i="1"/>
  <c r="LU257" i="1"/>
  <c r="LV256" i="1"/>
  <c r="LU256" i="1"/>
  <c r="LV255" i="1"/>
  <c r="LU255" i="1"/>
  <c r="LV254" i="1"/>
  <c r="LU254" i="1"/>
  <c r="LV253" i="1"/>
  <c r="LU253" i="1"/>
  <c r="LV252" i="1"/>
  <c r="LU252" i="1"/>
  <c r="LV251" i="1"/>
  <c r="LU251" i="1"/>
  <c r="LV250" i="1"/>
  <c r="LU250" i="1"/>
  <c r="LV249" i="1"/>
  <c r="LU249" i="1"/>
  <c r="LV248" i="1"/>
  <c r="LU248" i="1"/>
  <c r="LV247" i="1"/>
  <c r="LU247" i="1"/>
  <c r="LV246" i="1"/>
  <c r="LU246" i="1"/>
  <c r="LV245" i="1"/>
  <c r="LU245" i="1"/>
  <c r="LV244" i="1"/>
  <c r="LU244" i="1"/>
  <c r="LV243" i="1"/>
  <c r="LU243" i="1"/>
  <c r="LV242" i="1"/>
  <c r="LU242" i="1"/>
  <c r="LV241" i="1"/>
  <c r="LU241" i="1"/>
  <c r="LV240" i="1"/>
  <c r="LU240" i="1"/>
  <c r="LV239" i="1"/>
  <c r="LU239" i="1"/>
  <c r="LV238" i="1"/>
  <c r="LU238" i="1"/>
  <c r="LV237" i="1"/>
  <c r="LU237" i="1"/>
  <c r="LV236" i="1"/>
  <c r="LU236" i="1"/>
  <c r="LV235" i="1"/>
  <c r="LU235" i="1"/>
  <c r="LV234" i="1"/>
  <c r="LU234" i="1"/>
  <c r="LV233" i="1"/>
  <c r="LU233" i="1"/>
  <c r="LV232" i="1"/>
  <c r="LU232" i="1"/>
  <c r="LV231" i="1"/>
  <c r="LU231" i="1"/>
  <c r="LV230" i="1"/>
  <c r="LU230" i="1"/>
  <c r="LV229" i="1"/>
  <c r="LU229" i="1"/>
  <c r="LV228" i="1"/>
  <c r="LU228" i="1"/>
  <c r="LV227" i="1"/>
  <c r="LU227" i="1"/>
  <c r="LV226" i="1"/>
  <c r="LU226" i="1"/>
  <c r="LV225" i="1"/>
  <c r="LU225" i="1"/>
  <c r="LV224" i="1"/>
  <c r="LU224" i="1"/>
  <c r="LV223" i="1"/>
  <c r="LU223" i="1"/>
  <c r="LV222" i="1"/>
  <c r="LU222" i="1"/>
  <c r="LV221" i="1"/>
  <c r="LU221" i="1"/>
  <c r="LV220" i="1"/>
  <c r="LU220" i="1"/>
  <c r="LV219" i="1"/>
  <c r="LU219" i="1"/>
  <c r="LV218" i="1"/>
  <c r="LU218" i="1"/>
  <c r="LV217" i="1"/>
  <c r="LU217" i="1"/>
  <c r="LV216" i="1"/>
  <c r="LU216" i="1"/>
  <c r="LV215" i="1"/>
  <c r="LU215" i="1"/>
  <c r="LV214" i="1"/>
  <c r="LU214" i="1"/>
  <c r="LV213" i="1"/>
  <c r="LU213" i="1"/>
  <c r="LV212" i="1"/>
  <c r="LU212" i="1"/>
  <c r="LV211" i="1"/>
  <c r="LU211" i="1"/>
  <c r="LV210" i="1"/>
  <c r="LU210" i="1"/>
  <c r="LV209" i="1"/>
  <c r="LU209" i="1"/>
  <c r="LV208" i="1"/>
  <c r="LU208" i="1"/>
  <c r="LV207" i="1"/>
  <c r="LU207" i="1"/>
  <c r="LV206" i="1"/>
  <c r="LU206" i="1"/>
  <c r="LV205" i="1"/>
  <c r="LU205" i="1"/>
  <c r="LV204" i="1"/>
  <c r="LU204" i="1"/>
  <c r="LV203" i="1"/>
  <c r="LU203" i="1"/>
  <c r="LV202" i="1"/>
  <c r="LU202" i="1"/>
  <c r="LV201" i="1"/>
  <c r="LU201" i="1"/>
  <c r="LV200" i="1"/>
  <c r="LU200" i="1"/>
  <c r="LV199" i="1"/>
  <c r="LU199" i="1"/>
  <c r="LV198" i="1"/>
  <c r="LU198" i="1"/>
  <c r="LV197" i="1"/>
  <c r="LU197" i="1"/>
  <c r="LV196" i="1"/>
  <c r="LU196" i="1"/>
  <c r="LV195" i="1"/>
  <c r="LU195" i="1"/>
  <c r="LV194" i="1"/>
  <c r="LU194" i="1"/>
  <c r="LV193" i="1"/>
  <c r="LU193" i="1"/>
  <c r="LV192" i="1"/>
  <c r="LU192" i="1"/>
  <c r="LV191" i="1"/>
  <c r="LU191" i="1"/>
  <c r="LV190" i="1"/>
  <c r="LU190" i="1"/>
  <c r="LV189" i="1"/>
  <c r="LU189" i="1"/>
  <c r="LV188" i="1"/>
  <c r="LU188" i="1"/>
  <c r="LV187" i="1"/>
  <c r="LU187" i="1"/>
  <c r="LV186" i="1"/>
  <c r="LU186" i="1"/>
  <c r="LV185" i="1"/>
  <c r="LU185" i="1"/>
  <c r="LV184" i="1"/>
  <c r="LU184" i="1"/>
  <c r="LV183" i="1"/>
  <c r="LU183" i="1"/>
  <c r="LV182" i="1"/>
  <c r="LU182" i="1"/>
  <c r="LV181" i="1"/>
  <c r="LU181" i="1"/>
  <c r="LV180" i="1"/>
  <c r="LU180" i="1"/>
  <c r="LV179" i="1"/>
  <c r="LU179" i="1"/>
  <c r="LV178" i="1"/>
  <c r="LU178" i="1"/>
  <c r="LV177" i="1"/>
  <c r="LU177" i="1"/>
  <c r="LV176" i="1"/>
  <c r="LU176" i="1"/>
  <c r="LV175" i="1"/>
  <c r="LU175" i="1"/>
  <c r="LV174" i="1"/>
  <c r="LU174" i="1"/>
  <c r="LV173" i="1"/>
  <c r="LU173" i="1"/>
  <c r="LV172" i="1"/>
  <c r="LU172" i="1"/>
  <c r="LV171" i="1"/>
  <c r="LU171" i="1"/>
  <c r="LV170" i="1"/>
  <c r="LU170" i="1"/>
  <c r="LV169" i="1"/>
  <c r="LU169" i="1"/>
  <c r="LV168" i="1"/>
  <c r="LU168" i="1"/>
  <c r="LV167" i="1"/>
  <c r="LU167" i="1"/>
  <c r="LV166" i="1"/>
  <c r="LU166" i="1"/>
  <c r="LV165" i="1"/>
  <c r="LU165" i="1"/>
  <c r="LV164" i="1"/>
  <c r="LU164" i="1"/>
  <c r="LV163" i="1"/>
  <c r="LU163" i="1"/>
  <c r="LV162" i="1"/>
  <c r="LU162" i="1"/>
  <c r="LV161" i="1"/>
  <c r="LU161" i="1"/>
  <c r="LV160" i="1"/>
  <c r="LU160" i="1"/>
  <c r="LV159" i="1"/>
  <c r="LU159" i="1"/>
  <c r="LV158" i="1"/>
  <c r="LU158" i="1"/>
  <c r="LV157" i="1"/>
  <c r="LU157" i="1"/>
  <c r="LV156" i="1"/>
  <c r="LU156" i="1"/>
  <c r="LV155" i="1"/>
  <c r="LU155" i="1"/>
  <c r="LV154" i="1"/>
  <c r="LU154" i="1"/>
  <c r="LV153" i="1"/>
  <c r="LU153" i="1"/>
  <c r="LV152" i="1"/>
  <c r="LU152" i="1"/>
  <c r="LV151" i="1"/>
  <c r="LU151" i="1"/>
  <c r="LV150" i="1"/>
  <c r="LU150" i="1"/>
  <c r="LV149" i="1"/>
  <c r="LU149" i="1"/>
  <c r="LV148" i="1"/>
  <c r="LU148" i="1"/>
  <c r="LV147" i="1"/>
  <c r="LU147" i="1"/>
  <c r="LV146" i="1"/>
  <c r="LU146" i="1"/>
  <c r="LV145" i="1"/>
  <c r="LU145" i="1"/>
  <c r="LV144" i="1"/>
  <c r="LU144" i="1"/>
  <c r="LV143" i="1"/>
  <c r="LU143" i="1"/>
  <c r="LV142" i="1"/>
  <c r="LU142" i="1"/>
  <c r="LV141" i="1"/>
  <c r="LU141" i="1"/>
  <c r="LV140" i="1"/>
  <c r="LU140" i="1"/>
  <c r="LV139" i="1"/>
  <c r="LU139" i="1"/>
  <c r="LV138" i="1"/>
  <c r="LU138" i="1"/>
  <c r="LV137" i="1"/>
  <c r="LU137" i="1"/>
  <c r="LV136" i="1"/>
  <c r="LU136" i="1"/>
  <c r="LV135" i="1"/>
  <c r="LU135" i="1"/>
  <c r="LV134" i="1"/>
  <c r="LU134" i="1"/>
  <c r="LV133" i="1"/>
  <c r="LU133" i="1"/>
  <c r="LV132" i="1"/>
  <c r="LU132" i="1"/>
  <c r="LV131" i="1"/>
  <c r="LU131" i="1"/>
  <c r="LV130" i="1"/>
  <c r="LU130" i="1"/>
  <c r="LV129" i="1"/>
  <c r="LU129" i="1"/>
  <c r="LV128" i="1"/>
  <c r="LU128" i="1"/>
  <c r="LV127" i="1"/>
  <c r="LU127" i="1"/>
  <c r="LV126" i="1"/>
  <c r="LU126" i="1"/>
  <c r="LV125" i="1"/>
  <c r="LU125" i="1"/>
  <c r="LV124" i="1"/>
  <c r="LU124" i="1"/>
  <c r="LV123" i="1"/>
  <c r="LU123" i="1"/>
  <c r="LV122" i="1"/>
  <c r="LU122" i="1"/>
  <c r="LV121" i="1"/>
  <c r="LU121" i="1"/>
  <c r="LV120" i="1"/>
  <c r="LU120" i="1"/>
  <c r="LV119" i="1"/>
  <c r="LU119" i="1"/>
  <c r="LV118" i="1"/>
  <c r="LU118" i="1"/>
  <c r="LV117" i="1"/>
  <c r="LU117" i="1"/>
  <c r="LV116" i="1"/>
  <c r="LU116" i="1"/>
  <c r="LV115" i="1"/>
  <c r="LU115" i="1"/>
  <c r="LV114" i="1"/>
  <c r="LU114" i="1"/>
  <c r="LV113" i="1"/>
  <c r="LU113" i="1"/>
  <c r="LV112" i="1"/>
  <c r="LU112" i="1"/>
  <c r="LV111" i="1"/>
  <c r="LU111" i="1"/>
  <c r="LV110" i="1"/>
  <c r="LU110" i="1"/>
  <c r="LV109" i="1"/>
  <c r="LU109" i="1"/>
  <c r="LV108" i="1"/>
  <c r="LU108" i="1"/>
  <c r="LV107" i="1"/>
  <c r="LU107" i="1"/>
  <c r="LV106" i="1"/>
  <c r="LU106" i="1"/>
  <c r="LV105" i="1"/>
  <c r="LU105" i="1"/>
  <c r="LV104" i="1"/>
  <c r="LU104" i="1"/>
  <c r="LV103" i="1"/>
  <c r="LU103" i="1"/>
  <c r="LV102" i="1"/>
  <c r="LU102" i="1"/>
  <c r="LV101" i="1"/>
  <c r="LU101" i="1"/>
  <c r="LV100" i="1"/>
  <c r="LU100" i="1"/>
  <c r="LV99" i="1"/>
  <c r="LU99" i="1"/>
  <c r="LV98" i="1"/>
  <c r="LU98" i="1"/>
  <c r="LV97" i="1"/>
  <c r="LU97" i="1"/>
  <c r="LV96" i="1"/>
  <c r="LU96" i="1"/>
  <c r="LV95" i="1"/>
  <c r="LU95" i="1"/>
  <c r="LV94" i="1"/>
  <c r="LU94" i="1"/>
  <c r="LV93" i="1"/>
  <c r="LU93" i="1"/>
  <c r="LV92" i="1"/>
  <c r="LU92" i="1"/>
  <c r="LV91" i="1"/>
  <c r="LU91" i="1"/>
  <c r="LV90" i="1"/>
  <c r="LU90" i="1"/>
  <c r="LV89" i="1"/>
  <c r="LU89" i="1"/>
  <c r="LV88" i="1"/>
  <c r="LU88" i="1"/>
  <c r="LV87" i="1"/>
  <c r="LU87" i="1"/>
  <c r="LV86" i="1"/>
  <c r="LU86" i="1"/>
  <c r="LV85" i="1"/>
  <c r="LU85" i="1"/>
  <c r="LV84" i="1"/>
  <c r="LU84" i="1"/>
  <c r="LV83" i="1"/>
  <c r="LU83" i="1"/>
  <c r="LV82" i="1"/>
  <c r="LU82" i="1"/>
  <c r="LV81" i="1"/>
  <c r="LU81" i="1"/>
  <c r="LV80" i="1"/>
  <c r="LU80" i="1"/>
  <c r="LV79" i="1"/>
  <c r="LU79" i="1"/>
  <c r="LV78" i="1"/>
  <c r="LU78" i="1"/>
  <c r="LV77" i="1"/>
  <c r="LU77" i="1"/>
  <c r="LV76" i="1"/>
  <c r="LU76" i="1"/>
  <c r="LV75" i="1"/>
  <c r="LU75" i="1"/>
  <c r="LV74" i="1"/>
  <c r="LU74" i="1"/>
  <c r="LV73" i="1"/>
  <c r="LU73" i="1"/>
  <c r="LV72" i="1"/>
  <c r="LU72" i="1"/>
  <c r="LV71" i="1"/>
  <c r="LU71" i="1"/>
  <c r="LV70" i="1"/>
  <c r="LU70" i="1"/>
  <c r="LV69" i="1"/>
  <c r="LU69" i="1"/>
  <c r="LV68" i="1"/>
  <c r="LU68" i="1"/>
  <c r="LV67" i="1"/>
  <c r="LU67" i="1"/>
  <c r="LV66" i="1"/>
  <c r="LU66" i="1"/>
  <c r="LV65" i="1"/>
  <c r="LU65" i="1"/>
  <c r="LV63" i="1"/>
  <c r="LU63" i="1"/>
  <c r="LV62" i="1"/>
  <c r="LU62" i="1"/>
  <c r="LV61" i="1"/>
  <c r="LU61" i="1"/>
  <c r="LV60" i="1"/>
  <c r="LU60" i="1"/>
  <c r="LV59" i="1"/>
  <c r="LU59" i="1"/>
  <c r="LV58" i="1"/>
  <c r="LU58" i="1"/>
  <c r="LV57" i="1"/>
  <c r="LU57" i="1"/>
  <c r="LV56" i="1"/>
  <c r="LU56" i="1"/>
  <c r="LV55" i="1"/>
  <c r="LU55" i="1"/>
  <c r="LV54" i="1"/>
  <c r="LU54" i="1"/>
  <c r="LV53" i="1"/>
  <c r="LU53" i="1"/>
  <c r="LV52" i="1"/>
  <c r="LU52" i="1"/>
  <c r="LV51" i="1"/>
  <c r="LU51" i="1"/>
  <c r="LV50" i="1"/>
  <c r="LU50" i="1"/>
  <c r="LV49" i="1"/>
  <c r="LU49" i="1"/>
  <c r="LV48" i="1"/>
  <c r="LU48" i="1"/>
  <c r="LV47" i="1"/>
  <c r="LU47" i="1"/>
  <c r="LV46" i="1"/>
  <c r="LU46" i="1"/>
  <c r="LV45" i="1"/>
  <c r="LU45" i="1"/>
  <c r="LV44" i="1"/>
  <c r="LU44" i="1"/>
  <c r="LV43" i="1"/>
  <c r="LU43" i="1"/>
  <c r="LV42" i="1"/>
  <c r="LU42" i="1"/>
  <c r="LV41" i="1"/>
  <c r="LU41" i="1"/>
  <c r="LV40" i="1"/>
  <c r="LU40" i="1"/>
  <c r="LV39" i="1"/>
  <c r="LU39" i="1"/>
  <c r="LV38" i="1"/>
  <c r="LU38" i="1"/>
  <c r="LV37" i="1"/>
  <c r="LU37" i="1"/>
  <c r="LV36" i="1"/>
  <c r="LU36" i="1"/>
  <c r="LV35" i="1"/>
  <c r="LU35" i="1"/>
  <c r="LV34" i="1"/>
  <c r="LU34" i="1"/>
  <c r="LV33" i="1"/>
  <c r="LU33" i="1"/>
  <c r="LV32" i="1"/>
  <c r="LU32" i="1"/>
  <c r="LV31" i="1"/>
  <c r="LU31" i="1"/>
  <c r="LV30" i="1"/>
  <c r="LU30" i="1"/>
  <c r="LV29" i="1"/>
  <c r="LU29" i="1"/>
  <c r="LV28" i="1"/>
  <c r="LU28" i="1"/>
  <c r="LV27" i="1"/>
  <c r="LU27" i="1"/>
  <c r="LV26" i="1"/>
  <c r="LU26" i="1"/>
  <c r="LV25" i="1"/>
  <c r="LU25" i="1"/>
  <c r="LV24" i="1"/>
  <c r="LU24" i="1"/>
  <c r="LV23" i="1"/>
  <c r="LU23" i="1"/>
  <c r="LV22" i="1"/>
  <c r="LU22" i="1"/>
  <c r="LV21" i="1"/>
  <c r="LU21" i="1"/>
  <c r="LV20" i="1"/>
  <c r="LU20" i="1"/>
  <c r="LV19" i="1"/>
  <c r="LU19" i="1"/>
  <c r="LV18" i="1"/>
  <c r="LU18" i="1"/>
  <c r="LV17" i="1"/>
  <c r="LU17" i="1"/>
  <c r="LV16" i="1"/>
  <c r="LU16" i="1"/>
  <c r="LV15" i="1"/>
  <c r="LU15" i="1"/>
  <c r="LV14" i="1"/>
  <c r="LU14" i="1"/>
  <c r="LV13" i="1"/>
  <c r="LU13" i="1"/>
  <c r="LV12" i="1"/>
  <c r="LU12" i="1"/>
  <c r="LV11" i="1"/>
  <c r="LU11" i="1"/>
  <c r="LV10" i="1"/>
  <c r="LU10" i="1"/>
  <c r="LV9" i="1"/>
  <c r="LU9" i="1"/>
  <c r="LV8" i="1"/>
  <c r="LU8" i="1"/>
  <c r="LV7" i="1"/>
  <c r="LU7" i="1"/>
  <c r="LV6" i="1"/>
  <c r="LU6" i="1"/>
  <c r="LV5" i="1"/>
  <c r="LU5" i="1"/>
  <c r="LV4" i="1"/>
  <c r="LU4" i="1"/>
  <c r="LV3" i="1"/>
  <c r="LU3" i="1"/>
  <c r="LV2" i="1"/>
  <c r="LU2" i="1"/>
  <c r="JR328" i="1"/>
  <c r="JR327" i="1"/>
  <c r="JR326" i="1"/>
  <c r="JR325" i="1"/>
  <c r="JR324" i="1"/>
  <c r="JR323" i="1"/>
  <c r="JR322" i="1"/>
  <c r="JR321" i="1"/>
  <c r="JR320" i="1"/>
  <c r="JR319" i="1"/>
  <c r="JR318" i="1"/>
  <c r="JR316" i="1"/>
  <c r="JR315" i="1"/>
  <c r="JR314" i="1"/>
  <c r="JR313" i="1"/>
  <c r="JR311" i="1"/>
  <c r="JR310" i="1"/>
  <c r="JR309" i="1"/>
  <c r="JR308" i="1"/>
  <c r="JR307" i="1"/>
  <c r="JR306" i="1"/>
  <c r="JR305" i="1"/>
  <c r="JR304" i="1"/>
  <c r="JR303" i="1"/>
  <c r="JR302" i="1"/>
  <c r="JR301" i="1"/>
  <c r="JR300" i="1"/>
  <c r="JR299" i="1"/>
  <c r="JR298" i="1"/>
  <c r="JR297" i="1"/>
  <c r="JR296" i="1"/>
  <c r="JR295" i="1"/>
  <c r="JR294" i="1"/>
  <c r="JR293" i="1"/>
  <c r="JR292" i="1"/>
  <c r="JR291" i="1"/>
  <c r="JR290" i="1"/>
  <c r="JR289" i="1"/>
  <c r="JR288" i="1"/>
  <c r="JR287" i="1"/>
  <c r="JR286" i="1"/>
  <c r="JR285" i="1"/>
  <c r="JR284" i="1"/>
  <c r="JR283" i="1"/>
  <c r="JR282" i="1"/>
  <c r="JR281" i="1"/>
  <c r="JR280" i="1"/>
  <c r="JR279" i="1"/>
  <c r="JR278" i="1"/>
  <c r="JR277" i="1"/>
  <c r="JR276" i="1"/>
  <c r="JR275" i="1"/>
  <c r="JR274" i="1"/>
  <c r="JR273" i="1"/>
  <c r="JR272" i="1"/>
  <c r="JR271" i="1"/>
  <c r="JR270" i="1"/>
  <c r="JR269" i="1"/>
  <c r="JR268" i="1"/>
  <c r="JR267" i="1"/>
  <c r="JR266" i="1"/>
  <c r="JR265" i="1"/>
  <c r="JR264" i="1"/>
  <c r="JR263" i="1"/>
  <c r="JR262" i="1"/>
  <c r="JR261" i="1"/>
  <c r="JR260" i="1"/>
  <c r="JR259" i="1"/>
  <c r="JR258" i="1"/>
  <c r="JR257" i="1"/>
  <c r="JR256" i="1"/>
  <c r="JR255" i="1"/>
  <c r="JR254" i="1"/>
  <c r="JR253" i="1"/>
  <c r="JR252" i="1"/>
  <c r="JR251" i="1"/>
  <c r="JR250" i="1"/>
  <c r="JR249" i="1"/>
  <c r="JR248" i="1"/>
  <c r="JR247" i="1"/>
  <c r="JR246" i="1"/>
  <c r="JR245" i="1"/>
  <c r="JR244" i="1"/>
  <c r="JR243" i="1"/>
  <c r="JR242" i="1"/>
  <c r="JR241" i="1"/>
  <c r="JR240" i="1"/>
  <c r="JR239" i="1"/>
  <c r="JR238" i="1"/>
  <c r="JR237" i="1"/>
  <c r="JR236" i="1"/>
  <c r="JR235" i="1"/>
  <c r="JR234" i="1"/>
  <c r="JR233" i="1"/>
  <c r="JR232" i="1"/>
  <c r="JR231" i="1"/>
  <c r="JR230" i="1"/>
  <c r="JR229" i="1"/>
  <c r="JR228" i="1"/>
  <c r="JR227" i="1"/>
  <c r="JR226" i="1"/>
  <c r="JR225" i="1"/>
  <c r="JR224" i="1"/>
  <c r="JR223" i="1"/>
  <c r="JR222" i="1"/>
  <c r="JR221" i="1"/>
  <c r="JR220" i="1"/>
  <c r="JR219" i="1"/>
  <c r="JR218" i="1"/>
  <c r="JR217" i="1"/>
  <c r="JR216" i="1"/>
  <c r="JR215" i="1"/>
  <c r="JR214" i="1"/>
  <c r="JR213" i="1"/>
  <c r="JR212" i="1"/>
  <c r="JR211" i="1"/>
  <c r="JR210" i="1"/>
  <c r="JR209" i="1"/>
  <c r="JR208" i="1"/>
  <c r="JR207" i="1"/>
  <c r="JR206" i="1"/>
  <c r="JR205" i="1"/>
  <c r="JR204" i="1"/>
  <c r="JR203" i="1"/>
  <c r="JR202" i="1"/>
  <c r="JR201" i="1"/>
  <c r="JR200" i="1"/>
  <c r="JR199" i="1"/>
  <c r="JR198" i="1"/>
  <c r="JR197" i="1"/>
  <c r="JR196" i="1"/>
  <c r="JR195" i="1"/>
  <c r="JR194" i="1"/>
  <c r="JR193" i="1"/>
  <c r="JR192" i="1"/>
  <c r="JR191" i="1"/>
  <c r="JR190" i="1"/>
  <c r="JR189" i="1"/>
  <c r="JR188" i="1"/>
  <c r="JR187" i="1"/>
  <c r="JR186" i="1"/>
  <c r="JR185" i="1"/>
  <c r="JR184" i="1"/>
  <c r="JR183" i="1"/>
  <c r="JR182" i="1"/>
  <c r="JR181" i="1"/>
  <c r="JR180" i="1"/>
  <c r="JR179" i="1"/>
  <c r="JR178" i="1"/>
  <c r="JR177" i="1"/>
  <c r="JR176" i="1"/>
  <c r="JR175" i="1"/>
  <c r="JR174" i="1"/>
  <c r="JR173" i="1"/>
  <c r="JR172" i="1"/>
  <c r="JR171" i="1"/>
  <c r="JR170" i="1"/>
  <c r="JR169" i="1"/>
  <c r="JR168" i="1"/>
  <c r="JR167" i="1"/>
  <c r="JR166" i="1"/>
  <c r="JR165" i="1"/>
  <c r="JR164" i="1"/>
  <c r="JR163" i="1"/>
  <c r="JR162" i="1"/>
  <c r="JR161" i="1"/>
  <c r="JR160" i="1"/>
  <c r="JR159" i="1"/>
  <c r="JR158" i="1"/>
  <c r="JR157" i="1"/>
  <c r="JR156" i="1"/>
  <c r="JR155" i="1"/>
  <c r="JR154" i="1"/>
  <c r="JR153" i="1"/>
  <c r="JR152" i="1"/>
  <c r="JR151" i="1"/>
  <c r="JR150" i="1"/>
  <c r="JR149" i="1"/>
  <c r="JR148" i="1"/>
  <c r="JR147" i="1"/>
  <c r="JR146" i="1"/>
  <c r="JR145" i="1"/>
  <c r="JR144" i="1"/>
  <c r="JR143" i="1"/>
  <c r="JR142" i="1"/>
  <c r="JR141" i="1"/>
  <c r="JR140" i="1"/>
  <c r="JR139" i="1"/>
  <c r="JR138" i="1"/>
  <c r="JR137" i="1"/>
  <c r="JR136" i="1"/>
  <c r="JR135" i="1"/>
  <c r="JR134" i="1"/>
  <c r="JR133" i="1"/>
  <c r="JR132" i="1"/>
  <c r="JR131" i="1"/>
  <c r="JR130" i="1"/>
  <c r="JR129" i="1"/>
  <c r="JR128" i="1"/>
  <c r="JR127" i="1"/>
  <c r="JR126" i="1"/>
  <c r="JR125" i="1"/>
  <c r="JR124" i="1"/>
  <c r="JR123" i="1"/>
  <c r="JR122" i="1"/>
  <c r="JR121" i="1"/>
  <c r="JR120" i="1"/>
  <c r="JR119" i="1"/>
  <c r="JR118" i="1"/>
  <c r="JR117" i="1"/>
  <c r="JR116" i="1"/>
  <c r="JR115" i="1"/>
  <c r="JR114" i="1"/>
  <c r="JR113" i="1"/>
  <c r="JR112" i="1"/>
  <c r="JR111" i="1"/>
  <c r="JR110" i="1"/>
  <c r="JR109" i="1"/>
  <c r="JR108" i="1"/>
  <c r="JR107" i="1"/>
  <c r="JR106" i="1"/>
  <c r="JR105" i="1"/>
  <c r="JR104" i="1"/>
  <c r="JR103" i="1"/>
  <c r="JR102" i="1"/>
  <c r="JR101" i="1"/>
  <c r="JR100" i="1"/>
  <c r="JR99" i="1"/>
  <c r="JR98" i="1"/>
  <c r="JR97" i="1"/>
  <c r="JR96" i="1"/>
  <c r="JR95" i="1"/>
  <c r="JR94" i="1"/>
  <c r="JR93" i="1"/>
  <c r="JR92" i="1"/>
  <c r="JR91" i="1"/>
  <c r="JR90" i="1"/>
  <c r="JR89" i="1"/>
  <c r="JR88" i="1"/>
  <c r="JR87" i="1"/>
  <c r="JR86" i="1"/>
  <c r="JR85" i="1"/>
  <c r="JR84" i="1"/>
  <c r="JR83" i="1"/>
  <c r="JR82" i="1"/>
  <c r="JR81" i="1"/>
  <c r="JR80" i="1"/>
  <c r="JR79" i="1"/>
  <c r="JR78" i="1"/>
  <c r="JR77" i="1"/>
  <c r="JR76" i="1"/>
  <c r="JR75" i="1"/>
  <c r="JR74" i="1"/>
  <c r="JR73" i="1"/>
  <c r="JR72" i="1"/>
  <c r="JR71" i="1"/>
  <c r="JR70" i="1"/>
  <c r="JR69" i="1"/>
  <c r="JR68" i="1"/>
  <c r="JR67" i="1"/>
  <c r="JR66" i="1"/>
  <c r="JR65" i="1"/>
  <c r="JR63" i="1"/>
  <c r="JR62" i="1"/>
  <c r="JR61" i="1"/>
  <c r="JR60" i="1"/>
  <c r="JR59" i="1"/>
  <c r="JR58" i="1"/>
  <c r="JR57" i="1"/>
  <c r="JR56" i="1"/>
  <c r="JR55" i="1"/>
  <c r="JR54" i="1"/>
  <c r="JR53" i="1"/>
  <c r="JR52" i="1"/>
  <c r="JR51" i="1"/>
  <c r="JR50" i="1"/>
  <c r="JR49" i="1"/>
  <c r="JR48" i="1"/>
  <c r="JR47" i="1"/>
  <c r="JR46" i="1"/>
  <c r="JR45" i="1"/>
  <c r="JR44" i="1"/>
  <c r="JR43" i="1"/>
  <c r="JR42" i="1"/>
  <c r="JR41" i="1"/>
  <c r="JR40" i="1"/>
  <c r="JR39" i="1"/>
  <c r="JR38" i="1"/>
  <c r="JR37" i="1"/>
  <c r="JR36" i="1"/>
  <c r="JR35" i="1"/>
  <c r="JR34" i="1"/>
  <c r="JR33" i="1"/>
  <c r="JR32" i="1"/>
  <c r="JR31" i="1"/>
  <c r="JR30" i="1"/>
  <c r="JR29" i="1"/>
  <c r="JR28" i="1"/>
  <c r="JR27" i="1"/>
  <c r="JR26" i="1"/>
  <c r="JR25" i="1"/>
  <c r="JR24" i="1"/>
  <c r="JR23" i="1"/>
  <c r="JR22" i="1"/>
  <c r="JR21" i="1"/>
  <c r="JR20" i="1"/>
  <c r="JR19" i="1"/>
  <c r="JR18" i="1"/>
  <c r="JR17" i="1"/>
  <c r="JR16" i="1"/>
  <c r="JR15" i="1"/>
  <c r="JR14" i="1"/>
  <c r="JR13" i="1"/>
  <c r="JR12" i="1"/>
  <c r="JR11" i="1"/>
  <c r="JR10" i="1"/>
  <c r="JR9" i="1"/>
  <c r="JR8" i="1"/>
  <c r="JR7" i="1"/>
  <c r="JR6" i="1"/>
  <c r="JR5" i="1"/>
  <c r="JR4" i="1"/>
  <c r="JR3" i="1"/>
  <c r="JR2" i="1"/>
  <c r="HR330" i="1"/>
  <c r="HR332" i="1" s="1"/>
  <c r="FQ330" i="1"/>
  <c r="FR328" i="1"/>
  <c r="FR327" i="1"/>
  <c r="FR326" i="1"/>
  <c r="FR325" i="1"/>
  <c r="FR324" i="1"/>
  <c r="FR323" i="1"/>
  <c r="FR322" i="1"/>
  <c r="FR321" i="1"/>
  <c r="FR320" i="1"/>
  <c r="FR319" i="1"/>
  <c r="FR318" i="1"/>
  <c r="FR316" i="1"/>
  <c r="FR315" i="1"/>
  <c r="FR314" i="1"/>
  <c r="FR313" i="1"/>
  <c r="FR311" i="1"/>
  <c r="FR310" i="1"/>
  <c r="FR309" i="1"/>
  <c r="FR308" i="1"/>
  <c r="FR307" i="1"/>
  <c r="FR306" i="1"/>
  <c r="FR305" i="1"/>
  <c r="FR304" i="1"/>
  <c r="FR303" i="1"/>
  <c r="FR302" i="1"/>
  <c r="FR301" i="1"/>
  <c r="FR300" i="1"/>
  <c r="FR299" i="1"/>
  <c r="FR298" i="1"/>
  <c r="FR297" i="1"/>
  <c r="FR296" i="1"/>
  <c r="FR295" i="1"/>
  <c r="FR294" i="1"/>
  <c r="FR293" i="1"/>
  <c r="FR292" i="1"/>
  <c r="FR291" i="1"/>
  <c r="FR290" i="1"/>
  <c r="FR289" i="1"/>
  <c r="FR288" i="1"/>
  <c r="FR287" i="1"/>
  <c r="FR286" i="1"/>
  <c r="FR285" i="1"/>
  <c r="FR284" i="1"/>
  <c r="FR283" i="1"/>
  <c r="FR282" i="1"/>
  <c r="FR281" i="1"/>
  <c r="FR280" i="1"/>
  <c r="FR279" i="1"/>
  <c r="FR278" i="1"/>
  <c r="FR277" i="1"/>
  <c r="FR276" i="1"/>
  <c r="FR275" i="1"/>
  <c r="FR274" i="1"/>
  <c r="FR273" i="1"/>
  <c r="FR272" i="1"/>
  <c r="FR271" i="1"/>
  <c r="FR270" i="1"/>
  <c r="FR269" i="1"/>
  <c r="FR268" i="1"/>
  <c r="FR267" i="1"/>
  <c r="FR266" i="1"/>
  <c r="FR265" i="1"/>
  <c r="FR264" i="1"/>
  <c r="FR263" i="1"/>
  <c r="FR262" i="1"/>
  <c r="FR261" i="1"/>
  <c r="FR260" i="1"/>
  <c r="FR259" i="1"/>
  <c r="FR258" i="1"/>
  <c r="FR257" i="1"/>
  <c r="FR256" i="1"/>
  <c r="FR255" i="1"/>
  <c r="FR254" i="1"/>
  <c r="FR253" i="1"/>
  <c r="FR252" i="1"/>
  <c r="FR251" i="1"/>
  <c r="FR250" i="1"/>
  <c r="FR249" i="1"/>
  <c r="FR248" i="1"/>
  <c r="FR247" i="1"/>
  <c r="FR246" i="1"/>
  <c r="FR245" i="1"/>
  <c r="FR244" i="1"/>
  <c r="FR243" i="1"/>
  <c r="FR242" i="1"/>
  <c r="FR241" i="1"/>
  <c r="FR240" i="1"/>
  <c r="FR239" i="1"/>
  <c r="FR238" i="1"/>
  <c r="FR237" i="1"/>
  <c r="FR236" i="1"/>
  <c r="FR235" i="1"/>
  <c r="FR234" i="1"/>
  <c r="FR233" i="1"/>
  <c r="FR232" i="1"/>
  <c r="FR231" i="1"/>
  <c r="FR230" i="1"/>
  <c r="FR229" i="1"/>
  <c r="FR228" i="1"/>
  <c r="FR227" i="1"/>
  <c r="FR226" i="1"/>
  <c r="FR225" i="1"/>
  <c r="FR224" i="1"/>
  <c r="FR223" i="1"/>
  <c r="FR222" i="1"/>
  <c r="FR221" i="1"/>
  <c r="FR220" i="1"/>
  <c r="FR219" i="1"/>
  <c r="FR218" i="1"/>
  <c r="FR217" i="1"/>
  <c r="FR216" i="1"/>
  <c r="FR215" i="1"/>
  <c r="FR214" i="1"/>
  <c r="FR213" i="1"/>
  <c r="FR212" i="1"/>
  <c r="FR211" i="1"/>
  <c r="FR210" i="1"/>
  <c r="FR209" i="1"/>
  <c r="FR208" i="1"/>
  <c r="FR207" i="1"/>
  <c r="FR206" i="1"/>
  <c r="FR205" i="1"/>
  <c r="FR204" i="1"/>
  <c r="FR203" i="1"/>
  <c r="FR202" i="1"/>
  <c r="FR201" i="1"/>
  <c r="FR200" i="1"/>
  <c r="FR199" i="1"/>
  <c r="FR198" i="1"/>
  <c r="FR197" i="1"/>
  <c r="FR196" i="1"/>
  <c r="FR195" i="1"/>
  <c r="FR194" i="1"/>
  <c r="FR193" i="1"/>
  <c r="FR192" i="1"/>
  <c r="FR191" i="1"/>
  <c r="FR190" i="1"/>
  <c r="FR189" i="1"/>
  <c r="FR188" i="1"/>
  <c r="FR187" i="1"/>
  <c r="FR186" i="1"/>
  <c r="FR185" i="1"/>
  <c r="FR184" i="1"/>
  <c r="FR183" i="1"/>
  <c r="FR182" i="1"/>
  <c r="FR181" i="1"/>
  <c r="FR180" i="1"/>
  <c r="FR179" i="1"/>
  <c r="FR178" i="1"/>
  <c r="FR177" i="1"/>
  <c r="FR176" i="1"/>
  <c r="FR175" i="1"/>
  <c r="FR174" i="1"/>
  <c r="FR173" i="1"/>
  <c r="FR172" i="1"/>
  <c r="FR171" i="1"/>
  <c r="FR170" i="1"/>
  <c r="FR169" i="1"/>
  <c r="FR168" i="1"/>
  <c r="FR167" i="1"/>
  <c r="FR166" i="1"/>
  <c r="FR165" i="1"/>
  <c r="FR164" i="1"/>
  <c r="FR163" i="1"/>
  <c r="FR162" i="1"/>
  <c r="FR161" i="1"/>
  <c r="FR160" i="1"/>
  <c r="FR159" i="1"/>
  <c r="FR158" i="1"/>
  <c r="FR157" i="1"/>
  <c r="FR156" i="1"/>
  <c r="FR155" i="1"/>
  <c r="FR154" i="1"/>
  <c r="FR153" i="1"/>
  <c r="FR152" i="1"/>
  <c r="FR151" i="1"/>
  <c r="FR150" i="1"/>
  <c r="FR149" i="1"/>
  <c r="FR148" i="1"/>
  <c r="FR147" i="1"/>
  <c r="FR146" i="1"/>
  <c r="FR145" i="1"/>
  <c r="FR144" i="1"/>
  <c r="FR143" i="1"/>
  <c r="FR142" i="1"/>
  <c r="FR141" i="1"/>
  <c r="FR140" i="1"/>
  <c r="FR139" i="1"/>
  <c r="FR138" i="1"/>
  <c r="FR137" i="1"/>
  <c r="FR136" i="1"/>
  <c r="FR135" i="1"/>
  <c r="FR134" i="1"/>
  <c r="FR133" i="1"/>
  <c r="FR132" i="1"/>
  <c r="FR131" i="1"/>
  <c r="FR130" i="1"/>
  <c r="FR129" i="1"/>
  <c r="FR128" i="1"/>
  <c r="FR127" i="1"/>
  <c r="FR126" i="1"/>
  <c r="FR125" i="1"/>
  <c r="FR124" i="1"/>
  <c r="FR123" i="1"/>
  <c r="FR122" i="1"/>
  <c r="FR121" i="1"/>
  <c r="FR120" i="1"/>
  <c r="FR119" i="1"/>
  <c r="FR118" i="1"/>
  <c r="FR117" i="1"/>
  <c r="FR116" i="1"/>
  <c r="FR115" i="1"/>
  <c r="FR114" i="1"/>
  <c r="FR113" i="1"/>
  <c r="FR112" i="1"/>
  <c r="FR111" i="1"/>
  <c r="FR110" i="1"/>
  <c r="FR109" i="1"/>
  <c r="FR108" i="1"/>
  <c r="FR107" i="1"/>
  <c r="FR106" i="1"/>
  <c r="FR105" i="1"/>
  <c r="FR104" i="1"/>
  <c r="FR103" i="1"/>
  <c r="FR102" i="1"/>
  <c r="FR101" i="1"/>
  <c r="FR100" i="1"/>
  <c r="FR99" i="1"/>
  <c r="FR98" i="1"/>
  <c r="FR97" i="1"/>
  <c r="FR96" i="1"/>
  <c r="FR95" i="1"/>
  <c r="FR94" i="1"/>
  <c r="FR93" i="1"/>
  <c r="FR92" i="1"/>
  <c r="FR91" i="1"/>
  <c r="FR90" i="1"/>
  <c r="FR89" i="1"/>
  <c r="FR88" i="1"/>
  <c r="FR87" i="1"/>
  <c r="FR86" i="1"/>
  <c r="FR85" i="1"/>
  <c r="FR84" i="1"/>
  <c r="FR83" i="1"/>
  <c r="FR82" i="1"/>
  <c r="FR81" i="1"/>
  <c r="FR80" i="1"/>
  <c r="FR79" i="1"/>
  <c r="FR78" i="1"/>
  <c r="FR77" i="1"/>
  <c r="FR76" i="1"/>
  <c r="FR75" i="1"/>
  <c r="FR74" i="1"/>
  <c r="FR73" i="1"/>
  <c r="FR72" i="1"/>
  <c r="FR71" i="1"/>
  <c r="FR70" i="1"/>
  <c r="FR69" i="1"/>
  <c r="FR68" i="1"/>
  <c r="FR67" i="1"/>
  <c r="FR66" i="1"/>
  <c r="FR65" i="1"/>
  <c r="FR63" i="1"/>
  <c r="FR62" i="1"/>
  <c r="FR61" i="1"/>
  <c r="FR60" i="1"/>
  <c r="FR59" i="1"/>
  <c r="FR58" i="1"/>
  <c r="FR57" i="1"/>
  <c r="FR56" i="1"/>
  <c r="FR55" i="1"/>
  <c r="FR54" i="1"/>
  <c r="FR53" i="1"/>
  <c r="FR52" i="1"/>
  <c r="FR51" i="1"/>
  <c r="FR50" i="1"/>
  <c r="FR49" i="1"/>
  <c r="FR48" i="1"/>
  <c r="FR47" i="1"/>
  <c r="FR46" i="1"/>
  <c r="FR45" i="1"/>
  <c r="FR44" i="1"/>
  <c r="FR43" i="1"/>
  <c r="FR42" i="1"/>
  <c r="FR41" i="1"/>
  <c r="FR40" i="1"/>
  <c r="FR39" i="1"/>
  <c r="FR38" i="1"/>
  <c r="FR37" i="1"/>
  <c r="FR36" i="1"/>
  <c r="FR35" i="1"/>
  <c r="FR34" i="1"/>
  <c r="FR33" i="1"/>
  <c r="FR32" i="1"/>
  <c r="FR31" i="1"/>
  <c r="FR30" i="1"/>
  <c r="FR29" i="1"/>
  <c r="FR28" i="1"/>
  <c r="FR27" i="1"/>
  <c r="FR26" i="1"/>
  <c r="FR25" i="1"/>
  <c r="FR24" i="1"/>
  <c r="FR23" i="1"/>
  <c r="FR22" i="1"/>
  <c r="FR21" i="1"/>
  <c r="FR20" i="1"/>
  <c r="FR19" i="1"/>
  <c r="FR18" i="1"/>
  <c r="FR17" i="1"/>
  <c r="FR16" i="1"/>
  <c r="FR15" i="1"/>
  <c r="FR14" i="1"/>
  <c r="FR13" i="1"/>
  <c r="FR12" i="1"/>
  <c r="FR11" i="1"/>
  <c r="FR10" i="1"/>
  <c r="FR9" i="1"/>
  <c r="FR8" i="1"/>
  <c r="FR7" i="1"/>
  <c r="FR6" i="1"/>
  <c r="FR5" i="1"/>
  <c r="FR4" i="1"/>
  <c r="FR3" i="1"/>
  <c r="FR2" i="1"/>
  <c r="DP330" i="1"/>
  <c r="DP328" i="1"/>
  <c r="DP327" i="1"/>
  <c r="DP326" i="1"/>
  <c r="DP325" i="1"/>
  <c r="DP324" i="1"/>
  <c r="DP323" i="1"/>
  <c r="DP322" i="1"/>
  <c r="DP321" i="1"/>
  <c r="DP320" i="1"/>
  <c r="DP319" i="1"/>
  <c r="DP318" i="1"/>
  <c r="DP316" i="1"/>
  <c r="DP315" i="1"/>
  <c r="DP314" i="1"/>
  <c r="DP313" i="1"/>
  <c r="DP311" i="1"/>
  <c r="DP310" i="1"/>
  <c r="DP309" i="1"/>
  <c r="DP308" i="1"/>
  <c r="DP307" i="1"/>
  <c r="DP306" i="1"/>
  <c r="DP305" i="1"/>
  <c r="DP304" i="1"/>
  <c r="DP303" i="1"/>
  <c r="DP302" i="1"/>
  <c r="DP301" i="1"/>
  <c r="DP300" i="1"/>
  <c r="DP299" i="1"/>
  <c r="DP298" i="1"/>
  <c r="DP297" i="1"/>
  <c r="DP296" i="1"/>
  <c r="DP295" i="1"/>
  <c r="DP294" i="1"/>
  <c r="DP293" i="1"/>
  <c r="DP292" i="1"/>
  <c r="DP291" i="1"/>
  <c r="DP290" i="1"/>
  <c r="DP289" i="1"/>
  <c r="DP288" i="1"/>
  <c r="DP287" i="1"/>
  <c r="DP286" i="1"/>
  <c r="DP285" i="1"/>
  <c r="DP284" i="1"/>
  <c r="DP283" i="1"/>
  <c r="DP282" i="1"/>
  <c r="DP281" i="1"/>
  <c r="DP280" i="1"/>
  <c r="DP279" i="1"/>
  <c r="DP278" i="1"/>
  <c r="DP277" i="1"/>
  <c r="DP276" i="1"/>
  <c r="DP275" i="1"/>
  <c r="DP274" i="1"/>
  <c r="DP273" i="1"/>
  <c r="DP272" i="1"/>
  <c r="DP271" i="1"/>
  <c r="DP270" i="1"/>
  <c r="DP269" i="1"/>
  <c r="DP268" i="1"/>
  <c r="DP267" i="1"/>
  <c r="DP266" i="1"/>
  <c r="DP265" i="1"/>
  <c r="DP264" i="1"/>
  <c r="DP263" i="1"/>
  <c r="DP262" i="1"/>
  <c r="DP261" i="1"/>
  <c r="DP260" i="1"/>
  <c r="DP259" i="1"/>
  <c r="DP258" i="1"/>
  <c r="DP257" i="1"/>
  <c r="DP256" i="1"/>
  <c r="DP255" i="1"/>
  <c r="DP254" i="1"/>
  <c r="DP253" i="1"/>
  <c r="DP252" i="1"/>
  <c r="DP251" i="1"/>
  <c r="DP250" i="1"/>
  <c r="DP249" i="1"/>
  <c r="DP248" i="1"/>
  <c r="DP247" i="1"/>
  <c r="DP246" i="1"/>
  <c r="DP245" i="1"/>
  <c r="DP244" i="1"/>
  <c r="DP243" i="1"/>
  <c r="DP242" i="1"/>
  <c r="DP241" i="1"/>
  <c r="DP240" i="1"/>
  <c r="DP239" i="1"/>
  <c r="DP238" i="1"/>
  <c r="DP237" i="1"/>
  <c r="DP236" i="1"/>
  <c r="DP235" i="1"/>
  <c r="DP234" i="1"/>
  <c r="DP233" i="1"/>
  <c r="DP232" i="1"/>
  <c r="DP231" i="1"/>
  <c r="DP230" i="1"/>
  <c r="DP229" i="1"/>
  <c r="DP228" i="1"/>
  <c r="DP227" i="1"/>
  <c r="DP226" i="1"/>
  <c r="DP225" i="1"/>
  <c r="DP224" i="1"/>
  <c r="DP223" i="1"/>
  <c r="DP222" i="1"/>
  <c r="DP221" i="1"/>
  <c r="DP220" i="1"/>
  <c r="DP219" i="1"/>
  <c r="DP218" i="1"/>
  <c r="DP217" i="1"/>
  <c r="DP216" i="1"/>
  <c r="DP215" i="1"/>
  <c r="DP214" i="1"/>
  <c r="DP213" i="1"/>
  <c r="DP212" i="1"/>
  <c r="DP211" i="1"/>
  <c r="DP210" i="1"/>
  <c r="DP209" i="1"/>
  <c r="DP208" i="1"/>
  <c r="DP207" i="1"/>
  <c r="DP206" i="1"/>
  <c r="DP205" i="1"/>
  <c r="DP204" i="1"/>
  <c r="DP203" i="1"/>
  <c r="DP202" i="1"/>
  <c r="DP201" i="1"/>
  <c r="DP200" i="1"/>
  <c r="DP199" i="1"/>
  <c r="DP198" i="1"/>
  <c r="DP197" i="1"/>
  <c r="DP196" i="1"/>
  <c r="DP195" i="1"/>
  <c r="DP194" i="1"/>
  <c r="DP193" i="1"/>
  <c r="DP192" i="1"/>
  <c r="DP191" i="1"/>
  <c r="DP190" i="1"/>
  <c r="DP189" i="1"/>
  <c r="DP188" i="1"/>
  <c r="DP187" i="1"/>
  <c r="DP186" i="1"/>
  <c r="DP185" i="1"/>
  <c r="DP184" i="1"/>
  <c r="DP183" i="1"/>
  <c r="DP182" i="1"/>
  <c r="DP181" i="1"/>
  <c r="DP180" i="1"/>
  <c r="DP179" i="1"/>
  <c r="DP178" i="1"/>
  <c r="DP177" i="1"/>
  <c r="DP176" i="1"/>
  <c r="DP175" i="1"/>
  <c r="DP174" i="1"/>
  <c r="DP173" i="1"/>
  <c r="DP172" i="1"/>
  <c r="DP171" i="1"/>
  <c r="DP170" i="1"/>
  <c r="DP169" i="1"/>
  <c r="DP168" i="1"/>
  <c r="DP167" i="1"/>
  <c r="DP166" i="1"/>
  <c r="DP165" i="1"/>
  <c r="DP164" i="1"/>
  <c r="DP163" i="1"/>
  <c r="DP162" i="1"/>
  <c r="DP161" i="1"/>
  <c r="DP160" i="1"/>
  <c r="DP159" i="1"/>
  <c r="DP158" i="1"/>
  <c r="DP157" i="1"/>
  <c r="DP156" i="1"/>
  <c r="DP155" i="1"/>
  <c r="DP154" i="1"/>
  <c r="DP153" i="1"/>
  <c r="DP152" i="1"/>
  <c r="DP151" i="1"/>
  <c r="DP150" i="1"/>
  <c r="DP149" i="1"/>
  <c r="DP148" i="1"/>
  <c r="DP147" i="1"/>
  <c r="DP146" i="1"/>
  <c r="DP145" i="1"/>
  <c r="DP144" i="1"/>
  <c r="DP143" i="1"/>
  <c r="DP142" i="1"/>
  <c r="DP141" i="1"/>
  <c r="DP140" i="1"/>
  <c r="DP139" i="1"/>
  <c r="DP138" i="1"/>
  <c r="DP137" i="1"/>
  <c r="DP136" i="1"/>
  <c r="DP135" i="1"/>
  <c r="DP134" i="1"/>
  <c r="DP133" i="1"/>
  <c r="DP132" i="1"/>
  <c r="DP131" i="1"/>
  <c r="DP130" i="1"/>
  <c r="DP129" i="1"/>
  <c r="DP128" i="1"/>
  <c r="DP127" i="1"/>
  <c r="DP126" i="1"/>
  <c r="DP125" i="1"/>
  <c r="DP124" i="1"/>
  <c r="DP123" i="1"/>
  <c r="DP122" i="1"/>
  <c r="DP121" i="1"/>
  <c r="DP120" i="1"/>
  <c r="DP119" i="1"/>
  <c r="DP118" i="1"/>
  <c r="DP117" i="1"/>
  <c r="DP116" i="1"/>
  <c r="DP115" i="1"/>
  <c r="DP114" i="1"/>
  <c r="DP113" i="1"/>
  <c r="DP112" i="1"/>
  <c r="DP111" i="1"/>
  <c r="DP110" i="1"/>
  <c r="DP109" i="1"/>
  <c r="DP108" i="1"/>
  <c r="DP107" i="1"/>
  <c r="DP106" i="1"/>
  <c r="DP105" i="1"/>
  <c r="DP104" i="1"/>
  <c r="DP103" i="1"/>
  <c r="DP102" i="1"/>
  <c r="DP101" i="1"/>
  <c r="DP100" i="1"/>
  <c r="DP99" i="1"/>
  <c r="DP98" i="1"/>
  <c r="DP97" i="1"/>
  <c r="DP96" i="1"/>
  <c r="DP95" i="1"/>
  <c r="DP94" i="1"/>
  <c r="DP93" i="1"/>
  <c r="DP92" i="1"/>
  <c r="DP91" i="1"/>
  <c r="DP90" i="1"/>
  <c r="DP89" i="1"/>
  <c r="DP88" i="1"/>
  <c r="DP87" i="1"/>
  <c r="DP86" i="1"/>
  <c r="DP85" i="1"/>
  <c r="DP84" i="1"/>
  <c r="DP83" i="1"/>
  <c r="DP82" i="1"/>
  <c r="DP81" i="1"/>
  <c r="DP80" i="1"/>
  <c r="DP79" i="1"/>
  <c r="DP78" i="1"/>
  <c r="DP77" i="1"/>
  <c r="DP76" i="1"/>
  <c r="DP75" i="1"/>
  <c r="DP74" i="1"/>
  <c r="DP73" i="1"/>
  <c r="DP72" i="1"/>
  <c r="DP71" i="1"/>
  <c r="DP70" i="1"/>
  <c r="DP69" i="1"/>
  <c r="DP68" i="1"/>
  <c r="DP67" i="1"/>
  <c r="DP66" i="1"/>
  <c r="DP65" i="1"/>
  <c r="DP63" i="1"/>
  <c r="DP62" i="1"/>
  <c r="DP61" i="1"/>
  <c r="DP60" i="1"/>
  <c r="DP59" i="1"/>
  <c r="DP58" i="1"/>
  <c r="DP57" i="1"/>
  <c r="DP56" i="1"/>
  <c r="DP55" i="1"/>
  <c r="DP54" i="1"/>
  <c r="DP53" i="1"/>
  <c r="DP52" i="1"/>
  <c r="DP51" i="1"/>
  <c r="DP50" i="1"/>
  <c r="DP49" i="1"/>
  <c r="DP48" i="1"/>
  <c r="DP47" i="1"/>
  <c r="DP46" i="1"/>
  <c r="DP45" i="1"/>
  <c r="DP44" i="1"/>
  <c r="DP43" i="1"/>
  <c r="DP42" i="1"/>
  <c r="DP41" i="1"/>
  <c r="DP40" i="1"/>
  <c r="DP39" i="1"/>
  <c r="DP38" i="1"/>
  <c r="DP37" i="1"/>
  <c r="DP36" i="1"/>
  <c r="DP35" i="1"/>
  <c r="DP34" i="1"/>
  <c r="DP33" i="1"/>
  <c r="DP32" i="1"/>
  <c r="DP31" i="1"/>
  <c r="DP30" i="1"/>
  <c r="DP29" i="1"/>
  <c r="DP28" i="1"/>
  <c r="DP27" i="1"/>
  <c r="DP26" i="1"/>
  <c r="DP25" i="1"/>
  <c r="DP24" i="1"/>
  <c r="DP23" i="1"/>
  <c r="DP22" i="1"/>
  <c r="DP21" i="1"/>
  <c r="DP20" i="1"/>
  <c r="DP19" i="1"/>
  <c r="DP18" i="1"/>
  <c r="DP17" i="1"/>
  <c r="DP16" i="1"/>
  <c r="DP15" i="1"/>
  <c r="DP14" i="1"/>
  <c r="DP13" i="1"/>
  <c r="DP12" i="1"/>
  <c r="DP11" i="1"/>
  <c r="DP10" i="1"/>
  <c r="DP9" i="1"/>
  <c r="DP8" i="1"/>
  <c r="DP7" i="1"/>
  <c r="DP6" i="1"/>
  <c r="DP5" i="1"/>
  <c r="DP4" i="1"/>
  <c r="DP3" i="1"/>
  <c r="DP2" i="1"/>
  <c r="BP328" i="1"/>
  <c r="BP327" i="1"/>
  <c r="BP326" i="1"/>
  <c r="BP325" i="1"/>
  <c r="BP324" i="1"/>
  <c r="BP323" i="1"/>
  <c r="BP322" i="1"/>
  <c r="BP321" i="1"/>
  <c r="BP320" i="1"/>
  <c r="BP319" i="1"/>
  <c r="BP318" i="1"/>
  <c r="BP316" i="1"/>
  <c r="BP315" i="1"/>
  <c r="BP314" i="1"/>
  <c r="BP313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P4" i="1"/>
  <c r="BP3" i="1"/>
  <c r="BP2" i="1"/>
  <c r="BO330" i="1"/>
  <c r="BO331" i="1" l="1"/>
  <c r="LS64" i="1"/>
  <c r="JS64" i="1"/>
  <c r="LT64" i="1"/>
  <c r="LS304" i="1"/>
  <c r="LS306" i="1"/>
  <c r="LS308" i="1"/>
  <c r="LS310" i="1"/>
  <c r="LS313" i="1"/>
  <c r="LS315" i="1"/>
  <c r="LS318" i="1"/>
  <c r="LS320" i="1"/>
  <c r="LS322" i="1"/>
  <c r="LS324" i="1"/>
  <c r="LS326" i="1"/>
  <c r="LS328" i="1"/>
  <c r="LS3" i="1"/>
  <c r="LS5" i="1"/>
  <c r="LS7" i="1"/>
  <c r="LS9" i="1"/>
  <c r="LS11" i="1"/>
  <c r="LS13" i="1"/>
  <c r="LS15" i="1"/>
  <c r="LS17" i="1"/>
  <c r="LS19" i="1"/>
  <c r="LS21" i="1"/>
  <c r="LS23" i="1"/>
  <c r="LS25" i="1"/>
  <c r="LS27" i="1"/>
  <c r="LS29" i="1"/>
  <c r="LS31" i="1"/>
  <c r="LS33" i="1"/>
  <c r="LS35" i="1"/>
  <c r="LS37" i="1"/>
  <c r="LS39" i="1"/>
  <c r="LS41" i="1"/>
  <c r="LS43" i="1"/>
  <c r="LS45" i="1"/>
  <c r="LS47" i="1"/>
  <c r="LS49" i="1"/>
  <c r="LS51" i="1"/>
  <c r="LS53" i="1"/>
  <c r="LS55" i="1"/>
  <c r="LS57" i="1"/>
  <c r="LS59" i="1"/>
  <c r="LS61" i="1"/>
  <c r="LS63" i="1"/>
  <c r="LS66" i="1"/>
  <c r="LS68" i="1"/>
  <c r="LS70" i="1"/>
  <c r="LS72" i="1"/>
  <c r="LS74" i="1"/>
  <c r="LS76" i="1"/>
  <c r="LS78" i="1"/>
  <c r="LS80" i="1"/>
  <c r="LS82" i="1"/>
  <c r="LS84" i="1"/>
  <c r="LS86" i="1"/>
  <c r="LS88" i="1"/>
  <c r="LS90" i="1"/>
  <c r="LS92" i="1"/>
  <c r="LS94" i="1"/>
  <c r="LS96" i="1"/>
  <c r="LS98" i="1"/>
  <c r="LS100" i="1"/>
  <c r="LS102" i="1"/>
  <c r="LS104" i="1"/>
  <c r="LS106" i="1"/>
  <c r="LS108" i="1"/>
  <c r="LS110" i="1"/>
  <c r="LS112" i="1"/>
  <c r="LS114" i="1"/>
  <c r="LS116" i="1"/>
  <c r="LS118" i="1"/>
  <c r="LS120" i="1"/>
  <c r="LS122" i="1"/>
  <c r="LS124" i="1"/>
  <c r="LS126" i="1"/>
  <c r="LS128" i="1"/>
  <c r="LS130" i="1"/>
  <c r="LS132" i="1"/>
  <c r="LS134" i="1"/>
  <c r="LS136" i="1"/>
  <c r="LS138" i="1"/>
  <c r="LS140" i="1"/>
  <c r="LS142" i="1"/>
  <c r="LS144" i="1"/>
  <c r="LS146" i="1"/>
  <c r="LS148" i="1"/>
  <c r="LS150" i="1"/>
  <c r="LS152" i="1"/>
  <c r="LS154" i="1"/>
  <c r="LS156" i="1"/>
  <c r="LS158" i="1"/>
  <c r="LS160" i="1"/>
  <c r="LS162" i="1"/>
  <c r="LS164" i="1"/>
  <c r="LS166" i="1"/>
  <c r="LS168" i="1"/>
  <c r="LS170" i="1"/>
  <c r="LS172" i="1"/>
  <c r="LS174" i="1"/>
  <c r="LS176" i="1"/>
  <c r="LS178" i="1"/>
  <c r="LS180" i="1"/>
  <c r="LS182" i="1"/>
  <c r="LS184" i="1"/>
  <c r="LS186" i="1"/>
  <c r="LS188" i="1"/>
  <c r="LS190" i="1"/>
  <c r="LS192" i="1"/>
  <c r="LS194" i="1"/>
  <c r="LS196" i="1"/>
  <c r="LS198" i="1"/>
  <c r="LS200" i="1"/>
  <c r="LS202" i="1"/>
  <c r="LS204" i="1"/>
  <c r="LS206" i="1"/>
  <c r="LS208" i="1"/>
  <c r="LS210" i="1"/>
  <c r="LS212" i="1"/>
  <c r="LS214" i="1"/>
  <c r="LS216" i="1"/>
  <c r="LS218" i="1"/>
  <c r="LS220" i="1"/>
  <c r="LS222" i="1"/>
  <c r="LS224" i="1"/>
  <c r="LS226" i="1"/>
  <c r="LS228" i="1"/>
  <c r="LS230" i="1"/>
  <c r="LS232" i="1"/>
  <c r="LS234" i="1"/>
  <c r="LS236" i="1"/>
  <c r="LS238" i="1"/>
  <c r="LS240" i="1"/>
  <c r="LS242" i="1"/>
  <c r="LS244" i="1"/>
  <c r="LS246" i="1"/>
  <c r="LS248" i="1"/>
  <c r="LS250" i="1"/>
  <c r="LS252" i="1"/>
  <c r="LS254" i="1"/>
  <c r="LS256" i="1"/>
  <c r="LS258" i="1"/>
  <c r="LS260" i="1"/>
  <c r="LS262" i="1"/>
  <c r="LS264" i="1"/>
  <c r="LS266" i="1"/>
  <c r="LS268" i="1"/>
  <c r="LS270" i="1"/>
  <c r="LS272" i="1"/>
  <c r="LS274" i="1"/>
  <c r="LS276" i="1"/>
  <c r="LS278" i="1"/>
  <c r="LS280" i="1"/>
  <c r="LS282" i="1"/>
  <c r="LS284" i="1"/>
  <c r="LS286" i="1"/>
  <c r="LS288" i="1"/>
  <c r="LS290" i="1"/>
  <c r="LS292" i="1"/>
  <c r="LS294" i="1"/>
  <c r="LS296" i="1"/>
  <c r="LS298" i="1"/>
  <c r="LS300" i="1"/>
  <c r="LS302" i="1"/>
  <c r="JR331" i="1"/>
  <c r="LS330" i="1"/>
  <c r="LS305" i="1"/>
  <c r="LS307" i="1"/>
  <c r="LS309" i="1"/>
  <c r="LS311" i="1"/>
  <c r="LS314" i="1"/>
  <c r="LS316" i="1"/>
  <c r="LS319" i="1"/>
  <c r="LS321" i="1"/>
  <c r="LS323" i="1"/>
  <c r="LS325" i="1"/>
  <c r="LS327" i="1"/>
  <c r="LS2" i="1"/>
  <c r="LS4" i="1"/>
  <c r="LS6" i="1"/>
  <c r="LS8" i="1"/>
  <c r="LS10" i="1"/>
  <c r="LS12" i="1"/>
  <c r="LS14" i="1"/>
  <c r="LS16" i="1"/>
  <c r="LS18" i="1"/>
  <c r="LS20" i="1"/>
  <c r="LS22" i="1"/>
  <c r="LS24" i="1"/>
  <c r="LS26" i="1"/>
  <c r="LS28" i="1"/>
  <c r="LS30" i="1"/>
  <c r="LS32" i="1"/>
  <c r="LS34" i="1"/>
  <c r="LS36" i="1"/>
  <c r="LS38" i="1"/>
  <c r="LS40" i="1"/>
  <c r="LS42" i="1"/>
  <c r="LS44" i="1"/>
  <c r="LS46" i="1"/>
  <c r="LS48" i="1"/>
  <c r="LS50" i="1"/>
  <c r="LS52" i="1"/>
  <c r="LS54" i="1"/>
  <c r="LS56" i="1"/>
  <c r="LS58" i="1"/>
  <c r="LS60" i="1"/>
  <c r="LS62" i="1"/>
  <c r="LS65" i="1"/>
  <c r="LS67" i="1"/>
  <c r="LS69" i="1"/>
  <c r="LS71" i="1"/>
  <c r="LS73" i="1"/>
  <c r="LS75" i="1"/>
  <c r="LS77" i="1"/>
  <c r="LS79" i="1"/>
  <c r="LS81" i="1"/>
  <c r="LS83" i="1"/>
  <c r="LS85" i="1"/>
  <c r="LS87" i="1"/>
  <c r="LS89" i="1"/>
  <c r="LS91" i="1"/>
  <c r="LS93" i="1"/>
  <c r="LS95" i="1"/>
  <c r="LS97" i="1"/>
  <c r="LS99" i="1"/>
  <c r="LS101" i="1"/>
  <c r="LS103" i="1"/>
  <c r="LS105" i="1"/>
  <c r="LS107" i="1"/>
  <c r="LS109" i="1"/>
  <c r="LS111" i="1"/>
  <c r="LS113" i="1"/>
  <c r="LS115" i="1"/>
  <c r="LS117" i="1"/>
  <c r="LS119" i="1"/>
  <c r="LS121" i="1"/>
  <c r="LS123" i="1"/>
  <c r="LS125" i="1"/>
  <c r="LS127" i="1"/>
  <c r="LS129" i="1"/>
  <c r="LS131" i="1"/>
  <c r="LS133" i="1"/>
  <c r="LS135" i="1"/>
  <c r="LS137" i="1"/>
  <c r="LS139" i="1"/>
  <c r="LS141" i="1"/>
  <c r="LS143" i="1"/>
  <c r="LS145" i="1"/>
  <c r="LS147" i="1"/>
  <c r="LS149" i="1"/>
  <c r="LS151" i="1"/>
  <c r="LS153" i="1"/>
  <c r="LS155" i="1"/>
  <c r="LS157" i="1"/>
  <c r="LS159" i="1"/>
  <c r="LS161" i="1"/>
  <c r="LS163" i="1"/>
  <c r="LS165" i="1"/>
  <c r="LS167" i="1"/>
  <c r="LS169" i="1"/>
  <c r="LS171" i="1"/>
  <c r="LS173" i="1"/>
  <c r="LS175" i="1"/>
  <c r="LS177" i="1"/>
  <c r="LS179" i="1"/>
  <c r="LS181" i="1"/>
  <c r="LS183" i="1"/>
  <c r="LS185" i="1"/>
  <c r="LS187" i="1"/>
  <c r="LS189" i="1"/>
  <c r="LS191" i="1"/>
  <c r="LS193" i="1"/>
  <c r="LS195" i="1"/>
  <c r="LS197" i="1"/>
  <c r="LS199" i="1"/>
  <c r="LS201" i="1"/>
  <c r="LS203" i="1"/>
  <c r="LS205" i="1"/>
  <c r="LS207" i="1"/>
  <c r="LS209" i="1"/>
  <c r="LS211" i="1"/>
  <c r="LS213" i="1"/>
  <c r="LS215" i="1"/>
  <c r="LS217" i="1"/>
  <c r="LS219" i="1"/>
  <c r="LS221" i="1"/>
  <c r="LS223" i="1"/>
  <c r="LS225" i="1"/>
  <c r="LS227" i="1"/>
  <c r="LS229" i="1"/>
  <c r="LS231" i="1"/>
  <c r="LS233" i="1"/>
  <c r="LS235" i="1"/>
  <c r="LS237" i="1"/>
  <c r="LS239" i="1"/>
  <c r="LS241" i="1"/>
  <c r="LS243" i="1"/>
  <c r="LS245" i="1"/>
  <c r="LS247" i="1"/>
  <c r="LS249" i="1"/>
  <c r="LS251" i="1"/>
  <c r="LS253" i="1"/>
  <c r="LS255" i="1"/>
  <c r="LS257" i="1"/>
  <c r="LS259" i="1"/>
  <c r="LS261" i="1"/>
  <c r="LS263" i="1"/>
  <c r="LS265" i="1"/>
  <c r="LS267" i="1"/>
  <c r="LS269" i="1"/>
  <c r="LS271" i="1"/>
  <c r="LS273" i="1"/>
  <c r="LS275" i="1"/>
  <c r="LS277" i="1"/>
  <c r="LS279" i="1"/>
  <c r="LS281" i="1"/>
  <c r="LS283" i="1"/>
  <c r="LS285" i="1"/>
  <c r="LS287" i="1"/>
  <c r="LS289" i="1"/>
  <c r="LS291" i="1"/>
  <c r="LS293" i="1"/>
  <c r="LS295" i="1"/>
  <c r="LS297" i="1"/>
  <c r="LS299" i="1"/>
  <c r="LS301" i="1"/>
  <c r="LS303" i="1"/>
  <c r="JR330" i="1"/>
  <c r="DO136" i="1"/>
  <c r="DO135" i="1"/>
  <c r="DO50" i="1"/>
  <c r="DO49" i="1"/>
  <c r="JR332" i="1" l="1"/>
  <c r="HS49" i="1"/>
  <c r="JT49" i="1" s="1"/>
  <c r="HT49" i="1"/>
  <c r="HU49" i="1"/>
  <c r="JV49" i="1" s="1"/>
  <c r="HV49" i="1"/>
  <c r="JW49" i="1" s="1"/>
  <c r="HW49" i="1"/>
  <c r="JX49" i="1" s="1"/>
  <c r="HX49" i="1"/>
  <c r="HY49" i="1"/>
  <c r="JZ49" i="1" s="1"/>
  <c r="HZ49" i="1"/>
  <c r="KA49" i="1" s="1"/>
  <c r="IA49" i="1"/>
  <c r="KB49" i="1" s="1"/>
  <c r="IB49" i="1"/>
  <c r="IC49" i="1"/>
  <c r="KD49" i="1" s="1"/>
  <c r="ID49" i="1"/>
  <c r="KE49" i="1" s="1"/>
  <c r="IE49" i="1"/>
  <c r="KF49" i="1" s="1"/>
  <c r="IF49" i="1"/>
  <c r="IG49" i="1"/>
  <c r="KH49" i="1" s="1"/>
  <c r="IH49" i="1"/>
  <c r="KI49" i="1" s="1"/>
  <c r="II49" i="1"/>
  <c r="KJ49" i="1" s="1"/>
  <c r="IJ49" i="1"/>
  <c r="IK49" i="1"/>
  <c r="KL49" i="1" s="1"/>
  <c r="IL49" i="1"/>
  <c r="KM49" i="1" s="1"/>
  <c r="IM49" i="1"/>
  <c r="KN49" i="1" s="1"/>
  <c r="IN49" i="1"/>
  <c r="IO49" i="1"/>
  <c r="KP49" i="1" s="1"/>
  <c r="IP49" i="1"/>
  <c r="KQ49" i="1" s="1"/>
  <c r="IQ49" i="1"/>
  <c r="KR49" i="1" s="1"/>
  <c r="IR49" i="1"/>
  <c r="IS49" i="1"/>
  <c r="KT49" i="1" s="1"/>
  <c r="IT49" i="1"/>
  <c r="KU49" i="1" s="1"/>
  <c r="IU49" i="1"/>
  <c r="KV49" i="1" s="1"/>
  <c r="IV49" i="1"/>
  <c r="IW49" i="1"/>
  <c r="KX49" i="1" s="1"/>
  <c r="IX49" i="1"/>
  <c r="KY49" i="1" s="1"/>
  <c r="IY49" i="1"/>
  <c r="KZ49" i="1" s="1"/>
  <c r="IZ49" i="1"/>
  <c r="JA49" i="1"/>
  <c r="LB49" i="1" s="1"/>
  <c r="JB49" i="1"/>
  <c r="LC49" i="1" s="1"/>
  <c r="JC49" i="1"/>
  <c r="LD49" i="1" s="1"/>
  <c r="JD49" i="1"/>
  <c r="JE49" i="1"/>
  <c r="LF49" i="1" s="1"/>
  <c r="JF49" i="1"/>
  <c r="LG49" i="1" s="1"/>
  <c r="JG49" i="1"/>
  <c r="LH49" i="1" s="1"/>
  <c r="JH49" i="1"/>
  <c r="JI49" i="1"/>
  <c r="LJ49" i="1" s="1"/>
  <c r="JJ49" i="1"/>
  <c r="LK49" i="1" s="1"/>
  <c r="JK49" i="1"/>
  <c r="LL49" i="1" s="1"/>
  <c r="JL49" i="1"/>
  <c r="JM49" i="1"/>
  <c r="JN49" i="1"/>
  <c r="LO49" i="1" s="1"/>
  <c r="JO49" i="1"/>
  <c r="JP49" i="1"/>
  <c r="JQ49" i="1"/>
  <c r="LR49" i="1" s="1"/>
  <c r="JU49" i="1"/>
  <c r="JY49" i="1"/>
  <c r="KC49" i="1"/>
  <c r="KG49" i="1"/>
  <c r="KK49" i="1"/>
  <c r="KO49" i="1"/>
  <c r="KS49" i="1"/>
  <c r="KW49" i="1"/>
  <c r="LA49" i="1"/>
  <c r="LE49" i="1"/>
  <c r="LI49" i="1"/>
  <c r="LM49" i="1"/>
  <c r="LQ49" i="1"/>
  <c r="DQ49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U135" i="1"/>
  <c r="DQ135" i="1"/>
  <c r="KS135" i="1" l="1"/>
  <c r="KC135" i="1"/>
  <c r="LI135" i="1"/>
  <c r="LQ135" i="1"/>
  <c r="LA135" i="1"/>
  <c r="KK135" i="1"/>
  <c r="JY135" i="1"/>
  <c r="LM135" i="1"/>
  <c r="LE135" i="1"/>
  <c r="KW135" i="1"/>
  <c r="KO135" i="1"/>
  <c r="KG135" i="1"/>
  <c r="KA135" i="1"/>
  <c r="JW135" i="1"/>
  <c r="JS49" i="1"/>
  <c r="JS135" i="1"/>
  <c r="LO135" i="1"/>
  <c r="LK135" i="1"/>
  <c r="LG135" i="1"/>
  <c r="LC135" i="1"/>
  <c r="KY135" i="1"/>
  <c r="KU135" i="1"/>
  <c r="KQ135" i="1"/>
  <c r="KM135" i="1"/>
  <c r="KI135" i="1"/>
  <c r="KE135" i="1"/>
  <c r="LP49" i="1"/>
  <c r="LT49" i="1" s="1"/>
  <c r="LN49" i="1"/>
  <c r="LR135" i="1"/>
  <c r="LP135" i="1"/>
  <c r="LN135" i="1"/>
  <c r="LL135" i="1"/>
  <c r="LJ135" i="1"/>
  <c r="LH135" i="1"/>
  <c r="LF135" i="1"/>
  <c r="LD135" i="1"/>
  <c r="LB135" i="1"/>
  <c r="KZ135" i="1"/>
  <c r="KX135" i="1"/>
  <c r="KV135" i="1"/>
  <c r="KT135" i="1"/>
  <c r="KR135" i="1"/>
  <c r="KP135" i="1"/>
  <c r="KN135" i="1"/>
  <c r="KL135" i="1"/>
  <c r="KJ135" i="1"/>
  <c r="KH135" i="1"/>
  <c r="KF135" i="1"/>
  <c r="KD135" i="1"/>
  <c r="KB135" i="1"/>
  <c r="JZ135" i="1"/>
  <c r="JX135" i="1"/>
  <c r="JV135" i="1"/>
  <c r="JT135" i="1"/>
  <c r="LT135" i="1" l="1"/>
  <c r="HS216" i="1"/>
  <c r="HT216" i="1"/>
  <c r="HU216" i="1"/>
  <c r="JV216" i="1" s="1"/>
  <c r="HV216" i="1"/>
  <c r="HW216" i="1"/>
  <c r="HX216" i="1"/>
  <c r="HY216" i="1"/>
  <c r="JZ216" i="1" s="1"/>
  <c r="HZ216" i="1"/>
  <c r="IA216" i="1"/>
  <c r="IB216" i="1"/>
  <c r="IC216" i="1"/>
  <c r="KD216" i="1" s="1"/>
  <c r="ID216" i="1"/>
  <c r="IE216" i="1"/>
  <c r="IF216" i="1"/>
  <c r="IG216" i="1"/>
  <c r="KH216" i="1" s="1"/>
  <c r="IH216" i="1"/>
  <c r="II216" i="1"/>
  <c r="IJ216" i="1"/>
  <c r="IK216" i="1"/>
  <c r="KL216" i="1" s="1"/>
  <c r="IL216" i="1"/>
  <c r="IM216" i="1"/>
  <c r="IN216" i="1"/>
  <c r="IO216" i="1"/>
  <c r="KP216" i="1" s="1"/>
  <c r="IP216" i="1"/>
  <c r="IQ216" i="1"/>
  <c r="IR216" i="1"/>
  <c r="IS216" i="1"/>
  <c r="KT216" i="1" s="1"/>
  <c r="IT216" i="1"/>
  <c r="IU216" i="1"/>
  <c r="IV216" i="1"/>
  <c r="IW216" i="1"/>
  <c r="KX216" i="1" s="1"/>
  <c r="IX216" i="1"/>
  <c r="IY216" i="1"/>
  <c r="IZ216" i="1"/>
  <c r="JA216" i="1"/>
  <c r="LB216" i="1" s="1"/>
  <c r="JB216" i="1"/>
  <c r="JC216" i="1"/>
  <c r="JD216" i="1"/>
  <c r="JE216" i="1"/>
  <c r="LF216" i="1" s="1"/>
  <c r="JF216" i="1"/>
  <c r="JG216" i="1"/>
  <c r="JH216" i="1"/>
  <c r="JI216" i="1"/>
  <c r="LJ216" i="1" s="1"/>
  <c r="JJ216" i="1"/>
  <c r="JK216" i="1"/>
  <c r="JL216" i="1"/>
  <c r="JM216" i="1"/>
  <c r="LN216" i="1" s="1"/>
  <c r="JN216" i="1"/>
  <c r="JO216" i="1"/>
  <c r="JP216" i="1"/>
  <c r="JT216" i="1"/>
  <c r="JU216" i="1"/>
  <c r="JW216" i="1"/>
  <c r="JX216" i="1"/>
  <c r="JY216" i="1"/>
  <c r="KA216" i="1"/>
  <c r="KB216" i="1"/>
  <c r="KC216" i="1"/>
  <c r="KE216" i="1"/>
  <c r="KF216" i="1"/>
  <c r="KG216" i="1"/>
  <c r="KI216" i="1"/>
  <c r="KJ216" i="1"/>
  <c r="KK216" i="1"/>
  <c r="KM216" i="1"/>
  <c r="KN216" i="1"/>
  <c r="KO216" i="1"/>
  <c r="KQ216" i="1"/>
  <c r="KR216" i="1"/>
  <c r="KS216" i="1"/>
  <c r="KU216" i="1"/>
  <c r="KV216" i="1"/>
  <c r="KW216" i="1"/>
  <c r="KY216" i="1"/>
  <c r="KZ216" i="1"/>
  <c r="LA216" i="1"/>
  <c r="LC216" i="1"/>
  <c r="LD216" i="1"/>
  <c r="LE216" i="1"/>
  <c r="LG216" i="1"/>
  <c r="LH216" i="1"/>
  <c r="LI216" i="1"/>
  <c r="LK216" i="1"/>
  <c r="LL216" i="1"/>
  <c r="LM216" i="1"/>
  <c r="LO216" i="1"/>
  <c r="LP216" i="1"/>
  <c r="LQ216" i="1"/>
  <c r="DQ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JQ216" i="1" l="1"/>
  <c r="JS216" i="1" s="1"/>
  <c r="LR216" i="1" l="1"/>
  <c r="HP110" i="1"/>
  <c r="LT216" i="1" l="1"/>
  <c r="JQ328" i="1"/>
  <c r="JQ327" i="1"/>
  <c r="JQ326" i="1"/>
  <c r="JQ325" i="1"/>
  <c r="JQ324" i="1"/>
  <c r="JQ323" i="1"/>
  <c r="JQ322" i="1"/>
  <c r="JQ321" i="1"/>
  <c r="JQ320" i="1"/>
  <c r="JQ319" i="1"/>
  <c r="JQ318" i="1"/>
  <c r="JQ316" i="1"/>
  <c r="JQ315" i="1"/>
  <c r="JQ314" i="1"/>
  <c r="JQ313" i="1"/>
  <c r="JQ311" i="1"/>
  <c r="JQ310" i="1"/>
  <c r="JQ309" i="1"/>
  <c r="JQ308" i="1"/>
  <c r="JQ307" i="1"/>
  <c r="JQ306" i="1"/>
  <c r="JQ305" i="1"/>
  <c r="JQ304" i="1"/>
  <c r="JQ303" i="1"/>
  <c r="JQ302" i="1"/>
  <c r="JQ301" i="1"/>
  <c r="JQ300" i="1"/>
  <c r="JQ299" i="1"/>
  <c r="JQ298" i="1"/>
  <c r="JQ297" i="1"/>
  <c r="JQ296" i="1"/>
  <c r="JQ295" i="1"/>
  <c r="JQ294" i="1"/>
  <c r="JQ293" i="1"/>
  <c r="JQ292" i="1"/>
  <c r="JQ291" i="1"/>
  <c r="JQ290" i="1"/>
  <c r="JQ289" i="1"/>
  <c r="JQ288" i="1"/>
  <c r="JQ287" i="1"/>
  <c r="JQ286" i="1"/>
  <c r="JQ285" i="1"/>
  <c r="JQ284" i="1"/>
  <c r="JQ283" i="1"/>
  <c r="JQ282" i="1"/>
  <c r="JQ281" i="1"/>
  <c r="JQ280" i="1"/>
  <c r="JQ279" i="1"/>
  <c r="JQ278" i="1"/>
  <c r="JQ277" i="1"/>
  <c r="JQ276" i="1"/>
  <c r="JQ275" i="1"/>
  <c r="JQ274" i="1"/>
  <c r="JQ273" i="1"/>
  <c r="JQ272" i="1"/>
  <c r="JQ271" i="1"/>
  <c r="JQ270" i="1"/>
  <c r="JQ269" i="1"/>
  <c r="JQ268" i="1"/>
  <c r="JQ267" i="1"/>
  <c r="JQ266" i="1"/>
  <c r="JQ265" i="1"/>
  <c r="JQ264" i="1"/>
  <c r="JQ263" i="1"/>
  <c r="JQ262" i="1"/>
  <c r="JQ261" i="1"/>
  <c r="JQ260" i="1"/>
  <c r="JQ259" i="1"/>
  <c r="JQ258" i="1"/>
  <c r="JQ257" i="1"/>
  <c r="JQ256" i="1"/>
  <c r="JQ255" i="1"/>
  <c r="JQ254" i="1"/>
  <c r="JQ253" i="1"/>
  <c r="JQ252" i="1"/>
  <c r="JQ251" i="1"/>
  <c r="JQ250" i="1"/>
  <c r="JQ249" i="1"/>
  <c r="JQ248" i="1"/>
  <c r="JQ247" i="1"/>
  <c r="JQ246" i="1"/>
  <c r="JQ245" i="1"/>
  <c r="JQ244" i="1"/>
  <c r="JQ243" i="1"/>
  <c r="JQ242" i="1"/>
  <c r="JQ241" i="1"/>
  <c r="JQ240" i="1"/>
  <c r="JQ239" i="1"/>
  <c r="JQ238" i="1"/>
  <c r="JQ237" i="1"/>
  <c r="JQ236" i="1"/>
  <c r="JQ235" i="1"/>
  <c r="JQ234" i="1"/>
  <c r="JQ233" i="1"/>
  <c r="JQ232" i="1"/>
  <c r="JQ231" i="1"/>
  <c r="JQ230" i="1"/>
  <c r="JQ229" i="1"/>
  <c r="JQ228" i="1"/>
  <c r="JQ227" i="1"/>
  <c r="JQ226" i="1"/>
  <c r="JQ225" i="1"/>
  <c r="JQ224" i="1"/>
  <c r="JQ223" i="1"/>
  <c r="JQ222" i="1"/>
  <c r="JQ221" i="1"/>
  <c r="JQ220" i="1"/>
  <c r="JQ219" i="1"/>
  <c r="JQ218" i="1"/>
  <c r="JQ217" i="1"/>
  <c r="JQ215" i="1"/>
  <c r="JQ214" i="1"/>
  <c r="JQ213" i="1"/>
  <c r="JQ212" i="1"/>
  <c r="JQ211" i="1"/>
  <c r="JQ210" i="1"/>
  <c r="JQ209" i="1"/>
  <c r="JQ208" i="1"/>
  <c r="JQ207" i="1"/>
  <c r="JQ206" i="1"/>
  <c r="JQ205" i="1"/>
  <c r="JQ204" i="1"/>
  <c r="JQ203" i="1"/>
  <c r="JQ202" i="1"/>
  <c r="JQ201" i="1"/>
  <c r="JQ200" i="1"/>
  <c r="JQ199" i="1"/>
  <c r="JQ198" i="1"/>
  <c r="JQ197" i="1"/>
  <c r="JQ196" i="1"/>
  <c r="JQ195" i="1"/>
  <c r="JQ194" i="1"/>
  <c r="JQ193" i="1"/>
  <c r="JQ192" i="1"/>
  <c r="JQ191" i="1"/>
  <c r="JQ190" i="1"/>
  <c r="JQ189" i="1"/>
  <c r="JQ188" i="1"/>
  <c r="JQ187" i="1"/>
  <c r="JQ186" i="1"/>
  <c r="JQ185" i="1"/>
  <c r="JQ184" i="1"/>
  <c r="JQ183" i="1"/>
  <c r="JQ182" i="1"/>
  <c r="JQ181" i="1"/>
  <c r="JQ180" i="1"/>
  <c r="JQ179" i="1"/>
  <c r="JQ178" i="1"/>
  <c r="JQ177" i="1"/>
  <c r="JQ176" i="1"/>
  <c r="JQ175" i="1"/>
  <c r="JQ174" i="1"/>
  <c r="JQ173" i="1"/>
  <c r="JQ172" i="1"/>
  <c r="JQ171" i="1"/>
  <c r="JQ170" i="1"/>
  <c r="JQ169" i="1"/>
  <c r="JQ168" i="1"/>
  <c r="JQ167" i="1"/>
  <c r="JQ166" i="1"/>
  <c r="JQ165" i="1"/>
  <c r="JQ164" i="1"/>
  <c r="JQ163" i="1"/>
  <c r="JQ162" i="1"/>
  <c r="JQ161" i="1"/>
  <c r="JQ160" i="1"/>
  <c r="JQ159" i="1"/>
  <c r="JQ158" i="1"/>
  <c r="JQ157" i="1"/>
  <c r="JQ156" i="1"/>
  <c r="JQ155" i="1"/>
  <c r="JQ154" i="1"/>
  <c r="JQ153" i="1"/>
  <c r="JQ152" i="1"/>
  <c r="JQ151" i="1"/>
  <c r="JQ150" i="1"/>
  <c r="JQ149" i="1"/>
  <c r="JQ148" i="1"/>
  <c r="JQ147" i="1"/>
  <c r="JQ146" i="1"/>
  <c r="JQ145" i="1"/>
  <c r="JQ144" i="1"/>
  <c r="JQ143" i="1"/>
  <c r="JQ142" i="1"/>
  <c r="JQ141" i="1"/>
  <c r="JQ140" i="1"/>
  <c r="JQ139" i="1"/>
  <c r="JQ138" i="1"/>
  <c r="JQ137" i="1"/>
  <c r="JQ136" i="1"/>
  <c r="JQ134" i="1"/>
  <c r="JQ133" i="1"/>
  <c r="JQ132" i="1"/>
  <c r="JQ131" i="1"/>
  <c r="JQ130" i="1"/>
  <c r="JQ129" i="1"/>
  <c r="JQ128" i="1"/>
  <c r="JQ127" i="1"/>
  <c r="JQ126" i="1"/>
  <c r="JQ125" i="1"/>
  <c r="JQ124" i="1"/>
  <c r="JQ123" i="1"/>
  <c r="JQ122" i="1"/>
  <c r="JQ121" i="1"/>
  <c r="JQ120" i="1"/>
  <c r="JQ119" i="1"/>
  <c r="JQ118" i="1"/>
  <c r="JQ117" i="1"/>
  <c r="JQ116" i="1"/>
  <c r="JQ115" i="1"/>
  <c r="JQ114" i="1"/>
  <c r="JQ113" i="1"/>
  <c r="JQ112" i="1"/>
  <c r="JQ111" i="1"/>
  <c r="JQ110" i="1"/>
  <c r="JQ109" i="1"/>
  <c r="JQ108" i="1"/>
  <c r="JQ107" i="1"/>
  <c r="JQ106" i="1"/>
  <c r="JQ105" i="1"/>
  <c r="JQ104" i="1"/>
  <c r="JQ103" i="1"/>
  <c r="JQ102" i="1"/>
  <c r="JQ101" i="1"/>
  <c r="JQ100" i="1"/>
  <c r="JQ99" i="1"/>
  <c r="JQ98" i="1"/>
  <c r="JQ97" i="1"/>
  <c r="JQ96" i="1"/>
  <c r="JQ95" i="1"/>
  <c r="JQ94" i="1"/>
  <c r="JQ93" i="1"/>
  <c r="JQ92" i="1"/>
  <c r="JQ91" i="1"/>
  <c r="JQ90" i="1"/>
  <c r="JQ89" i="1"/>
  <c r="JQ88" i="1"/>
  <c r="JQ87" i="1"/>
  <c r="JQ86" i="1"/>
  <c r="JQ85" i="1"/>
  <c r="JQ84" i="1"/>
  <c r="JQ83" i="1"/>
  <c r="JQ82" i="1"/>
  <c r="JQ81" i="1"/>
  <c r="JQ80" i="1"/>
  <c r="JQ79" i="1"/>
  <c r="JQ78" i="1"/>
  <c r="JQ77" i="1"/>
  <c r="JQ76" i="1"/>
  <c r="JQ75" i="1"/>
  <c r="JQ74" i="1"/>
  <c r="JQ73" i="1"/>
  <c r="JQ72" i="1"/>
  <c r="JQ71" i="1"/>
  <c r="JQ70" i="1"/>
  <c r="JQ69" i="1"/>
  <c r="JQ68" i="1"/>
  <c r="JQ67" i="1"/>
  <c r="JQ66" i="1"/>
  <c r="JQ65" i="1"/>
  <c r="JQ63" i="1"/>
  <c r="JQ62" i="1"/>
  <c r="JQ61" i="1"/>
  <c r="JQ60" i="1"/>
  <c r="JQ59" i="1"/>
  <c r="JQ58" i="1"/>
  <c r="JQ57" i="1"/>
  <c r="JQ56" i="1"/>
  <c r="JQ55" i="1"/>
  <c r="JQ54" i="1"/>
  <c r="JQ53" i="1"/>
  <c r="JQ52" i="1"/>
  <c r="JQ51" i="1"/>
  <c r="JQ50" i="1"/>
  <c r="JQ48" i="1"/>
  <c r="JQ47" i="1"/>
  <c r="JQ46" i="1"/>
  <c r="JQ45" i="1"/>
  <c r="JQ44" i="1"/>
  <c r="JQ43" i="1"/>
  <c r="JQ42" i="1"/>
  <c r="JQ41" i="1"/>
  <c r="JQ40" i="1"/>
  <c r="JQ39" i="1"/>
  <c r="JQ38" i="1"/>
  <c r="JQ37" i="1"/>
  <c r="JQ36" i="1"/>
  <c r="JQ35" i="1"/>
  <c r="JQ34" i="1"/>
  <c r="JQ33" i="1"/>
  <c r="JQ32" i="1"/>
  <c r="JQ31" i="1"/>
  <c r="JQ30" i="1"/>
  <c r="JQ29" i="1"/>
  <c r="JQ28" i="1"/>
  <c r="JQ27" i="1"/>
  <c r="JQ26" i="1"/>
  <c r="JQ25" i="1"/>
  <c r="JQ24" i="1"/>
  <c r="JQ23" i="1"/>
  <c r="JQ22" i="1"/>
  <c r="JQ21" i="1"/>
  <c r="JQ20" i="1"/>
  <c r="JQ19" i="1"/>
  <c r="JQ18" i="1"/>
  <c r="JQ17" i="1"/>
  <c r="JQ16" i="1"/>
  <c r="JQ15" i="1"/>
  <c r="JQ14" i="1"/>
  <c r="JQ13" i="1"/>
  <c r="JQ12" i="1"/>
  <c r="JQ11" i="1"/>
  <c r="JQ10" i="1"/>
  <c r="JQ9" i="1"/>
  <c r="JQ8" i="1"/>
  <c r="JQ7" i="1"/>
  <c r="JQ6" i="1"/>
  <c r="JQ5" i="1"/>
  <c r="JQ4" i="1"/>
  <c r="JQ3" i="1"/>
  <c r="JQ2" i="1"/>
  <c r="HQ330" i="1"/>
  <c r="FP330" i="1"/>
  <c r="DO330" i="1"/>
  <c r="DO328" i="1"/>
  <c r="DO327" i="1"/>
  <c r="DO326" i="1"/>
  <c r="DO325" i="1"/>
  <c r="DO324" i="1"/>
  <c r="DO323" i="1"/>
  <c r="DO322" i="1"/>
  <c r="DO321" i="1"/>
  <c r="DO320" i="1"/>
  <c r="DO319" i="1"/>
  <c r="DO318" i="1"/>
  <c r="DO316" i="1"/>
  <c r="DO315" i="1"/>
  <c r="DO314" i="1"/>
  <c r="DO313" i="1"/>
  <c r="DO311" i="1"/>
  <c r="DO310" i="1"/>
  <c r="DO309" i="1"/>
  <c r="DO308" i="1"/>
  <c r="DO307" i="1"/>
  <c r="DO306" i="1"/>
  <c r="DO305" i="1"/>
  <c r="DO304" i="1"/>
  <c r="DO303" i="1"/>
  <c r="DO302" i="1"/>
  <c r="DO301" i="1"/>
  <c r="DO300" i="1"/>
  <c r="DO299" i="1"/>
  <c r="DO298" i="1"/>
  <c r="DO297" i="1"/>
  <c r="DO296" i="1"/>
  <c r="DO295" i="1"/>
  <c r="DO294" i="1"/>
  <c r="DO293" i="1"/>
  <c r="DO292" i="1"/>
  <c r="DO291" i="1"/>
  <c r="DO290" i="1"/>
  <c r="DO289" i="1"/>
  <c r="DO288" i="1"/>
  <c r="DO287" i="1"/>
  <c r="DO286" i="1"/>
  <c r="DO285" i="1"/>
  <c r="DO284" i="1"/>
  <c r="DO283" i="1"/>
  <c r="DO282" i="1"/>
  <c r="DO281" i="1"/>
  <c r="DO280" i="1"/>
  <c r="DO279" i="1"/>
  <c r="DO278" i="1"/>
  <c r="DO277" i="1"/>
  <c r="DO276" i="1"/>
  <c r="DO275" i="1"/>
  <c r="DO274" i="1"/>
  <c r="DO273" i="1"/>
  <c r="DO272" i="1"/>
  <c r="DO271" i="1"/>
  <c r="DO270" i="1"/>
  <c r="DO269" i="1"/>
  <c r="DO268" i="1"/>
  <c r="DO267" i="1"/>
  <c r="DO266" i="1"/>
  <c r="DO265" i="1"/>
  <c r="DO264" i="1"/>
  <c r="DO263" i="1"/>
  <c r="DO262" i="1"/>
  <c r="DO261" i="1"/>
  <c r="DO260" i="1"/>
  <c r="DO259" i="1"/>
  <c r="DO258" i="1"/>
  <c r="DO257" i="1"/>
  <c r="DO256" i="1"/>
  <c r="DO255" i="1"/>
  <c r="DO254" i="1"/>
  <c r="DO253" i="1"/>
  <c r="DO252" i="1"/>
  <c r="DO251" i="1"/>
  <c r="DO250" i="1"/>
  <c r="DO249" i="1"/>
  <c r="DO248" i="1"/>
  <c r="DO247" i="1"/>
  <c r="DO246" i="1"/>
  <c r="DO245" i="1"/>
  <c r="DO244" i="1"/>
  <c r="DO243" i="1"/>
  <c r="DO242" i="1"/>
  <c r="DO241" i="1"/>
  <c r="DO240" i="1"/>
  <c r="DO239" i="1"/>
  <c r="DO238" i="1"/>
  <c r="DO237" i="1"/>
  <c r="DO236" i="1"/>
  <c r="DO235" i="1"/>
  <c r="DO234" i="1"/>
  <c r="DO233" i="1"/>
  <c r="DO232" i="1"/>
  <c r="DO231" i="1"/>
  <c r="DO230" i="1"/>
  <c r="DO229" i="1"/>
  <c r="DO228" i="1"/>
  <c r="DO227" i="1"/>
  <c r="DO226" i="1"/>
  <c r="DO225" i="1"/>
  <c r="DO224" i="1"/>
  <c r="DO223" i="1"/>
  <c r="DO222" i="1"/>
  <c r="DO221" i="1"/>
  <c r="DO220" i="1"/>
  <c r="DO219" i="1"/>
  <c r="DO218" i="1"/>
  <c r="DO217" i="1"/>
  <c r="DO215" i="1"/>
  <c r="DO214" i="1"/>
  <c r="DO213" i="1"/>
  <c r="DO212" i="1"/>
  <c r="DO211" i="1"/>
  <c r="DO210" i="1"/>
  <c r="DO209" i="1"/>
  <c r="DO208" i="1"/>
  <c r="DO207" i="1"/>
  <c r="DO206" i="1"/>
  <c r="DO205" i="1"/>
  <c r="DO204" i="1"/>
  <c r="DO203" i="1"/>
  <c r="DO202" i="1"/>
  <c r="DO201" i="1"/>
  <c r="DO200" i="1"/>
  <c r="DO199" i="1"/>
  <c r="DO198" i="1"/>
  <c r="DO197" i="1"/>
  <c r="DO196" i="1"/>
  <c r="DO195" i="1"/>
  <c r="DO194" i="1"/>
  <c r="DO193" i="1"/>
  <c r="DO192" i="1"/>
  <c r="DO191" i="1"/>
  <c r="DO190" i="1"/>
  <c r="DO189" i="1"/>
  <c r="DO188" i="1"/>
  <c r="DO187" i="1"/>
  <c r="DO186" i="1"/>
  <c r="DO185" i="1"/>
  <c r="DO184" i="1"/>
  <c r="DO183" i="1"/>
  <c r="DO182" i="1"/>
  <c r="DO181" i="1"/>
  <c r="DO180" i="1"/>
  <c r="DO179" i="1"/>
  <c r="DO178" i="1"/>
  <c r="DO177" i="1"/>
  <c r="DO176" i="1"/>
  <c r="DO175" i="1"/>
  <c r="DO174" i="1"/>
  <c r="DO173" i="1"/>
  <c r="DO172" i="1"/>
  <c r="DO171" i="1"/>
  <c r="DO170" i="1"/>
  <c r="DO169" i="1"/>
  <c r="DO168" i="1"/>
  <c r="DO167" i="1"/>
  <c r="DO166" i="1"/>
  <c r="DO165" i="1"/>
  <c r="DO164" i="1"/>
  <c r="DO163" i="1"/>
  <c r="DO162" i="1"/>
  <c r="DO161" i="1"/>
  <c r="DO160" i="1"/>
  <c r="DO159" i="1"/>
  <c r="DO158" i="1"/>
  <c r="DO157" i="1"/>
  <c r="DO156" i="1"/>
  <c r="DO155" i="1"/>
  <c r="DO154" i="1"/>
  <c r="DO153" i="1"/>
  <c r="DO152" i="1"/>
  <c r="DO151" i="1"/>
  <c r="DO150" i="1"/>
  <c r="DO149" i="1"/>
  <c r="DO148" i="1"/>
  <c r="DO147" i="1"/>
  <c r="DO146" i="1"/>
  <c r="DO145" i="1"/>
  <c r="DO144" i="1"/>
  <c r="DO143" i="1"/>
  <c r="DO142" i="1"/>
  <c r="DO141" i="1"/>
  <c r="DO140" i="1"/>
  <c r="DO139" i="1"/>
  <c r="DO138" i="1"/>
  <c r="DO137" i="1"/>
  <c r="DO134" i="1"/>
  <c r="DO133" i="1"/>
  <c r="DO132" i="1"/>
  <c r="DO131" i="1"/>
  <c r="DO130" i="1"/>
  <c r="DO129" i="1"/>
  <c r="DO128" i="1"/>
  <c r="DO127" i="1"/>
  <c r="DO126" i="1"/>
  <c r="DO125" i="1"/>
  <c r="DO124" i="1"/>
  <c r="DO123" i="1"/>
  <c r="DO122" i="1"/>
  <c r="DO121" i="1"/>
  <c r="DO120" i="1"/>
  <c r="DO119" i="1"/>
  <c r="DO118" i="1"/>
  <c r="DO117" i="1"/>
  <c r="DO116" i="1"/>
  <c r="DO115" i="1"/>
  <c r="DO114" i="1"/>
  <c r="DO113" i="1"/>
  <c r="DO112" i="1"/>
  <c r="DO111" i="1"/>
  <c r="DO110" i="1"/>
  <c r="DO109" i="1"/>
  <c r="DO108" i="1"/>
  <c r="DO107" i="1"/>
  <c r="DO106" i="1"/>
  <c r="DO105" i="1"/>
  <c r="DO104" i="1"/>
  <c r="DO103" i="1"/>
  <c r="DO102" i="1"/>
  <c r="DO101" i="1"/>
  <c r="DO100" i="1"/>
  <c r="DO99" i="1"/>
  <c r="DO98" i="1"/>
  <c r="DO97" i="1"/>
  <c r="DO96" i="1"/>
  <c r="DO95" i="1"/>
  <c r="DO94" i="1"/>
  <c r="DO93" i="1"/>
  <c r="DO92" i="1"/>
  <c r="DO91" i="1"/>
  <c r="DO90" i="1"/>
  <c r="DO89" i="1"/>
  <c r="DO88" i="1"/>
  <c r="DO87" i="1"/>
  <c r="DO86" i="1"/>
  <c r="DO85" i="1"/>
  <c r="DO84" i="1"/>
  <c r="DO83" i="1"/>
  <c r="DO82" i="1"/>
  <c r="DO81" i="1"/>
  <c r="DO80" i="1"/>
  <c r="DO79" i="1"/>
  <c r="DO78" i="1"/>
  <c r="DO77" i="1"/>
  <c r="DO76" i="1"/>
  <c r="DO75" i="1"/>
  <c r="DO74" i="1"/>
  <c r="DO73" i="1"/>
  <c r="DO72" i="1"/>
  <c r="DO71" i="1"/>
  <c r="DO70" i="1"/>
  <c r="DO69" i="1"/>
  <c r="DO68" i="1"/>
  <c r="DO67" i="1"/>
  <c r="DO66" i="1"/>
  <c r="DO65" i="1"/>
  <c r="DO63" i="1"/>
  <c r="DO62" i="1"/>
  <c r="DO61" i="1"/>
  <c r="DO60" i="1"/>
  <c r="DO59" i="1"/>
  <c r="DO58" i="1"/>
  <c r="DO57" i="1"/>
  <c r="DO56" i="1"/>
  <c r="DO55" i="1"/>
  <c r="DO54" i="1"/>
  <c r="DO53" i="1"/>
  <c r="DO52" i="1"/>
  <c r="DO51" i="1"/>
  <c r="DO48" i="1"/>
  <c r="DO47" i="1"/>
  <c r="DO46" i="1"/>
  <c r="DO45" i="1"/>
  <c r="DO44" i="1"/>
  <c r="DO43" i="1"/>
  <c r="DO42" i="1"/>
  <c r="DO41" i="1"/>
  <c r="DO40" i="1"/>
  <c r="DO39" i="1"/>
  <c r="DO38" i="1"/>
  <c r="DO37" i="1"/>
  <c r="DO36" i="1"/>
  <c r="DO35" i="1"/>
  <c r="DO34" i="1"/>
  <c r="DO33" i="1"/>
  <c r="DO32" i="1"/>
  <c r="DO31" i="1"/>
  <c r="DO30" i="1"/>
  <c r="DO29" i="1"/>
  <c r="DO28" i="1"/>
  <c r="DO27" i="1"/>
  <c r="DO26" i="1"/>
  <c r="DO25" i="1"/>
  <c r="DO24" i="1"/>
  <c r="DO23" i="1"/>
  <c r="DO22" i="1"/>
  <c r="DO21" i="1"/>
  <c r="DO20" i="1"/>
  <c r="DO19" i="1"/>
  <c r="DO18" i="1"/>
  <c r="DO17" i="1"/>
  <c r="DO16" i="1"/>
  <c r="DO15" i="1"/>
  <c r="DO14" i="1"/>
  <c r="DO13" i="1"/>
  <c r="DO12" i="1"/>
  <c r="DO11" i="1"/>
  <c r="DO10" i="1"/>
  <c r="DO9" i="1"/>
  <c r="DO8" i="1"/>
  <c r="DO7" i="1"/>
  <c r="DO6" i="1"/>
  <c r="DO5" i="1"/>
  <c r="DO4" i="1"/>
  <c r="DO3" i="1"/>
  <c r="DO2" i="1"/>
  <c r="BN330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T268" i="1"/>
  <c r="DN268" i="1"/>
  <c r="DN278" i="1"/>
  <c r="DQ278" i="1"/>
  <c r="DQ268" i="1"/>
  <c r="JS268" i="1" l="1"/>
  <c r="KR268" i="1"/>
  <c r="KB268" i="1"/>
  <c r="BN331" i="1"/>
  <c r="KJ268" i="1"/>
  <c r="JX268" i="1"/>
  <c r="LH268" i="1"/>
  <c r="JQ331" i="1"/>
  <c r="KZ268" i="1"/>
  <c r="KN268" i="1"/>
  <c r="KF268" i="1"/>
  <c r="JZ268" i="1"/>
  <c r="JV268" i="1"/>
  <c r="LP268" i="1"/>
  <c r="LD268" i="1"/>
  <c r="KV268" i="1"/>
  <c r="LR3" i="1"/>
  <c r="LR5" i="1"/>
  <c r="LR7" i="1"/>
  <c r="LR9" i="1"/>
  <c r="LR11" i="1"/>
  <c r="LR13" i="1"/>
  <c r="LR15" i="1"/>
  <c r="LR17" i="1"/>
  <c r="LR19" i="1"/>
  <c r="LR21" i="1"/>
  <c r="LR23" i="1"/>
  <c r="LR25" i="1"/>
  <c r="LR27" i="1"/>
  <c r="LR29" i="1"/>
  <c r="LR31" i="1"/>
  <c r="LR33" i="1"/>
  <c r="LR35" i="1"/>
  <c r="LR37" i="1"/>
  <c r="LR39" i="1"/>
  <c r="LR41" i="1"/>
  <c r="LR43" i="1"/>
  <c r="LR45" i="1"/>
  <c r="LR47" i="1"/>
  <c r="LR50" i="1"/>
  <c r="LR52" i="1"/>
  <c r="LR54" i="1"/>
  <c r="LR56" i="1"/>
  <c r="LR58" i="1"/>
  <c r="LR60" i="1"/>
  <c r="LR62" i="1"/>
  <c r="LR65" i="1"/>
  <c r="LR67" i="1"/>
  <c r="LR69" i="1"/>
  <c r="LR71" i="1"/>
  <c r="LR73" i="1"/>
  <c r="LR75" i="1"/>
  <c r="LR77" i="1"/>
  <c r="LR79" i="1"/>
  <c r="LR81" i="1"/>
  <c r="LR83" i="1"/>
  <c r="LR85" i="1"/>
  <c r="LR87" i="1"/>
  <c r="LR89" i="1"/>
  <c r="LR91" i="1"/>
  <c r="LR93" i="1"/>
  <c r="LR95" i="1"/>
  <c r="LR97" i="1"/>
  <c r="LR99" i="1"/>
  <c r="LR101" i="1"/>
  <c r="LR103" i="1"/>
  <c r="LR105" i="1"/>
  <c r="LR107" i="1"/>
  <c r="LR109" i="1"/>
  <c r="LR111" i="1"/>
  <c r="LR113" i="1"/>
  <c r="LR115" i="1"/>
  <c r="LR117" i="1"/>
  <c r="LR119" i="1"/>
  <c r="LR121" i="1"/>
  <c r="LR123" i="1"/>
  <c r="LR125" i="1"/>
  <c r="LR127" i="1"/>
  <c r="LR129" i="1"/>
  <c r="LR131" i="1"/>
  <c r="LR133" i="1"/>
  <c r="LR136" i="1"/>
  <c r="LR138" i="1"/>
  <c r="LR140" i="1"/>
  <c r="LR142" i="1"/>
  <c r="LR144" i="1"/>
  <c r="LR146" i="1"/>
  <c r="LR148" i="1"/>
  <c r="LR150" i="1"/>
  <c r="LR152" i="1"/>
  <c r="LR154" i="1"/>
  <c r="LR156" i="1"/>
  <c r="LR158" i="1"/>
  <c r="LR160" i="1"/>
  <c r="LR162" i="1"/>
  <c r="LR164" i="1"/>
  <c r="LR166" i="1"/>
  <c r="LR168" i="1"/>
  <c r="LR170" i="1"/>
  <c r="LR172" i="1"/>
  <c r="LR174" i="1"/>
  <c r="LR176" i="1"/>
  <c r="LR178" i="1"/>
  <c r="LR180" i="1"/>
  <c r="LR182" i="1"/>
  <c r="LR184" i="1"/>
  <c r="LR186" i="1"/>
  <c r="LR188" i="1"/>
  <c r="LR190" i="1"/>
  <c r="LR192" i="1"/>
  <c r="LR194" i="1"/>
  <c r="LR196" i="1"/>
  <c r="LR198" i="1"/>
  <c r="LR200" i="1"/>
  <c r="LR202" i="1"/>
  <c r="LR204" i="1"/>
  <c r="LR206" i="1"/>
  <c r="LR208" i="1"/>
  <c r="LR210" i="1"/>
  <c r="LR212" i="1"/>
  <c r="LR214" i="1"/>
  <c r="LR217" i="1"/>
  <c r="LR219" i="1"/>
  <c r="LR221" i="1"/>
  <c r="LR223" i="1"/>
  <c r="LR225" i="1"/>
  <c r="LR227" i="1"/>
  <c r="LR229" i="1"/>
  <c r="LR231" i="1"/>
  <c r="LR233" i="1"/>
  <c r="LR235" i="1"/>
  <c r="LR237" i="1"/>
  <c r="LR239" i="1"/>
  <c r="LR241" i="1"/>
  <c r="LR243" i="1"/>
  <c r="LR245" i="1"/>
  <c r="LR247" i="1"/>
  <c r="LR249" i="1"/>
  <c r="LR251" i="1"/>
  <c r="LR253" i="1"/>
  <c r="LR255" i="1"/>
  <c r="LR257" i="1"/>
  <c r="LR259" i="1"/>
  <c r="LR261" i="1"/>
  <c r="LR263" i="1"/>
  <c r="LR265" i="1"/>
  <c r="LR267" i="1"/>
  <c r="LR269" i="1"/>
  <c r="LR271" i="1"/>
  <c r="LR273" i="1"/>
  <c r="LR275" i="1"/>
  <c r="LR277" i="1"/>
  <c r="LR279" i="1"/>
  <c r="LR281" i="1"/>
  <c r="LR283" i="1"/>
  <c r="LR285" i="1"/>
  <c r="LR287" i="1"/>
  <c r="LR289" i="1"/>
  <c r="LR291" i="1"/>
  <c r="LR293" i="1"/>
  <c r="LR295" i="1"/>
  <c r="LR297" i="1"/>
  <c r="LR299" i="1"/>
  <c r="LR301" i="1"/>
  <c r="LR303" i="1"/>
  <c r="LR305" i="1"/>
  <c r="LR307" i="1"/>
  <c r="LR309" i="1"/>
  <c r="LR311" i="1"/>
  <c r="LR314" i="1"/>
  <c r="LR316" i="1"/>
  <c r="LR319" i="1"/>
  <c r="LR321" i="1"/>
  <c r="LR323" i="1"/>
  <c r="LR325" i="1"/>
  <c r="LR327" i="1"/>
  <c r="LR330" i="1"/>
  <c r="LL268" i="1"/>
  <c r="LR2" i="1"/>
  <c r="LR4" i="1"/>
  <c r="LR6" i="1"/>
  <c r="LR8" i="1"/>
  <c r="LR10" i="1"/>
  <c r="LR12" i="1"/>
  <c r="LR14" i="1"/>
  <c r="LR16" i="1"/>
  <c r="LR18" i="1"/>
  <c r="LR20" i="1"/>
  <c r="LR22" i="1"/>
  <c r="LR24" i="1"/>
  <c r="LR26" i="1"/>
  <c r="LR28" i="1"/>
  <c r="LR30" i="1"/>
  <c r="LR32" i="1"/>
  <c r="LR34" i="1"/>
  <c r="LR36" i="1"/>
  <c r="LR38" i="1"/>
  <c r="LR40" i="1"/>
  <c r="LR42" i="1"/>
  <c r="LR44" i="1"/>
  <c r="LR46" i="1"/>
  <c r="LR48" i="1"/>
  <c r="LR51" i="1"/>
  <c r="LR53" i="1"/>
  <c r="LR55" i="1"/>
  <c r="LR57" i="1"/>
  <c r="LR59" i="1"/>
  <c r="LR61" i="1"/>
  <c r="LR63" i="1"/>
  <c r="LR66" i="1"/>
  <c r="LR68" i="1"/>
  <c r="LR70" i="1"/>
  <c r="LR72" i="1"/>
  <c r="LR74" i="1"/>
  <c r="LR76" i="1"/>
  <c r="LR78" i="1"/>
  <c r="LR80" i="1"/>
  <c r="LR82" i="1"/>
  <c r="LR84" i="1"/>
  <c r="LR86" i="1"/>
  <c r="LR88" i="1"/>
  <c r="LR90" i="1"/>
  <c r="LR92" i="1"/>
  <c r="LR94" i="1"/>
  <c r="LR96" i="1"/>
  <c r="LR98" i="1"/>
  <c r="LR100" i="1"/>
  <c r="LR102" i="1"/>
  <c r="LR104" i="1"/>
  <c r="LR106" i="1"/>
  <c r="LR108" i="1"/>
  <c r="LR110" i="1"/>
  <c r="LR112" i="1"/>
  <c r="LR114" i="1"/>
  <c r="LR116" i="1"/>
  <c r="LR118" i="1"/>
  <c r="LR120" i="1"/>
  <c r="LR122" i="1"/>
  <c r="LR124" i="1"/>
  <c r="LR126" i="1"/>
  <c r="LR128" i="1"/>
  <c r="LR130" i="1"/>
  <c r="LR132" i="1"/>
  <c r="LR134" i="1"/>
  <c r="LR137" i="1"/>
  <c r="LR139" i="1"/>
  <c r="LR141" i="1"/>
  <c r="LR143" i="1"/>
  <c r="LR145" i="1"/>
  <c r="LR147" i="1"/>
  <c r="LR149" i="1"/>
  <c r="LR151" i="1"/>
  <c r="LR153" i="1"/>
  <c r="LR155" i="1"/>
  <c r="LR157" i="1"/>
  <c r="LR159" i="1"/>
  <c r="LR161" i="1"/>
  <c r="LR163" i="1"/>
  <c r="LR165" i="1"/>
  <c r="LR167" i="1"/>
  <c r="LR169" i="1"/>
  <c r="LR171" i="1"/>
  <c r="LR173" i="1"/>
  <c r="LR175" i="1"/>
  <c r="LR177" i="1"/>
  <c r="LR179" i="1"/>
  <c r="LR181" i="1"/>
  <c r="LR183" i="1"/>
  <c r="LR185" i="1"/>
  <c r="LR187" i="1"/>
  <c r="LR189" i="1"/>
  <c r="LR191" i="1"/>
  <c r="LR193" i="1"/>
  <c r="LR195" i="1"/>
  <c r="LR197" i="1"/>
  <c r="LR199" i="1"/>
  <c r="LR201" i="1"/>
  <c r="LR203" i="1"/>
  <c r="LR205" i="1"/>
  <c r="LR207" i="1"/>
  <c r="LR209" i="1"/>
  <c r="LR211" i="1"/>
  <c r="LR213" i="1"/>
  <c r="LR215" i="1"/>
  <c r="LR218" i="1"/>
  <c r="LR220" i="1"/>
  <c r="LR222" i="1"/>
  <c r="LR224" i="1"/>
  <c r="LR226" i="1"/>
  <c r="LR228" i="1"/>
  <c r="LR230" i="1"/>
  <c r="LR232" i="1"/>
  <c r="LR234" i="1"/>
  <c r="LR236" i="1"/>
  <c r="LR238" i="1"/>
  <c r="LR240" i="1"/>
  <c r="LR242" i="1"/>
  <c r="LR244" i="1"/>
  <c r="LR246" i="1"/>
  <c r="LR248" i="1"/>
  <c r="LR250" i="1"/>
  <c r="LR252" i="1"/>
  <c r="LR254" i="1"/>
  <c r="LR256" i="1"/>
  <c r="LR258" i="1"/>
  <c r="LR260" i="1"/>
  <c r="LR262" i="1"/>
  <c r="LR264" i="1"/>
  <c r="LR266" i="1"/>
  <c r="LR268" i="1"/>
  <c r="LR270" i="1"/>
  <c r="LR272" i="1"/>
  <c r="LR274" i="1"/>
  <c r="LR276" i="1"/>
  <c r="LR278" i="1"/>
  <c r="LR280" i="1"/>
  <c r="LR282" i="1"/>
  <c r="LR284" i="1"/>
  <c r="LR286" i="1"/>
  <c r="LR288" i="1"/>
  <c r="LR290" i="1"/>
  <c r="LR292" i="1"/>
  <c r="LR294" i="1"/>
  <c r="LR296" i="1"/>
  <c r="LR298" i="1"/>
  <c r="LR300" i="1"/>
  <c r="LR302" i="1"/>
  <c r="LR304" i="1"/>
  <c r="LR306" i="1"/>
  <c r="LR308" i="1"/>
  <c r="LR310" i="1"/>
  <c r="LR313" i="1"/>
  <c r="LR315" i="1"/>
  <c r="LR318" i="1"/>
  <c r="LR320" i="1"/>
  <c r="LR322" i="1"/>
  <c r="LR324" i="1"/>
  <c r="LR326" i="1"/>
  <c r="LR328" i="1"/>
  <c r="JQ330" i="1"/>
  <c r="LN268" i="1"/>
  <c r="LJ268" i="1"/>
  <c r="LF268" i="1"/>
  <c r="LB268" i="1"/>
  <c r="KX268" i="1"/>
  <c r="KT268" i="1"/>
  <c r="KP268" i="1"/>
  <c r="KL268" i="1"/>
  <c r="KH268" i="1"/>
  <c r="KD268" i="1"/>
  <c r="LO268" i="1"/>
  <c r="LM268" i="1"/>
  <c r="LK268" i="1"/>
  <c r="LI268" i="1"/>
  <c r="LG268" i="1"/>
  <c r="LE268" i="1"/>
  <c r="LC268" i="1"/>
  <c r="LA268" i="1"/>
  <c r="KY268" i="1"/>
  <c r="KW268" i="1"/>
  <c r="KU268" i="1"/>
  <c r="KS268" i="1"/>
  <c r="KQ268" i="1"/>
  <c r="KO268" i="1"/>
  <c r="KM268" i="1"/>
  <c r="KK268" i="1"/>
  <c r="KI268" i="1"/>
  <c r="KG268" i="1"/>
  <c r="KE268" i="1"/>
  <c r="KC268" i="1"/>
  <c r="KA268" i="1"/>
  <c r="JY268" i="1"/>
  <c r="JW268" i="1"/>
  <c r="JU268" i="1"/>
  <c r="LQ268" i="1"/>
  <c r="HO110" i="1"/>
  <c r="LT268" i="1" l="1"/>
  <c r="JQ332" i="1"/>
  <c r="JP103" i="1"/>
  <c r="JP101" i="1"/>
  <c r="JP99" i="1"/>
  <c r="JP97" i="1"/>
  <c r="JP95" i="1"/>
  <c r="JP93" i="1"/>
  <c r="JP83" i="1"/>
  <c r="JP81" i="1"/>
  <c r="JP79" i="1"/>
  <c r="JP75" i="1"/>
  <c r="JP73" i="1"/>
  <c r="JP71" i="1"/>
  <c r="JP60" i="1"/>
  <c r="JP58" i="1"/>
  <c r="JP50" i="1"/>
  <c r="JP328" i="1"/>
  <c r="JP327" i="1"/>
  <c r="JP326" i="1"/>
  <c r="JP325" i="1"/>
  <c r="JP324" i="1"/>
  <c r="JP323" i="1"/>
  <c r="JP322" i="1"/>
  <c r="JP321" i="1"/>
  <c r="JP320" i="1"/>
  <c r="JP319" i="1"/>
  <c r="JP318" i="1"/>
  <c r="JP316" i="1"/>
  <c r="JP315" i="1"/>
  <c r="JP314" i="1"/>
  <c r="JP313" i="1"/>
  <c r="JP311" i="1"/>
  <c r="JP310" i="1"/>
  <c r="JP309" i="1"/>
  <c r="JP308" i="1"/>
  <c r="JP307" i="1"/>
  <c r="JP306" i="1"/>
  <c r="JP305" i="1"/>
  <c r="JP304" i="1"/>
  <c r="JP303" i="1"/>
  <c r="JP302" i="1"/>
  <c r="JP301" i="1"/>
  <c r="JP300" i="1"/>
  <c r="JP299" i="1"/>
  <c r="JP298" i="1"/>
  <c r="JP297" i="1"/>
  <c r="JP296" i="1"/>
  <c r="JP295" i="1"/>
  <c r="JP294" i="1"/>
  <c r="JP293" i="1"/>
  <c r="JP292" i="1"/>
  <c r="JP291" i="1"/>
  <c r="JP290" i="1"/>
  <c r="JP289" i="1"/>
  <c r="JP288" i="1"/>
  <c r="JP287" i="1"/>
  <c r="JP286" i="1"/>
  <c r="JP285" i="1"/>
  <c r="JP284" i="1"/>
  <c r="JP283" i="1"/>
  <c r="JP282" i="1"/>
  <c r="JP281" i="1"/>
  <c r="JP280" i="1"/>
  <c r="JP279" i="1"/>
  <c r="JP278" i="1"/>
  <c r="JP277" i="1"/>
  <c r="JP276" i="1"/>
  <c r="JP275" i="1"/>
  <c r="JP274" i="1"/>
  <c r="JP273" i="1"/>
  <c r="JP272" i="1"/>
  <c r="JP271" i="1"/>
  <c r="JP270" i="1"/>
  <c r="JP269" i="1"/>
  <c r="JP267" i="1"/>
  <c r="JP266" i="1"/>
  <c r="JP265" i="1"/>
  <c r="JP264" i="1"/>
  <c r="JP263" i="1"/>
  <c r="JP262" i="1"/>
  <c r="JP261" i="1"/>
  <c r="JP260" i="1"/>
  <c r="JP259" i="1"/>
  <c r="JP258" i="1"/>
  <c r="JP257" i="1"/>
  <c r="JP256" i="1"/>
  <c r="JP255" i="1"/>
  <c r="JP254" i="1"/>
  <c r="JP253" i="1"/>
  <c r="JP252" i="1"/>
  <c r="JP251" i="1"/>
  <c r="JP250" i="1"/>
  <c r="JP249" i="1"/>
  <c r="JP248" i="1"/>
  <c r="JP247" i="1"/>
  <c r="JP246" i="1"/>
  <c r="JP245" i="1"/>
  <c r="JP244" i="1"/>
  <c r="JP243" i="1"/>
  <c r="JP242" i="1"/>
  <c r="JP241" i="1"/>
  <c r="JP240" i="1"/>
  <c r="JP239" i="1"/>
  <c r="JP238" i="1"/>
  <c r="JP237" i="1"/>
  <c r="JP236" i="1"/>
  <c r="JP235" i="1"/>
  <c r="JP234" i="1"/>
  <c r="JP233" i="1"/>
  <c r="JP232" i="1"/>
  <c r="JP231" i="1"/>
  <c r="JP230" i="1"/>
  <c r="JP229" i="1"/>
  <c r="JP228" i="1"/>
  <c r="JP227" i="1"/>
  <c r="JP226" i="1"/>
  <c r="JP225" i="1"/>
  <c r="JP224" i="1"/>
  <c r="JP223" i="1"/>
  <c r="JP222" i="1"/>
  <c r="JP221" i="1"/>
  <c r="JP220" i="1"/>
  <c r="JP219" i="1"/>
  <c r="JP218" i="1"/>
  <c r="JP217" i="1"/>
  <c r="JP215" i="1"/>
  <c r="JP214" i="1"/>
  <c r="JP213" i="1"/>
  <c r="JP212" i="1"/>
  <c r="JP211" i="1"/>
  <c r="JP210" i="1"/>
  <c r="JP209" i="1"/>
  <c r="JP208" i="1"/>
  <c r="JP207" i="1"/>
  <c r="JP206" i="1"/>
  <c r="JP205" i="1"/>
  <c r="JP204" i="1"/>
  <c r="JP203" i="1"/>
  <c r="JP202" i="1"/>
  <c r="JP201" i="1"/>
  <c r="JP200" i="1"/>
  <c r="JP199" i="1"/>
  <c r="JP198" i="1"/>
  <c r="JP197" i="1"/>
  <c r="JP196" i="1"/>
  <c r="JP195" i="1"/>
  <c r="JP194" i="1"/>
  <c r="JP193" i="1"/>
  <c r="JP192" i="1"/>
  <c r="JP191" i="1"/>
  <c r="JP190" i="1"/>
  <c r="JP189" i="1"/>
  <c r="JP188" i="1"/>
  <c r="JP187" i="1"/>
  <c r="JP186" i="1"/>
  <c r="JP185" i="1"/>
  <c r="JP184" i="1"/>
  <c r="JP183" i="1"/>
  <c r="JP182" i="1"/>
  <c r="JP181" i="1"/>
  <c r="JP180" i="1"/>
  <c r="JP179" i="1"/>
  <c r="JP178" i="1"/>
  <c r="JP177" i="1"/>
  <c r="JP176" i="1"/>
  <c r="JP175" i="1"/>
  <c r="JP174" i="1"/>
  <c r="JP173" i="1"/>
  <c r="JP172" i="1"/>
  <c r="JP171" i="1"/>
  <c r="JP170" i="1"/>
  <c r="JP169" i="1"/>
  <c r="JP168" i="1"/>
  <c r="JP167" i="1"/>
  <c r="JP166" i="1"/>
  <c r="JP165" i="1"/>
  <c r="JP164" i="1"/>
  <c r="JP163" i="1"/>
  <c r="JP162" i="1"/>
  <c r="JP161" i="1"/>
  <c r="JP160" i="1"/>
  <c r="JP159" i="1"/>
  <c r="JP158" i="1"/>
  <c r="JP157" i="1"/>
  <c r="JP156" i="1"/>
  <c r="JP155" i="1"/>
  <c r="JP154" i="1"/>
  <c r="JP153" i="1"/>
  <c r="JP152" i="1"/>
  <c r="JP151" i="1"/>
  <c r="JP150" i="1"/>
  <c r="JP149" i="1"/>
  <c r="JP148" i="1"/>
  <c r="JP147" i="1"/>
  <c r="JP146" i="1"/>
  <c r="JP145" i="1"/>
  <c r="JP144" i="1"/>
  <c r="JP143" i="1"/>
  <c r="JP142" i="1"/>
  <c r="JP141" i="1"/>
  <c r="JP140" i="1"/>
  <c r="JP139" i="1"/>
  <c r="JP138" i="1"/>
  <c r="JP137" i="1"/>
  <c r="JP136" i="1"/>
  <c r="JP134" i="1"/>
  <c r="JP133" i="1"/>
  <c r="JP132" i="1"/>
  <c r="JP131" i="1"/>
  <c r="JP130" i="1"/>
  <c r="JP129" i="1"/>
  <c r="JP128" i="1"/>
  <c r="JP127" i="1"/>
  <c r="JP126" i="1"/>
  <c r="JP125" i="1"/>
  <c r="JP124" i="1"/>
  <c r="JP123" i="1"/>
  <c r="JP122" i="1"/>
  <c r="JP121" i="1"/>
  <c r="JP120" i="1"/>
  <c r="JP119" i="1"/>
  <c r="JP118" i="1"/>
  <c r="JP117" i="1"/>
  <c r="JP116" i="1"/>
  <c r="JP115" i="1"/>
  <c r="JP114" i="1"/>
  <c r="JP113" i="1"/>
  <c r="JP112" i="1"/>
  <c r="JP111" i="1"/>
  <c r="JP110" i="1"/>
  <c r="JP109" i="1"/>
  <c r="JP108" i="1"/>
  <c r="JP107" i="1"/>
  <c r="JP106" i="1"/>
  <c r="JP105" i="1"/>
  <c r="JP104" i="1"/>
  <c r="JP102" i="1"/>
  <c r="JP100" i="1"/>
  <c r="JP98" i="1"/>
  <c r="JP96" i="1"/>
  <c r="JP94" i="1"/>
  <c r="JP92" i="1"/>
  <c r="JP91" i="1"/>
  <c r="JP90" i="1"/>
  <c r="JP89" i="1"/>
  <c r="JP88" i="1"/>
  <c r="JP87" i="1"/>
  <c r="JP86" i="1"/>
  <c r="JP85" i="1"/>
  <c r="JP84" i="1"/>
  <c r="JP82" i="1"/>
  <c r="JP80" i="1"/>
  <c r="JP78" i="1"/>
  <c r="JP77" i="1"/>
  <c r="JP76" i="1"/>
  <c r="JP74" i="1"/>
  <c r="JP72" i="1"/>
  <c r="JP70" i="1"/>
  <c r="JP69" i="1"/>
  <c r="JP67" i="1"/>
  <c r="JP65" i="1"/>
  <c r="JP62" i="1"/>
  <c r="JP61" i="1"/>
  <c r="JP59" i="1"/>
  <c r="JP57" i="1"/>
  <c r="JP56" i="1"/>
  <c r="JP54" i="1"/>
  <c r="JP52" i="1"/>
  <c r="JP51" i="1"/>
  <c r="JP48" i="1"/>
  <c r="JP47" i="1"/>
  <c r="JP46" i="1"/>
  <c r="JP45" i="1"/>
  <c r="JP44" i="1"/>
  <c r="JP42" i="1"/>
  <c r="JP40" i="1"/>
  <c r="JP39" i="1"/>
  <c r="JP38" i="1"/>
  <c r="JP37" i="1"/>
  <c r="JP36" i="1"/>
  <c r="JP35" i="1"/>
  <c r="JP34" i="1"/>
  <c r="JP32" i="1"/>
  <c r="JP30" i="1"/>
  <c r="JP28" i="1"/>
  <c r="JP26" i="1"/>
  <c r="JP24" i="1"/>
  <c r="JP23" i="1"/>
  <c r="JP21" i="1"/>
  <c r="JP20" i="1"/>
  <c r="JP19" i="1"/>
  <c r="JP17" i="1"/>
  <c r="JP15" i="1"/>
  <c r="JP14" i="1"/>
  <c r="JP13" i="1"/>
  <c r="JP12" i="1"/>
  <c r="JP10" i="1"/>
  <c r="JP8" i="1"/>
  <c r="JP6" i="1"/>
  <c r="JP5" i="1"/>
  <c r="JP4" i="1"/>
  <c r="JP3" i="1"/>
  <c r="JP2" i="1"/>
  <c r="HP330" i="1"/>
  <c r="FO330" i="1"/>
  <c r="DN330" i="1"/>
  <c r="DN328" i="1"/>
  <c r="DN327" i="1"/>
  <c r="DN326" i="1"/>
  <c r="DN325" i="1"/>
  <c r="DN324" i="1"/>
  <c r="DN323" i="1"/>
  <c r="DN322" i="1"/>
  <c r="DN321" i="1"/>
  <c r="DN320" i="1"/>
  <c r="DN319" i="1"/>
  <c r="DN318" i="1"/>
  <c r="DN316" i="1"/>
  <c r="DN315" i="1"/>
  <c r="DN314" i="1"/>
  <c r="DN313" i="1"/>
  <c r="DN311" i="1"/>
  <c r="DN310" i="1"/>
  <c r="DN309" i="1"/>
  <c r="DN308" i="1"/>
  <c r="DN307" i="1"/>
  <c r="DN306" i="1"/>
  <c r="DN305" i="1"/>
  <c r="DN304" i="1"/>
  <c r="DN303" i="1"/>
  <c r="DN302" i="1"/>
  <c r="DN301" i="1"/>
  <c r="DN300" i="1"/>
  <c r="DN299" i="1"/>
  <c r="DN298" i="1"/>
  <c r="DN297" i="1"/>
  <c r="DN296" i="1"/>
  <c r="DN295" i="1"/>
  <c r="DN294" i="1"/>
  <c r="DN293" i="1"/>
  <c r="DN292" i="1"/>
  <c r="DN291" i="1"/>
  <c r="DN290" i="1"/>
  <c r="DN289" i="1"/>
  <c r="DN288" i="1"/>
  <c r="DN287" i="1"/>
  <c r="DN286" i="1"/>
  <c r="DN285" i="1"/>
  <c r="DN284" i="1"/>
  <c r="DN283" i="1"/>
  <c r="DN282" i="1"/>
  <c r="DN281" i="1"/>
  <c r="DN280" i="1"/>
  <c r="DN279" i="1"/>
  <c r="DN277" i="1"/>
  <c r="DN276" i="1"/>
  <c r="DN275" i="1"/>
  <c r="DN274" i="1"/>
  <c r="DN273" i="1"/>
  <c r="DN272" i="1"/>
  <c r="DN271" i="1"/>
  <c r="DN270" i="1"/>
  <c r="DN269" i="1"/>
  <c r="DN267" i="1"/>
  <c r="DN266" i="1"/>
  <c r="DN265" i="1"/>
  <c r="DN264" i="1"/>
  <c r="DN263" i="1"/>
  <c r="DN262" i="1"/>
  <c r="DN261" i="1"/>
  <c r="DN260" i="1"/>
  <c r="DN259" i="1"/>
  <c r="DN258" i="1"/>
  <c r="DN257" i="1"/>
  <c r="DN256" i="1"/>
  <c r="DN255" i="1"/>
  <c r="DN254" i="1"/>
  <c r="DN253" i="1"/>
  <c r="DN252" i="1"/>
  <c r="DN251" i="1"/>
  <c r="DN250" i="1"/>
  <c r="DN249" i="1"/>
  <c r="DN248" i="1"/>
  <c r="DN247" i="1"/>
  <c r="DN246" i="1"/>
  <c r="DN245" i="1"/>
  <c r="DN244" i="1"/>
  <c r="DN243" i="1"/>
  <c r="DN242" i="1"/>
  <c r="DN241" i="1"/>
  <c r="DN240" i="1"/>
  <c r="DN239" i="1"/>
  <c r="DN238" i="1"/>
  <c r="DN237" i="1"/>
  <c r="DN236" i="1"/>
  <c r="DN235" i="1"/>
  <c r="DN234" i="1"/>
  <c r="DN233" i="1"/>
  <c r="DN232" i="1"/>
  <c r="DN231" i="1"/>
  <c r="DN230" i="1"/>
  <c r="DN229" i="1"/>
  <c r="DN228" i="1"/>
  <c r="DN227" i="1"/>
  <c r="DN226" i="1"/>
  <c r="DN225" i="1"/>
  <c r="DN224" i="1"/>
  <c r="DN223" i="1"/>
  <c r="DN222" i="1"/>
  <c r="DN221" i="1"/>
  <c r="DN220" i="1"/>
  <c r="DN219" i="1"/>
  <c r="DN218" i="1"/>
  <c r="DN217" i="1"/>
  <c r="DN215" i="1"/>
  <c r="DN214" i="1"/>
  <c r="DN213" i="1"/>
  <c r="DN212" i="1"/>
  <c r="DN211" i="1"/>
  <c r="DN210" i="1"/>
  <c r="DN209" i="1"/>
  <c r="DN208" i="1"/>
  <c r="DN207" i="1"/>
  <c r="DN206" i="1"/>
  <c r="DN205" i="1"/>
  <c r="DN204" i="1"/>
  <c r="DN203" i="1"/>
  <c r="DN202" i="1"/>
  <c r="DN201" i="1"/>
  <c r="DN200" i="1"/>
  <c r="DN199" i="1"/>
  <c r="DN198" i="1"/>
  <c r="DN197" i="1"/>
  <c r="DN196" i="1"/>
  <c r="DN195" i="1"/>
  <c r="DN194" i="1"/>
  <c r="DN193" i="1"/>
  <c r="DN192" i="1"/>
  <c r="DN191" i="1"/>
  <c r="DN190" i="1"/>
  <c r="DN189" i="1"/>
  <c r="DN188" i="1"/>
  <c r="DN187" i="1"/>
  <c r="DN186" i="1"/>
  <c r="DN185" i="1"/>
  <c r="DN184" i="1"/>
  <c r="DN183" i="1"/>
  <c r="DN182" i="1"/>
  <c r="DN181" i="1"/>
  <c r="DN180" i="1"/>
  <c r="DN179" i="1"/>
  <c r="DN178" i="1"/>
  <c r="DN177" i="1"/>
  <c r="DN176" i="1"/>
  <c r="DN175" i="1"/>
  <c r="DN174" i="1"/>
  <c r="DN173" i="1"/>
  <c r="DN172" i="1"/>
  <c r="DN171" i="1"/>
  <c r="DN170" i="1"/>
  <c r="DN169" i="1"/>
  <c r="DN168" i="1"/>
  <c r="DN167" i="1"/>
  <c r="DN166" i="1"/>
  <c r="DN165" i="1"/>
  <c r="DN164" i="1"/>
  <c r="DN163" i="1"/>
  <c r="DN162" i="1"/>
  <c r="DN161" i="1"/>
  <c r="DN160" i="1"/>
  <c r="DN159" i="1"/>
  <c r="DN158" i="1"/>
  <c r="DN157" i="1"/>
  <c r="DN156" i="1"/>
  <c r="DN155" i="1"/>
  <c r="DN154" i="1"/>
  <c r="DN153" i="1"/>
  <c r="DN152" i="1"/>
  <c r="DN151" i="1"/>
  <c r="DN150" i="1"/>
  <c r="DN149" i="1"/>
  <c r="DN148" i="1"/>
  <c r="DN147" i="1"/>
  <c r="DN146" i="1"/>
  <c r="DN145" i="1"/>
  <c r="DN144" i="1"/>
  <c r="DN143" i="1"/>
  <c r="DN142" i="1"/>
  <c r="DN141" i="1"/>
  <c r="DN140" i="1"/>
  <c r="DN139" i="1"/>
  <c r="DN138" i="1"/>
  <c r="DN137" i="1"/>
  <c r="DN136" i="1"/>
  <c r="DN134" i="1"/>
  <c r="DN133" i="1"/>
  <c r="DN132" i="1"/>
  <c r="DN131" i="1"/>
  <c r="DN130" i="1"/>
  <c r="DN129" i="1"/>
  <c r="DN128" i="1"/>
  <c r="DN127" i="1"/>
  <c r="DN126" i="1"/>
  <c r="DN125" i="1"/>
  <c r="DN124" i="1"/>
  <c r="DN123" i="1"/>
  <c r="DN122" i="1"/>
  <c r="DN121" i="1"/>
  <c r="DN120" i="1"/>
  <c r="DN119" i="1"/>
  <c r="DN118" i="1"/>
  <c r="DN117" i="1"/>
  <c r="DN116" i="1"/>
  <c r="DN115" i="1"/>
  <c r="DN114" i="1"/>
  <c r="DN113" i="1"/>
  <c r="DN112" i="1"/>
  <c r="DN111" i="1"/>
  <c r="DN110" i="1"/>
  <c r="DN109" i="1"/>
  <c r="DN108" i="1"/>
  <c r="DN107" i="1"/>
  <c r="DN106" i="1"/>
  <c r="DN105" i="1"/>
  <c r="DN104" i="1"/>
  <c r="DN103" i="1"/>
  <c r="DN102" i="1"/>
  <c r="DN101" i="1"/>
  <c r="DN100" i="1"/>
  <c r="DN99" i="1"/>
  <c r="DN98" i="1"/>
  <c r="DN97" i="1"/>
  <c r="DN96" i="1"/>
  <c r="DN95" i="1"/>
  <c r="DN94" i="1"/>
  <c r="DN93" i="1"/>
  <c r="DN92" i="1"/>
  <c r="DN91" i="1"/>
  <c r="DN90" i="1"/>
  <c r="DN89" i="1"/>
  <c r="DN88" i="1"/>
  <c r="DN87" i="1"/>
  <c r="DN86" i="1"/>
  <c r="DN85" i="1"/>
  <c r="DN84" i="1"/>
  <c r="DN83" i="1"/>
  <c r="DN82" i="1"/>
  <c r="DN81" i="1"/>
  <c r="DN80" i="1"/>
  <c r="DN79" i="1"/>
  <c r="DN78" i="1"/>
  <c r="DN77" i="1"/>
  <c r="DN76" i="1"/>
  <c r="DN75" i="1"/>
  <c r="DN74" i="1"/>
  <c r="DN73" i="1"/>
  <c r="DN72" i="1"/>
  <c r="DN71" i="1"/>
  <c r="DN70" i="1"/>
  <c r="DN69" i="1"/>
  <c r="DN68" i="1"/>
  <c r="DN67" i="1"/>
  <c r="DN66" i="1"/>
  <c r="DN65" i="1"/>
  <c r="DN63" i="1"/>
  <c r="DN62" i="1"/>
  <c r="DN61" i="1"/>
  <c r="DN60" i="1"/>
  <c r="DN59" i="1"/>
  <c r="DN58" i="1"/>
  <c r="DN57" i="1"/>
  <c r="DN56" i="1"/>
  <c r="DN55" i="1"/>
  <c r="DN54" i="1"/>
  <c r="DN53" i="1"/>
  <c r="DN52" i="1"/>
  <c r="DN51" i="1"/>
  <c r="DN50" i="1"/>
  <c r="DN48" i="1"/>
  <c r="DN47" i="1"/>
  <c r="DN46" i="1"/>
  <c r="DN45" i="1"/>
  <c r="DN44" i="1"/>
  <c r="DN43" i="1"/>
  <c r="DN42" i="1"/>
  <c r="DN41" i="1"/>
  <c r="DN40" i="1"/>
  <c r="DN39" i="1"/>
  <c r="DN38" i="1"/>
  <c r="DN37" i="1"/>
  <c r="DN36" i="1"/>
  <c r="DN35" i="1"/>
  <c r="DN34" i="1"/>
  <c r="DN33" i="1"/>
  <c r="DN32" i="1"/>
  <c r="DN31" i="1"/>
  <c r="DN30" i="1"/>
  <c r="DN29" i="1"/>
  <c r="DN28" i="1"/>
  <c r="DN27" i="1"/>
  <c r="DN26" i="1"/>
  <c r="DN25" i="1"/>
  <c r="DN24" i="1"/>
  <c r="DN23" i="1"/>
  <c r="DN22" i="1"/>
  <c r="DN21" i="1"/>
  <c r="DN20" i="1"/>
  <c r="DN19" i="1"/>
  <c r="DN18" i="1"/>
  <c r="DN17" i="1"/>
  <c r="DN16" i="1"/>
  <c r="DN15" i="1"/>
  <c r="DN14" i="1"/>
  <c r="DN13" i="1"/>
  <c r="DN12" i="1"/>
  <c r="DN11" i="1"/>
  <c r="DN10" i="1"/>
  <c r="DN9" i="1"/>
  <c r="DN8" i="1"/>
  <c r="DN7" i="1"/>
  <c r="DN6" i="1"/>
  <c r="DN5" i="1"/>
  <c r="DN4" i="1"/>
  <c r="DN3" i="1"/>
  <c r="DN2" i="1"/>
  <c r="BM330" i="1"/>
  <c r="HN110" i="1"/>
  <c r="BM331" i="1" l="1"/>
  <c r="LQ2" i="1"/>
  <c r="LQ4" i="1"/>
  <c r="LQ6" i="1"/>
  <c r="LQ10" i="1"/>
  <c r="LQ13" i="1"/>
  <c r="LQ15" i="1"/>
  <c r="LQ19" i="1"/>
  <c r="LQ21" i="1"/>
  <c r="LQ24" i="1"/>
  <c r="LQ28" i="1"/>
  <c r="LQ32" i="1"/>
  <c r="LQ35" i="1"/>
  <c r="LQ37" i="1"/>
  <c r="LQ39" i="1"/>
  <c r="LQ42" i="1"/>
  <c r="LQ45" i="1"/>
  <c r="LQ47" i="1"/>
  <c r="LQ51" i="1"/>
  <c r="LQ54" i="1"/>
  <c r="LQ57" i="1"/>
  <c r="LQ61" i="1"/>
  <c r="LQ65" i="1"/>
  <c r="LQ69" i="1"/>
  <c r="LQ85" i="1"/>
  <c r="LQ87" i="1"/>
  <c r="LQ89" i="1"/>
  <c r="LQ91" i="1"/>
  <c r="LQ58" i="1"/>
  <c r="LQ73" i="1"/>
  <c r="LQ79" i="1"/>
  <c r="LQ83" i="1"/>
  <c r="LQ3" i="1"/>
  <c r="LQ5" i="1"/>
  <c r="LQ8" i="1"/>
  <c r="LQ12" i="1"/>
  <c r="LQ14" i="1"/>
  <c r="LQ17" i="1"/>
  <c r="LQ20" i="1"/>
  <c r="LQ23" i="1"/>
  <c r="LQ26" i="1"/>
  <c r="LQ30" i="1"/>
  <c r="LQ34" i="1"/>
  <c r="LQ36" i="1"/>
  <c r="LQ38" i="1"/>
  <c r="LQ40" i="1"/>
  <c r="LQ44" i="1"/>
  <c r="LQ46" i="1"/>
  <c r="LQ48" i="1"/>
  <c r="LQ52" i="1"/>
  <c r="LQ56" i="1"/>
  <c r="LQ59" i="1"/>
  <c r="LQ62" i="1"/>
  <c r="LQ67" i="1"/>
  <c r="LQ70" i="1"/>
  <c r="LQ77" i="1"/>
  <c r="LQ50" i="1"/>
  <c r="LQ60" i="1"/>
  <c r="LQ71" i="1"/>
  <c r="LQ75" i="1"/>
  <c r="LQ81" i="1"/>
  <c r="JP16" i="1"/>
  <c r="JP18" i="1"/>
  <c r="JP22" i="1"/>
  <c r="JP53" i="1"/>
  <c r="JP55" i="1"/>
  <c r="JP63" i="1"/>
  <c r="JP66" i="1"/>
  <c r="JP68" i="1"/>
  <c r="JP7" i="1"/>
  <c r="JP9" i="1"/>
  <c r="JP11" i="1"/>
  <c r="JP25" i="1"/>
  <c r="JP27" i="1"/>
  <c r="JP29" i="1"/>
  <c r="JP31" i="1"/>
  <c r="JP33" i="1"/>
  <c r="JP41" i="1"/>
  <c r="JP43" i="1"/>
  <c r="LQ93" i="1"/>
  <c r="LQ95" i="1"/>
  <c r="LQ97" i="1"/>
  <c r="LQ99" i="1"/>
  <c r="LQ101" i="1"/>
  <c r="LQ103" i="1"/>
  <c r="LQ105" i="1"/>
  <c r="LQ107" i="1"/>
  <c r="LQ109" i="1"/>
  <c r="LQ111" i="1"/>
  <c r="LQ113" i="1"/>
  <c r="LQ115" i="1"/>
  <c r="LQ117" i="1"/>
  <c r="LQ119" i="1"/>
  <c r="LQ121" i="1"/>
  <c r="LQ123" i="1"/>
  <c r="LQ125" i="1"/>
  <c r="LQ127" i="1"/>
  <c r="LQ129" i="1"/>
  <c r="LQ131" i="1"/>
  <c r="LQ133" i="1"/>
  <c r="LQ136" i="1"/>
  <c r="LQ138" i="1"/>
  <c r="LQ140" i="1"/>
  <c r="LQ142" i="1"/>
  <c r="LQ144" i="1"/>
  <c r="LQ146" i="1"/>
  <c r="LQ148" i="1"/>
  <c r="LQ150" i="1"/>
  <c r="LQ152" i="1"/>
  <c r="LQ154" i="1"/>
  <c r="LQ156" i="1"/>
  <c r="LQ158" i="1"/>
  <c r="LQ160" i="1"/>
  <c r="LQ162" i="1"/>
  <c r="LQ164" i="1"/>
  <c r="LQ166" i="1"/>
  <c r="LQ168" i="1"/>
  <c r="LQ170" i="1"/>
  <c r="LQ172" i="1"/>
  <c r="LQ174" i="1"/>
  <c r="LQ176" i="1"/>
  <c r="LQ178" i="1"/>
  <c r="LQ180" i="1"/>
  <c r="LQ182" i="1"/>
  <c r="LQ184" i="1"/>
  <c r="LQ186" i="1"/>
  <c r="LQ188" i="1"/>
  <c r="LQ190" i="1"/>
  <c r="LQ192" i="1"/>
  <c r="LQ194" i="1"/>
  <c r="LQ196" i="1"/>
  <c r="LQ198" i="1"/>
  <c r="LQ200" i="1"/>
  <c r="LQ202" i="1"/>
  <c r="LQ204" i="1"/>
  <c r="LQ206" i="1"/>
  <c r="LQ208" i="1"/>
  <c r="LQ210" i="1"/>
  <c r="LQ212" i="1"/>
  <c r="LQ214" i="1"/>
  <c r="LQ217" i="1"/>
  <c r="LQ219" i="1"/>
  <c r="LQ221" i="1"/>
  <c r="LQ223" i="1"/>
  <c r="LQ225" i="1"/>
  <c r="LQ227" i="1"/>
  <c r="LQ229" i="1"/>
  <c r="LQ231" i="1"/>
  <c r="LQ233" i="1"/>
  <c r="LQ235" i="1"/>
  <c r="LQ237" i="1"/>
  <c r="LQ239" i="1"/>
  <c r="LQ241" i="1"/>
  <c r="LQ243" i="1"/>
  <c r="LQ245" i="1"/>
  <c r="LQ247" i="1"/>
  <c r="LQ249" i="1"/>
  <c r="LQ251" i="1"/>
  <c r="LQ253" i="1"/>
  <c r="LQ255" i="1"/>
  <c r="LQ257" i="1"/>
  <c r="LQ259" i="1"/>
  <c r="LQ261" i="1"/>
  <c r="LQ263" i="1"/>
  <c r="LQ265" i="1"/>
  <c r="LQ267" i="1"/>
  <c r="LQ270" i="1"/>
  <c r="LQ272" i="1"/>
  <c r="LQ274" i="1"/>
  <c r="LQ276" i="1"/>
  <c r="LQ278" i="1"/>
  <c r="LQ280" i="1"/>
  <c r="LQ282" i="1"/>
  <c r="LQ284" i="1"/>
  <c r="LQ286" i="1"/>
  <c r="LQ288" i="1"/>
  <c r="LQ290" i="1"/>
  <c r="LQ292" i="1"/>
  <c r="LQ294" i="1"/>
  <c r="LQ296" i="1"/>
  <c r="LQ298" i="1"/>
  <c r="LQ300" i="1"/>
  <c r="LQ302" i="1"/>
  <c r="LQ304" i="1"/>
  <c r="LQ306" i="1"/>
  <c r="LQ308" i="1"/>
  <c r="LQ310" i="1"/>
  <c r="LQ313" i="1"/>
  <c r="LQ315" i="1"/>
  <c r="LQ318" i="1"/>
  <c r="LQ320" i="1"/>
  <c r="LQ322" i="1"/>
  <c r="LQ324" i="1"/>
  <c r="LQ326" i="1"/>
  <c r="LQ328" i="1"/>
  <c r="LQ72" i="1"/>
  <c r="LQ74" i="1"/>
  <c r="LQ76" i="1"/>
  <c r="LQ78" i="1"/>
  <c r="LQ80" i="1"/>
  <c r="LQ82" i="1"/>
  <c r="LQ84" i="1"/>
  <c r="LQ86" i="1"/>
  <c r="LQ88" i="1"/>
  <c r="LQ90" i="1"/>
  <c r="LQ92" i="1"/>
  <c r="LQ94" i="1"/>
  <c r="LQ96" i="1"/>
  <c r="LQ98" i="1"/>
  <c r="LQ100" i="1"/>
  <c r="LQ102" i="1"/>
  <c r="LQ104" i="1"/>
  <c r="LQ106" i="1"/>
  <c r="LQ108" i="1"/>
  <c r="LQ110" i="1"/>
  <c r="LQ112" i="1"/>
  <c r="LQ114" i="1"/>
  <c r="LQ116" i="1"/>
  <c r="LQ118" i="1"/>
  <c r="LQ120" i="1"/>
  <c r="LQ122" i="1"/>
  <c r="LQ124" i="1"/>
  <c r="LQ126" i="1"/>
  <c r="LQ128" i="1"/>
  <c r="LQ130" i="1"/>
  <c r="LQ132" i="1"/>
  <c r="LQ134" i="1"/>
  <c r="LQ137" i="1"/>
  <c r="LQ139" i="1"/>
  <c r="LQ141" i="1"/>
  <c r="LQ143" i="1"/>
  <c r="LQ145" i="1"/>
  <c r="LQ147" i="1"/>
  <c r="LQ149" i="1"/>
  <c r="LQ151" i="1"/>
  <c r="LQ153" i="1"/>
  <c r="LQ155" i="1"/>
  <c r="LQ157" i="1"/>
  <c r="LQ159" i="1"/>
  <c r="LQ161" i="1"/>
  <c r="LQ163" i="1"/>
  <c r="LQ165" i="1"/>
  <c r="LQ167" i="1"/>
  <c r="LQ169" i="1"/>
  <c r="LQ171" i="1"/>
  <c r="LQ173" i="1"/>
  <c r="LQ175" i="1"/>
  <c r="LQ177" i="1"/>
  <c r="LQ179" i="1"/>
  <c r="LQ181" i="1"/>
  <c r="LQ183" i="1"/>
  <c r="LQ185" i="1"/>
  <c r="LQ187" i="1"/>
  <c r="LQ189" i="1"/>
  <c r="LQ191" i="1"/>
  <c r="LQ193" i="1"/>
  <c r="LQ195" i="1"/>
  <c r="LQ197" i="1"/>
  <c r="LQ199" i="1"/>
  <c r="LQ201" i="1"/>
  <c r="LQ203" i="1"/>
  <c r="LQ205" i="1"/>
  <c r="LQ207" i="1"/>
  <c r="LQ209" i="1"/>
  <c r="LQ211" i="1"/>
  <c r="LQ213" i="1"/>
  <c r="LQ215" i="1"/>
  <c r="LQ218" i="1"/>
  <c r="LQ220" i="1"/>
  <c r="LQ222" i="1"/>
  <c r="LQ224" i="1"/>
  <c r="LQ226" i="1"/>
  <c r="LQ228" i="1"/>
  <c r="LQ230" i="1"/>
  <c r="LQ232" i="1"/>
  <c r="LQ234" i="1"/>
  <c r="LQ236" i="1"/>
  <c r="LQ238" i="1"/>
  <c r="LQ240" i="1"/>
  <c r="LQ242" i="1"/>
  <c r="LQ244" i="1"/>
  <c r="LQ246" i="1"/>
  <c r="LQ248" i="1"/>
  <c r="LQ250" i="1"/>
  <c r="LQ252" i="1"/>
  <c r="LQ254" i="1"/>
  <c r="LQ256" i="1"/>
  <c r="LQ258" i="1"/>
  <c r="LQ260" i="1"/>
  <c r="LQ262" i="1"/>
  <c r="LQ264" i="1"/>
  <c r="LQ266" i="1"/>
  <c r="LQ269" i="1"/>
  <c r="LQ271" i="1"/>
  <c r="LQ273" i="1"/>
  <c r="LQ275" i="1"/>
  <c r="LQ277" i="1"/>
  <c r="LQ279" i="1"/>
  <c r="LQ281" i="1"/>
  <c r="LQ283" i="1"/>
  <c r="LQ285" i="1"/>
  <c r="LQ287" i="1"/>
  <c r="LQ289" i="1"/>
  <c r="LQ291" i="1"/>
  <c r="LQ293" i="1"/>
  <c r="LQ295" i="1"/>
  <c r="LQ297" i="1"/>
  <c r="LQ299" i="1"/>
  <c r="LQ301" i="1"/>
  <c r="LQ303" i="1"/>
  <c r="LQ305" i="1"/>
  <c r="LQ307" i="1"/>
  <c r="LQ309" i="1"/>
  <c r="LQ311" i="1"/>
  <c r="LQ314" i="1"/>
  <c r="LQ316" i="1"/>
  <c r="LQ319" i="1"/>
  <c r="LQ321" i="1"/>
  <c r="LQ323" i="1"/>
  <c r="LQ325" i="1"/>
  <c r="LQ327" i="1"/>
  <c r="LQ330" i="1" l="1"/>
  <c r="JP330" i="1"/>
  <c r="LQ41" i="1"/>
  <c r="LQ31" i="1"/>
  <c r="LQ27" i="1"/>
  <c r="LQ11" i="1"/>
  <c r="LQ7" i="1"/>
  <c r="LQ68" i="1"/>
  <c r="LQ63" i="1"/>
  <c r="LQ53" i="1"/>
  <c r="LQ18" i="1"/>
  <c r="LQ43" i="1"/>
  <c r="LQ33" i="1"/>
  <c r="LQ29" i="1"/>
  <c r="LQ25" i="1"/>
  <c r="LQ9" i="1"/>
  <c r="LQ66" i="1"/>
  <c r="LQ55" i="1"/>
  <c r="LQ22" i="1"/>
  <c r="LQ16" i="1"/>
  <c r="JP331" i="1"/>
  <c r="JP332" i="1" l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S327" i="1" s="1"/>
  <c r="JU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Q327" i="1"/>
  <c r="KK327" i="1" l="1"/>
  <c r="KS327" i="1"/>
  <c r="KC327" i="1"/>
  <c r="LO327" i="1"/>
  <c r="LM327" i="1"/>
  <c r="LI327" i="1"/>
  <c r="LE327" i="1"/>
  <c r="LC327" i="1"/>
  <c r="KY327" i="1"/>
  <c r="KU327" i="1"/>
  <c r="KQ327" i="1"/>
  <c r="LN327" i="1"/>
  <c r="LJ327" i="1"/>
  <c r="LH327" i="1"/>
  <c r="LF327" i="1"/>
  <c r="LB327" i="1"/>
  <c r="KZ327" i="1"/>
  <c r="KX327" i="1"/>
  <c r="KV327" i="1"/>
  <c r="KT327" i="1"/>
  <c r="KR327" i="1"/>
  <c r="KP327" i="1"/>
  <c r="KN327" i="1"/>
  <c r="KL327" i="1"/>
  <c r="KJ327" i="1"/>
  <c r="KH327" i="1"/>
  <c r="KF327" i="1"/>
  <c r="KD327" i="1"/>
  <c r="KB327" i="1"/>
  <c r="JZ327" i="1"/>
  <c r="JX327" i="1"/>
  <c r="JV327" i="1"/>
  <c r="JT327" i="1"/>
  <c r="LA327" i="1"/>
  <c r="KO327" i="1"/>
  <c r="KG327" i="1"/>
  <c r="JY327" i="1"/>
  <c r="LK327" i="1"/>
  <c r="LG327" i="1"/>
  <c r="KW327" i="1"/>
  <c r="KM327" i="1"/>
  <c r="KI327" i="1"/>
  <c r="KE327" i="1"/>
  <c r="KA327" i="1"/>
  <c r="JW327" i="1"/>
  <c r="LL327" i="1"/>
  <c r="LP327" i="1"/>
  <c r="LT327" i="1" s="1"/>
  <c r="LD327" i="1"/>
  <c r="BL330" i="1" l="1"/>
  <c r="JO328" i="1"/>
  <c r="JS328" i="1" s="1"/>
  <c r="JO326" i="1"/>
  <c r="JS326" i="1" s="1"/>
  <c r="JO325" i="1"/>
  <c r="JS325" i="1" s="1"/>
  <c r="JO324" i="1"/>
  <c r="JS324" i="1" s="1"/>
  <c r="JO323" i="1"/>
  <c r="JS323" i="1" s="1"/>
  <c r="JO322" i="1"/>
  <c r="JS322" i="1" s="1"/>
  <c r="JO321" i="1"/>
  <c r="JS321" i="1" s="1"/>
  <c r="JO320" i="1"/>
  <c r="JS320" i="1" s="1"/>
  <c r="JO319" i="1"/>
  <c r="JS319" i="1" s="1"/>
  <c r="JO318" i="1"/>
  <c r="JS318" i="1" s="1"/>
  <c r="JO316" i="1"/>
  <c r="JS316" i="1" s="1"/>
  <c r="JO315" i="1"/>
  <c r="JS315" i="1" s="1"/>
  <c r="JO314" i="1"/>
  <c r="JS314" i="1" s="1"/>
  <c r="JO313" i="1"/>
  <c r="JS313" i="1" s="1"/>
  <c r="JO311" i="1"/>
  <c r="JS311" i="1" s="1"/>
  <c r="JO310" i="1"/>
  <c r="JS310" i="1" s="1"/>
  <c r="JO309" i="1"/>
  <c r="JS309" i="1" s="1"/>
  <c r="JO308" i="1"/>
  <c r="JS308" i="1" s="1"/>
  <c r="JO307" i="1"/>
  <c r="JS307" i="1" s="1"/>
  <c r="JO306" i="1"/>
  <c r="JS306" i="1" s="1"/>
  <c r="JO305" i="1"/>
  <c r="JS305" i="1" s="1"/>
  <c r="JO304" i="1"/>
  <c r="JS304" i="1" s="1"/>
  <c r="JO303" i="1"/>
  <c r="JS303" i="1" s="1"/>
  <c r="JO302" i="1"/>
  <c r="JS302" i="1" s="1"/>
  <c r="JO301" i="1"/>
  <c r="JS301" i="1" s="1"/>
  <c r="JO300" i="1"/>
  <c r="JS300" i="1" s="1"/>
  <c r="JO299" i="1"/>
  <c r="JS299" i="1" s="1"/>
  <c r="JO298" i="1"/>
  <c r="JS298" i="1" s="1"/>
  <c r="JO297" i="1"/>
  <c r="JS297" i="1" s="1"/>
  <c r="JO296" i="1"/>
  <c r="JS296" i="1" s="1"/>
  <c r="JO295" i="1"/>
  <c r="JS295" i="1" s="1"/>
  <c r="JO294" i="1"/>
  <c r="JS294" i="1" s="1"/>
  <c r="JO293" i="1"/>
  <c r="JS293" i="1" s="1"/>
  <c r="JO292" i="1"/>
  <c r="JS292" i="1" s="1"/>
  <c r="JO291" i="1"/>
  <c r="JS291" i="1" s="1"/>
  <c r="JO290" i="1"/>
  <c r="JS290" i="1" s="1"/>
  <c r="JO289" i="1"/>
  <c r="JS289" i="1" s="1"/>
  <c r="JO288" i="1"/>
  <c r="JS288" i="1" s="1"/>
  <c r="JO287" i="1"/>
  <c r="JS287" i="1" s="1"/>
  <c r="JO286" i="1"/>
  <c r="JS286" i="1" s="1"/>
  <c r="JO285" i="1"/>
  <c r="JS285" i="1" s="1"/>
  <c r="JO284" i="1"/>
  <c r="JS284" i="1" s="1"/>
  <c r="JO283" i="1"/>
  <c r="JS283" i="1" s="1"/>
  <c r="JO282" i="1"/>
  <c r="JS282" i="1" s="1"/>
  <c r="JO281" i="1"/>
  <c r="JS281" i="1" s="1"/>
  <c r="JO280" i="1"/>
  <c r="JS280" i="1" s="1"/>
  <c r="JO279" i="1"/>
  <c r="JS279" i="1" s="1"/>
  <c r="JO278" i="1"/>
  <c r="JS278" i="1" s="1"/>
  <c r="JO277" i="1"/>
  <c r="JS277" i="1" s="1"/>
  <c r="JO276" i="1"/>
  <c r="JS276" i="1" s="1"/>
  <c r="JO275" i="1"/>
  <c r="JS275" i="1" s="1"/>
  <c r="JO274" i="1"/>
  <c r="JS274" i="1" s="1"/>
  <c r="JO273" i="1"/>
  <c r="JS273" i="1" s="1"/>
  <c r="JO272" i="1"/>
  <c r="JS272" i="1" s="1"/>
  <c r="JO271" i="1"/>
  <c r="JS271" i="1" s="1"/>
  <c r="JO270" i="1"/>
  <c r="JS270" i="1" s="1"/>
  <c r="JO269" i="1"/>
  <c r="JS269" i="1" s="1"/>
  <c r="JO267" i="1"/>
  <c r="JS267" i="1" s="1"/>
  <c r="JO266" i="1"/>
  <c r="JS266" i="1" s="1"/>
  <c r="JO265" i="1"/>
  <c r="JS265" i="1" s="1"/>
  <c r="JO264" i="1"/>
  <c r="JS264" i="1" s="1"/>
  <c r="JO263" i="1"/>
  <c r="JS263" i="1" s="1"/>
  <c r="JO262" i="1"/>
  <c r="JS262" i="1" s="1"/>
  <c r="JO261" i="1"/>
  <c r="JS261" i="1" s="1"/>
  <c r="JO260" i="1"/>
  <c r="JS260" i="1" s="1"/>
  <c r="JO259" i="1"/>
  <c r="JS259" i="1" s="1"/>
  <c r="JO258" i="1"/>
  <c r="JS258" i="1" s="1"/>
  <c r="JO257" i="1"/>
  <c r="JS257" i="1" s="1"/>
  <c r="JO256" i="1"/>
  <c r="JS256" i="1" s="1"/>
  <c r="JO255" i="1"/>
  <c r="JS255" i="1" s="1"/>
  <c r="JO254" i="1"/>
  <c r="JS254" i="1" s="1"/>
  <c r="JO253" i="1"/>
  <c r="JS253" i="1" s="1"/>
  <c r="JO252" i="1"/>
  <c r="JS252" i="1" s="1"/>
  <c r="JO251" i="1"/>
  <c r="JS251" i="1" s="1"/>
  <c r="JO250" i="1"/>
  <c r="JS250" i="1" s="1"/>
  <c r="JO249" i="1"/>
  <c r="JS249" i="1" s="1"/>
  <c r="JO248" i="1"/>
  <c r="JS248" i="1" s="1"/>
  <c r="JO247" i="1"/>
  <c r="JS247" i="1" s="1"/>
  <c r="JO246" i="1"/>
  <c r="JS246" i="1" s="1"/>
  <c r="JO245" i="1"/>
  <c r="JS245" i="1" s="1"/>
  <c r="JO244" i="1"/>
  <c r="JS244" i="1" s="1"/>
  <c r="JO243" i="1"/>
  <c r="JS243" i="1" s="1"/>
  <c r="JO242" i="1"/>
  <c r="JS242" i="1" s="1"/>
  <c r="JO241" i="1"/>
  <c r="JS241" i="1" s="1"/>
  <c r="JO240" i="1"/>
  <c r="JS240" i="1" s="1"/>
  <c r="JO239" i="1"/>
  <c r="JS239" i="1" s="1"/>
  <c r="JO238" i="1"/>
  <c r="JS238" i="1" s="1"/>
  <c r="JO237" i="1"/>
  <c r="JS237" i="1" s="1"/>
  <c r="JO236" i="1"/>
  <c r="JS236" i="1" s="1"/>
  <c r="JO235" i="1"/>
  <c r="JS235" i="1" s="1"/>
  <c r="JO234" i="1"/>
  <c r="JS234" i="1" s="1"/>
  <c r="JO233" i="1"/>
  <c r="JS233" i="1" s="1"/>
  <c r="JO232" i="1"/>
  <c r="JS232" i="1" s="1"/>
  <c r="JO231" i="1"/>
  <c r="JS231" i="1" s="1"/>
  <c r="JO230" i="1"/>
  <c r="JS230" i="1" s="1"/>
  <c r="JO229" i="1"/>
  <c r="JS229" i="1" s="1"/>
  <c r="JO228" i="1"/>
  <c r="JS228" i="1" s="1"/>
  <c r="JO227" i="1"/>
  <c r="JS227" i="1" s="1"/>
  <c r="JO226" i="1"/>
  <c r="JS226" i="1" s="1"/>
  <c r="JO225" i="1"/>
  <c r="JS225" i="1" s="1"/>
  <c r="JO224" i="1"/>
  <c r="JS224" i="1" s="1"/>
  <c r="JO223" i="1"/>
  <c r="JS223" i="1" s="1"/>
  <c r="JO222" i="1"/>
  <c r="JS222" i="1" s="1"/>
  <c r="JO221" i="1"/>
  <c r="JS221" i="1" s="1"/>
  <c r="JO220" i="1"/>
  <c r="JS220" i="1" s="1"/>
  <c r="JO219" i="1"/>
  <c r="JS219" i="1" s="1"/>
  <c r="JO218" i="1"/>
  <c r="JS218" i="1" s="1"/>
  <c r="JO217" i="1"/>
  <c r="JS217" i="1" s="1"/>
  <c r="JO215" i="1"/>
  <c r="JS215" i="1" s="1"/>
  <c r="JO214" i="1"/>
  <c r="JS214" i="1" s="1"/>
  <c r="JO213" i="1"/>
  <c r="JS213" i="1" s="1"/>
  <c r="JO212" i="1"/>
  <c r="JS212" i="1" s="1"/>
  <c r="JO211" i="1"/>
  <c r="JS211" i="1" s="1"/>
  <c r="JO210" i="1"/>
  <c r="JS210" i="1" s="1"/>
  <c r="JO209" i="1"/>
  <c r="JS209" i="1" s="1"/>
  <c r="JO208" i="1"/>
  <c r="JS208" i="1" s="1"/>
  <c r="JO207" i="1"/>
  <c r="JS207" i="1" s="1"/>
  <c r="JO206" i="1"/>
  <c r="JS206" i="1" s="1"/>
  <c r="JO205" i="1"/>
  <c r="JS205" i="1" s="1"/>
  <c r="JO204" i="1"/>
  <c r="JS204" i="1" s="1"/>
  <c r="JO203" i="1"/>
  <c r="JS203" i="1" s="1"/>
  <c r="JO202" i="1"/>
  <c r="JS202" i="1" s="1"/>
  <c r="JO201" i="1"/>
  <c r="JS201" i="1" s="1"/>
  <c r="JO200" i="1"/>
  <c r="JS200" i="1" s="1"/>
  <c r="JO199" i="1"/>
  <c r="JS199" i="1" s="1"/>
  <c r="JO198" i="1"/>
  <c r="JS198" i="1" s="1"/>
  <c r="JO197" i="1"/>
  <c r="JS197" i="1" s="1"/>
  <c r="JO196" i="1"/>
  <c r="JS196" i="1" s="1"/>
  <c r="JO195" i="1"/>
  <c r="JS195" i="1" s="1"/>
  <c r="JO194" i="1"/>
  <c r="JS194" i="1" s="1"/>
  <c r="JO193" i="1"/>
  <c r="JS193" i="1" s="1"/>
  <c r="JO192" i="1"/>
  <c r="JS192" i="1" s="1"/>
  <c r="JO191" i="1"/>
  <c r="JS191" i="1" s="1"/>
  <c r="JO190" i="1"/>
  <c r="JS190" i="1" s="1"/>
  <c r="JO189" i="1"/>
  <c r="JS189" i="1" s="1"/>
  <c r="JO188" i="1"/>
  <c r="JS188" i="1" s="1"/>
  <c r="JO187" i="1"/>
  <c r="JS187" i="1" s="1"/>
  <c r="JO186" i="1"/>
  <c r="JS186" i="1" s="1"/>
  <c r="JO185" i="1"/>
  <c r="JS185" i="1" s="1"/>
  <c r="JO184" i="1"/>
  <c r="JS184" i="1" s="1"/>
  <c r="JO183" i="1"/>
  <c r="JS183" i="1" s="1"/>
  <c r="JO182" i="1"/>
  <c r="JS182" i="1" s="1"/>
  <c r="JO181" i="1"/>
  <c r="JS181" i="1" s="1"/>
  <c r="JO180" i="1"/>
  <c r="JS180" i="1" s="1"/>
  <c r="JO179" i="1"/>
  <c r="JS179" i="1" s="1"/>
  <c r="JO178" i="1"/>
  <c r="JS178" i="1" s="1"/>
  <c r="JO177" i="1"/>
  <c r="JS177" i="1" s="1"/>
  <c r="JO176" i="1"/>
  <c r="JS176" i="1" s="1"/>
  <c r="JO175" i="1"/>
  <c r="JS175" i="1" s="1"/>
  <c r="JO174" i="1"/>
  <c r="JS174" i="1" s="1"/>
  <c r="JO173" i="1"/>
  <c r="JS173" i="1" s="1"/>
  <c r="JO172" i="1"/>
  <c r="JS172" i="1" s="1"/>
  <c r="JO171" i="1"/>
  <c r="JS171" i="1" s="1"/>
  <c r="JO170" i="1"/>
  <c r="JS170" i="1" s="1"/>
  <c r="JO169" i="1"/>
  <c r="JS169" i="1" s="1"/>
  <c r="JO168" i="1"/>
  <c r="JS168" i="1" s="1"/>
  <c r="JO167" i="1"/>
  <c r="JS167" i="1" s="1"/>
  <c r="JO166" i="1"/>
  <c r="JS166" i="1" s="1"/>
  <c r="JO165" i="1"/>
  <c r="JS165" i="1" s="1"/>
  <c r="JO164" i="1"/>
  <c r="JS164" i="1" s="1"/>
  <c r="JO163" i="1"/>
  <c r="JS163" i="1" s="1"/>
  <c r="JO162" i="1"/>
  <c r="JS162" i="1" s="1"/>
  <c r="JO161" i="1"/>
  <c r="JS161" i="1" s="1"/>
  <c r="JO160" i="1"/>
  <c r="JS160" i="1" s="1"/>
  <c r="JO159" i="1"/>
  <c r="JS159" i="1" s="1"/>
  <c r="JO158" i="1"/>
  <c r="JS158" i="1" s="1"/>
  <c r="JO157" i="1"/>
  <c r="JS157" i="1" s="1"/>
  <c r="JO156" i="1"/>
  <c r="JS156" i="1" s="1"/>
  <c r="JO155" i="1"/>
  <c r="JS155" i="1" s="1"/>
  <c r="JO154" i="1"/>
  <c r="JS154" i="1" s="1"/>
  <c r="JO153" i="1"/>
  <c r="JS153" i="1" s="1"/>
  <c r="JO152" i="1"/>
  <c r="JS152" i="1" s="1"/>
  <c r="JO151" i="1"/>
  <c r="JS151" i="1" s="1"/>
  <c r="JO150" i="1"/>
  <c r="JS150" i="1" s="1"/>
  <c r="JO149" i="1"/>
  <c r="JS149" i="1" s="1"/>
  <c r="JO148" i="1"/>
  <c r="JS148" i="1" s="1"/>
  <c r="JO147" i="1"/>
  <c r="JS147" i="1" s="1"/>
  <c r="JO146" i="1"/>
  <c r="JS146" i="1" s="1"/>
  <c r="JO145" i="1"/>
  <c r="JS145" i="1" s="1"/>
  <c r="JO144" i="1"/>
  <c r="JS144" i="1" s="1"/>
  <c r="JO143" i="1"/>
  <c r="JS143" i="1" s="1"/>
  <c r="JO142" i="1"/>
  <c r="JS142" i="1" s="1"/>
  <c r="JO141" i="1"/>
  <c r="JS141" i="1" s="1"/>
  <c r="JO140" i="1"/>
  <c r="JS140" i="1" s="1"/>
  <c r="JO139" i="1"/>
  <c r="JS139" i="1" s="1"/>
  <c r="JO138" i="1"/>
  <c r="JS138" i="1" s="1"/>
  <c r="JO137" i="1"/>
  <c r="JS137" i="1" s="1"/>
  <c r="JO136" i="1"/>
  <c r="JS136" i="1" s="1"/>
  <c r="JO134" i="1"/>
  <c r="JS134" i="1" s="1"/>
  <c r="JO133" i="1"/>
  <c r="JS133" i="1" s="1"/>
  <c r="JO132" i="1"/>
  <c r="JS132" i="1" s="1"/>
  <c r="JO131" i="1"/>
  <c r="JS131" i="1" s="1"/>
  <c r="JO130" i="1"/>
  <c r="JS130" i="1" s="1"/>
  <c r="JO129" i="1"/>
  <c r="JS129" i="1" s="1"/>
  <c r="JO128" i="1"/>
  <c r="JS128" i="1" s="1"/>
  <c r="JO127" i="1"/>
  <c r="JS127" i="1" s="1"/>
  <c r="JO126" i="1"/>
  <c r="JS126" i="1" s="1"/>
  <c r="JO125" i="1"/>
  <c r="JS125" i="1" s="1"/>
  <c r="JO124" i="1"/>
  <c r="JS124" i="1" s="1"/>
  <c r="JO123" i="1"/>
  <c r="JS123" i="1" s="1"/>
  <c r="JO122" i="1"/>
  <c r="JS122" i="1" s="1"/>
  <c r="JO121" i="1"/>
  <c r="JS121" i="1" s="1"/>
  <c r="JO120" i="1"/>
  <c r="JS120" i="1" s="1"/>
  <c r="JO119" i="1"/>
  <c r="JS119" i="1" s="1"/>
  <c r="JO118" i="1"/>
  <c r="JS118" i="1" s="1"/>
  <c r="JO117" i="1"/>
  <c r="JS117" i="1" s="1"/>
  <c r="JO116" i="1"/>
  <c r="JS116" i="1" s="1"/>
  <c r="JO115" i="1"/>
  <c r="JS115" i="1" s="1"/>
  <c r="JO114" i="1"/>
  <c r="JS114" i="1" s="1"/>
  <c r="JO113" i="1"/>
  <c r="JS113" i="1" s="1"/>
  <c r="JO112" i="1"/>
  <c r="JS112" i="1" s="1"/>
  <c r="JO111" i="1"/>
  <c r="JS111" i="1" s="1"/>
  <c r="JO110" i="1"/>
  <c r="JS110" i="1" s="1"/>
  <c r="JO109" i="1"/>
  <c r="JS109" i="1" s="1"/>
  <c r="JO108" i="1"/>
  <c r="JS108" i="1" s="1"/>
  <c r="JO107" i="1"/>
  <c r="JS107" i="1" s="1"/>
  <c r="JO106" i="1"/>
  <c r="JS106" i="1" s="1"/>
  <c r="JO105" i="1"/>
  <c r="JS105" i="1" s="1"/>
  <c r="JO104" i="1"/>
  <c r="JS104" i="1" s="1"/>
  <c r="JO103" i="1"/>
  <c r="JS103" i="1" s="1"/>
  <c r="JO102" i="1"/>
  <c r="JS102" i="1" s="1"/>
  <c r="JO101" i="1"/>
  <c r="JS101" i="1" s="1"/>
  <c r="JO100" i="1"/>
  <c r="JS100" i="1" s="1"/>
  <c r="JO99" i="1"/>
  <c r="JS99" i="1" s="1"/>
  <c r="JO98" i="1"/>
  <c r="JS98" i="1" s="1"/>
  <c r="JO97" i="1"/>
  <c r="JS97" i="1" s="1"/>
  <c r="JO96" i="1"/>
  <c r="JS96" i="1" s="1"/>
  <c r="JO95" i="1"/>
  <c r="JS95" i="1" s="1"/>
  <c r="JO94" i="1"/>
  <c r="JS94" i="1" s="1"/>
  <c r="JO93" i="1"/>
  <c r="JS93" i="1" s="1"/>
  <c r="JO92" i="1"/>
  <c r="JS92" i="1" s="1"/>
  <c r="JO91" i="1"/>
  <c r="JS91" i="1" s="1"/>
  <c r="JO90" i="1"/>
  <c r="JS90" i="1" s="1"/>
  <c r="JO89" i="1"/>
  <c r="JS89" i="1" s="1"/>
  <c r="JO88" i="1"/>
  <c r="JS88" i="1" s="1"/>
  <c r="JO87" i="1"/>
  <c r="JS87" i="1" s="1"/>
  <c r="JO86" i="1"/>
  <c r="JS86" i="1" s="1"/>
  <c r="JO85" i="1"/>
  <c r="JS85" i="1" s="1"/>
  <c r="JO84" i="1"/>
  <c r="JS84" i="1" s="1"/>
  <c r="JO83" i="1"/>
  <c r="JS83" i="1" s="1"/>
  <c r="JO82" i="1"/>
  <c r="JS82" i="1" s="1"/>
  <c r="JO81" i="1"/>
  <c r="JS81" i="1" s="1"/>
  <c r="JO80" i="1"/>
  <c r="JS80" i="1" s="1"/>
  <c r="JO79" i="1"/>
  <c r="JS79" i="1" s="1"/>
  <c r="JO78" i="1"/>
  <c r="JS78" i="1" s="1"/>
  <c r="JO77" i="1"/>
  <c r="JS77" i="1" s="1"/>
  <c r="JO76" i="1"/>
  <c r="JS76" i="1" s="1"/>
  <c r="JO75" i="1"/>
  <c r="JS75" i="1" s="1"/>
  <c r="JO74" i="1"/>
  <c r="JS74" i="1" s="1"/>
  <c r="JO73" i="1"/>
  <c r="JS73" i="1" s="1"/>
  <c r="JO72" i="1"/>
  <c r="JS72" i="1" s="1"/>
  <c r="JO71" i="1"/>
  <c r="JS71" i="1" s="1"/>
  <c r="JO70" i="1"/>
  <c r="JS70" i="1" s="1"/>
  <c r="JO69" i="1"/>
  <c r="JS69" i="1" s="1"/>
  <c r="JO68" i="1"/>
  <c r="JS68" i="1" s="1"/>
  <c r="JO67" i="1"/>
  <c r="JS67" i="1" s="1"/>
  <c r="JO66" i="1"/>
  <c r="JS66" i="1" s="1"/>
  <c r="JO65" i="1"/>
  <c r="JS65" i="1" s="1"/>
  <c r="JO63" i="1"/>
  <c r="JS63" i="1" s="1"/>
  <c r="JO62" i="1"/>
  <c r="JS62" i="1" s="1"/>
  <c r="JO61" i="1"/>
  <c r="JS61" i="1" s="1"/>
  <c r="JO60" i="1"/>
  <c r="JS60" i="1" s="1"/>
  <c r="JO59" i="1"/>
  <c r="JS59" i="1" s="1"/>
  <c r="JO58" i="1"/>
  <c r="JS58" i="1" s="1"/>
  <c r="JO57" i="1"/>
  <c r="JS57" i="1" s="1"/>
  <c r="JO56" i="1"/>
  <c r="JS56" i="1" s="1"/>
  <c r="JO55" i="1"/>
  <c r="JS55" i="1" s="1"/>
  <c r="JO54" i="1"/>
  <c r="JS54" i="1" s="1"/>
  <c r="JO53" i="1"/>
  <c r="JS53" i="1" s="1"/>
  <c r="JO52" i="1"/>
  <c r="JS52" i="1" s="1"/>
  <c r="JO51" i="1"/>
  <c r="JS51" i="1" s="1"/>
  <c r="JO50" i="1"/>
  <c r="JS50" i="1" s="1"/>
  <c r="JO48" i="1"/>
  <c r="JS48" i="1" s="1"/>
  <c r="JO47" i="1"/>
  <c r="JS47" i="1" s="1"/>
  <c r="JO46" i="1"/>
  <c r="JS46" i="1" s="1"/>
  <c r="JO45" i="1"/>
  <c r="JS45" i="1" s="1"/>
  <c r="JO44" i="1"/>
  <c r="JS44" i="1" s="1"/>
  <c r="JO43" i="1"/>
  <c r="JS43" i="1" s="1"/>
  <c r="JO42" i="1"/>
  <c r="JS42" i="1" s="1"/>
  <c r="JO41" i="1"/>
  <c r="JS41" i="1" s="1"/>
  <c r="JO40" i="1"/>
  <c r="JS40" i="1" s="1"/>
  <c r="JO39" i="1"/>
  <c r="JS39" i="1" s="1"/>
  <c r="JO38" i="1"/>
  <c r="JS38" i="1" s="1"/>
  <c r="JO37" i="1"/>
  <c r="JS37" i="1" s="1"/>
  <c r="JO36" i="1"/>
  <c r="JS36" i="1" s="1"/>
  <c r="JO35" i="1"/>
  <c r="JS35" i="1" s="1"/>
  <c r="JO34" i="1"/>
  <c r="JS34" i="1" s="1"/>
  <c r="JO33" i="1"/>
  <c r="JS33" i="1" s="1"/>
  <c r="JO32" i="1"/>
  <c r="JS32" i="1" s="1"/>
  <c r="JO31" i="1"/>
  <c r="JS31" i="1" s="1"/>
  <c r="JO30" i="1"/>
  <c r="JS30" i="1" s="1"/>
  <c r="JO29" i="1"/>
  <c r="JS29" i="1" s="1"/>
  <c r="JO28" i="1"/>
  <c r="JS28" i="1" s="1"/>
  <c r="JO27" i="1"/>
  <c r="JS27" i="1" s="1"/>
  <c r="JO26" i="1"/>
  <c r="JS26" i="1" s="1"/>
  <c r="JO25" i="1"/>
  <c r="JS25" i="1" s="1"/>
  <c r="JO24" i="1"/>
  <c r="JS24" i="1" s="1"/>
  <c r="JO23" i="1"/>
  <c r="JS23" i="1" s="1"/>
  <c r="JO22" i="1"/>
  <c r="JS22" i="1" s="1"/>
  <c r="JO21" i="1"/>
  <c r="JS21" i="1" s="1"/>
  <c r="JO20" i="1"/>
  <c r="JS20" i="1" s="1"/>
  <c r="JO19" i="1"/>
  <c r="JS19" i="1" s="1"/>
  <c r="JO18" i="1"/>
  <c r="JS18" i="1" s="1"/>
  <c r="JO17" i="1"/>
  <c r="JS17" i="1" s="1"/>
  <c r="JO16" i="1"/>
  <c r="JS16" i="1" s="1"/>
  <c r="JO15" i="1"/>
  <c r="JS15" i="1" s="1"/>
  <c r="JO14" i="1"/>
  <c r="JS14" i="1" s="1"/>
  <c r="JO13" i="1"/>
  <c r="JS13" i="1" s="1"/>
  <c r="JO12" i="1"/>
  <c r="JS12" i="1" s="1"/>
  <c r="JO11" i="1"/>
  <c r="JS11" i="1" s="1"/>
  <c r="JO10" i="1"/>
  <c r="JS10" i="1" s="1"/>
  <c r="JO9" i="1"/>
  <c r="JS9" i="1" s="1"/>
  <c r="JO8" i="1"/>
  <c r="JS8" i="1" s="1"/>
  <c r="JO7" i="1"/>
  <c r="JS7" i="1" s="1"/>
  <c r="JO6" i="1"/>
  <c r="JS6" i="1" s="1"/>
  <c r="JO5" i="1"/>
  <c r="JS5" i="1" s="1"/>
  <c r="JO4" i="1"/>
  <c r="JS4" i="1" s="1"/>
  <c r="JO3" i="1"/>
  <c r="JS3" i="1" s="1"/>
  <c r="JO2" i="1"/>
  <c r="HO330" i="1"/>
  <c r="FN330" i="1"/>
  <c r="DM330" i="1"/>
  <c r="DM328" i="1"/>
  <c r="DM326" i="1"/>
  <c r="DM325" i="1"/>
  <c r="DM324" i="1"/>
  <c r="DM323" i="1"/>
  <c r="DM322" i="1"/>
  <c r="DM321" i="1"/>
  <c r="DM320" i="1"/>
  <c r="DM319" i="1"/>
  <c r="DM318" i="1"/>
  <c r="DM316" i="1"/>
  <c r="DM315" i="1"/>
  <c r="DM314" i="1"/>
  <c r="DM313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5" i="1"/>
  <c r="DM214" i="1"/>
  <c r="DM213" i="1"/>
  <c r="DM212" i="1"/>
  <c r="DM211" i="1"/>
  <c r="DM210" i="1"/>
  <c r="DM209" i="1"/>
  <c r="DM208" i="1"/>
  <c r="DM207" i="1"/>
  <c r="DM206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5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20" i="1"/>
  <c r="DM19" i="1"/>
  <c r="DM18" i="1"/>
  <c r="DM17" i="1"/>
  <c r="DM16" i="1"/>
  <c r="DM15" i="1"/>
  <c r="DM14" i="1"/>
  <c r="DM13" i="1"/>
  <c r="DM12" i="1"/>
  <c r="DM11" i="1"/>
  <c r="DM10" i="1"/>
  <c r="DM9" i="1"/>
  <c r="DM8" i="1"/>
  <c r="DM7" i="1"/>
  <c r="DM6" i="1"/>
  <c r="DM5" i="1"/>
  <c r="DM4" i="1"/>
  <c r="DM3" i="1"/>
  <c r="DM2" i="1"/>
  <c r="DO331" i="1" l="1"/>
  <c r="DP331" i="1"/>
  <c r="LP4" i="1"/>
  <c r="LT4" i="1" s="1"/>
  <c r="LP6" i="1"/>
  <c r="LT6" i="1" s="1"/>
  <c r="LP8" i="1"/>
  <c r="LT8" i="1" s="1"/>
  <c r="LP10" i="1"/>
  <c r="LT10" i="1" s="1"/>
  <c r="LP12" i="1"/>
  <c r="LT12" i="1" s="1"/>
  <c r="LP14" i="1"/>
  <c r="LT14" i="1" s="1"/>
  <c r="LP16" i="1"/>
  <c r="LT16" i="1" s="1"/>
  <c r="LP18" i="1"/>
  <c r="LT18" i="1" s="1"/>
  <c r="LP20" i="1"/>
  <c r="LT20" i="1" s="1"/>
  <c r="LP22" i="1"/>
  <c r="LT22" i="1" s="1"/>
  <c r="LP24" i="1"/>
  <c r="LT24" i="1" s="1"/>
  <c r="LP26" i="1"/>
  <c r="LT26" i="1" s="1"/>
  <c r="LP28" i="1"/>
  <c r="LT28" i="1" s="1"/>
  <c r="LP30" i="1"/>
  <c r="LT30" i="1" s="1"/>
  <c r="LP32" i="1"/>
  <c r="LT32" i="1" s="1"/>
  <c r="LP34" i="1"/>
  <c r="LT34" i="1" s="1"/>
  <c r="LP36" i="1"/>
  <c r="LT36" i="1" s="1"/>
  <c r="LP38" i="1"/>
  <c r="LT38" i="1" s="1"/>
  <c r="LP40" i="1"/>
  <c r="LT40" i="1" s="1"/>
  <c r="LP42" i="1"/>
  <c r="LT42" i="1" s="1"/>
  <c r="LP44" i="1"/>
  <c r="LT44" i="1" s="1"/>
  <c r="LP46" i="1"/>
  <c r="LT46" i="1" s="1"/>
  <c r="LP48" i="1"/>
  <c r="LT48" i="1" s="1"/>
  <c r="LP51" i="1"/>
  <c r="LT51" i="1" s="1"/>
  <c r="LP53" i="1"/>
  <c r="LT53" i="1" s="1"/>
  <c r="LP55" i="1"/>
  <c r="LT55" i="1" s="1"/>
  <c r="LP57" i="1"/>
  <c r="LT57" i="1" s="1"/>
  <c r="LP59" i="1"/>
  <c r="LT59" i="1" s="1"/>
  <c r="LP61" i="1"/>
  <c r="LT61" i="1" s="1"/>
  <c r="LP63" i="1"/>
  <c r="LT63" i="1" s="1"/>
  <c r="LP66" i="1"/>
  <c r="LT66" i="1" s="1"/>
  <c r="LP68" i="1"/>
  <c r="LT68" i="1" s="1"/>
  <c r="LP70" i="1"/>
  <c r="LT70" i="1" s="1"/>
  <c r="LP72" i="1"/>
  <c r="LT72" i="1" s="1"/>
  <c r="LP74" i="1"/>
  <c r="LT74" i="1" s="1"/>
  <c r="LP76" i="1"/>
  <c r="LT76" i="1" s="1"/>
  <c r="LP78" i="1"/>
  <c r="LT78" i="1" s="1"/>
  <c r="LP80" i="1"/>
  <c r="LT80" i="1" s="1"/>
  <c r="LP82" i="1"/>
  <c r="LT82" i="1" s="1"/>
  <c r="LP84" i="1"/>
  <c r="LT84" i="1" s="1"/>
  <c r="LP86" i="1"/>
  <c r="LT86" i="1" s="1"/>
  <c r="LP88" i="1"/>
  <c r="LT88" i="1" s="1"/>
  <c r="LP90" i="1"/>
  <c r="LT90" i="1" s="1"/>
  <c r="LP92" i="1"/>
  <c r="LT92" i="1" s="1"/>
  <c r="LP94" i="1"/>
  <c r="LT94" i="1" s="1"/>
  <c r="LP96" i="1"/>
  <c r="LT96" i="1" s="1"/>
  <c r="LP98" i="1"/>
  <c r="LT98" i="1" s="1"/>
  <c r="LP100" i="1"/>
  <c r="LT100" i="1" s="1"/>
  <c r="LP102" i="1"/>
  <c r="LT102" i="1" s="1"/>
  <c r="LP104" i="1"/>
  <c r="LT104" i="1" s="1"/>
  <c r="LP106" i="1"/>
  <c r="LT106" i="1" s="1"/>
  <c r="LP108" i="1"/>
  <c r="LT108" i="1" s="1"/>
  <c r="LP110" i="1"/>
  <c r="LT110" i="1" s="1"/>
  <c r="LP112" i="1"/>
  <c r="LT112" i="1" s="1"/>
  <c r="LP114" i="1"/>
  <c r="LT114" i="1" s="1"/>
  <c r="LP116" i="1"/>
  <c r="LT116" i="1" s="1"/>
  <c r="LP118" i="1"/>
  <c r="LT118" i="1" s="1"/>
  <c r="LP120" i="1"/>
  <c r="LT120" i="1" s="1"/>
  <c r="LP122" i="1"/>
  <c r="LT122" i="1" s="1"/>
  <c r="LP124" i="1"/>
  <c r="LT124" i="1" s="1"/>
  <c r="LP126" i="1"/>
  <c r="LT126" i="1" s="1"/>
  <c r="LP128" i="1"/>
  <c r="LT128" i="1" s="1"/>
  <c r="LP130" i="1"/>
  <c r="LT130" i="1" s="1"/>
  <c r="LP132" i="1"/>
  <c r="LT132" i="1" s="1"/>
  <c r="LP134" i="1"/>
  <c r="LT134" i="1" s="1"/>
  <c r="LP137" i="1"/>
  <c r="LT137" i="1" s="1"/>
  <c r="LP139" i="1"/>
  <c r="LT139" i="1" s="1"/>
  <c r="LP141" i="1"/>
  <c r="LT141" i="1" s="1"/>
  <c r="LP145" i="1"/>
  <c r="LT145" i="1" s="1"/>
  <c r="LP149" i="1"/>
  <c r="LT149" i="1" s="1"/>
  <c r="LP151" i="1"/>
  <c r="LT151" i="1" s="1"/>
  <c r="LP3" i="1"/>
  <c r="LT3" i="1" s="1"/>
  <c r="LP5" i="1"/>
  <c r="LT5" i="1" s="1"/>
  <c r="LP7" i="1"/>
  <c r="LT7" i="1" s="1"/>
  <c r="LP9" i="1"/>
  <c r="LT9" i="1" s="1"/>
  <c r="LP11" i="1"/>
  <c r="LT11" i="1" s="1"/>
  <c r="LP13" i="1"/>
  <c r="LT13" i="1" s="1"/>
  <c r="LP15" i="1"/>
  <c r="LT15" i="1" s="1"/>
  <c r="LP17" i="1"/>
  <c r="LT17" i="1" s="1"/>
  <c r="LP19" i="1"/>
  <c r="LT19" i="1" s="1"/>
  <c r="LP21" i="1"/>
  <c r="LT21" i="1" s="1"/>
  <c r="LP23" i="1"/>
  <c r="LT23" i="1" s="1"/>
  <c r="LP25" i="1"/>
  <c r="LT25" i="1" s="1"/>
  <c r="LP27" i="1"/>
  <c r="LT27" i="1" s="1"/>
  <c r="LP29" i="1"/>
  <c r="LT29" i="1" s="1"/>
  <c r="LP31" i="1"/>
  <c r="LT31" i="1" s="1"/>
  <c r="LP33" i="1"/>
  <c r="LT33" i="1" s="1"/>
  <c r="LP35" i="1"/>
  <c r="LT35" i="1" s="1"/>
  <c r="LP37" i="1"/>
  <c r="LT37" i="1" s="1"/>
  <c r="LP39" i="1"/>
  <c r="LT39" i="1" s="1"/>
  <c r="LP41" i="1"/>
  <c r="LT41" i="1" s="1"/>
  <c r="LP43" i="1"/>
  <c r="LT43" i="1" s="1"/>
  <c r="LP45" i="1"/>
  <c r="LT45" i="1" s="1"/>
  <c r="LP47" i="1"/>
  <c r="LT47" i="1" s="1"/>
  <c r="LP50" i="1"/>
  <c r="LT50" i="1" s="1"/>
  <c r="LP52" i="1"/>
  <c r="LT52" i="1" s="1"/>
  <c r="LP54" i="1"/>
  <c r="LT54" i="1" s="1"/>
  <c r="LP56" i="1"/>
  <c r="LT56" i="1" s="1"/>
  <c r="LP58" i="1"/>
  <c r="LT58" i="1" s="1"/>
  <c r="LP60" i="1"/>
  <c r="LT60" i="1" s="1"/>
  <c r="LP62" i="1"/>
  <c r="LT62" i="1" s="1"/>
  <c r="LP65" i="1"/>
  <c r="LT65" i="1" s="1"/>
  <c r="LP67" i="1"/>
  <c r="LT67" i="1" s="1"/>
  <c r="LP69" i="1"/>
  <c r="LT69" i="1" s="1"/>
  <c r="LP71" i="1"/>
  <c r="LT71" i="1" s="1"/>
  <c r="LP73" i="1"/>
  <c r="LT73" i="1" s="1"/>
  <c r="LP75" i="1"/>
  <c r="LT75" i="1" s="1"/>
  <c r="LP77" i="1"/>
  <c r="LT77" i="1" s="1"/>
  <c r="LP79" i="1"/>
  <c r="LT79" i="1" s="1"/>
  <c r="LP81" i="1"/>
  <c r="LT81" i="1" s="1"/>
  <c r="LP83" i="1"/>
  <c r="LT83" i="1" s="1"/>
  <c r="LP85" i="1"/>
  <c r="LT85" i="1" s="1"/>
  <c r="LP87" i="1"/>
  <c r="LT87" i="1" s="1"/>
  <c r="LP89" i="1"/>
  <c r="LT89" i="1" s="1"/>
  <c r="LP91" i="1"/>
  <c r="LT91" i="1" s="1"/>
  <c r="LP93" i="1"/>
  <c r="LT93" i="1" s="1"/>
  <c r="LP95" i="1"/>
  <c r="LT95" i="1" s="1"/>
  <c r="LP97" i="1"/>
  <c r="LT97" i="1" s="1"/>
  <c r="LP99" i="1"/>
  <c r="LT99" i="1" s="1"/>
  <c r="LP101" i="1"/>
  <c r="LT101" i="1" s="1"/>
  <c r="LP103" i="1"/>
  <c r="LT103" i="1" s="1"/>
  <c r="LP105" i="1"/>
  <c r="LT105" i="1" s="1"/>
  <c r="LP107" i="1"/>
  <c r="LT107" i="1" s="1"/>
  <c r="LP109" i="1"/>
  <c r="LT109" i="1" s="1"/>
  <c r="LP111" i="1"/>
  <c r="LT111" i="1" s="1"/>
  <c r="LP113" i="1"/>
  <c r="LT113" i="1" s="1"/>
  <c r="LP115" i="1"/>
  <c r="LT115" i="1" s="1"/>
  <c r="LP117" i="1"/>
  <c r="LT117" i="1" s="1"/>
  <c r="LP119" i="1"/>
  <c r="LT119" i="1" s="1"/>
  <c r="LP121" i="1"/>
  <c r="LT121" i="1" s="1"/>
  <c r="LP123" i="1"/>
  <c r="LT123" i="1" s="1"/>
  <c r="LP125" i="1"/>
  <c r="LT125" i="1" s="1"/>
  <c r="LP127" i="1"/>
  <c r="LT127" i="1" s="1"/>
  <c r="LP129" i="1"/>
  <c r="LT129" i="1" s="1"/>
  <c r="LP131" i="1"/>
  <c r="LT131" i="1" s="1"/>
  <c r="LP133" i="1"/>
  <c r="LT133" i="1" s="1"/>
  <c r="LP136" i="1"/>
  <c r="LT136" i="1" s="1"/>
  <c r="LP138" i="1"/>
  <c r="LT138" i="1" s="1"/>
  <c r="LP140" i="1"/>
  <c r="LT140" i="1" s="1"/>
  <c r="LP144" i="1"/>
  <c r="LT144" i="1" s="1"/>
  <c r="LP148" i="1"/>
  <c r="LT148" i="1" s="1"/>
  <c r="LP150" i="1"/>
  <c r="LT150" i="1" s="1"/>
  <c r="BL331" i="1"/>
  <c r="LP142" i="1"/>
  <c r="LT142" i="1" s="1"/>
  <c r="LP146" i="1"/>
  <c r="LT146" i="1" s="1"/>
  <c r="LP152" i="1"/>
  <c r="LT152" i="1" s="1"/>
  <c r="LP154" i="1"/>
  <c r="LT154" i="1" s="1"/>
  <c r="LP156" i="1"/>
  <c r="LT156" i="1" s="1"/>
  <c r="LP158" i="1"/>
  <c r="LT158" i="1" s="1"/>
  <c r="LP160" i="1"/>
  <c r="LT160" i="1" s="1"/>
  <c r="LP162" i="1"/>
  <c r="LT162" i="1" s="1"/>
  <c r="LP164" i="1"/>
  <c r="LT164" i="1" s="1"/>
  <c r="LP166" i="1"/>
  <c r="LT166" i="1" s="1"/>
  <c r="LP168" i="1"/>
  <c r="LT168" i="1" s="1"/>
  <c r="LP170" i="1"/>
  <c r="LT170" i="1" s="1"/>
  <c r="LP172" i="1"/>
  <c r="LT172" i="1" s="1"/>
  <c r="LP174" i="1"/>
  <c r="LT174" i="1" s="1"/>
  <c r="LP176" i="1"/>
  <c r="LT176" i="1" s="1"/>
  <c r="LP178" i="1"/>
  <c r="LT178" i="1" s="1"/>
  <c r="LP180" i="1"/>
  <c r="LT180" i="1" s="1"/>
  <c r="LP182" i="1"/>
  <c r="LT182" i="1" s="1"/>
  <c r="LP184" i="1"/>
  <c r="LT184" i="1" s="1"/>
  <c r="LP186" i="1"/>
  <c r="LT186" i="1" s="1"/>
  <c r="LP188" i="1"/>
  <c r="LT188" i="1" s="1"/>
  <c r="LP190" i="1"/>
  <c r="LT190" i="1" s="1"/>
  <c r="LP192" i="1"/>
  <c r="LT192" i="1" s="1"/>
  <c r="LP194" i="1"/>
  <c r="LT194" i="1" s="1"/>
  <c r="LP196" i="1"/>
  <c r="LT196" i="1" s="1"/>
  <c r="LP198" i="1"/>
  <c r="LT198" i="1" s="1"/>
  <c r="LP200" i="1"/>
  <c r="LT200" i="1" s="1"/>
  <c r="LP202" i="1"/>
  <c r="LT202" i="1" s="1"/>
  <c r="LP204" i="1"/>
  <c r="LT204" i="1" s="1"/>
  <c r="LP206" i="1"/>
  <c r="LT206" i="1" s="1"/>
  <c r="LP208" i="1"/>
  <c r="LT208" i="1" s="1"/>
  <c r="LP210" i="1"/>
  <c r="LT210" i="1" s="1"/>
  <c r="LP212" i="1"/>
  <c r="LT212" i="1" s="1"/>
  <c r="LP214" i="1"/>
  <c r="LT214" i="1" s="1"/>
  <c r="LP217" i="1"/>
  <c r="LT217" i="1" s="1"/>
  <c r="LP219" i="1"/>
  <c r="LT219" i="1" s="1"/>
  <c r="LP221" i="1"/>
  <c r="LT221" i="1" s="1"/>
  <c r="LP223" i="1"/>
  <c r="LT223" i="1" s="1"/>
  <c r="LP225" i="1"/>
  <c r="LT225" i="1" s="1"/>
  <c r="LP227" i="1"/>
  <c r="LT227" i="1" s="1"/>
  <c r="LP229" i="1"/>
  <c r="LT229" i="1" s="1"/>
  <c r="LP231" i="1"/>
  <c r="LT231" i="1" s="1"/>
  <c r="LP233" i="1"/>
  <c r="LT233" i="1" s="1"/>
  <c r="LP235" i="1"/>
  <c r="LT235" i="1" s="1"/>
  <c r="LP237" i="1"/>
  <c r="LT237" i="1" s="1"/>
  <c r="LP239" i="1"/>
  <c r="LT239" i="1" s="1"/>
  <c r="LP241" i="1"/>
  <c r="LT241" i="1" s="1"/>
  <c r="LP243" i="1"/>
  <c r="LT243" i="1" s="1"/>
  <c r="LP245" i="1"/>
  <c r="LT245" i="1" s="1"/>
  <c r="LP247" i="1"/>
  <c r="LT247" i="1" s="1"/>
  <c r="LP249" i="1"/>
  <c r="LT249" i="1" s="1"/>
  <c r="LP251" i="1"/>
  <c r="LT251" i="1" s="1"/>
  <c r="LP253" i="1"/>
  <c r="LT253" i="1" s="1"/>
  <c r="LP255" i="1"/>
  <c r="LT255" i="1" s="1"/>
  <c r="LP257" i="1"/>
  <c r="LT257" i="1" s="1"/>
  <c r="LP259" i="1"/>
  <c r="LT259" i="1" s="1"/>
  <c r="LP261" i="1"/>
  <c r="LT261" i="1" s="1"/>
  <c r="LP263" i="1"/>
  <c r="LT263" i="1" s="1"/>
  <c r="LP265" i="1"/>
  <c r="LT265" i="1" s="1"/>
  <c r="LP267" i="1"/>
  <c r="LT267" i="1" s="1"/>
  <c r="LP270" i="1"/>
  <c r="LT270" i="1" s="1"/>
  <c r="LP272" i="1"/>
  <c r="LT272" i="1" s="1"/>
  <c r="LP274" i="1"/>
  <c r="LT274" i="1" s="1"/>
  <c r="LP276" i="1"/>
  <c r="LT276" i="1" s="1"/>
  <c r="LP278" i="1"/>
  <c r="LT278" i="1" s="1"/>
  <c r="LP280" i="1"/>
  <c r="LT280" i="1" s="1"/>
  <c r="LP282" i="1"/>
  <c r="LT282" i="1" s="1"/>
  <c r="LP284" i="1"/>
  <c r="LT284" i="1" s="1"/>
  <c r="LP286" i="1"/>
  <c r="LT286" i="1" s="1"/>
  <c r="LP288" i="1"/>
  <c r="LT288" i="1" s="1"/>
  <c r="LP290" i="1"/>
  <c r="LT290" i="1" s="1"/>
  <c r="LP292" i="1"/>
  <c r="LT292" i="1" s="1"/>
  <c r="LP294" i="1"/>
  <c r="LT294" i="1" s="1"/>
  <c r="LP296" i="1"/>
  <c r="LT296" i="1" s="1"/>
  <c r="LP298" i="1"/>
  <c r="LT298" i="1" s="1"/>
  <c r="LP300" i="1"/>
  <c r="LT300" i="1" s="1"/>
  <c r="LP302" i="1"/>
  <c r="LT302" i="1" s="1"/>
  <c r="LP304" i="1"/>
  <c r="LT304" i="1" s="1"/>
  <c r="LP306" i="1"/>
  <c r="LT306" i="1" s="1"/>
  <c r="LP308" i="1"/>
  <c r="LT308" i="1" s="1"/>
  <c r="LP310" i="1"/>
  <c r="LT310" i="1" s="1"/>
  <c r="LP313" i="1"/>
  <c r="LT313" i="1" s="1"/>
  <c r="LP315" i="1"/>
  <c r="LT315" i="1" s="1"/>
  <c r="LP318" i="1"/>
  <c r="LT318" i="1" s="1"/>
  <c r="LP320" i="1"/>
  <c r="LT320" i="1" s="1"/>
  <c r="LP322" i="1"/>
  <c r="LT322" i="1" s="1"/>
  <c r="LP324" i="1"/>
  <c r="LT324" i="1" s="1"/>
  <c r="LP326" i="1"/>
  <c r="LT326" i="1" s="1"/>
  <c r="LP143" i="1"/>
  <c r="LT143" i="1" s="1"/>
  <c r="LP147" i="1"/>
  <c r="LT147" i="1" s="1"/>
  <c r="LP153" i="1"/>
  <c r="LT153" i="1" s="1"/>
  <c r="LP155" i="1"/>
  <c r="LT155" i="1" s="1"/>
  <c r="LP157" i="1"/>
  <c r="LT157" i="1" s="1"/>
  <c r="LP159" i="1"/>
  <c r="LT159" i="1" s="1"/>
  <c r="LP161" i="1"/>
  <c r="LT161" i="1" s="1"/>
  <c r="LP163" i="1"/>
  <c r="LT163" i="1" s="1"/>
  <c r="LP165" i="1"/>
  <c r="LT165" i="1" s="1"/>
  <c r="LP167" i="1"/>
  <c r="LT167" i="1" s="1"/>
  <c r="LP169" i="1"/>
  <c r="LT169" i="1" s="1"/>
  <c r="LP171" i="1"/>
  <c r="LT171" i="1" s="1"/>
  <c r="LP173" i="1"/>
  <c r="LT173" i="1" s="1"/>
  <c r="LP175" i="1"/>
  <c r="LT175" i="1" s="1"/>
  <c r="LP177" i="1"/>
  <c r="LT177" i="1" s="1"/>
  <c r="LP179" i="1"/>
  <c r="LT179" i="1" s="1"/>
  <c r="LP181" i="1"/>
  <c r="LT181" i="1" s="1"/>
  <c r="LP183" i="1"/>
  <c r="LT183" i="1" s="1"/>
  <c r="LP185" i="1"/>
  <c r="LT185" i="1" s="1"/>
  <c r="LP187" i="1"/>
  <c r="LT187" i="1" s="1"/>
  <c r="LP189" i="1"/>
  <c r="LT189" i="1" s="1"/>
  <c r="LP191" i="1"/>
  <c r="LT191" i="1" s="1"/>
  <c r="LP193" i="1"/>
  <c r="LT193" i="1" s="1"/>
  <c r="LP195" i="1"/>
  <c r="LT195" i="1" s="1"/>
  <c r="LP197" i="1"/>
  <c r="LT197" i="1" s="1"/>
  <c r="LP199" i="1"/>
  <c r="LT199" i="1" s="1"/>
  <c r="LP201" i="1"/>
  <c r="LT201" i="1" s="1"/>
  <c r="LP203" i="1"/>
  <c r="LT203" i="1" s="1"/>
  <c r="LP205" i="1"/>
  <c r="LT205" i="1" s="1"/>
  <c r="LP207" i="1"/>
  <c r="LT207" i="1" s="1"/>
  <c r="LP209" i="1"/>
  <c r="LT209" i="1" s="1"/>
  <c r="LP211" i="1"/>
  <c r="LT211" i="1" s="1"/>
  <c r="LP213" i="1"/>
  <c r="LT213" i="1" s="1"/>
  <c r="LP215" i="1"/>
  <c r="LT215" i="1" s="1"/>
  <c r="LP218" i="1"/>
  <c r="LT218" i="1" s="1"/>
  <c r="LP220" i="1"/>
  <c r="LT220" i="1" s="1"/>
  <c r="LP222" i="1"/>
  <c r="LT222" i="1" s="1"/>
  <c r="LP224" i="1"/>
  <c r="LT224" i="1" s="1"/>
  <c r="LP226" i="1"/>
  <c r="LT226" i="1" s="1"/>
  <c r="LP228" i="1"/>
  <c r="LT228" i="1" s="1"/>
  <c r="LP230" i="1"/>
  <c r="LT230" i="1" s="1"/>
  <c r="LP232" i="1"/>
  <c r="LT232" i="1" s="1"/>
  <c r="LP234" i="1"/>
  <c r="LT234" i="1" s="1"/>
  <c r="LP236" i="1"/>
  <c r="LT236" i="1" s="1"/>
  <c r="LP238" i="1"/>
  <c r="LT238" i="1" s="1"/>
  <c r="LP240" i="1"/>
  <c r="LT240" i="1" s="1"/>
  <c r="LP242" i="1"/>
  <c r="LT242" i="1" s="1"/>
  <c r="LP244" i="1"/>
  <c r="LT244" i="1" s="1"/>
  <c r="LP246" i="1"/>
  <c r="LT246" i="1" s="1"/>
  <c r="LP248" i="1"/>
  <c r="LT248" i="1" s="1"/>
  <c r="LP250" i="1"/>
  <c r="LT250" i="1" s="1"/>
  <c r="LP252" i="1"/>
  <c r="LT252" i="1" s="1"/>
  <c r="LP254" i="1"/>
  <c r="LT254" i="1" s="1"/>
  <c r="LP256" i="1"/>
  <c r="LT256" i="1" s="1"/>
  <c r="LP258" i="1"/>
  <c r="LT258" i="1" s="1"/>
  <c r="LP260" i="1"/>
  <c r="LT260" i="1" s="1"/>
  <c r="LP262" i="1"/>
  <c r="LT262" i="1" s="1"/>
  <c r="LP264" i="1"/>
  <c r="LT264" i="1" s="1"/>
  <c r="LP266" i="1"/>
  <c r="LT266" i="1" s="1"/>
  <c r="LP269" i="1"/>
  <c r="LT269" i="1" s="1"/>
  <c r="LP271" i="1"/>
  <c r="LT271" i="1" s="1"/>
  <c r="LP273" i="1"/>
  <c r="LT273" i="1" s="1"/>
  <c r="LP275" i="1"/>
  <c r="LT275" i="1" s="1"/>
  <c r="LP277" i="1"/>
  <c r="LT277" i="1" s="1"/>
  <c r="LP279" i="1"/>
  <c r="LT279" i="1" s="1"/>
  <c r="LP281" i="1"/>
  <c r="LT281" i="1" s="1"/>
  <c r="LP283" i="1"/>
  <c r="LT283" i="1" s="1"/>
  <c r="LP285" i="1"/>
  <c r="LT285" i="1" s="1"/>
  <c r="LP287" i="1"/>
  <c r="LT287" i="1" s="1"/>
  <c r="LP289" i="1"/>
  <c r="LT289" i="1" s="1"/>
  <c r="LP291" i="1"/>
  <c r="LT291" i="1" s="1"/>
  <c r="LP293" i="1"/>
  <c r="LT293" i="1" s="1"/>
  <c r="LP295" i="1"/>
  <c r="LT295" i="1" s="1"/>
  <c r="LP297" i="1"/>
  <c r="LT297" i="1" s="1"/>
  <c r="LP299" i="1"/>
  <c r="LT299" i="1" s="1"/>
  <c r="LP301" i="1"/>
  <c r="LT301" i="1" s="1"/>
  <c r="LP303" i="1"/>
  <c r="LT303" i="1" s="1"/>
  <c r="LP305" i="1"/>
  <c r="LT305" i="1" s="1"/>
  <c r="LP307" i="1"/>
  <c r="LT307" i="1" s="1"/>
  <c r="LP309" i="1"/>
  <c r="LT309" i="1" s="1"/>
  <c r="LP311" i="1"/>
  <c r="LT311" i="1" s="1"/>
  <c r="LP314" i="1"/>
  <c r="LT314" i="1" s="1"/>
  <c r="LP316" i="1"/>
  <c r="LT316" i="1" s="1"/>
  <c r="LP319" i="1"/>
  <c r="LT319" i="1" s="1"/>
  <c r="LP321" i="1"/>
  <c r="LT321" i="1" s="1"/>
  <c r="LP323" i="1"/>
  <c r="LT323" i="1" s="1"/>
  <c r="LP325" i="1"/>
  <c r="LT325" i="1" s="1"/>
  <c r="LP328" i="1"/>
  <c r="LT328" i="1" s="1"/>
  <c r="JO331" i="1"/>
  <c r="LP330" i="1"/>
  <c r="LP2" i="1"/>
  <c r="LT2" i="1" s="1"/>
  <c r="JO330" i="1"/>
  <c r="JO332" i="1" l="1"/>
  <c r="FM330" i="1" l="1"/>
  <c r="HS267" i="1" l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KW267" i="1"/>
  <c r="KX267" i="1"/>
  <c r="KY267" i="1"/>
  <c r="KZ267" i="1"/>
  <c r="LA267" i="1"/>
  <c r="LB267" i="1"/>
  <c r="LC267" i="1"/>
  <c r="LD267" i="1"/>
  <c r="LE267" i="1"/>
  <c r="LF267" i="1"/>
  <c r="LG267" i="1"/>
  <c r="LH267" i="1"/>
  <c r="LI267" i="1"/>
  <c r="LJ267" i="1"/>
  <c r="LK267" i="1"/>
  <c r="LL267" i="1"/>
  <c r="LM267" i="1"/>
  <c r="LN267" i="1"/>
  <c r="LO267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T304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LB167" i="1" s="1"/>
  <c r="JB167" i="1"/>
  <c r="JC167" i="1"/>
  <c r="JD167" i="1"/>
  <c r="JE167" i="1"/>
  <c r="LF167" i="1" s="1"/>
  <c r="JF167" i="1"/>
  <c r="JG167" i="1"/>
  <c r="JH167" i="1"/>
  <c r="JI167" i="1"/>
  <c r="LJ167" i="1" s="1"/>
  <c r="JJ167" i="1"/>
  <c r="JK167" i="1"/>
  <c r="JL167" i="1"/>
  <c r="JM167" i="1"/>
  <c r="LN167" i="1" s="1"/>
  <c r="JN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KW167" i="1"/>
  <c r="KX167" i="1"/>
  <c r="KY167" i="1"/>
  <c r="KZ167" i="1"/>
  <c r="LC167" i="1"/>
  <c r="LD167" i="1"/>
  <c r="LE167" i="1"/>
  <c r="LG167" i="1"/>
  <c r="LH167" i="1"/>
  <c r="LI167" i="1"/>
  <c r="LK167" i="1"/>
  <c r="LL167" i="1"/>
  <c r="LM167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T78" i="1"/>
  <c r="DL167" i="1"/>
  <c r="DQ167" i="1"/>
  <c r="LA167" i="1" l="1"/>
  <c r="LN78" i="1"/>
  <c r="LJ78" i="1"/>
  <c r="LH78" i="1"/>
  <c r="LF78" i="1"/>
  <c r="LD78" i="1"/>
  <c r="LB78" i="1"/>
  <c r="KZ78" i="1"/>
  <c r="KX78" i="1"/>
  <c r="KV78" i="1"/>
  <c r="KT78" i="1"/>
  <c r="KR78" i="1"/>
  <c r="KP78" i="1"/>
  <c r="KN78" i="1"/>
  <c r="KL78" i="1"/>
  <c r="KJ78" i="1"/>
  <c r="KH78" i="1"/>
  <c r="KF78" i="1"/>
  <c r="KD78" i="1"/>
  <c r="KB78" i="1"/>
  <c r="JZ78" i="1"/>
  <c r="JX78" i="1"/>
  <c r="JV78" i="1"/>
  <c r="LM304" i="1"/>
  <c r="LI304" i="1"/>
  <c r="LG304" i="1"/>
  <c r="LC304" i="1"/>
  <c r="LA304" i="1"/>
  <c r="KY304" i="1"/>
  <c r="KW304" i="1"/>
  <c r="KU304" i="1"/>
  <c r="KS304" i="1"/>
  <c r="KQ304" i="1"/>
  <c r="KO304" i="1"/>
  <c r="KM304" i="1"/>
  <c r="KK304" i="1"/>
  <c r="KI304" i="1"/>
  <c r="KG304" i="1"/>
  <c r="KE304" i="1"/>
  <c r="KC304" i="1"/>
  <c r="KA304" i="1"/>
  <c r="JY304" i="1"/>
  <c r="JW304" i="1"/>
  <c r="JU304" i="1"/>
  <c r="LO269" i="1"/>
  <c r="LM269" i="1"/>
  <c r="LI269" i="1"/>
  <c r="LG269" i="1"/>
  <c r="LE269" i="1"/>
  <c r="LC269" i="1"/>
  <c r="LA269" i="1"/>
  <c r="KY269" i="1"/>
  <c r="KW269" i="1"/>
  <c r="KU269" i="1"/>
  <c r="KS269" i="1"/>
  <c r="KQ269" i="1"/>
  <c r="KO269" i="1"/>
  <c r="KM269" i="1"/>
  <c r="KK269" i="1"/>
  <c r="KI269" i="1"/>
  <c r="KG269" i="1"/>
  <c r="KE269" i="1"/>
  <c r="KC269" i="1"/>
  <c r="KA269" i="1"/>
  <c r="JY269" i="1"/>
  <c r="JW269" i="1"/>
  <c r="JU269" i="1"/>
  <c r="KZ304" i="1"/>
  <c r="LM78" i="1"/>
  <c r="LI78" i="1"/>
  <c r="LG78" i="1"/>
  <c r="LC78" i="1"/>
  <c r="LA78" i="1"/>
  <c r="KY78" i="1"/>
  <c r="KW78" i="1"/>
  <c r="KU78" i="1"/>
  <c r="KS78" i="1"/>
  <c r="KQ78" i="1"/>
  <c r="KO78" i="1"/>
  <c r="KM78" i="1"/>
  <c r="KK78" i="1"/>
  <c r="KI78" i="1"/>
  <c r="KG78" i="1"/>
  <c r="KE78" i="1"/>
  <c r="KC78" i="1"/>
  <c r="KA78" i="1"/>
  <c r="JY78" i="1"/>
  <c r="JW78" i="1"/>
  <c r="JU78" i="1"/>
  <c r="LN304" i="1"/>
  <c r="LJ304" i="1"/>
  <c r="LH304" i="1"/>
  <c r="LF304" i="1"/>
  <c r="LD304" i="1"/>
  <c r="LB304" i="1"/>
  <c r="KX304" i="1"/>
  <c r="KV304" i="1"/>
  <c r="KT304" i="1"/>
  <c r="KR304" i="1"/>
  <c r="KP304" i="1"/>
  <c r="KN304" i="1"/>
  <c r="KL304" i="1"/>
  <c r="KJ304" i="1"/>
  <c r="KH304" i="1"/>
  <c r="KF304" i="1"/>
  <c r="KD304" i="1"/>
  <c r="KB304" i="1"/>
  <c r="JZ304" i="1"/>
  <c r="JX304" i="1"/>
  <c r="JV304" i="1"/>
  <c r="LN269" i="1"/>
  <c r="LJ269" i="1"/>
  <c r="LH269" i="1"/>
  <c r="LF269" i="1"/>
  <c r="LD269" i="1"/>
  <c r="LB269" i="1"/>
  <c r="KZ269" i="1"/>
  <c r="KX269" i="1"/>
  <c r="KV269" i="1"/>
  <c r="KT269" i="1"/>
  <c r="KR269" i="1"/>
  <c r="KP269" i="1"/>
  <c r="KN269" i="1"/>
  <c r="KL269" i="1"/>
  <c r="KJ269" i="1"/>
  <c r="KH269" i="1"/>
  <c r="KF269" i="1"/>
  <c r="KD269" i="1"/>
  <c r="KB269" i="1"/>
  <c r="JZ269" i="1"/>
  <c r="JX269" i="1"/>
  <c r="JV269" i="1"/>
  <c r="JT269" i="1"/>
  <c r="LL78" i="1"/>
  <c r="LL304" i="1"/>
  <c r="LL269" i="1"/>
  <c r="LK78" i="1"/>
  <c r="LK304" i="1"/>
  <c r="LK269" i="1"/>
  <c r="LO78" i="1"/>
  <c r="LE78" i="1"/>
  <c r="LO304" i="1"/>
  <c r="LE304" i="1"/>
  <c r="LO167" i="1"/>
  <c r="DL78" i="1"/>
  <c r="DL304" i="1"/>
  <c r="DL267" i="1"/>
  <c r="DQ78" i="1"/>
  <c r="DQ304" i="1"/>
  <c r="DQ267" i="1"/>
  <c r="JN328" i="1"/>
  <c r="JN326" i="1"/>
  <c r="JN325" i="1"/>
  <c r="JN324" i="1"/>
  <c r="JN323" i="1"/>
  <c r="JN322" i="1"/>
  <c r="JN321" i="1"/>
  <c r="JN320" i="1"/>
  <c r="JN319" i="1"/>
  <c r="JN318" i="1"/>
  <c r="JN316" i="1"/>
  <c r="JN315" i="1"/>
  <c r="JN314" i="1"/>
  <c r="JN313" i="1"/>
  <c r="JN311" i="1"/>
  <c r="JN310" i="1"/>
  <c r="JN309" i="1"/>
  <c r="JN308" i="1"/>
  <c r="JN307" i="1"/>
  <c r="JN306" i="1"/>
  <c r="JN305" i="1"/>
  <c r="JN303" i="1"/>
  <c r="JN302" i="1"/>
  <c r="JN301" i="1"/>
  <c r="JN300" i="1"/>
  <c r="JN299" i="1"/>
  <c r="JN298" i="1"/>
  <c r="JN297" i="1"/>
  <c r="JN296" i="1"/>
  <c r="JN295" i="1"/>
  <c r="JN294" i="1"/>
  <c r="JN293" i="1"/>
  <c r="JN292" i="1"/>
  <c r="JN291" i="1"/>
  <c r="JN290" i="1"/>
  <c r="JN289" i="1"/>
  <c r="JN288" i="1"/>
  <c r="JN287" i="1"/>
  <c r="JN286" i="1"/>
  <c r="JN285" i="1"/>
  <c r="JN284" i="1"/>
  <c r="JN283" i="1"/>
  <c r="JN282" i="1"/>
  <c r="JN281" i="1"/>
  <c r="JN280" i="1"/>
  <c r="JN279" i="1"/>
  <c r="JN278" i="1"/>
  <c r="JN277" i="1"/>
  <c r="JN276" i="1"/>
  <c r="JN275" i="1"/>
  <c r="JN274" i="1"/>
  <c r="JN273" i="1"/>
  <c r="JN272" i="1"/>
  <c r="JN271" i="1"/>
  <c r="JN270" i="1"/>
  <c r="JN266" i="1"/>
  <c r="JN265" i="1"/>
  <c r="JN264" i="1"/>
  <c r="JN263" i="1"/>
  <c r="JN262" i="1"/>
  <c r="JN261" i="1"/>
  <c r="JN260" i="1"/>
  <c r="JN259" i="1"/>
  <c r="JN258" i="1"/>
  <c r="JN257" i="1"/>
  <c r="JN256" i="1"/>
  <c r="JN255" i="1"/>
  <c r="JN254" i="1"/>
  <c r="JN253" i="1"/>
  <c r="JN252" i="1"/>
  <c r="JN251" i="1"/>
  <c r="JN250" i="1"/>
  <c r="JN249" i="1"/>
  <c r="JN248" i="1"/>
  <c r="JN247" i="1"/>
  <c r="JN246" i="1"/>
  <c r="JN245" i="1"/>
  <c r="JN244" i="1"/>
  <c r="JN243" i="1"/>
  <c r="JN242" i="1"/>
  <c r="JN241" i="1"/>
  <c r="JN240" i="1"/>
  <c r="JN239" i="1"/>
  <c r="JN238" i="1"/>
  <c r="JN237" i="1"/>
  <c r="JN236" i="1"/>
  <c r="JN235" i="1"/>
  <c r="JN234" i="1"/>
  <c r="JN233" i="1"/>
  <c r="JN232" i="1"/>
  <c r="JN231" i="1"/>
  <c r="JN230" i="1"/>
  <c r="JN229" i="1"/>
  <c r="JN228" i="1"/>
  <c r="JN227" i="1"/>
  <c r="JN226" i="1"/>
  <c r="JN225" i="1"/>
  <c r="JN224" i="1"/>
  <c r="JN223" i="1"/>
  <c r="JN222" i="1"/>
  <c r="JN221" i="1"/>
  <c r="JN220" i="1"/>
  <c r="JN219" i="1"/>
  <c r="JN218" i="1"/>
  <c r="JN217" i="1"/>
  <c r="JN215" i="1"/>
  <c r="JN214" i="1"/>
  <c r="JN213" i="1"/>
  <c r="JN212" i="1"/>
  <c r="JN211" i="1"/>
  <c r="JN210" i="1"/>
  <c r="JN209" i="1"/>
  <c r="JN208" i="1"/>
  <c r="JN207" i="1"/>
  <c r="JN206" i="1"/>
  <c r="JN205" i="1"/>
  <c r="JN204" i="1"/>
  <c r="JN203" i="1"/>
  <c r="JN202" i="1"/>
  <c r="JN201" i="1"/>
  <c r="JN200" i="1"/>
  <c r="JN199" i="1"/>
  <c r="JN198" i="1"/>
  <c r="JN197" i="1"/>
  <c r="JN196" i="1"/>
  <c r="JN195" i="1"/>
  <c r="JN194" i="1"/>
  <c r="JN193" i="1"/>
  <c r="JN192" i="1"/>
  <c r="JN191" i="1"/>
  <c r="JN190" i="1"/>
  <c r="JN189" i="1"/>
  <c r="JN188" i="1"/>
  <c r="JN187" i="1"/>
  <c r="JN186" i="1"/>
  <c r="JN185" i="1"/>
  <c r="JN184" i="1"/>
  <c r="JN183" i="1"/>
  <c r="JN182" i="1"/>
  <c r="JN181" i="1"/>
  <c r="JN180" i="1"/>
  <c r="JN179" i="1"/>
  <c r="JN178" i="1"/>
  <c r="JN177" i="1"/>
  <c r="JN176" i="1"/>
  <c r="JN175" i="1"/>
  <c r="JN174" i="1"/>
  <c r="JN173" i="1"/>
  <c r="JN172" i="1"/>
  <c r="JN171" i="1"/>
  <c r="JN170" i="1"/>
  <c r="JN169" i="1"/>
  <c r="JN168" i="1"/>
  <c r="JN166" i="1"/>
  <c r="JN165" i="1"/>
  <c r="JN164" i="1"/>
  <c r="JN163" i="1"/>
  <c r="JN162" i="1"/>
  <c r="JN161" i="1"/>
  <c r="JN160" i="1"/>
  <c r="JN159" i="1"/>
  <c r="JN158" i="1"/>
  <c r="JN157" i="1"/>
  <c r="JN156" i="1"/>
  <c r="JN155" i="1"/>
  <c r="JN154" i="1"/>
  <c r="JN153" i="1"/>
  <c r="JN152" i="1"/>
  <c r="JN151" i="1"/>
  <c r="JN150" i="1"/>
  <c r="JN149" i="1"/>
  <c r="JN148" i="1"/>
  <c r="JN147" i="1"/>
  <c r="JN146" i="1"/>
  <c r="JN145" i="1"/>
  <c r="JN144" i="1"/>
  <c r="JN143" i="1"/>
  <c r="JN142" i="1"/>
  <c r="JN141" i="1"/>
  <c r="JN140" i="1"/>
  <c r="JN139" i="1"/>
  <c r="JN138" i="1"/>
  <c r="JN137" i="1"/>
  <c r="JN136" i="1"/>
  <c r="JN134" i="1"/>
  <c r="JN133" i="1"/>
  <c r="JN132" i="1"/>
  <c r="JN131" i="1"/>
  <c r="JN130" i="1"/>
  <c r="JN129" i="1"/>
  <c r="JN128" i="1"/>
  <c r="JN127" i="1"/>
  <c r="JN126" i="1"/>
  <c r="JN125" i="1"/>
  <c r="JN124" i="1"/>
  <c r="JN123" i="1"/>
  <c r="JN122" i="1"/>
  <c r="JN121" i="1"/>
  <c r="JN120" i="1"/>
  <c r="JN119" i="1"/>
  <c r="JN118" i="1"/>
  <c r="JN117" i="1"/>
  <c r="JN116" i="1"/>
  <c r="JN115" i="1"/>
  <c r="JN114" i="1"/>
  <c r="JN113" i="1"/>
  <c r="JN112" i="1"/>
  <c r="JN111" i="1"/>
  <c r="JN110" i="1"/>
  <c r="JN109" i="1"/>
  <c r="JN108" i="1"/>
  <c r="JN107" i="1"/>
  <c r="JN106" i="1"/>
  <c r="JN105" i="1"/>
  <c r="JN104" i="1"/>
  <c r="JN103" i="1"/>
  <c r="JN102" i="1"/>
  <c r="JN101" i="1"/>
  <c r="JN100" i="1"/>
  <c r="JN99" i="1"/>
  <c r="JN98" i="1"/>
  <c r="JN97" i="1"/>
  <c r="JN96" i="1"/>
  <c r="JN95" i="1"/>
  <c r="JN94" i="1"/>
  <c r="JN93" i="1"/>
  <c r="JN92" i="1"/>
  <c r="JN91" i="1"/>
  <c r="JN90" i="1"/>
  <c r="JN89" i="1"/>
  <c r="JN88" i="1"/>
  <c r="JN87" i="1"/>
  <c r="JN86" i="1"/>
  <c r="JN85" i="1"/>
  <c r="JN84" i="1"/>
  <c r="JN83" i="1"/>
  <c r="JN82" i="1"/>
  <c r="JN81" i="1"/>
  <c r="JN80" i="1"/>
  <c r="JN79" i="1"/>
  <c r="JN77" i="1"/>
  <c r="JN76" i="1"/>
  <c r="JN75" i="1"/>
  <c r="JN74" i="1"/>
  <c r="JN73" i="1"/>
  <c r="JN72" i="1"/>
  <c r="JN71" i="1"/>
  <c r="JN70" i="1"/>
  <c r="JN69" i="1"/>
  <c r="JN68" i="1"/>
  <c r="JN67" i="1"/>
  <c r="JN66" i="1"/>
  <c r="JN65" i="1"/>
  <c r="JN63" i="1"/>
  <c r="JN62" i="1"/>
  <c r="JN61" i="1"/>
  <c r="JN60" i="1"/>
  <c r="JN59" i="1"/>
  <c r="JN58" i="1"/>
  <c r="JN57" i="1"/>
  <c r="JN56" i="1"/>
  <c r="JN55" i="1"/>
  <c r="JN54" i="1"/>
  <c r="JN53" i="1"/>
  <c r="JN52" i="1"/>
  <c r="JN51" i="1"/>
  <c r="JN50" i="1"/>
  <c r="JN48" i="1"/>
  <c r="JN47" i="1"/>
  <c r="JN46" i="1"/>
  <c r="JN45" i="1"/>
  <c r="JN44" i="1"/>
  <c r="JN43" i="1"/>
  <c r="JN42" i="1"/>
  <c r="JN41" i="1"/>
  <c r="JN40" i="1"/>
  <c r="JN39" i="1"/>
  <c r="JN38" i="1"/>
  <c r="JN37" i="1"/>
  <c r="JN36" i="1"/>
  <c r="JN35" i="1"/>
  <c r="JN34" i="1"/>
  <c r="JN33" i="1"/>
  <c r="JN32" i="1"/>
  <c r="JN31" i="1"/>
  <c r="JN30" i="1"/>
  <c r="JN29" i="1"/>
  <c r="JN28" i="1"/>
  <c r="JN27" i="1"/>
  <c r="JN26" i="1"/>
  <c r="JN25" i="1"/>
  <c r="JN24" i="1"/>
  <c r="JN23" i="1"/>
  <c r="JN22" i="1"/>
  <c r="JN21" i="1"/>
  <c r="JN20" i="1"/>
  <c r="JN19" i="1"/>
  <c r="JN18" i="1"/>
  <c r="JN17" i="1"/>
  <c r="JN16" i="1"/>
  <c r="JN15" i="1"/>
  <c r="JN14" i="1"/>
  <c r="JN13" i="1"/>
  <c r="JN12" i="1"/>
  <c r="JN11" i="1"/>
  <c r="JN10" i="1"/>
  <c r="JN9" i="1"/>
  <c r="JN8" i="1"/>
  <c r="JN7" i="1"/>
  <c r="JN6" i="1"/>
  <c r="JN5" i="1"/>
  <c r="JN4" i="1"/>
  <c r="JN3" i="1"/>
  <c r="JN2" i="1"/>
  <c r="HN330" i="1"/>
  <c r="DL330" i="1"/>
  <c r="DL328" i="1"/>
  <c r="DL326" i="1"/>
  <c r="DL325" i="1"/>
  <c r="DL324" i="1"/>
  <c r="DL323" i="1"/>
  <c r="DL322" i="1"/>
  <c r="DL321" i="1"/>
  <c r="DL320" i="1"/>
  <c r="DL319" i="1"/>
  <c r="DL318" i="1"/>
  <c r="DL316" i="1"/>
  <c r="DL315" i="1"/>
  <c r="DL314" i="1"/>
  <c r="DL313" i="1"/>
  <c r="DL311" i="1"/>
  <c r="DL310" i="1"/>
  <c r="DL309" i="1"/>
  <c r="DL308" i="1"/>
  <c r="DL307" i="1"/>
  <c r="DL306" i="1"/>
  <c r="DL305" i="1"/>
  <c r="DL303" i="1"/>
  <c r="DL302" i="1"/>
  <c r="DL301" i="1"/>
  <c r="DL300" i="1"/>
  <c r="DL299" i="1"/>
  <c r="DL298" i="1"/>
  <c r="DL297" i="1"/>
  <c r="DL296" i="1"/>
  <c r="DL295" i="1"/>
  <c r="DL294" i="1"/>
  <c r="DL293" i="1"/>
  <c r="DL292" i="1"/>
  <c r="DL291" i="1"/>
  <c r="DL290" i="1"/>
  <c r="DL289" i="1"/>
  <c r="DL288" i="1"/>
  <c r="DL287" i="1"/>
  <c r="DL286" i="1"/>
  <c r="DL285" i="1"/>
  <c r="DL284" i="1"/>
  <c r="DL283" i="1"/>
  <c r="DL282" i="1"/>
  <c r="DL281" i="1"/>
  <c r="DL280" i="1"/>
  <c r="DL279" i="1"/>
  <c r="DL278" i="1"/>
  <c r="DL277" i="1"/>
  <c r="DL276" i="1"/>
  <c r="DL275" i="1"/>
  <c r="DL274" i="1"/>
  <c r="DL273" i="1"/>
  <c r="DL272" i="1"/>
  <c r="DL271" i="1"/>
  <c r="DL270" i="1"/>
  <c r="DL269" i="1"/>
  <c r="DL266" i="1"/>
  <c r="DL265" i="1"/>
  <c r="DL264" i="1"/>
  <c r="DL263" i="1"/>
  <c r="DL262" i="1"/>
  <c r="DL261" i="1"/>
  <c r="DL260" i="1"/>
  <c r="DL259" i="1"/>
  <c r="DL258" i="1"/>
  <c r="DL257" i="1"/>
  <c r="DL256" i="1"/>
  <c r="DL255" i="1"/>
  <c r="DL254" i="1"/>
  <c r="DL253" i="1"/>
  <c r="DL252" i="1"/>
  <c r="DL251" i="1"/>
  <c r="DL250" i="1"/>
  <c r="DL249" i="1"/>
  <c r="DL248" i="1"/>
  <c r="DL247" i="1"/>
  <c r="DL246" i="1"/>
  <c r="DL245" i="1"/>
  <c r="DL244" i="1"/>
  <c r="DL243" i="1"/>
  <c r="DL242" i="1"/>
  <c r="DL241" i="1"/>
  <c r="DL240" i="1"/>
  <c r="DL239" i="1"/>
  <c r="DL238" i="1"/>
  <c r="DL237" i="1"/>
  <c r="DL236" i="1"/>
  <c r="DL235" i="1"/>
  <c r="DL234" i="1"/>
  <c r="DL233" i="1"/>
  <c r="DL232" i="1"/>
  <c r="DL231" i="1"/>
  <c r="DL230" i="1"/>
  <c r="DL229" i="1"/>
  <c r="DL228" i="1"/>
  <c r="DL227" i="1"/>
  <c r="DL226" i="1"/>
  <c r="DL225" i="1"/>
  <c r="DL224" i="1"/>
  <c r="DL223" i="1"/>
  <c r="DL222" i="1"/>
  <c r="DL221" i="1"/>
  <c r="DL220" i="1"/>
  <c r="DL219" i="1"/>
  <c r="DL218" i="1"/>
  <c r="DL217" i="1"/>
  <c r="DL215" i="1"/>
  <c r="DL214" i="1"/>
  <c r="DL213" i="1"/>
  <c r="DL212" i="1"/>
  <c r="DL211" i="1"/>
  <c r="DL210" i="1"/>
  <c r="DL209" i="1"/>
  <c r="DL208" i="1"/>
  <c r="DL207" i="1"/>
  <c r="DL206" i="1"/>
  <c r="DL205" i="1"/>
  <c r="DL204" i="1"/>
  <c r="DL203" i="1"/>
  <c r="DL202" i="1"/>
  <c r="DL201" i="1"/>
  <c r="DL200" i="1"/>
  <c r="DL199" i="1"/>
  <c r="DL198" i="1"/>
  <c r="DL197" i="1"/>
  <c r="DL196" i="1"/>
  <c r="DL195" i="1"/>
  <c r="DL194" i="1"/>
  <c r="DL193" i="1"/>
  <c r="DL192" i="1"/>
  <c r="DL191" i="1"/>
  <c r="DL190" i="1"/>
  <c r="DL189" i="1"/>
  <c r="DL188" i="1"/>
  <c r="DL187" i="1"/>
  <c r="DL186" i="1"/>
  <c r="DL185" i="1"/>
  <c r="DL184" i="1"/>
  <c r="DL183" i="1"/>
  <c r="DL182" i="1"/>
  <c r="DL181" i="1"/>
  <c r="DL180" i="1"/>
  <c r="DL179" i="1"/>
  <c r="DL178" i="1"/>
  <c r="DL177" i="1"/>
  <c r="DL176" i="1"/>
  <c r="DL175" i="1"/>
  <c r="DL174" i="1"/>
  <c r="DL173" i="1"/>
  <c r="DL172" i="1"/>
  <c r="DL171" i="1"/>
  <c r="DL170" i="1"/>
  <c r="DL169" i="1"/>
  <c r="DL168" i="1"/>
  <c r="DL166" i="1"/>
  <c r="DL165" i="1"/>
  <c r="DL164" i="1"/>
  <c r="DL163" i="1"/>
  <c r="DL162" i="1"/>
  <c r="DL161" i="1"/>
  <c r="DL160" i="1"/>
  <c r="DL159" i="1"/>
  <c r="DL158" i="1"/>
  <c r="DL157" i="1"/>
  <c r="DL156" i="1"/>
  <c r="DL155" i="1"/>
  <c r="DL154" i="1"/>
  <c r="DL153" i="1"/>
  <c r="DL152" i="1"/>
  <c r="DL151" i="1"/>
  <c r="DL150" i="1"/>
  <c r="DL149" i="1"/>
  <c r="DL148" i="1"/>
  <c r="DL147" i="1"/>
  <c r="DL146" i="1"/>
  <c r="DL145" i="1"/>
  <c r="DL144" i="1"/>
  <c r="DL143" i="1"/>
  <c r="DL142" i="1"/>
  <c r="DL141" i="1"/>
  <c r="DL140" i="1"/>
  <c r="DL139" i="1"/>
  <c r="DL138" i="1"/>
  <c r="DL137" i="1"/>
  <c r="DL136" i="1"/>
  <c r="DL134" i="1"/>
  <c r="DL133" i="1"/>
  <c r="DL132" i="1"/>
  <c r="DL131" i="1"/>
  <c r="DL130" i="1"/>
  <c r="DL129" i="1"/>
  <c r="DL128" i="1"/>
  <c r="DL127" i="1"/>
  <c r="DL126" i="1"/>
  <c r="DL125" i="1"/>
  <c r="DL124" i="1"/>
  <c r="DL123" i="1"/>
  <c r="DL122" i="1"/>
  <c r="DL121" i="1"/>
  <c r="DL120" i="1"/>
  <c r="DL119" i="1"/>
  <c r="DL118" i="1"/>
  <c r="DL117" i="1"/>
  <c r="DL116" i="1"/>
  <c r="DL115" i="1"/>
  <c r="DL114" i="1"/>
  <c r="DL113" i="1"/>
  <c r="DL112" i="1"/>
  <c r="DL111" i="1"/>
  <c r="DL110" i="1"/>
  <c r="DL109" i="1"/>
  <c r="DL108" i="1"/>
  <c r="DL107" i="1"/>
  <c r="DL106" i="1"/>
  <c r="DL105" i="1"/>
  <c r="DL104" i="1"/>
  <c r="DL103" i="1"/>
  <c r="DL102" i="1"/>
  <c r="DL101" i="1"/>
  <c r="DL100" i="1"/>
  <c r="DL99" i="1"/>
  <c r="DL98" i="1"/>
  <c r="DL97" i="1"/>
  <c r="DL96" i="1"/>
  <c r="DL95" i="1"/>
  <c r="DL94" i="1"/>
  <c r="DL93" i="1"/>
  <c r="DL92" i="1"/>
  <c r="DL91" i="1"/>
  <c r="DL90" i="1"/>
  <c r="DL89" i="1"/>
  <c r="DL88" i="1"/>
  <c r="DL87" i="1"/>
  <c r="DL86" i="1"/>
  <c r="DL85" i="1"/>
  <c r="DL84" i="1"/>
  <c r="DL83" i="1"/>
  <c r="DL82" i="1"/>
  <c r="DL81" i="1"/>
  <c r="DL80" i="1"/>
  <c r="DL79" i="1"/>
  <c r="DL77" i="1"/>
  <c r="DL76" i="1"/>
  <c r="DL75" i="1"/>
  <c r="DL74" i="1"/>
  <c r="DL73" i="1"/>
  <c r="DL72" i="1"/>
  <c r="DL71" i="1"/>
  <c r="DL70" i="1"/>
  <c r="DL69" i="1"/>
  <c r="DL68" i="1"/>
  <c r="DL67" i="1"/>
  <c r="DL66" i="1"/>
  <c r="DL65" i="1"/>
  <c r="DL63" i="1"/>
  <c r="DL62" i="1"/>
  <c r="DL61" i="1"/>
  <c r="DL60" i="1"/>
  <c r="DL59" i="1"/>
  <c r="DL58" i="1"/>
  <c r="DL57" i="1"/>
  <c r="DL56" i="1"/>
  <c r="DL55" i="1"/>
  <c r="DL54" i="1"/>
  <c r="DL53" i="1"/>
  <c r="DL52" i="1"/>
  <c r="DL51" i="1"/>
  <c r="DL50" i="1"/>
  <c r="DL48" i="1"/>
  <c r="DL47" i="1"/>
  <c r="DL46" i="1"/>
  <c r="DL45" i="1"/>
  <c r="DL44" i="1"/>
  <c r="DL43" i="1"/>
  <c r="DL42" i="1"/>
  <c r="DL41" i="1"/>
  <c r="DL40" i="1"/>
  <c r="DL39" i="1"/>
  <c r="DL38" i="1"/>
  <c r="DL37" i="1"/>
  <c r="DL36" i="1"/>
  <c r="DL35" i="1"/>
  <c r="DL34" i="1"/>
  <c r="DL33" i="1"/>
  <c r="DL32" i="1"/>
  <c r="DL31" i="1"/>
  <c r="DL30" i="1"/>
  <c r="DL29" i="1"/>
  <c r="DL28" i="1"/>
  <c r="DL27" i="1"/>
  <c r="DL26" i="1"/>
  <c r="DL25" i="1"/>
  <c r="DL24" i="1"/>
  <c r="DL23" i="1"/>
  <c r="DL22" i="1"/>
  <c r="DL21" i="1"/>
  <c r="DL20" i="1"/>
  <c r="DL19" i="1"/>
  <c r="DL18" i="1"/>
  <c r="DL17" i="1"/>
  <c r="DL16" i="1"/>
  <c r="DL15" i="1"/>
  <c r="DL14" i="1"/>
  <c r="DL13" i="1"/>
  <c r="DL12" i="1"/>
  <c r="DL11" i="1"/>
  <c r="DL10" i="1"/>
  <c r="DL9" i="1"/>
  <c r="DL8" i="1"/>
  <c r="DL7" i="1"/>
  <c r="DL6" i="1"/>
  <c r="DL5" i="1"/>
  <c r="DL4" i="1"/>
  <c r="DL3" i="1"/>
  <c r="DL2" i="1"/>
  <c r="BK330" i="1"/>
  <c r="BK331" i="1" s="1"/>
  <c r="HM110" i="1"/>
  <c r="LO3" i="1" l="1"/>
  <c r="LO5" i="1"/>
  <c r="LO7" i="1"/>
  <c r="LO9" i="1"/>
  <c r="LO11" i="1"/>
  <c r="LO13" i="1"/>
  <c r="LO15" i="1"/>
  <c r="LO17" i="1"/>
  <c r="LO19" i="1"/>
  <c r="LO21" i="1"/>
  <c r="LO23" i="1"/>
  <c r="LO25" i="1"/>
  <c r="LO27" i="1"/>
  <c r="LO29" i="1"/>
  <c r="LO31" i="1"/>
  <c r="LO33" i="1"/>
  <c r="LO35" i="1"/>
  <c r="LO37" i="1"/>
  <c r="LO39" i="1"/>
  <c r="LO41" i="1"/>
  <c r="LO43" i="1"/>
  <c r="LO45" i="1"/>
  <c r="LO47" i="1"/>
  <c r="LO50" i="1"/>
  <c r="LO52" i="1"/>
  <c r="LO54" i="1"/>
  <c r="LO56" i="1"/>
  <c r="LO58" i="1"/>
  <c r="LO60" i="1"/>
  <c r="LO62" i="1"/>
  <c r="LO65" i="1"/>
  <c r="LO67" i="1"/>
  <c r="LO69" i="1"/>
  <c r="LO71" i="1"/>
  <c r="LO73" i="1"/>
  <c r="LO75" i="1"/>
  <c r="LO77" i="1"/>
  <c r="LO80" i="1"/>
  <c r="LO82" i="1"/>
  <c r="LO84" i="1"/>
  <c r="LO86" i="1"/>
  <c r="LO88" i="1"/>
  <c r="LO90" i="1"/>
  <c r="LO92" i="1"/>
  <c r="LO94" i="1"/>
  <c r="LO96" i="1"/>
  <c r="LO98" i="1"/>
  <c r="LO100" i="1"/>
  <c r="LO102" i="1"/>
  <c r="LO104" i="1"/>
  <c r="LO106" i="1"/>
  <c r="LO108" i="1"/>
  <c r="LO110" i="1"/>
  <c r="LO112" i="1"/>
  <c r="LO114" i="1"/>
  <c r="LO116" i="1"/>
  <c r="LO118" i="1"/>
  <c r="LO120" i="1"/>
  <c r="LO122" i="1"/>
  <c r="LO124" i="1"/>
  <c r="LO126" i="1"/>
  <c r="LO128" i="1"/>
  <c r="LO130" i="1"/>
  <c r="LO132" i="1"/>
  <c r="LO134" i="1"/>
  <c r="LO137" i="1"/>
  <c r="LO139" i="1"/>
  <c r="LO141" i="1"/>
  <c r="LO143" i="1"/>
  <c r="LO145" i="1"/>
  <c r="LO147" i="1"/>
  <c r="LO149" i="1"/>
  <c r="LO151" i="1"/>
  <c r="LO153" i="1"/>
  <c r="LO155" i="1"/>
  <c r="LO157" i="1"/>
  <c r="LO159" i="1"/>
  <c r="LO161" i="1"/>
  <c r="LO163" i="1"/>
  <c r="LO165" i="1"/>
  <c r="LO168" i="1"/>
  <c r="LO170" i="1"/>
  <c r="LO172" i="1"/>
  <c r="LO174" i="1"/>
  <c r="LO176" i="1"/>
  <c r="LO178" i="1"/>
  <c r="LO180" i="1"/>
  <c r="LO182" i="1"/>
  <c r="LO184" i="1"/>
  <c r="LO186" i="1"/>
  <c r="LO188" i="1"/>
  <c r="LO190" i="1"/>
  <c r="LO192" i="1"/>
  <c r="LO194" i="1"/>
  <c r="LO196" i="1"/>
  <c r="LO198" i="1"/>
  <c r="LO200" i="1"/>
  <c r="LO202" i="1"/>
  <c r="LO204" i="1"/>
  <c r="LO206" i="1"/>
  <c r="LO208" i="1"/>
  <c r="LO210" i="1"/>
  <c r="LO212" i="1"/>
  <c r="LO214" i="1"/>
  <c r="LO217" i="1"/>
  <c r="LO219" i="1"/>
  <c r="LO221" i="1"/>
  <c r="LO223" i="1"/>
  <c r="LO225" i="1"/>
  <c r="LO227" i="1"/>
  <c r="LO229" i="1"/>
  <c r="LO231" i="1"/>
  <c r="LO233" i="1"/>
  <c r="LO235" i="1"/>
  <c r="LO237" i="1"/>
  <c r="LO239" i="1"/>
  <c r="LO241" i="1"/>
  <c r="LO243" i="1"/>
  <c r="LO245" i="1"/>
  <c r="LO247" i="1"/>
  <c r="LO249" i="1"/>
  <c r="LO251" i="1"/>
  <c r="LO253" i="1"/>
  <c r="LO255" i="1"/>
  <c r="LO257" i="1"/>
  <c r="LO259" i="1"/>
  <c r="LO261" i="1"/>
  <c r="LO263" i="1"/>
  <c r="LO265" i="1"/>
  <c r="LO270" i="1"/>
  <c r="LO272" i="1"/>
  <c r="LO274" i="1"/>
  <c r="LO276" i="1"/>
  <c r="LO278" i="1"/>
  <c r="LO280" i="1"/>
  <c r="LO282" i="1"/>
  <c r="LO284" i="1"/>
  <c r="LO286" i="1"/>
  <c r="LO288" i="1"/>
  <c r="LO290" i="1"/>
  <c r="LO292" i="1"/>
  <c r="LO294" i="1"/>
  <c r="LO296" i="1"/>
  <c r="LO298" i="1"/>
  <c r="LO300" i="1"/>
  <c r="LO302" i="1"/>
  <c r="LO305" i="1"/>
  <c r="LO307" i="1"/>
  <c r="LO309" i="1"/>
  <c r="LO311" i="1"/>
  <c r="LO314" i="1"/>
  <c r="LO316" i="1"/>
  <c r="LO319" i="1"/>
  <c r="LO321" i="1"/>
  <c r="LO323" i="1"/>
  <c r="LO325" i="1"/>
  <c r="LO328" i="1"/>
  <c r="LO4" i="1"/>
  <c r="LO6" i="1"/>
  <c r="LO8" i="1"/>
  <c r="LO10" i="1"/>
  <c r="LO12" i="1"/>
  <c r="LO14" i="1"/>
  <c r="LO16" i="1"/>
  <c r="LO18" i="1"/>
  <c r="LO20" i="1"/>
  <c r="LO22" i="1"/>
  <c r="LO24" i="1"/>
  <c r="LO26" i="1"/>
  <c r="LO28" i="1"/>
  <c r="LO30" i="1"/>
  <c r="LO32" i="1"/>
  <c r="LO34" i="1"/>
  <c r="LO36" i="1"/>
  <c r="LO38" i="1"/>
  <c r="LO40" i="1"/>
  <c r="LO42" i="1"/>
  <c r="LO44" i="1"/>
  <c r="LO46" i="1"/>
  <c r="LO48" i="1"/>
  <c r="LO51" i="1"/>
  <c r="LO53" i="1"/>
  <c r="LO55" i="1"/>
  <c r="LO57" i="1"/>
  <c r="LO59" i="1"/>
  <c r="LO61" i="1"/>
  <c r="LO63" i="1"/>
  <c r="LO66" i="1"/>
  <c r="LO68" i="1"/>
  <c r="LO70" i="1"/>
  <c r="LO72" i="1"/>
  <c r="LO74" i="1"/>
  <c r="LO76" i="1"/>
  <c r="LO79" i="1"/>
  <c r="LO81" i="1"/>
  <c r="LO83" i="1"/>
  <c r="LO85" i="1"/>
  <c r="LO87" i="1"/>
  <c r="LO89" i="1"/>
  <c r="LO91" i="1"/>
  <c r="LO93" i="1"/>
  <c r="LO95" i="1"/>
  <c r="LO97" i="1"/>
  <c r="LO99" i="1"/>
  <c r="LO101" i="1"/>
  <c r="LO103" i="1"/>
  <c r="LO105" i="1"/>
  <c r="LO107" i="1"/>
  <c r="LO109" i="1"/>
  <c r="LO111" i="1"/>
  <c r="LO113" i="1"/>
  <c r="LO115" i="1"/>
  <c r="LO117" i="1"/>
  <c r="LO119" i="1"/>
  <c r="LO121" i="1"/>
  <c r="LO123" i="1"/>
  <c r="LO125" i="1"/>
  <c r="LO127" i="1"/>
  <c r="LO129" i="1"/>
  <c r="LO131" i="1"/>
  <c r="LO133" i="1"/>
  <c r="LO136" i="1"/>
  <c r="LO138" i="1"/>
  <c r="LO140" i="1"/>
  <c r="LO142" i="1"/>
  <c r="LO144" i="1"/>
  <c r="LO146" i="1"/>
  <c r="LO148" i="1"/>
  <c r="LO150" i="1"/>
  <c r="LO152" i="1"/>
  <c r="LO154" i="1"/>
  <c r="LO156" i="1"/>
  <c r="LO158" i="1"/>
  <c r="LO160" i="1"/>
  <c r="LO162" i="1"/>
  <c r="LO164" i="1"/>
  <c r="LO166" i="1"/>
  <c r="LO169" i="1"/>
  <c r="LO171" i="1"/>
  <c r="LO173" i="1"/>
  <c r="LO175" i="1"/>
  <c r="LO177" i="1"/>
  <c r="LO179" i="1"/>
  <c r="LO181" i="1"/>
  <c r="LO183" i="1"/>
  <c r="LO185" i="1"/>
  <c r="LO187" i="1"/>
  <c r="LO189" i="1"/>
  <c r="LO191" i="1"/>
  <c r="LO193" i="1"/>
  <c r="LO195" i="1"/>
  <c r="LO197" i="1"/>
  <c r="LO199" i="1"/>
  <c r="LO201" i="1"/>
  <c r="LO203" i="1"/>
  <c r="LO205" i="1"/>
  <c r="LO207" i="1"/>
  <c r="LO209" i="1"/>
  <c r="LO211" i="1"/>
  <c r="LO213" i="1"/>
  <c r="LO215" i="1"/>
  <c r="LO218" i="1"/>
  <c r="LO220" i="1"/>
  <c r="LO222" i="1"/>
  <c r="LO224" i="1"/>
  <c r="LO226" i="1"/>
  <c r="LO228" i="1"/>
  <c r="LO230" i="1"/>
  <c r="LO232" i="1"/>
  <c r="LO234" i="1"/>
  <c r="LO236" i="1"/>
  <c r="LO238" i="1"/>
  <c r="LO240" i="1"/>
  <c r="LO242" i="1"/>
  <c r="LO244" i="1"/>
  <c r="LO246" i="1"/>
  <c r="LO248" i="1"/>
  <c r="LO250" i="1"/>
  <c r="LO252" i="1"/>
  <c r="LO254" i="1"/>
  <c r="LO256" i="1"/>
  <c r="LO258" i="1"/>
  <c r="LO260" i="1"/>
  <c r="LO262" i="1"/>
  <c r="LO264" i="1"/>
  <c r="LO266" i="1"/>
  <c r="LO271" i="1"/>
  <c r="LO273" i="1"/>
  <c r="LO275" i="1"/>
  <c r="LO277" i="1"/>
  <c r="LO279" i="1"/>
  <c r="LO281" i="1"/>
  <c r="LO283" i="1"/>
  <c r="LO285" i="1"/>
  <c r="LO287" i="1"/>
  <c r="LO289" i="1"/>
  <c r="LO291" i="1"/>
  <c r="LO293" i="1"/>
  <c r="LO295" i="1"/>
  <c r="LO297" i="1"/>
  <c r="LO299" i="1"/>
  <c r="LO301" i="1"/>
  <c r="LO303" i="1"/>
  <c r="LO306" i="1"/>
  <c r="LO308" i="1"/>
  <c r="LO310" i="1"/>
  <c r="LO313" i="1"/>
  <c r="LO315" i="1"/>
  <c r="LO318" i="1"/>
  <c r="LO320" i="1"/>
  <c r="LO322" i="1"/>
  <c r="LO324" i="1"/>
  <c r="LO326" i="1"/>
  <c r="JN331" i="1"/>
  <c r="LO330" i="1"/>
  <c r="LO2" i="1"/>
  <c r="JN330" i="1"/>
  <c r="JN332" i="1" l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JM293" i="1" l="1"/>
  <c r="JL293" i="1"/>
  <c r="JK293" i="1"/>
  <c r="JJ293" i="1"/>
  <c r="JI293" i="1"/>
  <c r="JH293" i="1"/>
  <c r="JG293" i="1"/>
  <c r="JF293" i="1"/>
  <c r="JE293" i="1"/>
  <c r="JD293" i="1"/>
  <c r="JC293" i="1"/>
  <c r="JB293" i="1"/>
  <c r="JA293" i="1"/>
  <c r="IZ293" i="1"/>
  <c r="IY293" i="1"/>
  <c r="IX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JM266" i="1"/>
  <c r="JL266" i="1"/>
  <c r="JK266" i="1"/>
  <c r="JJ266" i="1"/>
  <c r="JI266" i="1"/>
  <c r="JH266" i="1"/>
  <c r="JG266" i="1"/>
  <c r="JF266" i="1"/>
  <c r="JE266" i="1"/>
  <c r="JD266" i="1"/>
  <c r="JC266" i="1"/>
  <c r="JB266" i="1"/>
  <c r="JA266" i="1"/>
  <c r="IZ266" i="1"/>
  <c r="IY266" i="1"/>
  <c r="IX266" i="1"/>
  <c r="IW266" i="1"/>
  <c r="IV266" i="1"/>
  <c r="IU266" i="1"/>
  <c r="IT266" i="1"/>
  <c r="IS266" i="1"/>
  <c r="IR266" i="1"/>
  <c r="IQ266" i="1"/>
  <c r="IP266" i="1"/>
  <c r="IO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JM219" i="1"/>
  <c r="JL219" i="1"/>
  <c r="JK219" i="1"/>
  <c r="JJ219" i="1"/>
  <c r="JI219" i="1"/>
  <c r="JH219" i="1"/>
  <c r="JG219" i="1"/>
  <c r="JF219" i="1"/>
  <c r="JE219" i="1"/>
  <c r="JD219" i="1"/>
  <c r="JC219" i="1"/>
  <c r="JB219" i="1"/>
  <c r="JA219" i="1"/>
  <c r="IZ219" i="1"/>
  <c r="IY219" i="1"/>
  <c r="IX219" i="1"/>
  <c r="IW219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HX219" i="1"/>
  <c r="HW219" i="1"/>
  <c r="HV219" i="1"/>
  <c r="HU219" i="1"/>
  <c r="HT219" i="1"/>
  <c r="HS219" i="1"/>
  <c r="JM156" i="1"/>
  <c r="JL156" i="1"/>
  <c r="JK156" i="1"/>
  <c r="JJ156" i="1"/>
  <c r="JI156" i="1"/>
  <c r="JH156" i="1"/>
  <c r="JG156" i="1"/>
  <c r="JF156" i="1"/>
  <c r="JE156" i="1"/>
  <c r="JD156" i="1"/>
  <c r="JC156" i="1"/>
  <c r="JB156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DQ293" i="1"/>
  <c r="DQ266" i="1"/>
  <c r="DQ219" i="1"/>
  <c r="DQ156" i="1"/>
  <c r="JV92" i="1" l="1"/>
  <c r="JZ92" i="1"/>
  <c r="KD92" i="1"/>
  <c r="KJ92" i="1"/>
  <c r="KN92" i="1"/>
  <c r="KP92" i="1"/>
  <c r="KV92" i="1"/>
  <c r="KZ92" i="1"/>
  <c r="LB92" i="1"/>
  <c r="LF92" i="1"/>
  <c r="LN92" i="1"/>
  <c r="JW156" i="1"/>
  <c r="JY156" i="1"/>
  <c r="KA156" i="1"/>
  <c r="KC156" i="1"/>
  <c r="KE156" i="1"/>
  <c r="KG156" i="1"/>
  <c r="KI156" i="1"/>
  <c r="KK156" i="1"/>
  <c r="KM156" i="1"/>
  <c r="KO156" i="1"/>
  <c r="KQ156" i="1"/>
  <c r="KS156" i="1"/>
  <c r="KU156" i="1"/>
  <c r="KW156" i="1"/>
  <c r="KY156" i="1"/>
  <c r="LA156" i="1"/>
  <c r="LC156" i="1"/>
  <c r="LE156" i="1"/>
  <c r="LG156" i="1"/>
  <c r="LI156" i="1"/>
  <c r="LM156" i="1"/>
  <c r="JT219" i="1"/>
  <c r="JV219" i="1"/>
  <c r="JX219" i="1"/>
  <c r="JZ219" i="1"/>
  <c r="KB219" i="1"/>
  <c r="KD219" i="1"/>
  <c r="KF219" i="1"/>
  <c r="KH219" i="1"/>
  <c r="KJ219" i="1"/>
  <c r="KL219" i="1"/>
  <c r="KN219" i="1"/>
  <c r="KP219" i="1"/>
  <c r="KR219" i="1"/>
  <c r="KT219" i="1"/>
  <c r="KV219" i="1"/>
  <c r="KX219" i="1"/>
  <c r="KZ219" i="1"/>
  <c r="LB219" i="1"/>
  <c r="LF219" i="1"/>
  <c r="LH219" i="1"/>
  <c r="LN219" i="1"/>
  <c r="JU266" i="1"/>
  <c r="JW266" i="1"/>
  <c r="JY266" i="1"/>
  <c r="KA266" i="1"/>
  <c r="KC266" i="1"/>
  <c r="KE266" i="1"/>
  <c r="KG266" i="1"/>
  <c r="KI266" i="1"/>
  <c r="KK266" i="1"/>
  <c r="KM266" i="1"/>
  <c r="KO266" i="1"/>
  <c r="KQ266" i="1"/>
  <c r="KS266" i="1"/>
  <c r="KU266" i="1"/>
  <c r="KW266" i="1"/>
  <c r="KY266" i="1"/>
  <c r="LA266" i="1"/>
  <c r="LC266" i="1"/>
  <c r="LE266" i="1"/>
  <c r="LG266" i="1"/>
  <c r="LI266" i="1"/>
  <c r="LM266" i="1"/>
  <c r="JT293" i="1"/>
  <c r="JV293" i="1"/>
  <c r="JX293" i="1"/>
  <c r="JZ293" i="1"/>
  <c r="KB293" i="1"/>
  <c r="KD293" i="1"/>
  <c r="KF293" i="1"/>
  <c r="KH293" i="1"/>
  <c r="KJ293" i="1"/>
  <c r="KL293" i="1"/>
  <c r="KN293" i="1"/>
  <c r="KP293" i="1"/>
  <c r="KR293" i="1"/>
  <c r="KT293" i="1"/>
  <c r="KV293" i="1"/>
  <c r="KX293" i="1"/>
  <c r="KZ293" i="1"/>
  <c r="LB293" i="1"/>
  <c r="LF293" i="1"/>
  <c r="LH293" i="1"/>
  <c r="LN293" i="1"/>
  <c r="JT92" i="1"/>
  <c r="JX92" i="1"/>
  <c r="KB92" i="1"/>
  <c r="KF92" i="1"/>
  <c r="KH92" i="1"/>
  <c r="KL92" i="1"/>
  <c r="KR92" i="1"/>
  <c r="KT92" i="1"/>
  <c r="KX92" i="1"/>
  <c r="LH92" i="1"/>
  <c r="JU156" i="1"/>
  <c r="JU92" i="1"/>
  <c r="JW92" i="1"/>
  <c r="JY92" i="1"/>
  <c r="KA92" i="1"/>
  <c r="KC92" i="1"/>
  <c r="KE92" i="1"/>
  <c r="KG92" i="1"/>
  <c r="KI92" i="1"/>
  <c r="KK92" i="1"/>
  <c r="KM92" i="1"/>
  <c r="KO92" i="1"/>
  <c r="KQ92" i="1"/>
  <c r="KS92" i="1"/>
  <c r="KU92" i="1"/>
  <c r="KW92" i="1"/>
  <c r="KY92" i="1"/>
  <c r="LA92" i="1"/>
  <c r="LC92" i="1"/>
  <c r="LE92" i="1"/>
  <c r="LG92" i="1"/>
  <c r="LI92" i="1"/>
  <c r="LM92" i="1"/>
  <c r="JT156" i="1"/>
  <c r="JV156" i="1"/>
  <c r="JX156" i="1"/>
  <c r="JZ156" i="1"/>
  <c r="KB156" i="1"/>
  <c r="KD156" i="1"/>
  <c r="KF156" i="1"/>
  <c r="KH156" i="1"/>
  <c r="KJ156" i="1"/>
  <c r="KL156" i="1"/>
  <c r="KN156" i="1"/>
  <c r="KP156" i="1"/>
  <c r="KR156" i="1"/>
  <c r="KT156" i="1"/>
  <c r="KV156" i="1"/>
  <c r="KX156" i="1"/>
  <c r="KZ156" i="1"/>
  <c r="LB156" i="1"/>
  <c r="LF156" i="1"/>
  <c r="LH156" i="1"/>
  <c r="LN156" i="1"/>
  <c r="JU219" i="1"/>
  <c r="JW219" i="1"/>
  <c r="JY219" i="1"/>
  <c r="KA219" i="1"/>
  <c r="KC219" i="1"/>
  <c r="KE219" i="1"/>
  <c r="KG219" i="1"/>
  <c r="KI219" i="1"/>
  <c r="KK219" i="1"/>
  <c r="KM219" i="1"/>
  <c r="KO219" i="1"/>
  <c r="KQ219" i="1"/>
  <c r="KS219" i="1"/>
  <c r="KU219" i="1"/>
  <c r="KW219" i="1"/>
  <c r="KY219" i="1"/>
  <c r="LA219" i="1"/>
  <c r="LC219" i="1"/>
  <c r="LE219" i="1"/>
  <c r="LG219" i="1"/>
  <c r="LI219" i="1"/>
  <c r="LM219" i="1"/>
  <c r="JT266" i="1"/>
  <c r="JV266" i="1"/>
  <c r="JX266" i="1"/>
  <c r="JZ266" i="1"/>
  <c r="KB266" i="1"/>
  <c r="KD266" i="1"/>
  <c r="KF266" i="1"/>
  <c r="KH266" i="1"/>
  <c r="KJ266" i="1"/>
  <c r="KL266" i="1"/>
  <c r="KN266" i="1"/>
  <c r="KP266" i="1"/>
  <c r="KR266" i="1"/>
  <c r="KT266" i="1"/>
  <c r="KV266" i="1"/>
  <c r="KX266" i="1"/>
  <c r="KZ266" i="1"/>
  <c r="LB266" i="1"/>
  <c r="LF266" i="1"/>
  <c r="LH266" i="1"/>
  <c r="LN266" i="1"/>
  <c r="JU293" i="1"/>
  <c r="JW293" i="1"/>
  <c r="JY293" i="1"/>
  <c r="KA293" i="1"/>
  <c r="KC293" i="1"/>
  <c r="KE293" i="1"/>
  <c r="KG293" i="1"/>
  <c r="KI293" i="1"/>
  <c r="KK293" i="1"/>
  <c r="KM293" i="1"/>
  <c r="KO293" i="1"/>
  <c r="KQ293" i="1"/>
  <c r="KS293" i="1"/>
  <c r="KU293" i="1"/>
  <c r="KW293" i="1"/>
  <c r="KY293" i="1"/>
  <c r="LA293" i="1"/>
  <c r="LC293" i="1"/>
  <c r="LE293" i="1"/>
  <c r="LG293" i="1"/>
  <c r="LI293" i="1"/>
  <c r="LM293" i="1"/>
  <c r="LL92" i="1"/>
  <c r="LL219" i="1"/>
  <c r="LL293" i="1"/>
  <c r="LL156" i="1"/>
  <c r="LL266" i="1"/>
  <c r="LK156" i="1"/>
  <c r="LK266" i="1"/>
  <c r="LK92" i="1"/>
  <c r="LK219" i="1"/>
  <c r="LK293" i="1"/>
  <c r="LJ92" i="1"/>
  <c r="LJ219" i="1"/>
  <c r="LJ293" i="1"/>
  <c r="LJ156" i="1"/>
  <c r="LJ266" i="1"/>
  <c r="LD92" i="1"/>
  <c r="LD219" i="1"/>
  <c r="LD293" i="1"/>
  <c r="LD156" i="1"/>
  <c r="LD266" i="1"/>
  <c r="DQ92" i="1"/>
  <c r="HL110" i="1"/>
  <c r="JM328" i="1" l="1"/>
  <c r="JM326" i="1"/>
  <c r="JM325" i="1"/>
  <c r="JM324" i="1"/>
  <c r="JM323" i="1"/>
  <c r="JM322" i="1"/>
  <c r="JM321" i="1"/>
  <c r="JM320" i="1"/>
  <c r="JM319" i="1"/>
  <c r="JM318" i="1"/>
  <c r="JM316" i="1"/>
  <c r="JM315" i="1"/>
  <c r="JM314" i="1"/>
  <c r="JM313" i="1"/>
  <c r="JM311" i="1"/>
  <c r="JM310" i="1"/>
  <c r="JM309" i="1"/>
  <c r="JM308" i="1"/>
  <c r="JM307" i="1"/>
  <c r="JM306" i="1"/>
  <c r="JM305" i="1"/>
  <c r="JM303" i="1"/>
  <c r="JM302" i="1"/>
  <c r="JM301" i="1"/>
  <c r="JM300" i="1"/>
  <c r="JM299" i="1"/>
  <c r="JM298" i="1"/>
  <c r="JM297" i="1"/>
  <c r="JM296" i="1"/>
  <c r="JM295" i="1"/>
  <c r="JM294" i="1"/>
  <c r="JM292" i="1"/>
  <c r="JM291" i="1"/>
  <c r="JM290" i="1"/>
  <c r="JM289" i="1"/>
  <c r="JM288" i="1"/>
  <c r="JM287" i="1"/>
  <c r="JM286" i="1"/>
  <c r="JM285" i="1"/>
  <c r="JM284" i="1"/>
  <c r="JM283" i="1"/>
  <c r="JM282" i="1"/>
  <c r="JM281" i="1"/>
  <c r="JM280" i="1"/>
  <c r="JM279" i="1"/>
  <c r="JM278" i="1"/>
  <c r="JM277" i="1"/>
  <c r="JM276" i="1"/>
  <c r="JM275" i="1"/>
  <c r="JM274" i="1"/>
  <c r="JM273" i="1"/>
  <c r="JM272" i="1"/>
  <c r="JM271" i="1"/>
  <c r="JM270" i="1"/>
  <c r="JM265" i="1"/>
  <c r="JM264" i="1"/>
  <c r="JM263" i="1"/>
  <c r="JM262" i="1"/>
  <c r="JM261" i="1"/>
  <c r="JM260" i="1"/>
  <c r="JM259" i="1"/>
  <c r="JM258" i="1"/>
  <c r="JM257" i="1"/>
  <c r="JM256" i="1"/>
  <c r="JM255" i="1"/>
  <c r="JM254" i="1"/>
  <c r="JM253" i="1"/>
  <c r="JM252" i="1"/>
  <c r="JM251" i="1"/>
  <c r="JM250" i="1"/>
  <c r="JM249" i="1"/>
  <c r="JM248" i="1"/>
  <c r="JM247" i="1"/>
  <c r="JM246" i="1"/>
  <c r="JM245" i="1"/>
  <c r="JM244" i="1"/>
  <c r="JM243" i="1"/>
  <c r="JM242" i="1"/>
  <c r="JM241" i="1"/>
  <c r="JM240" i="1"/>
  <c r="JM239" i="1"/>
  <c r="JM238" i="1"/>
  <c r="JM237" i="1"/>
  <c r="JM236" i="1"/>
  <c r="JM235" i="1"/>
  <c r="JM234" i="1"/>
  <c r="JM233" i="1"/>
  <c r="JM232" i="1"/>
  <c r="JM231" i="1"/>
  <c r="JM230" i="1"/>
  <c r="JM229" i="1"/>
  <c r="JM228" i="1"/>
  <c r="JM227" i="1"/>
  <c r="JM226" i="1"/>
  <c r="JM225" i="1"/>
  <c r="JM224" i="1"/>
  <c r="JM223" i="1"/>
  <c r="JM222" i="1"/>
  <c r="JM221" i="1"/>
  <c r="JM220" i="1"/>
  <c r="JM218" i="1"/>
  <c r="JM217" i="1"/>
  <c r="JM215" i="1"/>
  <c r="JM214" i="1"/>
  <c r="JM213" i="1"/>
  <c r="JM212" i="1"/>
  <c r="JM211" i="1"/>
  <c r="JM210" i="1"/>
  <c r="JM209" i="1"/>
  <c r="JM208" i="1"/>
  <c r="JM207" i="1"/>
  <c r="JM206" i="1"/>
  <c r="JM205" i="1"/>
  <c r="JM204" i="1"/>
  <c r="JM203" i="1"/>
  <c r="JM202" i="1"/>
  <c r="JM201" i="1"/>
  <c r="JM200" i="1"/>
  <c r="JM199" i="1"/>
  <c r="JM198" i="1"/>
  <c r="JM197" i="1"/>
  <c r="JM196" i="1"/>
  <c r="JM195" i="1"/>
  <c r="JM194" i="1"/>
  <c r="JM193" i="1"/>
  <c r="JM192" i="1"/>
  <c r="JM191" i="1"/>
  <c r="JM190" i="1"/>
  <c r="JM189" i="1"/>
  <c r="JM188" i="1"/>
  <c r="JM187" i="1"/>
  <c r="JM186" i="1"/>
  <c r="JM185" i="1"/>
  <c r="JM184" i="1"/>
  <c r="JM183" i="1"/>
  <c r="JM182" i="1"/>
  <c r="JM181" i="1"/>
  <c r="JM180" i="1"/>
  <c r="JM179" i="1"/>
  <c r="JM178" i="1"/>
  <c r="JM177" i="1"/>
  <c r="JM176" i="1"/>
  <c r="JM175" i="1"/>
  <c r="JM174" i="1"/>
  <c r="JM173" i="1"/>
  <c r="JM172" i="1"/>
  <c r="JM171" i="1"/>
  <c r="JM170" i="1"/>
  <c r="JM169" i="1"/>
  <c r="JM168" i="1"/>
  <c r="JM166" i="1"/>
  <c r="JM165" i="1"/>
  <c r="JM164" i="1"/>
  <c r="JM163" i="1"/>
  <c r="JM162" i="1"/>
  <c r="JM161" i="1"/>
  <c r="JM160" i="1"/>
  <c r="JM159" i="1"/>
  <c r="JM158" i="1"/>
  <c r="JM157" i="1"/>
  <c r="JM155" i="1"/>
  <c r="JM154" i="1"/>
  <c r="JM153" i="1"/>
  <c r="JM152" i="1"/>
  <c r="JM151" i="1"/>
  <c r="JM150" i="1"/>
  <c r="JM149" i="1"/>
  <c r="JM148" i="1"/>
  <c r="JM147" i="1"/>
  <c r="JM146" i="1"/>
  <c r="JM145" i="1"/>
  <c r="JM144" i="1"/>
  <c r="JM143" i="1"/>
  <c r="JM142" i="1"/>
  <c r="JM141" i="1"/>
  <c r="JM140" i="1"/>
  <c r="JM139" i="1"/>
  <c r="JM138" i="1"/>
  <c r="JM137" i="1"/>
  <c r="JM136" i="1"/>
  <c r="JM134" i="1"/>
  <c r="JM133" i="1"/>
  <c r="JM132" i="1"/>
  <c r="JM131" i="1"/>
  <c r="JM130" i="1"/>
  <c r="JM129" i="1"/>
  <c r="JM128" i="1"/>
  <c r="JM127" i="1"/>
  <c r="JM126" i="1"/>
  <c r="JM125" i="1"/>
  <c r="JM124" i="1"/>
  <c r="JM123" i="1"/>
  <c r="JM122" i="1"/>
  <c r="JM121" i="1"/>
  <c r="JM120" i="1"/>
  <c r="JM119" i="1"/>
  <c r="JM118" i="1"/>
  <c r="JM117" i="1"/>
  <c r="JM116" i="1"/>
  <c r="JM115" i="1"/>
  <c r="JM114" i="1"/>
  <c r="JM113" i="1"/>
  <c r="JM112" i="1"/>
  <c r="JM111" i="1"/>
  <c r="JM110" i="1"/>
  <c r="JM109" i="1"/>
  <c r="JM108" i="1"/>
  <c r="JM107" i="1"/>
  <c r="JM106" i="1"/>
  <c r="JM105" i="1"/>
  <c r="JM104" i="1"/>
  <c r="JM103" i="1"/>
  <c r="JM102" i="1"/>
  <c r="JM101" i="1"/>
  <c r="JM100" i="1"/>
  <c r="JM99" i="1"/>
  <c r="JM98" i="1"/>
  <c r="JM97" i="1"/>
  <c r="JM96" i="1"/>
  <c r="JM95" i="1"/>
  <c r="JM94" i="1"/>
  <c r="JM93" i="1"/>
  <c r="JM91" i="1"/>
  <c r="JM90" i="1"/>
  <c r="JM89" i="1"/>
  <c r="JM88" i="1"/>
  <c r="JM87" i="1"/>
  <c r="JM86" i="1"/>
  <c r="JM85" i="1"/>
  <c r="JM84" i="1"/>
  <c r="JM83" i="1"/>
  <c r="JM82" i="1"/>
  <c r="JM81" i="1"/>
  <c r="JM80" i="1"/>
  <c r="JM79" i="1"/>
  <c r="JM77" i="1"/>
  <c r="JM76" i="1"/>
  <c r="JM75" i="1"/>
  <c r="JM74" i="1"/>
  <c r="JM73" i="1"/>
  <c r="JM72" i="1"/>
  <c r="JM71" i="1"/>
  <c r="JM70" i="1"/>
  <c r="JM69" i="1"/>
  <c r="JM68" i="1"/>
  <c r="JM67" i="1"/>
  <c r="JM66" i="1"/>
  <c r="JM65" i="1"/>
  <c r="JM63" i="1"/>
  <c r="JM62" i="1"/>
  <c r="JM61" i="1"/>
  <c r="JM60" i="1"/>
  <c r="JM59" i="1"/>
  <c r="JM58" i="1"/>
  <c r="JM57" i="1"/>
  <c r="JM56" i="1"/>
  <c r="JM55" i="1"/>
  <c r="JM54" i="1"/>
  <c r="JM53" i="1"/>
  <c r="JM52" i="1"/>
  <c r="JM51" i="1"/>
  <c r="JM50" i="1"/>
  <c r="JM48" i="1"/>
  <c r="JM47" i="1"/>
  <c r="JM46" i="1"/>
  <c r="JM45" i="1"/>
  <c r="JM44" i="1"/>
  <c r="JM43" i="1"/>
  <c r="JM42" i="1"/>
  <c r="JM41" i="1"/>
  <c r="JM40" i="1"/>
  <c r="JM39" i="1"/>
  <c r="JM38" i="1"/>
  <c r="JM37" i="1"/>
  <c r="JM36" i="1"/>
  <c r="JM35" i="1"/>
  <c r="JM34" i="1"/>
  <c r="JM33" i="1"/>
  <c r="JM32" i="1"/>
  <c r="JM31" i="1"/>
  <c r="JM30" i="1"/>
  <c r="JM29" i="1"/>
  <c r="JM28" i="1"/>
  <c r="JM27" i="1"/>
  <c r="JM26" i="1"/>
  <c r="JM25" i="1"/>
  <c r="JM24" i="1"/>
  <c r="JM23" i="1"/>
  <c r="JM22" i="1"/>
  <c r="JM21" i="1"/>
  <c r="JM20" i="1"/>
  <c r="JM19" i="1"/>
  <c r="JM18" i="1"/>
  <c r="JM17" i="1"/>
  <c r="JM16" i="1"/>
  <c r="JM15" i="1"/>
  <c r="JM14" i="1"/>
  <c r="JM13" i="1"/>
  <c r="JM12" i="1"/>
  <c r="JM11" i="1"/>
  <c r="JM10" i="1"/>
  <c r="JM9" i="1"/>
  <c r="JM8" i="1"/>
  <c r="JM7" i="1"/>
  <c r="JM6" i="1"/>
  <c r="JM5" i="1"/>
  <c r="JM4" i="1"/>
  <c r="JM3" i="1"/>
  <c r="JM2" i="1"/>
  <c r="HM330" i="1"/>
  <c r="FL330" i="1"/>
  <c r="DK330" i="1"/>
  <c r="DK328" i="1"/>
  <c r="DK326" i="1"/>
  <c r="DK325" i="1"/>
  <c r="DK324" i="1"/>
  <c r="DK323" i="1"/>
  <c r="DK322" i="1"/>
  <c r="DK321" i="1"/>
  <c r="DK320" i="1"/>
  <c r="DK319" i="1"/>
  <c r="DK318" i="1"/>
  <c r="DK316" i="1"/>
  <c r="DK315" i="1"/>
  <c r="DK314" i="1"/>
  <c r="DK313" i="1"/>
  <c r="DK311" i="1"/>
  <c r="DK310" i="1"/>
  <c r="DK309" i="1"/>
  <c r="DK308" i="1"/>
  <c r="DK307" i="1"/>
  <c r="DK306" i="1"/>
  <c r="DK305" i="1"/>
  <c r="DK303" i="1"/>
  <c r="DK302" i="1"/>
  <c r="DK301" i="1"/>
  <c r="DK300" i="1"/>
  <c r="DK299" i="1"/>
  <c r="DK298" i="1"/>
  <c r="DK297" i="1"/>
  <c r="DK296" i="1"/>
  <c r="DK295" i="1"/>
  <c r="DK294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8" i="1"/>
  <c r="DK217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6" i="1"/>
  <c r="DK165" i="1"/>
  <c r="DK164" i="1"/>
  <c r="DK163" i="1"/>
  <c r="DK162" i="1"/>
  <c r="DK161" i="1"/>
  <c r="DK160" i="1"/>
  <c r="DK159" i="1"/>
  <c r="DK158" i="1"/>
  <c r="DK157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K2" i="1"/>
  <c r="BJ330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LN3" i="1" l="1"/>
  <c r="LN5" i="1"/>
  <c r="LN7" i="1"/>
  <c r="LN9" i="1"/>
  <c r="LN11" i="1"/>
  <c r="LN13" i="1"/>
  <c r="LN15" i="1"/>
  <c r="LN17" i="1"/>
  <c r="LN19" i="1"/>
  <c r="LN21" i="1"/>
  <c r="LN23" i="1"/>
  <c r="LN25" i="1"/>
  <c r="LN27" i="1"/>
  <c r="LN29" i="1"/>
  <c r="LN31" i="1"/>
  <c r="LN33" i="1"/>
  <c r="LN35" i="1"/>
  <c r="LN37" i="1"/>
  <c r="LN39" i="1"/>
  <c r="LN41" i="1"/>
  <c r="LN43" i="1"/>
  <c r="LN45" i="1"/>
  <c r="LN47" i="1"/>
  <c r="LN50" i="1"/>
  <c r="LN52" i="1"/>
  <c r="LN54" i="1"/>
  <c r="LN56" i="1"/>
  <c r="LN58" i="1"/>
  <c r="LN60" i="1"/>
  <c r="LN62" i="1"/>
  <c r="LN4" i="1"/>
  <c r="LN6" i="1"/>
  <c r="LN8" i="1"/>
  <c r="LN10" i="1"/>
  <c r="LN12" i="1"/>
  <c r="LN14" i="1"/>
  <c r="LN16" i="1"/>
  <c r="LN18" i="1"/>
  <c r="LN20" i="1"/>
  <c r="LN22" i="1"/>
  <c r="LN24" i="1"/>
  <c r="LN26" i="1"/>
  <c r="LN28" i="1"/>
  <c r="LN30" i="1"/>
  <c r="LN32" i="1"/>
  <c r="LN34" i="1"/>
  <c r="LN36" i="1"/>
  <c r="LN38" i="1"/>
  <c r="LN40" i="1"/>
  <c r="LN42" i="1"/>
  <c r="LN44" i="1"/>
  <c r="LN46" i="1"/>
  <c r="LN48" i="1"/>
  <c r="LN51" i="1"/>
  <c r="LN53" i="1"/>
  <c r="LN55" i="1"/>
  <c r="LN57" i="1"/>
  <c r="LN59" i="1"/>
  <c r="LN61" i="1"/>
  <c r="LN63" i="1"/>
  <c r="BJ331" i="1"/>
  <c r="LN66" i="1"/>
  <c r="LN68" i="1"/>
  <c r="LN70" i="1"/>
  <c r="LN72" i="1"/>
  <c r="LN74" i="1"/>
  <c r="LN76" i="1"/>
  <c r="LN79" i="1"/>
  <c r="LN81" i="1"/>
  <c r="LN83" i="1"/>
  <c r="LN85" i="1"/>
  <c r="LN87" i="1"/>
  <c r="LN89" i="1"/>
  <c r="LN91" i="1"/>
  <c r="LN94" i="1"/>
  <c r="LN96" i="1"/>
  <c r="LN98" i="1"/>
  <c r="LN100" i="1"/>
  <c r="LN102" i="1"/>
  <c r="LN104" i="1"/>
  <c r="LN106" i="1"/>
  <c r="LN108" i="1"/>
  <c r="LN110" i="1"/>
  <c r="LN112" i="1"/>
  <c r="LN114" i="1"/>
  <c r="LN116" i="1"/>
  <c r="LN118" i="1"/>
  <c r="LN120" i="1"/>
  <c r="LN122" i="1"/>
  <c r="LN124" i="1"/>
  <c r="LN126" i="1"/>
  <c r="LN128" i="1"/>
  <c r="LN130" i="1"/>
  <c r="LN132" i="1"/>
  <c r="LN134" i="1"/>
  <c r="LN137" i="1"/>
  <c r="LN139" i="1"/>
  <c r="LN141" i="1"/>
  <c r="LN143" i="1"/>
  <c r="LN145" i="1"/>
  <c r="LN147" i="1"/>
  <c r="LN149" i="1"/>
  <c r="LN151" i="1"/>
  <c r="LN153" i="1"/>
  <c r="LN155" i="1"/>
  <c r="LN158" i="1"/>
  <c r="LN160" i="1"/>
  <c r="LN162" i="1"/>
  <c r="LN164" i="1"/>
  <c r="LN166" i="1"/>
  <c r="LN169" i="1"/>
  <c r="LN171" i="1"/>
  <c r="LN173" i="1"/>
  <c r="LN175" i="1"/>
  <c r="LN177" i="1"/>
  <c r="LN179" i="1"/>
  <c r="LN181" i="1"/>
  <c r="LN183" i="1"/>
  <c r="LN185" i="1"/>
  <c r="LN187" i="1"/>
  <c r="LN189" i="1"/>
  <c r="LN191" i="1"/>
  <c r="LN193" i="1"/>
  <c r="LN195" i="1"/>
  <c r="LN197" i="1"/>
  <c r="LN199" i="1"/>
  <c r="LN201" i="1"/>
  <c r="LN203" i="1"/>
  <c r="LN205" i="1"/>
  <c r="LN207" i="1"/>
  <c r="LN209" i="1"/>
  <c r="LN211" i="1"/>
  <c r="LN213" i="1"/>
  <c r="LN215" i="1"/>
  <c r="LN218" i="1"/>
  <c r="LN221" i="1"/>
  <c r="LN223" i="1"/>
  <c r="LN225" i="1"/>
  <c r="LN227" i="1"/>
  <c r="LN229" i="1"/>
  <c r="LN231" i="1"/>
  <c r="LN233" i="1"/>
  <c r="LN235" i="1"/>
  <c r="LN237" i="1"/>
  <c r="LN239" i="1"/>
  <c r="LN241" i="1"/>
  <c r="LN243" i="1"/>
  <c r="LN245" i="1"/>
  <c r="LN247" i="1"/>
  <c r="LN249" i="1"/>
  <c r="LN251" i="1"/>
  <c r="LN253" i="1"/>
  <c r="LN255" i="1"/>
  <c r="LN257" i="1"/>
  <c r="LN259" i="1"/>
  <c r="LN261" i="1"/>
  <c r="LN263" i="1"/>
  <c r="LN265" i="1"/>
  <c r="LN270" i="1"/>
  <c r="LN272" i="1"/>
  <c r="LN274" i="1"/>
  <c r="LN276" i="1"/>
  <c r="LN278" i="1"/>
  <c r="LN280" i="1"/>
  <c r="LN282" i="1"/>
  <c r="LN284" i="1"/>
  <c r="LN286" i="1"/>
  <c r="LN288" i="1"/>
  <c r="LN290" i="1"/>
  <c r="LN292" i="1"/>
  <c r="LN295" i="1"/>
  <c r="LN297" i="1"/>
  <c r="LN299" i="1"/>
  <c r="LN301" i="1"/>
  <c r="LN303" i="1"/>
  <c r="LN306" i="1"/>
  <c r="LN308" i="1"/>
  <c r="LN310" i="1"/>
  <c r="LN313" i="1"/>
  <c r="LN315" i="1"/>
  <c r="LN318" i="1"/>
  <c r="LN320" i="1"/>
  <c r="LN322" i="1"/>
  <c r="LN324" i="1"/>
  <c r="LN326" i="1"/>
  <c r="LN65" i="1"/>
  <c r="LN67" i="1"/>
  <c r="LN69" i="1"/>
  <c r="LN71" i="1"/>
  <c r="LN73" i="1"/>
  <c r="LN75" i="1"/>
  <c r="LN77" i="1"/>
  <c r="LN80" i="1"/>
  <c r="LN82" i="1"/>
  <c r="LN84" i="1"/>
  <c r="LN86" i="1"/>
  <c r="LN88" i="1"/>
  <c r="LN90" i="1"/>
  <c r="LN93" i="1"/>
  <c r="LN95" i="1"/>
  <c r="LN97" i="1"/>
  <c r="LN99" i="1"/>
  <c r="LN101" i="1"/>
  <c r="LN103" i="1"/>
  <c r="LN105" i="1"/>
  <c r="LN107" i="1"/>
  <c r="LN109" i="1"/>
  <c r="LN111" i="1"/>
  <c r="LN113" i="1"/>
  <c r="LN115" i="1"/>
  <c r="LN117" i="1"/>
  <c r="LN119" i="1"/>
  <c r="LN121" i="1"/>
  <c r="LN123" i="1"/>
  <c r="LN125" i="1"/>
  <c r="LN127" i="1"/>
  <c r="LN129" i="1"/>
  <c r="LN131" i="1"/>
  <c r="LN133" i="1"/>
  <c r="LN136" i="1"/>
  <c r="LN138" i="1"/>
  <c r="LN140" i="1"/>
  <c r="LN142" i="1"/>
  <c r="LN144" i="1"/>
  <c r="LN146" i="1"/>
  <c r="LN148" i="1"/>
  <c r="LN150" i="1"/>
  <c r="LN152" i="1"/>
  <c r="LN154" i="1"/>
  <c r="LN157" i="1"/>
  <c r="LN159" i="1"/>
  <c r="LN161" i="1"/>
  <c r="LN163" i="1"/>
  <c r="LN165" i="1"/>
  <c r="LN168" i="1"/>
  <c r="LN170" i="1"/>
  <c r="LN172" i="1"/>
  <c r="LN174" i="1"/>
  <c r="LN176" i="1"/>
  <c r="LN178" i="1"/>
  <c r="LN180" i="1"/>
  <c r="LN182" i="1"/>
  <c r="LN184" i="1"/>
  <c r="LN186" i="1"/>
  <c r="LN188" i="1"/>
  <c r="LN190" i="1"/>
  <c r="LN192" i="1"/>
  <c r="LN194" i="1"/>
  <c r="LN196" i="1"/>
  <c r="LN198" i="1"/>
  <c r="LN200" i="1"/>
  <c r="LN202" i="1"/>
  <c r="LN204" i="1"/>
  <c r="LN206" i="1"/>
  <c r="LN208" i="1"/>
  <c r="LN210" i="1"/>
  <c r="LN212" i="1"/>
  <c r="LN214" i="1"/>
  <c r="LN217" i="1"/>
  <c r="LN220" i="1"/>
  <c r="LN222" i="1"/>
  <c r="LN224" i="1"/>
  <c r="LN226" i="1"/>
  <c r="LN228" i="1"/>
  <c r="LN230" i="1"/>
  <c r="LN232" i="1"/>
  <c r="LN234" i="1"/>
  <c r="LN236" i="1"/>
  <c r="LN238" i="1"/>
  <c r="LN240" i="1"/>
  <c r="LN242" i="1"/>
  <c r="LN244" i="1"/>
  <c r="LN246" i="1"/>
  <c r="LN248" i="1"/>
  <c r="LN250" i="1"/>
  <c r="LN252" i="1"/>
  <c r="LN254" i="1"/>
  <c r="LN256" i="1"/>
  <c r="LN258" i="1"/>
  <c r="LN260" i="1"/>
  <c r="LN262" i="1"/>
  <c r="LN264" i="1"/>
  <c r="LN271" i="1"/>
  <c r="LN273" i="1"/>
  <c r="LN275" i="1"/>
  <c r="LN277" i="1"/>
  <c r="LN279" i="1"/>
  <c r="LN281" i="1"/>
  <c r="LN283" i="1"/>
  <c r="LN285" i="1"/>
  <c r="LN287" i="1"/>
  <c r="LN289" i="1"/>
  <c r="LN291" i="1"/>
  <c r="LN294" i="1"/>
  <c r="LN296" i="1"/>
  <c r="LN298" i="1"/>
  <c r="LN300" i="1"/>
  <c r="LN302" i="1"/>
  <c r="LN305" i="1"/>
  <c r="LN307" i="1"/>
  <c r="LN309" i="1"/>
  <c r="LN311" i="1"/>
  <c r="LN314" i="1"/>
  <c r="LN316" i="1"/>
  <c r="LN319" i="1"/>
  <c r="LN321" i="1"/>
  <c r="LN323" i="1"/>
  <c r="LN325" i="1"/>
  <c r="LN328" i="1"/>
  <c r="JM331" i="1"/>
  <c r="LN330" i="1"/>
  <c r="LN2" i="1"/>
  <c r="JM330" i="1"/>
  <c r="JM332" i="1" l="1"/>
  <c r="DJ330" i="1"/>
  <c r="DJ328" i="1"/>
  <c r="DJ33" i="1"/>
  <c r="DJ32" i="1"/>
  <c r="DJ31" i="1"/>
  <c r="DJ30" i="1"/>
  <c r="DJ19" i="1"/>
  <c r="DJ18" i="1"/>
  <c r="DJ11" i="1"/>
  <c r="DJ10" i="1"/>
  <c r="DJ9" i="1"/>
  <c r="DJ8" i="1"/>
  <c r="DJ7" i="1"/>
  <c r="DJ5" i="1"/>
  <c r="DJ4" i="1"/>
  <c r="DJ3" i="1"/>
  <c r="DJ2" i="1"/>
  <c r="JL186" i="1" l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JU186" i="1" l="1"/>
  <c r="JW186" i="1"/>
  <c r="KA186" i="1"/>
  <c r="KE186" i="1"/>
  <c r="KI186" i="1"/>
  <c r="KM186" i="1"/>
  <c r="KQ186" i="1"/>
  <c r="KU186" i="1"/>
  <c r="KY186" i="1"/>
  <c r="LA186" i="1"/>
  <c r="LC186" i="1"/>
  <c r="LE186" i="1"/>
  <c r="LG186" i="1"/>
  <c r="LM186" i="1"/>
  <c r="JY186" i="1"/>
  <c r="KC186" i="1"/>
  <c r="KG186" i="1"/>
  <c r="KK186" i="1"/>
  <c r="KO186" i="1"/>
  <c r="KS186" i="1"/>
  <c r="KW186" i="1"/>
  <c r="JT186" i="1"/>
  <c r="JV186" i="1"/>
  <c r="JX186" i="1"/>
  <c r="JZ186" i="1"/>
  <c r="KB186" i="1"/>
  <c r="KD186" i="1"/>
  <c r="KF186" i="1"/>
  <c r="KH186" i="1"/>
  <c r="KJ186" i="1"/>
  <c r="KL186" i="1"/>
  <c r="KN186" i="1"/>
  <c r="KP186" i="1"/>
  <c r="KR186" i="1"/>
  <c r="KT186" i="1"/>
  <c r="KV186" i="1"/>
  <c r="KX186" i="1"/>
  <c r="KZ186" i="1"/>
  <c r="LB186" i="1"/>
  <c r="LF186" i="1"/>
  <c r="LH186" i="1"/>
  <c r="LL186" i="1"/>
  <c r="LK186" i="1"/>
  <c r="LJ186" i="1"/>
  <c r="LI186" i="1"/>
  <c r="DQ186" i="1"/>
  <c r="LD186" i="1"/>
  <c r="JL46" i="1" l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JU46" i="1" l="1"/>
  <c r="JW46" i="1"/>
  <c r="JY46" i="1"/>
  <c r="KA46" i="1"/>
  <c r="KC46" i="1"/>
  <c r="KE46" i="1"/>
  <c r="KG46" i="1"/>
  <c r="KI46" i="1"/>
  <c r="KK46" i="1"/>
  <c r="KM46" i="1"/>
  <c r="KO46" i="1"/>
  <c r="KQ46" i="1"/>
  <c r="KS46" i="1"/>
  <c r="KU46" i="1"/>
  <c r="KW46" i="1"/>
  <c r="KY46" i="1"/>
  <c r="LA46" i="1"/>
  <c r="LC46" i="1"/>
  <c r="LE46" i="1"/>
  <c r="LG46" i="1"/>
  <c r="LM46" i="1"/>
  <c r="JT46" i="1"/>
  <c r="JV46" i="1"/>
  <c r="JX46" i="1"/>
  <c r="JZ46" i="1"/>
  <c r="KB46" i="1"/>
  <c r="KD46" i="1"/>
  <c r="KF46" i="1"/>
  <c r="KH46" i="1"/>
  <c r="KJ46" i="1"/>
  <c r="KL46" i="1"/>
  <c r="KN46" i="1"/>
  <c r="KP46" i="1"/>
  <c r="KR46" i="1"/>
  <c r="KT46" i="1"/>
  <c r="KV46" i="1"/>
  <c r="KX46" i="1"/>
  <c r="KZ46" i="1"/>
  <c r="LB46" i="1"/>
  <c r="LF46" i="1"/>
  <c r="LH46" i="1"/>
  <c r="LL46" i="1"/>
  <c r="LK46" i="1"/>
  <c r="LJ46" i="1"/>
  <c r="LI46" i="1"/>
  <c r="DQ46" i="1"/>
  <c r="LD46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V140" i="1"/>
  <c r="HU140" i="1"/>
  <c r="HT140" i="1"/>
  <c r="HS140" i="1"/>
  <c r="JL322" i="1"/>
  <c r="JK322" i="1"/>
  <c r="JJ322" i="1"/>
  <c r="JI322" i="1"/>
  <c r="JH322" i="1"/>
  <c r="JG322" i="1"/>
  <c r="JF322" i="1"/>
  <c r="JE322" i="1"/>
  <c r="JD322" i="1"/>
  <c r="JC322" i="1"/>
  <c r="JB322" i="1"/>
  <c r="JA322" i="1"/>
  <c r="IZ322" i="1"/>
  <c r="IY322" i="1"/>
  <c r="IX322" i="1"/>
  <c r="IW322" i="1"/>
  <c r="IV322" i="1"/>
  <c r="IU322" i="1"/>
  <c r="IT322" i="1"/>
  <c r="IS322" i="1"/>
  <c r="IR322" i="1"/>
  <c r="IQ322" i="1"/>
  <c r="IP322" i="1"/>
  <c r="IO322" i="1"/>
  <c r="IN322" i="1"/>
  <c r="IM322" i="1"/>
  <c r="IL322" i="1"/>
  <c r="IK322" i="1"/>
  <c r="IJ322" i="1"/>
  <c r="II322" i="1"/>
  <c r="IH322" i="1"/>
  <c r="IG322" i="1"/>
  <c r="IF322" i="1"/>
  <c r="IE322" i="1"/>
  <c r="ID322" i="1"/>
  <c r="IC322" i="1"/>
  <c r="IB322" i="1"/>
  <c r="IA322" i="1"/>
  <c r="HZ322" i="1"/>
  <c r="HY322" i="1"/>
  <c r="HX322" i="1"/>
  <c r="HW322" i="1"/>
  <c r="HV322" i="1"/>
  <c r="HU322" i="1"/>
  <c r="HT322" i="1"/>
  <c r="HS322" i="1"/>
  <c r="DQ322" i="1"/>
  <c r="DQ140" i="1"/>
  <c r="DQ323" i="1"/>
  <c r="DQ187" i="1"/>
  <c r="JW322" i="1" l="1"/>
  <c r="KA322" i="1"/>
  <c r="KE322" i="1"/>
  <c r="KK322" i="1"/>
  <c r="KO322" i="1"/>
  <c r="KS322" i="1"/>
  <c r="KW322" i="1"/>
  <c r="JT322" i="1"/>
  <c r="JV322" i="1"/>
  <c r="JX322" i="1"/>
  <c r="JZ322" i="1"/>
  <c r="KB322" i="1"/>
  <c r="KD322" i="1"/>
  <c r="KF322" i="1"/>
  <c r="KH322" i="1"/>
  <c r="KJ322" i="1"/>
  <c r="KL322" i="1"/>
  <c r="KN322" i="1"/>
  <c r="KP322" i="1"/>
  <c r="KR322" i="1"/>
  <c r="KT322" i="1"/>
  <c r="KV322" i="1"/>
  <c r="KX322" i="1"/>
  <c r="KZ322" i="1"/>
  <c r="LB322" i="1"/>
  <c r="LF322" i="1"/>
  <c r="LH322" i="1"/>
  <c r="JT140" i="1"/>
  <c r="JV140" i="1"/>
  <c r="JX140" i="1"/>
  <c r="JZ140" i="1"/>
  <c r="KB140" i="1"/>
  <c r="KD140" i="1"/>
  <c r="KF140" i="1"/>
  <c r="KH140" i="1"/>
  <c r="KJ140" i="1"/>
  <c r="KL140" i="1"/>
  <c r="KN140" i="1"/>
  <c r="KP140" i="1"/>
  <c r="KR140" i="1"/>
  <c r="KT140" i="1"/>
  <c r="KV140" i="1"/>
  <c r="KX140" i="1"/>
  <c r="KZ140" i="1"/>
  <c r="LB140" i="1"/>
  <c r="LF140" i="1"/>
  <c r="LH140" i="1"/>
  <c r="JU322" i="1"/>
  <c r="JY322" i="1"/>
  <c r="KC322" i="1"/>
  <c r="KG322" i="1"/>
  <c r="KI322" i="1"/>
  <c r="KM322" i="1"/>
  <c r="KQ322" i="1"/>
  <c r="KU322" i="1"/>
  <c r="KY322" i="1"/>
  <c r="LA322" i="1"/>
  <c r="LC322" i="1"/>
  <c r="LE322" i="1"/>
  <c r="LG322" i="1"/>
  <c r="JU140" i="1"/>
  <c r="JW140" i="1"/>
  <c r="JY140" i="1"/>
  <c r="KA140" i="1"/>
  <c r="KC140" i="1"/>
  <c r="KE140" i="1"/>
  <c r="KG140" i="1"/>
  <c r="KI140" i="1"/>
  <c r="KK140" i="1"/>
  <c r="KM140" i="1"/>
  <c r="KO140" i="1"/>
  <c r="KQ140" i="1"/>
  <c r="KS140" i="1"/>
  <c r="KU140" i="1"/>
  <c r="KW140" i="1"/>
  <c r="KY140" i="1"/>
  <c r="LA140" i="1"/>
  <c r="LC140" i="1"/>
  <c r="LE140" i="1"/>
  <c r="LG140" i="1"/>
  <c r="LL322" i="1"/>
  <c r="LL140" i="1"/>
  <c r="LK322" i="1"/>
  <c r="LK140" i="1"/>
  <c r="LJ322" i="1"/>
  <c r="LJ140" i="1"/>
  <c r="LI322" i="1"/>
  <c r="LI140" i="1"/>
  <c r="LM322" i="1"/>
  <c r="LM140" i="1"/>
  <c r="LD322" i="1"/>
  <c r="LD140" i="1"/>
  <c r="HK110" i="1" l="1"/>
  <c r="JL106" i="1" l="1"/>
  <c r="JL102" i="1"/>
  <c r="JL98" i="1"/>
  <c r="JL94" i="1"/>
  <c r="JL89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L328" i="1"/>
  <c r="JL326" i="1"/>
  <c r="JL325" i="1"/>
  <c r="JL324" i="1"/>
  <c r="JL323" i="1"/>
  <c r="JL321" i="1"/>
  <c r="JL319" i="1"/>
  <c r="JL320" i="1"/>
  <c r="JL318" i="1"/>
  <c r="JL316" i="1"/>
  <c r="JL315" i="1"/>
  <c r="JL314" i="1"/>
  <c r="JL313" i="1"/>
  <c r="JL311" i="1"/>
  <c r="JL310" i="1"/>
  <c r="JL309" i="1"/>
  <c r="JL308" i="1"/>
  <c r="JL307" i="1"/>
  <c r="JL306" i="1"/>
  <c r="JL305" i="1"/>
  <c r="JL303" i="1"/>
  <c r="JL302" i="1"/>
  <c r="JL301" i="1"/>
  <c r="JL300" i="1"/>
  <c r="JL299" i="1"/>
  <c r="JL298" i="1"/>
  <c r="JL297" i="1"/>
  <c r="JL296" i="1"/>
  <c r="JL295" i="1"/>
  <c r="JL294" i="1"/>
  <c r="JL292" i="1"/>
  <c r="JL291" i="1"/>
  <c r="JL290" i="1"/>
  <c r="JL289" i="1"/>
  <c r="JL288" i="1"/>
  <c r="JL287" i="1"/>
  <c r="JL286" i="1"/>
  <c r="JL285" i="1"/>
  <c r="JL284" i="1"/>
  <c r="JL283" i="1"/>
  <c r="JL282" i="1"/>
  <c r="JL281" i="1"/>
  <c r="JL280" i="1"/>
  <c r="JL279" i="1"/>
  <c r="JL278" i="1"/>
  <c r="JL277" i="1"/>
  <c r="JL276" i="1"/>
  <c r="JL275" i="1"/>
  <c r="JL274" i="1"/>
  <c r="JL273" i="1"/>
  <c r="JL272" i="1"/>
  <c r="JL271" i="1"/>
  <c r="JL270" i="1"/>
  <c r="JL265" i="1"/>
  <c r="JL264" i="1"/>
  <c r="JL263" i="1"/>
  <c r="JL262" i="1"/>
  <c r="JL261" i="1"/>
  <c r="JL260" i="1"/>
  <c r="JL259" i="1"/>
  <c r="JL258" i="1"/>
  <c r="JL257" i="1"/>
  <c r="JL256" i="1"/>
  <c r="JL255" i="1"/>
  <c r="JL254" i="1"/>
  <c r="JL253" i="1"/>
  <c r="JL252" i="1"/>
  <c r="JL251" i="1"/>
  <c r="JL250" i="1"/>
  <c r="JL249" i="1"/>
  <c r="JL248" i="1"/>
  <c r="JL247" i="1"/>
  <c r="JL246" i="1"/>
  <c r="JL245" i="1"/>
  <c r="JL244" i="1"/>
  <c r="JL243" i="1"/>
  <c r="JL242" i="1"/>
  <c r="JL241" i="1"/>
  <c r="JL240" i="1"/>
  <c r="JL239" i="1"/>
  <c r="JL238" i="1"/>
  <c r="JL237" i="1"/>
  <c r="JL236" i="1"/>
  <c r="JL235" i="1"/>
  <c r="JL234" i="1"/>
  <c r="JL233" i="1"/>
  <c r="JL232" i="1"/>
  <c r="JL231" i="1"/>
  <c r="JL230" i="1"/>
  <c r="JL229" i="1"/>
  <c r="JL228" i="1"/>
  <c r="JL227" i="1"/>
  <c r="JL226" i="1"/>
  <c r="JL225" i="1"/>
  <c r="JL224" i="1"/>
  <c r="JL223" i="1"/>
  <c r="JL222" i="1"/>
  <c r="JL221" i="1"/>
  <c r="JL220" i="1"/>
  <c r="JL218" i="1"/>
  <c r="JL217" i="1"/>
  <c r="JL215" i="1"/>
  <c r="JL214" i="1"/>
  <c r="JL213" i="1"/>
  <c r="JL212" i="1"/>
  <c r="JL211" i="1"/>
  <c r="JL210" i="1"/>
  <c r="JL209" i="1"/>
  <c r="JL208" i="1"/>
  <c r="JL207" i="1"/>
  <c r="JL206" i="1"/>
  <c r="JL205" i="1"/>
  <c r="JL204" i="1"/>
  <c r="JL203" i="1"/>
  <c r="JL202" i="1"/>
  <c r="JL201" i="1"/>
  <c r="JL200" i="1"/>
  <c r="JL199" i="1"/>
  <c r="JL198" i="1"/>
  <c r="JL197" i="1"/>
  <c r="JL196" i="1"/>
  <c r="JL195" i="1"/>
  <c r="JL194" i="1"/>
  <c r="JL193" i="1"/>
  <c r="JL192" i="1"/>
  <c r="JL191" i="1"/>
  <c r="JL190" i="1"/>
  <c r="JL189" i="1"/>
  <c r="JL188" i="1"/>
  <c r="JL187" i="1"/>
  <c r="JL185" i="1"/>
  <c r="JL184" i="1"/>
  <c r="JL183" i="1"/>
  <c r="JL182" i="1"/>
  <c r="JL181" i="1"/>
  <c r="JL180" i="1"/>
  <c r="JL179" i="1"/>
  <c r="JL178" i="1"/>
  <c r="JL177" i="1"/>
  <c r="JL176" i="1"/>
  <c r="JL175" i="1"/>
  <c r="JL174" i="1"/>
  <c r="JL173" i="1"/>
  <c r="JL172" i="1"/>
  <c r="JL171" i="1"/>
  <c r="JL170" i="1"/>
  <c r="JL169" i="1"/>
  <c r="JL168" i="1"/>
  <c r="JL166" i="1"/>
  <c r="JL164" i="1"/>
  <c r="JL162" i="1"/>
  <c r="JL160" i="1"/>
  <c r="JL158" i="1"/>
  <c r="JL154" i="1"/>
  <c r="JL152" i="1"/>
  <c r="JL150" i="1"/>
  <c r="JL148" i="1"/>
  <c r="JL146" i="1"/>
  <c r="JL144" i="1"/>
  <c r="JL141" i="1"/>
  <c r="JL139" i="1"/>
  <c r="JL138" i="1"/>
  <c r="JL137" i="1"/>
  <c r="JL136" i="1"/>
  <c r="JL134" i="1"/>
  <c r="JL133" i="1"/>
  <c r="JL132" i="1"/>
  <c r="JL131" i="1"/>
  <c r="JL130" i="1"/>
  <c r="JL129" i="1"/>
  <c r="JL128" i="1"/>
  <c r="JL127" i="1"/>
  <c r="JL126" i="1"/>
  <c r="JL125" i="1"/>
  <c r="JL124" i="1"/>
  <c r="JL123" i="1"/>
  <c r="JL122" i="1"/>
  <c r="JL121" i="1"/>
  <c r="JL120" i="1"/>
  <c r="JL119" i="1"/>
  <c r="JL118" i="1"/>
  <c r="JL117" i="1"/>
  <c r="JL116" i="1"/>
  <c r="JL114" i="1"/>
  <c r="JL112" i="1"/>
  <c r="JL110" i="1"/>
  <c r="JL107" i="1"/>
  <c r="JL104" i="1"/>
  <c r="JL100" i="1"/>
  <c r="JL96" i="1"/>
  <c r="JL91" i="1"/>
  <c r="JL87" i="1"/>
  <c r="JL86" i="1"/>
  <c r="JL85" i="1"/>
  <c r="JL81" i="1"/>
  <c r="JL76" i="1"/>
  <c r="JL74" i="1"/>
  <c r="JL72" i="1"/>
  <c r="JL70" i="1"/>
  <c r="JL66" i="1"/>
  <c r="JL61" i="1"/>
  <c r="JL59" i="1"/>
  <c r="JL57" i="1"/>
  <c r="JL53" i="1"/>
  <c r="JL52" i="1"/>
  <c r="JL51" i="1"/>
  <c r="JL45" i="1"/>
  <c r="JL43" i="1"/>
  <c r="JL41" i="1"/>
  <c r="JL39" i="1"/>
  <c r="JL37" i="1"/>
  <c r="JL35" i="1"/>
  <c r="JL31" i="1"/>
  <c r="JL27" i="1"/>
  <c r="JL24" i="1"/>
  <c r="JL21" i="1"/>
  <c r="JL19" i="1"/>
  <c r="JL17" i="1"/>
  <c r="JL15" i="1"/>
  <c r="JL13" i="1"/>
  <c r="JL9" i="1"/>
  <c r="JL5" i="1"/>
  <c r="JL3" i="1"/>
  <c r="JL2" i="1"/>
  <c r="HL330" i="1"/>
  <c r="BI330" i="1"/>
  <c r="DQ142" i="1"/>
  <c r="DQ22" i="1"/>
  <c r="DQ23" i="1"/>
  <c r="DQ326" i="1"/>
  <c r="DQ325" i="1"/>
  <c r="DQ324" i="1"/>
  <c r="DQ321" i="1"/>
  <c r="DQ319" i="1"/>
  <c r="DQ320" i="1"/>
  <c r="DQ318" i="1"/>
  <c r="DQ316" i="1"/>
  <c r="DQ315" i="1"/>
  <c r="DQ314" i="1"/>
  <c r="DQ313" i="1"/>
  <c r="DQ311" i="1"/>
  <c r="DQ310" i="1"/>
  <c r="DQ309" i="1"/>
  <c r="DQ308" i="1"/>
  <c r="DQ307" i="1"/>
  <c r="DQ306" i="1"/>
  <c r="DQ305" i="1"/>
  <c r="DQ303" i="1"/>
  <c r="DQ302" i="1"/>
  <c r="DQ301" i="1"/>
  <c r="DQ300" i="1"/>
  <c r="DQ299" i="1"/>
  <c r="DQ298" i="1"/>
  <c r="DQ297" i="1"/>
  <c r="DQ296" i="1"/>
  <c r="DQ295" i="1"/>
  <c r="DQ294" i="1"/>
  <c r="DQ292" i="1"/>
  <c r="DQ291" i="1"/>
  <c r="DQ290" i="1"/>
  <c r="DQ289" i="1"/>
  <c r="DQ288" i="1"/>
  <c r="DQ287" i="1"/>
  <c r="DQ286" i="1"/>
  <c r="DQ285" i="1"/>
  <c r="DQ284" i="1"/>
  <c r="DQ283" i="1"/>
  <c r="DQ282" i="1"/>
  <c r="DQ281" i="1"/>
  <c r="DQ280" i="1"/>
  <c r="DQ279" i="1"/>
  <c r="DQ277" i="1"/>
  <c r="DQ276" i="1"/>
  <c r="DQ275" i="1"/>
  <c r="DQ274" i="1"/>
  <c r="DQ273" i="1"/>
  <c r="DQ272" i="1"/>
  <c r="DQ271" i="1"/>
  <c r="DQ270" i="1"/>
  <c r="DQ269" i="1"/>
  <c r="DQ265" i="1"/>
  <c r="DQ264" i="1"/>
  <c r="DQ263" i="1"/>
  <c r="DQ262" i="1"/>
  <c r="DQ261" i="1"/>
  <c r="DQ260" i="1"/>
  <c r="DQ259" i="1"/>
  <c r="DQ258" i="1"/>
  <c r="DQ257" i="1"/>
  <c r="DQ256" i="1"/>
  <c r="DQ255" i="1"/>
  <c r="DQ254" i="1"/>
  <c r="DQ253" i="1"/>
  <c r="DQ252" i="1"/>
  <c r="DQ251" i="1"/>
  <c r="DQ250" i="1"/>
  <c r="DQ249" i="1"/>
  <c r="DQ248" i="1"/>
  <c r="DQ247" i="1"/>
  <c r="DQ246" i="1"/>
  <c r="DQ245" i="1"/>
  <c r="DQ244" i="1"/>
  <c r="DQ243" i="1"/>
  <c r="DQ242" i="1"/>
  <c r="DQ241" i="1"/>
  <c r="DQ240" i="1"/>
  <c r="DQ239" i="1"/>
  <c r="DQ238" i="1"/>
  <c r="DQ237" i="1"/>
  <c r="DQ236" i="1"/>
  <c r="DQ235" i="1"/>
  <c r="DQ234" i="1"/>
  <c r="DQ233" i="1"/>
  <c r="DQ232" i="1"/>
  <c r="DQ231" i="1"/>
  <c r="DQ230" i="1"/>
  <c r="DQ229" i="1"/>
  <c r="DQ228" i="1"/>
  <c r="DQ227" i="1"/>
  <c r="DQ226" i="1"/>
  <c r="DQ225" i="1"/>
  <c r="DQ224" i="1"/>
  <c r="DQ223" i="1"/>
  <c r="DQ222" i="1"/>
  <c r="DQ221" i="1"/>
  <c r="DQ220" i="1"/>
  <c r="DQ218" i="1"/>
  <c r="DQ217" i="1"/>
  <c r="DQ215" i="1"/>
  <c r="DQ214" i="1"/>
  <c r="DQ213" i="1"/>
  <c r="DQ212" i="1"/>
  <c r="DQ211" i="1"/>
  <c r="DQ210" i="1"/>
  <c r="DQ209" i="1"/>
  <c r="DQ208" i="1"/>
  <c r="DQ207" i="1"/>
  <c r="DQ206" i="1"/>
  <c r="DQ205" i="1"/>
  <c r="DQ204" i="1"/>
  <c r="DQ203" i="1"/>
  <c r="DQ202" i="1"/>
  <c r="DQ201" i="1"/>
  <c r="DQ200" i="1"/>
  <c r="DQ199" i="1"/>
  <c r="DQ198" i="1"/>
  <c r="DQ197" i="1"/>
  <c r="DQ196" i="1"/>
  <c r="DQ195" i="1"/>
  <c r="DQ194" i="1"/>
  <c r="DQ193" i="1"/>
  <c r="DQ192" i="1"/>
  <c r="DQ191" i="1"/>
  <c r="DQ190" i="1"/>
  <c r="DQ189" i="1"/>
  <c r="DQ188" i="1"/>
  <c r="DQ185" i="1"/>
  <c r="DQ184" i="1"/>
  <c r="DQ183" i="1"/>
  <c r="DQ182" i="1"/>
  <c r="DQ181" i="1"/>
  <c r="DQ180" i="1"/>
  <c r="DQ179" i="1"/>
  <c r="DQ178" i="1"/>
  <c r="DQ177" i="1"/>
  <c r="DQ176" i="1"/>
  <c r="DQ175" i="1"/>
  <c r="DQ174" i="1"/>
  <c r="DQ173" i="1"/>
  <c r="DQ172" i="1"/>
  <c r="DQ171" i="1"/>
  <c r="DQ170" i="1"/>
  <c r="DQ169" i="1"/>
  <c r="DQ168" i="1"/>
  <c r="DQ166" i="1"/>
  <c r="DQ165" i="1"/>
  <c r="DQ164" i="1"/>
  <c r="DQ163" i="1"/>
  <c r="DQ162" i="1"/>
  <c r="DQ161" i="1"/>
  <c r="DQ160" i="1"/>
  <c r="DQ159" i="1"/>
  <c r="DQ158" i="1"/>
  <c r="DQ157" i="1"/>
  <c r="DQ155" i="1"/>
  <c r="DQ154" i="1"/>
  <c r="DQ153" i="1"/>
  <c r="DQ152" i="1"/>
  <c r="DQ151" i="1"/>
  <c r="DQ150" i="1"/>
  <c r="DQ149" i="1"/>
  <c r="DQ148" i="1"/>
  <c r="DQ147" i="1"/>
  <c r="DQ146" i="1"/>
  <c r="DQ145" i="1"/>
  <c r="DQ144" i="1"/>
  <c r="DQ143" i="1"/>
  <c r="DQ141" i="1"/>
  <c r="DQ139" i="1"/>
  <c r="DQ138" i="1"/>
  <c r="DQ137" i="1"/>
  <c r="DQ136" i="1"/>
  <c r="DQ134" i="1"/>
  <c r="DQ133" i="1"/>
  <c r="DQ132" i="1"/>
  <c r="DQ131" i="1"/>
  <c r="DQ130" i="1"/>
  <c r="DQ129" i="1"/>
  <c r="DQ128" i="1"/>
  <c r="DQ127" i="1"/>
  <c r="DQ126" i="1"/>
  <c r="DQ125" i="1"/>
  <c r="DQ124" i="1"/>
  <c r="DQ123" i="1"/>
  <c r="DQ122" i="1"/>
  <c r="DQ121" i="1"/>
  <c r="DQ120" i="1"/>
  <c r="DQ119" i="1"/>
  <c r="DQ118" i="1"/>
  <c r="DQ117" i="1"/>
  <c r="DQ116" i="1"/>
  <c r="DQ115" i="1"/>
  <c r="DQ114" i="1"/>
  <c r="DQ113" i="1"/>
  <c r="DQ112" i="1"/>
  <c r="DQ111" i="1"/>
  <c r="DQ110" i="1"/>
  <c r="DQ109" i="1"/>
  <c r="DQ108" i="1"/>
  <c r="DQ107" i="1"/>
  <c r="DQ106" i="1"/>
  <c r="DQ105" i="1"/>
  <c r="DQ104" i="1"/>
  <c r="DQ103" i="1"/>
  <c r="DQ102" i="1"/>
  <c r="DQ101" i="1"/>
  <c r="DQ100" i="1"/>
  <c r="DQ99" i="1"/>
  <c r="DQ98" i="1"/>
  <c r="DQ97" i="1"/>
  <c r="DQ96" i="1"/>
  <c r="DQ95" i="1"/>
  <c r="DQ94" i="1"/>
  <c r="DQ93" i="1"/>
  <c r="DQ91" i="1"/>
  <c r="DQ90" i="1"/>
  <c r="DQ89" i="1"/>
  <c r="DQ88" i="1"/>
  <c r="DQ87" i="1"/>
  <c r="DQ86" i="1"/>
  <c r="DQ85" i="1"/>
  <c r="DQ84" i="1"/>
  <c r="DQ83" i="1"/>
  <c r="DQ82" i="1"/>
  <c r="DQ81" i="1"/>
  <c r="DQ80" i="1"/>
  <c r="DQ79" i="1"/>
  <c r="DQ77" i="1"/>
  <c r="DQ76" i="1"/>
  <c r="DQ75" i="1"/>
  <c r="DQ74" i="1"/>
  <c r="DQ73" i="1"/>
  <c r="DQ72" i="1"/>
  <c r="DQ71" i="1"/>
  <c r="DQ70" i="1"/>
  <c r="DQ69" i="1"/>
  <c r="DQ68" i="1"/>
  <c r="DQ67" i="1"/>
  <c r="DQ66" i="1"/>
  <c r="DQ65" i="1"/>
  <c r="DQ63" i="1"/>
  <c r="DQ62" i="1"/>
  <c r="DQ61" i="1"/>
  <c r="DQ60" i="1"/>
  <c r="DQ59" i="1"/>
  <c r="DQ58" i="1"/>
  <c r="DQ57" i="1"/>
  <c r="DQ56" i="1"/>
  <c r="DQ55" i="1"/>
  <c r="DQ54" i="1"/>
  <c r="DQ53" i="1"/>
  <c r="DQ52" i="1"/>
  <c r="DQ51" i="1"/>
  <c r="DQ50" i="1"/>
  <c r="DQ48" i="1"/>
  <c r="DQ47" i="1"/>
  <c r="DQ45" i="1"/>
  <c r="DQ44" i="1"/>
  <c r="DQ43" i="1"/>
  <c r="DQ42" i="1"/>
  <c r="DQ41" i="1"/>
  <c r="DQ40" i="1"/>
  <c r="DQ39" i="1"/>
  <c r="DQ38" i="1"/>
  <c r="DQ37" i="1"/>
  <c r="DQ36" i="1"/>
  <c r="DQ35" i="1"/>
  <c r="DQ34" i="1"/>
  <c r="DQ33" i="1"/>
  <c r="DQ32" i="1"/>
  <c r="DQ31" i="1"/>
  <c r="DQ30" i="1"/>
  <c r="DQ29" i="1"/>
  <c r="DQ28" i="1"/>
  <c r="DQ27" i="1"/>
  <c r="DQ26" i="1"/>
  <c r="DQ25" i="1"/>
  <c r="DQ24" i="1"/>
  <c r="DQ21" i="1"/>
  <c r="DQ20" i="1"/>
  <c r="DQ17" i="1"/>
  <c r="DQ16" i="1"/>
  <c r="DQ15" i="1"/>
  <c r="DQ14" i="1"/>
  <c r="DQ13" i="1"/>
  <c r="DQ12" i="1"/>
  <c r="DQ6" i="1"/>
  <c r="LM5" i="1" l="1"/>
  <c r="LM13" i="1"/>
  <c r="LM17" i="1"/>
  <c r="LM21" i="1"/>
  <c r="LM27" i="1"/>
  <c r="LM35" i="1"/>
  <c r="LM39" i="1"/>
  <c r="LM43" i="1"/>
  <c r="LM51" i="1"/>
  <c r="LM53" i="1"/>
  <c r="LM59" i="1"/>
  <c r="LM66" i="1"/>
  <c r="LM72" i="1"/>
  <c r="LM76" i="1"/>
  <c r="LM85" i="1"/>
  <c r="LM87" i="1"/>
  <c r="LM96" i="1"/>
  <c r="LM104" i="1"/>
  <c r="LM110" i="1"/>
  <c r="LM114" i="1"/>
  <c r="LM117" i="1"/>
  <c r="LM119" i="1"/>
  <c r="LM121" i="1"/>
  <c r="LM123" i="1"/>
  <c r="LM125" i="1"/>
  <c r="LM127" i="1"/>
  <c r="LM129" i="1"/>
  <c r="LM131" i="1"/>
  <c r="LM133" i="1"/>
  <c r="LM136" i="1"/>
  <c r="LM138" i="1"/>
  <c r="LM141" i="1"/>
  <c r="LM146" i="1"/>
  <c r="LM150" i="1"/>
  <c r="LM154" i="1"/>
  <c r="LM160" i="1"/>
  <c r="LM164" i="1"/>
  <c r="LM168" i="1"/>
  <c r="LM170" i="1"/>
  <c r="LM172" i="1"/>
  <c r="LM174" i="1"/>
  <c r="LM176" i="1"/>
  <c r="LM178" i="1"/>
  <c r="LM180" i="1"/>
  <c r="LM182" i="1"/>
  <c r="LM184" i="1"/>
  <c r="LM187" i="1"/>
  <c r="LM189" i="1"/>
  <c r="LM191" i="1"/>
  <c r="LM193" i="1"/>
  <c r="LM195" i="1"/>
  <c r="LM197" i="1"/>
  <c r="LM199" i="1"/>
  <c r="LM201" i="1"/>
  <c r="LM203" i="1"/>
  <c r="LM205" i="1"/>
  <c r="LM207" i="1"/>
  <c r="LM209" i="1"/>
  <c r="LM211" i="1"/>
  <c r="LM213" i="1"/>
  <c r="LM215" i="1"/>
  <c r="LM218" i="1"/>
  <c r="LM221" i="1"/>
  <c r="LM223" i="1"/>
  <c r="LM225" i="1"/>
  <c r="LM227" i="1"/>
  <c r="LM229" i="1"/>
  <c r="LM231" i="1"/>
  <c r="LM233" i="1"/>
  <c r="LM235" i="1"/>
  <c r="LM237" i="1"/>
  <c r="LM239" i="1"/>
  <c r="LM241" i="1"/>
  <c r="LM243" i="1"/>
  <c r="LM245" i="1"/>
  <c r="LM247" i="1"/>
  <c r="LM249" i="1"/>
  <c r="LM251" i="1"/>
  <c r="LM253" i="1"/>
  <c r="LM255" i="1"/>
  <c r="LM257" i="1"/>
  <c r="LM259" i="1"/>
  <c r="LM261" i="1"/>
  <c r="LM263" i="1"/>
  <c r="LM265" i="1"/>
  <c r="LM271" i="1"/>
  <c r="LM273" i="1"/>
  <c r="LM275" i="1"/>
  <c r="LM277" i="1"/>
  <c r="LM279" i="1"/>
  <c r="LM281" i="1"/>
  <c r="LM283" i="1"/>
  <c r="LM285" i="1"/>
  <c r="LM287" i="1"/>
  <c r="LM289" i="1"/>
  <c r="LM291" i="1"/>
  <c r="LM294" i="1"/>
  <c r="LM296" i="1"/>
  <c r="LM298" i="1"/>
  <c r="LM300" i="1"/>
  <c r="LM302" i="1"/>
  <c r="LM305" i="1"/>
  <c r="LM307" i="1"/>
  <c r="LM309" i="1"/>
  <c r="LM311" i="1"/>
  <c r="LM314" i="1"/>
  <c r="LM316" i="1"/>
  <c r="LM320" i="1"/>
  <c r="LM321" i="1"/>
  <c r="LM324" i="1"/>
  <c r="LM326" i="1"/>
  <c r="LH142" i="1"/>
  <c r="LF142" i="1"/>
  <c r="LB142" i="1"/>
  <c r="KZ142" i="1"/>
  <c r="KX142" i="1"/>
  <c r="KV142" i="1"/>
  <c r="KT142" i="1"/>
  <c r="KR142" i="1"/>
  <c r="KP142" i="1"/>
  <c r="KN142" i="1"/>
  <c r="KL142" i="1"/>
  <c r="KJ142" i="1"/>
  <c r="KH142" i="1"/>
  <c r="KF142" i="1"/>
  <c r="KD142" i="1"/>
  <c r="KB142" i="1"/>
  <c r="JZ142" i="1"/>
  <c r="JX142" i="1"/>
  <c r="JV142" i="1"/>
  <c r="JT142" i="1"/>
  <c r="LG22" i="1"/>
  <c r="LE22" i="1"/>
  <c r="LC22" i="1"/>
  <c r="LA22" i="1"/>
  <c r="KY22" i="1"/>
  <c r="KW22" i="1"/>
  <c r="KU22" i="1"/>
  <c r="KS22" i="1"/>
  <c r="KQ22" i="1"/>
  <c r="KO22" i="1"/>
  <c r="KM22" i="1"/>
  <c r="KK22" i="1"/>
  <c r="KI22" i="1"/>
  <c r="KG22" i="1"/>
  <c r="KE22" i="1"/>
  <c r="KC22" i="1"/>
  <c r="KA22" i="1"/>
  <c r="JY22" i="1"/>
  <c r="JW22" i="1"/>
  <c r="JU22" i="1"/>
  <c r="LM89" i="1"/>
  <c r="LM98" i="1"/>
  <c r="LM106" i="1"/>
  <c r="LM3" i="1"/>
  <c r="LM9" i="1"/>
  <c r="LM15" i="1"/>
  <c r="LM19" i="1"/>
  <c r="LM24" i="1"/>
  <c r="LM31" i="1"/>
  <c r="LM37" i="1"/>
  <c r="LM41" i="1"/>
  <c r="LM45" i="1"/>
  <c r="LM52" i="1"/>
  <c r="LM57" i="1"/>
  <c r="LM61" i="1"/>
  <c r="LM70" i="1"/>
  <c r="LM74" i="1"/>
  <c r="LM81" i="1"/>
  <c r="LM86" i="1"/>
  <c r="LM91" i="1"/>
  <c r="LM100" i="1"/>
  <c r="LM107" i="1"/>
  <c r="LM112" i="1"/>
  <c r="LM116" i="1"/>
  <c r="LM118" i="1"/>
  <c r="LM120" i="1"/>
  <c r="LM122" i="1"/>
  <c r="LM124" i="1"/>
  <c r="LM126" i="1"/>
  <c r="LM128" i="1"/>
  <c r="LM130" i="1"/>
  <c r="LM132" i="1"/>
  <c r="LM134" i="1"/>
  <c r="LM137" i="1"/>
  <c r="LM139" i="1"/>
  <c r="LM144" i="1"/>
  <c r="LM148" i="1"/>
  <c r="LM152" i="1"/>
  <c r="LM158" i="1"/>
  <c r="LM162" i="1"/>
  <c r="LM166" i="1"/>
  <c r="LM169" i="1"/>
  <c r="LM171" i="1"/>
  <c r="LM173" i="1"/>
  <c r="LM175" i="1"/>
  <c r="LM177" i="1"/>
  <c r="LM179" i="1"/>
  <c r="LM181" i="1"/>
  <c r="LM183" i="1"/>
  <c r="LM185" i="1"/>
  <c r="LM188" i="1"/>
  <c r="LM190" i="1"/>
  <c r="LM192" i="1"/>
  <c r="LM194" i="1"/>
  <c r="LM196" i="1"/>
  <c r="LM198" i="1"/>
  <c r="LM200" i="1"/>
  <c r="LM202" i="1"/>
  <c r="LM204" i="1"/>
  <c r="LM206" i="1"/>
  <c r="LM208" i="1"/>
  <c r="LM210" i="1"/>
  <c r="LM212" i="1"/>
  <c r="LM214" i="1"/>
  <c r="LM217" i="1"/>
  <c r="LM220" i="1"/>
  <c r="LM222" i="1"/>
  <c r="LM224" i="1"/>
  <c r="LM226" i="1"/>
  <c r="LM228" i="1"/>
  <c r="LM230" i="1"/>
  <c r="LM232" i="1"/>
  <c r="LM234" i="1"/>
  <c r="LM236" i="1"/>
  <c r="LM238" i="1"/>
  <c r="LM240" i="1"/>
  <c r="LM242" i="1"/>
  <c r="LM244" i="1"/>
  <c r="LM246" i="1"/>
  <c r="LM248" i="1"/>
  <c r="LM250" i="1"/>
  <c r="LM252" i="1"/>
  <c r="LM254" i="1"/>
  <c r="LM256" i="1"/>
  <c r="LM258" i="1"/>
  <c r="LM260" i="1"/>
  <c r="LM262" i="1"/>
  <c r="LM264" i="1"/>
  <c r="LM270" i="1"/>
  <c r="LM272" i="1"/>
  <c r="LM274" i="1"/>
  <c r="LM276" i="1"/>
  <c r="LM278" i="1"/>
  <c r="LM280" i="1"/>
  <c r="LM282" i="1"/>
  <c r="LM284" i="1"/>
  <c r="LM286" i="1"/>
  <c r="LM288" i="1"/>
  <c r="LM290" i="1"/>
  <c r="LM292" i="1"/>
  <c r="LM295" i="1"/>
  <c r="LM297" i="1"/>
  <c r="LM299" i="1"/>
  <c r="LM301" i="1"/>
  <c r="LM303" i="1"/>
  <c r="LM306" i="1"/>
  <c r="LM308" i="1"/>
  <c r="LM310" i="1"/>
  <c r="LM313" i="1"/>
  <c r="LM315" i="1"/>
  <c r="LM318" i="1"/>
  <c r="LM319" i="1"/>
  <c r="LM323" i="1"/>
  <c r="LM325" i="1"/>
  <c r="LM328" i="1"/>
  <c r="LG142" i="1"/>
  <c r="LE142" i="1"/>
  <c r="LC142" i="1"/>
  <c r="LA142" i="1"/>
  <c r="KY142" i="1"/>
  <c r="KW142" i="1"/>
  <c r="KU142" i="1"/>
  <c r="KS142" i="1"/>
  <c r="KQ142" i="1"/>
  <c r="KO142" i="1"/>
  <c r="KM142" i="1"/>
  <c r="KK142" i="1"/>
  <c r="KI142" i="1"/>
  <c r="KG142" i="1"/>
  <c r="KE142" i="1"/>
  <c r="KC142" i="1"/>
  <c r="KA142" i="1"/>
  <c r="JY142" i="1"/>
  <c r="JW142" i="1"/>
  <c r="JU142" i="1"/>
  <c r="LH22" i="1"/>
  <c r="LF22" i="1"/>
  <c r="LB22" i="1"/>
  <c r="KZ22" i="1"/>
  <c r="KX22" i="1"/>
  <c r="KV22" i="1"/>
  <c r="KT22" i="1"/>
  <c r="KR22" i="1"/>
  <c r="KP22" i="1"/>
  <c r="KN22" i="1"/>
  <c r="KL22" i="1"/>
  <c r="KJ22" i="1"/>
  <c r="KH22" i="1"/>
  <c r="KF22" i="1"/>
  <c r="KD22" i="1"/>
  <c r="KB22" i="1"/>
  <c r="JZ22" i="1"/>
  <c r="JX22" i="1"/>
  <c r="JV22" i="1"/>
  <c r="JT22" i="1"/>
  <c r="LM94" i="1"/>
  <c r="LM102" i="1"/>
  <c r="LL22" i="1"/>
  <c r="LL142" i="1"/>
  <c r="LK142" i="1"/>
  <c r="LK22" i="1"/>
  <c r="LJ22" i="1"/>
  <c r="LJ142" i="1"/>
  <c r="LI142" i="1"/>
  <c r="LI22" i="1"/>
  <c r="LD142" i="1"/>
  <c r="LD22" i="1"/>
  <c r="BI331" i="1"/>
  <c r="LM142" i="1"/>
  <c r="JL7" i="1"/>
  <c r="JL11" i="1"/>
  <c r="JL23" i="1"/>
  <c r="JL25" i="1"/>
  <c r="JL29" i="1"/>
  <c r="JL33" i="1"/>
  <c r="JL36" i="1"/>
  <c r="JL38" i="1"/>
  <c r="JL40" i="1"/>
  <c r="JL42" i="1"/>
  <c r="JL44" i="1"/>
  <c r="JL48" i="1"/>
  <c r="JL55" i="1"/>
  <c r="JL58" i="1"/>
  <c r="JL60" i="1"/>
  <c r="JL63" i="1"/>
  <c r="JL68" i="1"/>
  <c r="JL71" i="1"/>
  <c r="JL73" i="1"/>
  <c r="JL75" i="1"/>
  <c r="JL79" i="1"/>
  <c r="JL83" i="1"/>
  <c r="JL108" i="1"/>
  <c r="JL111" i="1"/>
  <c r="JL113" i="1"/>
  <c r="JL115" i="1"/>
  <c r="JL26" i="1"/>
  <c r="JL28" i="1"/>
  <c r="JL30" i="1"/>
  <c r="JL32" i="1"/>
  <c r="JL34" i="1"/>
  <c r="JL47" i="1"/>
  <c r="JL50" i="1"/>
  <c r="JL54" i="1"/>
  <c r="JL56" i="1"/>
  <c r="JL62" i="1"/>
  <c r="JL65" i="1"/>
  <c r="JL67" i="1"/>
  <c r="JL69" i="1"/>
  <c r="JL77" i="1"/>
  <c r="JL80" i="1"/>
  <c r="JL82" i="1"/>
  <c r="JL84" i="1"/>
  <c r="JL88" i="1"/>
  <c r="JL90" i="1"/>
  <c r="JL93" i="1"/>
  <c r="JL95" i="1"/>
  <c r="JL97" i="1"/>
  <c r="JL99" i="1"/>
  <c r="JL101" i="1"/>
  <c r="JL103" i="1"/>
  <c r="JL105" i="1"/>
  <c r="JL109" i="1"/>
  <c r="JL22" i="1"/>
  <c r="LM22" i="1" s="1"/>
  <c r="FK330" i="1"/>
  <c r="JL4" i="1"/>
  <c r="JL6" i="1"/>
  <c r="JL8" i="1"/>
  <c r="JL10" i="1"/>
  <c r="JL12" i="1"/>
  <c r="JL14" i="1"/>
  <c r="JL16" i="1"/>
  <c r="JL18" i="1"/>
  <c r="JL20" i="1"/>
  <c r="JL143" i="1"/>
  <c r="JL145" i="1"/>
  <c r="JL147" i="1"/>
  <c r="JL149" i="1"/>
  <c r="JL151" i="1"/>
  <c r="JL153" i="1"/>
  <c r="JL155" i="1"/>
  <c r="JL157" i="1"/>
  <c r="JL159" i="1"/>
  <c r="JL161" i="1"/>
  <c r="JL163" i="1"/>
  <c r="JL165" i="1"/>
  <c r="LM2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U120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U108" i="1"/>
  <c r="LF108" i="1" l="1"/>
  <c r="LG108" i="1"/>
  <c r="LE108" i="1"/>
  <c r="LC108" i="1"/>
  <c r="LA108" i="1"/>
  <c r="KY108" i="1"/>
  <c r="KW108" i="1"/>
  <c r="KU108" i="1"/>
  <c r="KS108" i="1"/>
  <c r="KQ108" i="1"/>
  <c r="KO108" i="1"/>
  <c r="KM108" i="1"/>
  <c r="KK108" i="1"/>
  <c r="KI108" i="1"/>
  <c r="KG108" i="1"/>
  <c r="KE108" i="1"/>
  <c r="KC108" i="1"/>
  <c r="KA108" i="1"/>
  <c r="JY108" i="1"/>
  <c r="JW108" i="1"/>
  <c r="LG120" i="1"/>
  <c r="LE120" i="1"/>
  <c r="LC120" i="1"/>
  <c r="LA120" i="1"/>
  <c r="KY120" i="1"/>
  <c r="KW120" i="1"/>
  <c r="KU120" i="1"/>
  <c r="KS120" i="1"/>
  <c r="KQ120" i="1"/>
  <c r="KO120" i="1"/>
  <c r="KM120" i="1"/>
  <c r="KK120" i="1"/>
  <c r="KI120" i="1"/>
  <c r="KG120" i="1"/>
  <c r="KE120" i="1"/>
  <c r="KC120" i="1"/>
  <c r="KA120" i="1"/>
  <c r="JY120" i="1"/>
  <c r="JW120" i="1"/>
  <c r="LM165" i="1"/>
  <c r="LM161" i="1"/>
  <c r="LM157" i="1"/>
  <c r="LM153" i="1"/>
  <c r="LM149" i="1"/>
  <c r="LM145" i="1"/>
  <c r="LM20" i="1"/>
  <c r="LM16" i="1"/>
  <c r="LM12" i="1"/>
  <c r="LM8" i="1"/>
  <c r="LM4" i="1"/>
  <c r="LM105" i="1"/>
  <c r="LM101" i="1"/>
  <c r="LM97" i="1"/>
  <c r="LM93" i="1"/>
  <c r="LM88" i="1"/>
  <c r="LM82" i="1"/>
  <c r="LM77" i="1"/>
  <c r="LM67" i="1"/>
  <c r="LM62" i="1"/>
  <c r="LM54" i="1"/>
  <c r="LM47" i="1"/>
  <c r="LM32" i="1"/>
  <c r="LM28" i="1"/>
  <c r="LM115" i="1"/>
  <c r="LM111" i="1"/>
  <c r="LM83" i="1"/>
  <c r="LM75" i="1"/>
  <c r="LM71" i="1"/>
  <c r="LM63" i="1"/>
  <c r="LM58" i="1"/>
  <c r="LM48" i="1"/>
  <c r="LM42" i="1"/>
  <c r="LM38" i="1"/>
  <c r="LM33" i="1"/>
  <c r="LM25" i="1"/>
  <c r="LM11" i="1"/>
  <c r="LB108" i="1"/>
  <c r="KZ108" i="1"/>
  <c r="KX108" i="1"/>
  <c r="KV108" i="1"/>
  <c r="KT108" i="1"/>
  <c r="KR108" i="1"/>
  <c r="KP108" i="1"/>
  <c r="KN108" i="1"/>
  <c r="KL108" i="1"/>
  <c r="KJ108" i="1"/>
  <c r="KH108" i="1"/>
  <c r="KF108" i="1"/>
  <c r="KD108" i="1"/>
  <c r="KB108" i="1"/>
  <c r="JZ108" i="1"/>
  <c r="JX108" i="1"/>
  <c r="JV108" i="1"/>
  <c r="JT108" i="1"/>
  <c r="LF120" i="1"/>
  <c r="LB120" i="1"/>
  <c r="KZ120" i="1"/>
  <c r="KX120" i="1"/>
  <c r="KV120" i="1"/>
  <c r="KT120" i="1"/>
  <c r="KR120" i="1"/>
  <c r="KP120" i="1"/>
  <c r="KN120" i="1"/>
  <c r="KL120" i="1"/>
  <c r="KJ120" i="1"/>
  <c r="KH120" i="1"/>
  <c r="KF120" i="1"/>
  <c r="KD120" i="1"/>
  <c r="KB120" i="1"/>
  <c r="JZ120" i="1"/>
  <c r="JX120" i="1"/>
  <c r="JV120" i="1"/>
  <c r="JT120" i="1"/>
  <c r="LM163" i="1"/>
  <c r="LM159" i="1"/>
  <c r="LM155" i="1"/>
  <c r="LM151" i="1"/>
  <c r="LM147" i="1"/>
  <c r="LM143" i="1"/>
  <c r="LM18" i="1"/>
  <c r="LM14" i="1"/>
  <c r="LM10" i="1"/>
  <c r="LM6" i="1"/>
  <c r="LM109" i="1"/>
  <c r="LM103" i="1"/>
  <c r="LM99" i="1"/>
  <c r="LM95" i="1"/>
  <c r="LM90" i="1"/>
  <c r="LM84" i="1"/>
  <c r="LM80" i="1"/>
  <c r="LM69" i="1"/>
  <c r="LM65" i="1"/>
  <c r="LM56" i="1"/>
  <c r="LM50" i="1"/>
  <c r="LM34" i="1"/>
  <c r="LM30" i="1"/>
  <c r="LM26" i="1"/>
  <c r="LM113" i="1"/>
  <c r="LM108" i="1"/>
  <c r="LM79" i="1"/>
  <c r="LM73" i="1"/>
  <c r="LM68" i="1"/>
  <c r="LM60" i="1"/>
  <c r="LM55" i="1"/>
  <c r="LM44" i="1"/>
  <c r="LM40" i="1"/>
  <c r="LM36" i="1"/>
  <c r="LM29" i="1"/>
  <c r="LM23" i="1"/>
  <c r="LM7" i="1"/>
  <c r="LL108" i="1"/>
  <c r="LL120" i="1"/>
  <c r="LK108" i="1"/>
  <c r="LK120" i="1"/>
  <c r="LJ120" i="1"/>
  <c r="LJ108" i="1"/>
  <c r="LI108" i="1"/>
  <c r="LI120" i="1"/>
  <c r="JL330" i="1"/>
  <c r="LM330" i="1"/>
  <c r="JL331" i="1"/>
  <c r="JL332" i="1" s="1"/>
  <c r="LH120" i="1"/>
  <c r="LH108" i="1"/>
  <c r="LD120" i="1"/>
  <c r="LD108" i="1"/>
  <c r="JK328" i="1"/>
  <c r="JK326" i="1"/>
  <c r="JK325" i="1"/>
  <c r="JK323" i="1"/>
  <c r="JK321" i="1"/>
  <c r="JK313" i="1"/>
  <c r="JK310" i="1"/>
  <c r="JK309" i="1"/>
  <c r="JK308" i="1"/>
  <c r="JK307" i="1"/>
  <c r="JK306" i="1"/>
  <c r="JK303" i="1"/>
  <c r="JK302" i="1"/>
  <c r="JK301" i="1"/>
  <c r="JK300" i="1"/>
  <c r="JK299" i="1"/>
  <c r="JK298" i="1"/>
  <c r="JK297" i="1"/>
  <c r="JK296" i="1"/>
  <c r="JK295" i="1"/>
  <c r="JK294" i="1"/>
  <c r="JK292" i="1"/>
  <c r="JK290" i="1"/>
  <c r="JK289" i="1"/>
  <c r="JK288" i="1"/>
  <c r="JK287" i="1"/>
  <c r="JK286" i="1"/>
  <c r="JK283" i="1"/>
  <c r="JK280" i="1"/>
  <c r="JK279" i="1"/>
  <c r="JK278" i="1"/>
  <c r="JK276" i="1"/>
  <c r="JK275" i="1"/>
  <c r="JK274" i="1"/>
  <c r="JK273" i="1"/>
  <c r="JK272" i="1"/>
  <c r="JK271" i="1"/>
  <c r="JK270" i="1"/>
  <c r="JK265" i="1"/>
  <c r="JK264" i="1"/>
  <c r="JK263" i="1"/>
  <c r="JK262" i="1"/>
  <c r="JK260" i="1"/>
  <c r="JK259" i="1"/>
  <c r="JK258" i="1"/>
  <c r="JK256" i="1"/>
  <c r="JK255" i="1"/>
  <c r="JK254" i="1"/>
  <c r="JK253" i="1"/>
  <c r="JK252" i="1"/>
  <c r="JK251" i="1"/>
  <c r="JK250" i="1"/>
  <c r="JK249" i="1"/>
  <c r="JK248" i="1"/>
  <c r="JK247" i="1"/>
  <c r="JK246" i="1"/>
  <c r="JK245" i="1"/>
  <c r="JK244" i="1"/>
  <c r="JK243" i="1"/>
  <c r="JK241" i="1"/>
  <c r="JK240" i="1"/>
  <c r="JK238" i="1"/>
  <c r="JK237" i="1"/>
  <c r="JK236" i="1"/>
  <c r="JK234" i="1"/>
  <c r="JK233" i="1"/>
  <c r="JK232" i="1"/>
  <c r="JK231" i="1"/>
  <c r="JK230" i="1"/>
  <c r="JK229" i="1"/>
  <c r="JK228" i="1"/>
  <c r="JK227" i="1"/>
  <c r="JK226" i="1"/>
  <c r="JK224" i="1"/>
  <c r="JK223" i="1"/>
  <c r="JK220" i="1"/>
  <c r="JK218" i="1"/>
  <c r="JK217" i="1"/>
  <c r="JK215" i="1"/>
  <c r="JK214" i="1"/>
  <c r="JK213" i="1"/>
  <c r="JK212" i="1"/>
  <c r="JK211" i="1"/>
  <c r="JK210" i="1"/>
  <c r="JK209" i="1"/>
  <c r="JK208" i="1"/>
  <c r="JK207" i="1"/>
  <c r="JK206" i="1"/>
  <c r="JK205" i="1"/>
  <c r="JK204" i="1"/>
  <c r="JK203" i="1"/>
  <c r="JK202" i="1"/>
  <c r="JK201" i="1"/>
  <c r="JK200" i="1"/>
  <c r="JK199" i="1"/>
  <c r="JK198" i="1"/>
  <c r="JK197" i="1"/>
  <c r="JK196" i="1"/>
  <c r="JK195" i="1"/>
  <c r="JK194" i="1"/>
  <c r="JK193" i="1"/>
  <c r="JK191" i="1"/>
  <c r="JK189" i="1"/>
  <c r="JK188" i="1"/>
  <c r="JK187" i="1"/>
  <c r="JK185" i="1"/>
  <c r="JK183" i="1"/>
  <c r="JK182" i="1"/>
  <c r="JK181" i="1"/>
  <c r="JK179" i="1"/>
  <c r="JK178" i="1"/>
  <c r="JK177" i="1"/>
  <c r="JK176" i="1"/>
  <c r="JK175" i="1"/>
  <c r="JK174" i="1"/>
  <c r="JK173" i="1"/>
  <c r="JK172" i="1"/>
  <c r="JK171" i="1"/>
  <c r="JK170" i="1"/>
  <c r="JK169" i="1"/>
  <c r="JK168" i="1"/>
  <c r="JK166" i="1"/>
  <c r="JK164" i="1"/>
  <c r="JK162" i="1"/>
  <c r="JK160" i="1"/>
  <c r="JK158" i="1"/>
  <c r="JK157" i="1"/>
  <c r="JK155" i="1"/>
  <c r="JK154" i="1"/>
  <c r="JK153" i="1"/>
  <c r="JK152" i="1"/>
  <c r="JK151" i="1"/>
  <c r="JK150" i="1"/>
  <c r="JK149" i="1"/>
  <c r="JK147" i="1"/>
  <c r="JK146" i="1"/>
  <c r="JK145" i="1"/>
  <c r="JK144" i="1"/>
  <c r="JK143" i="1"/>
  <c r="JK141" i="1"/>
  <c r="JK138" i="1"/>
  <c r="JK137" i="1"/>
  <c r="JK136" i="1"/>
  <c r="JK134" i="1"/>
  <c r="JK133" i="1"/>
  <c r="JK132" i="1"/>
  <c r="JK131" i="1"/>
  <c r="JK130" i="1"/>
  <c r="JK129" i="1"/>
  <c r="JK128" i="1"/>
  <c r="JK127" i="1"/>
  <c r="JK126" i="1"/>
  <c r="JK125" i="1"/>
  <c r="JK124" i="1"/>
  <c r="JK123" i="1"/>
  <c r="JK122" i="1"/>
  <c r="JK121" i="1"/>
  <c r="JK119" i="1"/>
  <c r="JK118" i="1"/>
  <c r="JK117" i="1"/>
  <c r="JK116" i="1"/>
  <c r="JK115" i="1"/>
  <c r="JK114" i="1"/>
  <c r="JK113" i="1"/>
  <c r="JK112" i="1"/>
  <c r="JK107" i="1"/>
  <c r="JK106" i="1"/>
  <c r="JK105" i="1"/>
  <c r="JK104" i="1"/>
  <c r="JK103" i="1"/>
  <c r="JK102" i="1"/>
  <c r="JK101" i="1"/>
  <c r="JK100" i="1"/>
  <c r="JK99" i="1"/>
  <c r="JK98" i="1"/>
  <c r="JK97" i="1"/>
  <c r="JK96" i="1"/>
  <c r="JK95" i="1"/>
  <c r="JK94" i="1"/>
  <c r="JK93" i="1"/>
  <c r="JK91" i="1"/>
  <c r="JK90" i="1"/>
  <c r="JK89" i="1"/>
  <c r="JK88" i="1"/>
  <c r="JK86" i="1"/>
  <c r="JK85" i="1"/>
  <c r="JK84" i="1"/>
  <c r="JK82" i="1"/>
  <c r="JK81" i="1"/>
  <c r="JK80" i="1"/>
  <c r="JK79" i="1"/>
  <c r="JK76" i="1"/>
  <c r="JK75" i="1"/>
  <c r="JK74" i="1"/>
  <c r="JK73" i="1"/>
  <c r="JK72" i="1"/>
  <c r="JK71" i="1"/>
  <c r="JK70" i="1"/>
  <c r="JK69" i="1"/>
  <c r="JK68" i="1"/>
  <c r="JK66" i="1"/>
  <c r="JK65" i="1"/>
  <c r="JK63" i="1"/>
  <c r="JK62" i="1"/>
  <c r="JK61" i="1"/>
  <c r="JK60" i="1"/>
  <c r="JK59" i="1"/>
  <c r="JK58" i="1"/>
  <c r="JK57" i="1"/>
  <c r="JK56" i="1"/>
  <c r="JK55" i="1"/>
  <c r="JK53" i="1"/>
  <c r="JK52" i="1"/>
  <c r="JK51" i="1"/>
  <c r="JK50" i="1"/>
  <c r="JK48" i="1"/>
  <c r="JK47" i="1"/>
  <c r="JK45" i="1"/>
  <c r="JK44" i="1"/>
  <c r="JK42" i="1"/>
  <c r="JK41" i="1"/>
  <c r="JK40" i="1"/>
  <c r="JK39" i="1"/>
  <c r="JK38" i="1"/>
  <c r="JK37" i="1"/>
  <c r="JK35" i="1"/>
  <c r="JK33" i="1"/>
  <c r="JK32" i="1"/>
  <c r="JK31" i="1"/>
  <c r="JK30" i="1"/>
  <c r="JK28" i="1"/>
  <c r="JK27" i="1"/>
  <c r="JK26" i="1"/>
  <c r="JK25" i="1"/>
  <c r="JK24" i="1"/>
  <c r="JK23" i="1"/>
  <c r="JK21" i="1"/>
  <c r="JK20" i="1"/>
  <c r="JK19" i="1"/>
  <c r="JK18" i="1"/>
  <c r="JK17" i="1"/>
  <c r="JK16" i="1"/>
  <c r="JK15" i="1"/>
  <c r="JK13" i="1"/>
  <c r="JK11" i="1"/>
  <c r="JK10" i="1"/>
  <c r="JK8" i="1"/>
  <c r="JK7" i="1"/>
  <c r="JK6" i="1"/>
  <c r="JK5" i="1"/>
  <c r="JK4" i="1"/>
  <c r="JK3" i="1"/>
  <c r="JK2" i="1"/>
  <c r="FJ330" i="1"/>
  <c r="DI330" i="1"/>
  <c r="DI328" i="1"/>
  <c r="DI33" i="1"/>
  <c r="DI32" i="1"/>
  <c r="DI31" i="1"/>
  <c r="DI30" i="1"/>
  <c r="DI19" i="1"/>
  <c r="DI18" i="1"/>
  <c r="DI11" i="1"/>
  <c r="DI10" i="1"/>
  <c r="DI9" i="1"/>
  <c r="DI8" i="1"/>
  <c r="DI7" i="1"/>
  <c r="DI5" i="1"/>
  <c r="DI4" i="1"/>
  <c r="DI3" i="1"/>
  <c r="DI2" i="1"/>
  <c r="BH330" i="1"/>
  <c r="HI110" i="1"/>
  <c r="HJ110" i="1"/>
  <c r="LL3" i="1" l="1"/>
  <c r="LL5" i="1"/>
  <c r="LL7" i="1"/>
  <c r="LL10" i="1"/>
  <c r="LL13" i="1"/>
  <c r="LL16" i="1"/>
  <c r="LL18" i="1"/>
  <c r="LL20" i="1"/>
  <c r="LL23" i="1"/>
  <c r="LL25" i="1"/>
  <c r="LL27" i="1"/>
  <c r="LL30" i="1"/>
  <c r="LL32" i="1"/>
  <c r="LL35" i="1"/>
  <c r="LL38" i="1"/>
  <c r="LL40" i="1"/>
  <c r="LL42" i="1"/>
  <c r="LL45" i="1"/>
  <c r="LL48" i="1"/>
  <c r="LL51" i="1"/>
  <c r="LL53" i="1"/>
  <c r="LL56" i="1"/>
  <c r="LL58" i="1"/>
  <c r="LL60" i="1"/>
  <c r="LL62" i="1"/>
  <c r="LL65" i="1"/>
  <c r="LL68" i="1"/>
  <c r="LL70" i="1"/>
  <c r="LL72" i="1"/>
  <c r="LL74" i="1"/>
  <c r="LL76" i="1"/>
  <c r="LL80" i="1"/>
  <c r="LL82" i="1"/>
  <c r="LL85" i="1"/>
  <c r="LL88" i="1"/>
  <c r="LL90" i="1"/>
  <c r="LL93" i="1"/>
  <c r="LL95" i="1"/>
  <c r="LL97" i="1"/>
  <c r="LL99" i="1"/>
  <c r="LL101" i="1"/>
  <c r="LL103" i="1"/>
  <c r="LL105" i="1"/>
  <c r="LL107" i="1"/>
  <c r="LL113" i="1"/>
  <c r="LL115" i="1"/>
  <c r="LL117" i="1"/>
  <c r="LL119" i="1"/>
  <c r="LL122" i="1"/>
  <c r="LL124" i="1"/>
  <c r="LL126" i="1"/>
  <c r="LL128" i="1"/>
  <c r="LL130" i="1"/>
  <c r="LL132" i="1"/>
  <c r="LL134" i="1"/>
  <c r="LL137" i="1"/>
  <c r="LL141" i="1"/>
  <c r="LL144" i="1"/>
  <c r="LL146" i="1"/>
  <c r="LL149" i="1"/>
  <c r="LL151" i="1"/>
  <c r="LL153" i="1"/>
  <c r="LL155" i="1"/>
  <c r="LL158" i="1"/>
  <c r="LL162" i="1"/>
  <c r="LL166" i="1"/>
  <c r="LL169" i="1"/>
  <c r="LL171" i="1"/>
  <c r="LL173" i="1"/>
  <c r="LL175" i="1"/>
  <c r="LL177" i="1"/>
  <c r="LL179" i="1"/>
  <c r="LL182" i="1"/>
  <c r="LL185" i="1"/>
  <c r="LL188" i="1"/>
  <c r="LL191" i="1"/>
  <c r="LL194" i="1"/>
  <c r="LL196" i="1"/>
  <c r="LL198" i="1"/>
  <c r="LL200" i="1"/>
  <c r="LL202" i="1"/>
  <c r="LL204" i="1"/>
  <c r="LL206" i="1"/>
  <c r="LL208" i="1"/>
  <c r="LL210" i="1"/>
  <c r="LL212" i="1"/>
  <c r="LL214" i="1"/>
  <c r="LL217" i="1"/>
  <c r="LL220" i="1"/>
  <c r="LL224" i="1"/>
  <c r="LL227" i="1"/>
  <c r="LL229" i="1"/>
  <c r="LL231" i="1"/>
  <c r="LL233" i="1"/>
  <c r="LL236" i="1"/>
  <c r="LL238" i="1"/>
  <c r="LL241" i="1"/>
  <c r="LL244" i="1"/>
  <c r="LL246" i="1"/>
  <c r="LL248" i="1"/>
  <c r="LL250" i="1"/>
  <c r="LL252" i="1"/>
  <c r="LL254" i="1"/>
  <c r="LL256" i="1"/>
  <c r="LL259" i="1"/>
  <c r="LL262" i="1"/>
  <c r="LL264" i="1"/>
  <c r="LL270" i="1"/>
  <c r="LL272" i="1"/>
  <c r="LL274" i="1"/>
  <c r="LL276" i="1"/>
  <c r="LL279" i="1"/>
  <c r="LL283" i="1"/>
  <c r="LL287" i="1"/>
  <c r="LL289" i="1"/>
  <c r="LL292" i="1"/>
  <c r="LL295" i="1"/>
  <c r="LL297" i="1"/>
  <c r="LL299" i="1"/>
  <c r="LL301" i="1"/>
  <c r="LL303" i="1"/>
  <c r="LL307" i="1"/>
  <c r="LL309" i="1"/>
  <c r="LL313" i="1"/>
  <c r="LL323" i="1"/>
  <c r="LL326" i="1"/>
  <c r="LL4" i="1"/>
  <c r="LL6" i="1"/>
  <c r="LL8" i="1"/>
  <c r="LL11" i="1"/>
  <c r="LL15" i="1"/>
  <c r="LL17" i="1"/>
  <c r="LL19" i="1"/>
  <c r="LL21" i="1"/>
  <c r="LL24" i="1"/>
  <c r="LL26" i="1"/>
  <c r="LL28" i="1"/>
  <c r="LL31" i="1"/>
  <c r="LL33" i="1"/>
  <c r="LL37" i="1"/>
  <c r="LL39" i="1"/>
  <c r="LL41" i="1"/>
  <c r="LL44" i="1"/>
  <c r="LL47" i="1"/>
  <c r="LL50" i="1"/>
  <c r="LL52" i="1"/>
  <c r="LL55" i="1"/>
  <c r="LL57" i="1"/>
  <c r="LL59" i="1"/>
  <c r="LL61" i="1"/>
  <c r="LL63" i="1"/>
  <c r="LL66" i="1"/>
  <c r="LL69" i="1"/>
  <c r="LL71" i="1"/>
  <c r="LL73" i="1"/>
  <c r="LL75" i="1"/>
  <c r="LL79" i="1"/>
  <c r="LL81" i="1"/>
  <c r="LL84" i="1"/>
  <c r="LL86" i="1"/>
  <c r="LL89" i="1"/>
  <c r="LL91" i="1"/>
  <c r="LL94" i="1"/>
  <c r="LL96" i="1"/>
  <c r="LL98" i="1"/>
  <c r="LL100" i="1"/>
  <c r="LL102" i="1"/>
  <c r="LL104" i="1"/>
  <c r="LL106" i="1"/>
  <c r="LL112" i="1"/>
  <c r="LL114" i="1"/>
  <c r="LL116" i="1"/>
  <c r="LL118" i="1"/>
  <c r="LL121" i="1"/>
  <c r="LL123" i="1"/>
  <c r="LL125" i="1"/>
  <c r="LL127" i="1"/>
  <c r="LL129" i="1"/>
  <c r="LL131" i="1"/>
  <c r="LL133" i="1"/>
  <c r="LL136" i="1"/>
  <c r="LL138" i="1"/>
  <c r="LL143" i="1"/>
  <c r="LL145" i="1"/>
  <c r="LL147" i="1"/>
  <c r="LL150" i="1"/>
  <c r="LL152" i="1"/>
  <c r="LL154" i="1"/>
  <c r="LL157" i="1"/>
  <c r="LL160" i="1"/>
  <c r="LL164" i="1"/>
  <c r="LL168" i="1"/>
  <c r="LL170" i="1"/>
  <c r="LL172" i="1"/>
  <c r="LL174" i="1"/>
  <c r="LL176" i="1"/>
  <c r="LL178" i="1"/>
  <c r="LL181" i="1"/>
  <c r="LL183" i="1"/>
  <c r="LL187" i="1"/>
  <c r="LL189" i="1"/>
  <c r="LL193" i="1"/>
  <c r="LL195" i="1"/>
  <c r="LL197" i="1"/>
  <c r="LL199" i="1"/>
  <c r="LL201" i="1"/>
  <c r="LL203" i="1"/>
  <c r="LL205" i="1"/>
  <c r="LL207" i="1"/>
  <c r="LL209" i="1"/>
  <c r="LL211" i="1"/>
  <c r="LL213" i="1"/>
  <c r="LL215" i="1"/>
  <c r="LL218" i="1"/>
  <c r="LL223" i="1"/>
  <c r="LL226" i="1"/>
  <c r="LL228" i="1"/>
  <c r="LL230" i="1"/>
  <c r="LL232" i="1"/>
  <c r="LL234" i="1"/>
  <c r="LL237" i="1"/>
  <c r="LL240" i="1"/>
  <c r="LL243" i="1"/>
  <c r="LL245" i="1"/>
  <c r="LL247" i="1"/>
  <c r="LL249" i="1"/>
  <c r="LL251" i="1"/>
  <c r="LL253" i="1"/>
  <c r="LL255" i="1"/>
  <c r="LL258" i="1"/>
  <c r="LL260" i="1"/>
  <c r="LL263" i="1"/>
  <c r="LL265" i="1"/>
  <c r="LL271" i="1"/>
  <c r="LL273" i="1"/>
  <c r="LL275" i="1"/>
  <c r="LL278" i="1"/>
  <c r="LL280" i="1"/>
  <c r="LL286" i="1"/>
  <c r="LL288" i="1"/>
  <c r="LL290" i="1"/>
  <c r="LL294" i="1"/>
  <c r="LL296" i="1"/>
  <c r="LL298" i="1"/>
  <c r="LL300" i="1"/>
  <c r="LL302" i="1"/>
  <c r="LL306" i="1"/>
  <c r="LL308" i="1"/>
  <c r="LL310" i="1"/>
  <c r="LL321" i="1"/>
  <c r="LL325" i="1"/>
  <c r="LL328" i="1"/>
  <c r="BH331" i="1"/>
  <c r="LL2" i="1"/>
  <c r="JJ302" i="1"/>
  <c r="JI302" i="1"/>
  <c r="JH302" i="1"/>
  <c r="JG302" i="1"/>
  <c r="JF302" i="1"/>
  <c r="JE302" i="1"/>
  <c r="JD302" i="1"/>
  <c r="JC302" i="1"/>
  <c r="JB302" i="1"/>
  <c r="JA302" i="1"/>
  <c r="IZ302" i="1"/>
  <c r="IY302" i="1"/>
  <c r="IX302" i="1"/>
  <c r="IW302" i="1"/>
  <c r="IV302" i="1"/>
  <c r="IU302" i="1"/>
  <c r="IT302" i="1"/>
  <c r="IS302" i="1"/>
  <c r="IR302" i="1"/>
  <c r="IQ302" i="1"/>
  <c r="IP302" i="1"/>
  <c r="IO302" i="1"/>
  <c r="IN302" i="1"/>
  <c r="IM302" i="1"/>
  <c r="IL302" i="1"/>
  <c r="IK302" i="1"/>
  <c r="IJ302" i="1"/>
  <c r="II302" i="1"/>
  <c r="IH302" i="1"/>
  <c r="IG302" i="1"/>
  <c r="IF302" i="1"/>
  <c r="IE302" i="1"/>
  <c r="ID302" i="1"/>
  <c r="IC302" i="1"/>
  <c r="IB302" i="1"/>
  <c r="IA302" i="1"/>
  <c r="HZ302" i="1"/>
  <c r="HY302" i="1"/>
  <c r="HX302" i="1"/>
  <c r="HW302" i="1"/>
  <c r="HV302" i="1"/>
  <c r="HU302" i="1"/>
  <c r="HT302" i="1"/>
  <c r="HS302" i="1"/>
  <c r="JJ295" i="1"/>
  <c r="JI295" i="1"/>
  <c r="JH295" i="1"/>
  <c r="JG295" i="1"/>
  <c r="JF295" i="1"/>
  <c r="JE295" i="1"/>
  <c r="JD295" i="1"/>
  <c r="JC295" i="1"/>
  <c r="JB295" i="1"/>
  <c r="JA295" i="1"/>
  <c r="IZ295" i="1"/>
  <c r="IY295" i="1"/>
  <c r="IX295" i="1"/>
  <c r="IW295" i="1"/>
  <c r="IV295" i="1"/>
  <c r="IU295" i="1"/>
  <c r="IT295" i="1"/>
  <c r="IS295" i="1"/>
  <c r="IR295" i="1"/>
  <c r="IQ295" i="1"/>
  <c r="IP295" i="1"/>
  <c r="IO295" i="1"/>
  <c r="IN295" i="1"/>
  <c r="IM295" i="1"/>
  <c r="IL295" i="1"/>
  <c r="IK295" i="1"/>
  <c r="IJ295" i="1"/>
  <c r="II295" i="1"/>
  <c r="IH295" i="1"/>
  <c r="IG295" i="1"/>
  <c r="IF295" i="1"/>
  <c r="IE295" i="1"/>
  <c r="ID295" i="1"/>
  <c r="IC295" i="1"/>
  <c r="IB295" i="1"/>
  <c r="IA295" i="1"/>
  <c r="HZ295" i="1"/>
  <c r="HY295" i="1"/>
  <c r="HX295" i="1"/>
  <c r="HW295" i="1"/>
  <c r="HV295" i="1"/>
  <c r="HU295" i="1"/>
  <c r="HT295" i="1"/>
  <c r="HS295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JV188" i="1" l="1"/>
  <c r="JZ188" i="1"/>
  <c r="KD188" i="1"/>
  <c r="KH188" i="1"/>
  <c r="KN188" i="1"/>
  <c r="KR188" i="1"/>
  <c r="KV188" i="1"/>
  <c r="JU295" i="1"/>
  <c r="JY295" i="1"/>
  <c r="KC295" i="1"/>
  <c r="KG295" i="1"/>
  <c r="KK295" i="1"/>
  <c r="KM295" i="1"/>
  <c r="KQ295" i="1"/>
  <c r="KU295" i="1"/>
  <c r="KY295" i="1"/>
  <c r="LC295" i="1"/>
  <c r="LE295" i="1"/>
  <c r="JU302" i="1"/>
  <c r="JY302" i="1"/>
  <c r="KA302" i="1"/>
  <c r="KE302" i="1"/>
  <c r="KK302" i="1"/>
  <c r="KO302" i="1"/>
  <c r="KS302" i="1"/>
  <c r="KU302" i="1"/>
  <c r="KY302" i="1"/>
  <c r="LC302" i="1"/>
  <c r="LE302" i="1"/>
  <c r="JT188" i="1"/>
  <c r="JX188" i="1"/>
  <c r="KB188" i="1"/>
  <c r="KF188" i="1"/>
  <c r="KJ188" i="1"/>
  <c r="KL188" i="1"/>
  <c r="KP188" i="1"/>
  <c r="KT188" i="1"/>
  <c r="KX188" i="1"/>
  <c r="KZ188" i="1"/>
  <c r="LB188" i="1"/>
  <c r="LF188" i="1"/>
  <c r="JW295" i="1"/>
  <c r="KA295" i="1"/>
  <c r="KE295" i="1"/>
  <c r="KI295" i="1"/>
  <c r="KO295" i="1"/>
  <c r="KS295" i="1"/>
  <c r="KW295" i="1"/>
  <c r="LA295" i="1"/>
  <c r="JW302" i="1"/>
  <c r="KC302" i="1"/>
  <c r="KG302" i="1"/>
  <c r="KI302" i="1"/>
  <c r="KM302" i="1"/>
  <c r="KQ302" i="1"/>
  <c r="KW302" i="1"/>
  <c r="LA302" i="1"/>
  <c r="JU188" i="1"/>
  <c r="JW188" i="1"/>
  <c r="JY188" i="1"/>
  <c r="KA188" i="1"/>
  <c r="KC188" i="1"/>
  <c r="KE188" i="1"/>
  <c r="KG188" i="1"/>
  <c r="KI188" i="1"/>
  <c r="KK188" i="1"/>
  <c r="KM188" i="1"/>
  <c r="KO188" i="1"/>
  <c r="KQ188" i="1"/>
  <c r="KS188" i="1"/>
  <c r="KU188" i="1"/>
  <c r="KW188" i="1"/>
  <c r="KY188" i="1"/>
  <c r="LA188" i="1"/>
  <c r="LC188" i="1"/>
  <c r="LE188" i="1"/>
  <c r="JT295" i="1"/>
  <c r="JV295" i="1"/>
  <c r="JX295" i="1"/>
  <c r="JZ295" i="1"/>
  <c r="KB295" i="1"/>
  <c r="KD295" i="1"/>
  <c r="KF295" i="1"/>
  <c r="KH295" i="1"/>
  <c r="KJ295" i="1"/>
  <c r="KL295" i="1"/>
  <c r="KN295" i="1"/>
  <c r="KP295" i="1"/>
  <c r="KR295" i="1"/>
  <c r="KT295" i="1"/>
  <c r="KV295" i="1"/>
  <c r="KX295" i="1"/>
  <c r="KZ295" i="1"/>
  <c r="LB295" i="1"/>
  <c r="LF295" i="1"/>
  <c r="JT302" i="1"/>
  <c r="JV302" i="1"/>
  <c r="JX302" i="1"/>
  <c r="JZ302" i="1"/>
  <c r="KB302" i="1"/>
  <c r="KD302" i="1"/>
  <c r="KF302" i="1"/>
  <c r="KH302" i="1"/>
  <c r="KJ302" i="1"/>
  <c r="KL302" i="1"/>
  <c r="KN302" i="1"/>
  <c r="KP302" i="1"/>
  <c r="KR302" i="1"/>
  <c r="KT302" i="1"/>
  <c r="KV302" i="1"/>
  <c r="KX302" i="1"/>
  <c r="KZ302" i="1"/>
  <c r="LB302" i="1"/>
  <c r="LF302" i="1"/>
  <c r="LK295" i="1"/>
  <c r="LK302" i="1"/>
  <c r="LJ295" i="1"/>
  <c r="LJ302" i="1"/>
  <c r="LJ188" i="1"/>
  <c r="LI302" i="1"/>
  <c r="LI295" i="1"/>
  <c r="LI188" i="1"/>
  <c r="LH295" i="1"/>
  <c r="LH302" i="1"/>
  <c r="LH188" i="1"/>
  <c r="LG295" i="1"/>
  <c r="LG302" i="1"/>
  <c r="LG188" i="1"/>
  <c r="JJ188" i="1"/>
  <c r="LD302" i="1"/>
  <c r="LD295" i="1"/>
  <c r="LD188" i="1"/>
  <c r="LK188" i="1" l="1"/>
  <c r="JJ328" i="1"/>
  <c r="JJ326" i="1"/>
  <c r="JJ325" i="1"/>
  <c r="JJ324" i="1"/>
  <c r="JJ323" i="1"/>
  <c r="JJ321" i="1"/>
  <c r="JJ319" i="1"/>
  <c r="JJ320" i="1"/>
  <c r="JJ318" i="1"/>
  <c r="JJ316" i="1"/>
  <c r="JJ315" i="1"/>
  <c r="JJ314" i="1"/>
  <c r="JJ313" i="1"/>
  <c r="JJ311" i="1"/>
  <c r="JJ310" i="1"/>
  <c r="JJ309" i="1"/>
  <c r="JJ308" i="1"/>
  <c r="JJ307" i="1"/>
  <c r="JJ306" i="1"/>
  <c r="JJ305" i="1"/>
  <c r="JJ303" i="1"/>
  <c r="JJ301" i="1"/>
  <c r="JJ300" i="1"/>
  <c r="JJ299" i="1"/>
  <c r="JJ298" i="1"/>
  <c r="JJ297" i="1"/>
  <c r="JJ296" i="1"/>
  <c r="JJ294" i="1"/>
  <c r="JJ292" i="1"/>
  <c r="JJ291" i="1"/>
  <c r="JJ290" i="1"/>
  <c r="JJ289" i="1"/>
  <c r="JJ288" i="1"/>
  <c r="JJ287" i="1"/>
  <c r="JJ286" i="1"/>
  <c r="JJ285" i="1"/>
  <c r="JJ284" i="1"/>
  <c r="JJ283" i="1"/>
  <c r="JJ282" i="1"/>
  <c r="JJ281" i="1"/>
  <c r="JJ280" i="1"/>
  <c r="JJ279" i="1"/>
  <c r="JJ278" i="1"/>
  <c r="JJ277" i="1"/>
  <c r="JJ276" i="1"/>
  <c r="JJ275" i="1"/>
  <c r="JJ274" i="1"/>
  <c r="JJ273" i="1"/>
  <c r="JJ272" i="1"/>
  <c r="JJ271" i="1"/>
  <c r="JJ270" i="1"/>
  <c r="JJ265" i="1"/>
  <c r="JJ264" i="1"/>
  <c r="JJ263" i="1"/>
  <c r="JJ262" i="1"/>
  <c r="JJ261" i="1"/>
  <c r="JJ260" i="1"/>
  <c r="JJ259" i="1"/>
  <c r="JJ258" i="1"/>
  <c r="JJ257" i="1"/>
  <c r="JJ256" i="1"/>
  <c r="JJ255" i="1"/>
  <c r="JJ254" i="1"/>
  <c r="JJ253" i="1"/>
  <c r="JJ252" i="1"/>
  <c r="JJ251" i="1"/>
  <c r="JJ250" i="1"/>
  <c r="JJ249" i="1"/>
  <c r="JJ248" i="1"/>
  <c r="JJ247" i="1"/>
  <c r="JJ246" i="1"/>
  <c r="JJ245" i="1"/>
  <c r="JJ244" i="1"/>
  <c r="JJ243" i="1"/>
  <c r="JJ242" i="1"/>
  <c r="JJ241" i="1"/>
  <c r="JJ240" i="1"/>
  <c r="JJ239" i="1"/>
  <c r="JJ238" i="1"/>
  <c r="JJ237" i="1"/>
  <c r="JJ236" i="1"/>
  <c r="JJ235" i="1"/>
  <c r="JJ234" i="1"/>
  <c r="JJ233" i="1"/>
  <c r="JJ232" i="1"/>
  <c r="JJ231" i="1"/>
  <c r="JJ230" i="1"/>
  <c r="JJ229" i="1"/>
  <c r="JJ228" i="1"/>
  <c r="JJ227" i="1"/>
  <c r="JJ226" i="1"/>
  <c r="JJ225" i="1"/>
  <c r="JJ224" i="1"/>
  <c r="JJ223" i="1"/>
  <c r="JJ222" i="1"/>
  <c r="JJ221" i="1"/>
  <c r="JJ220" i="1"/>
  <c r="JJ218" i="1"/>
  <c r="JJ217" i="1"/>
  <c r="JJ215" i="1"/>
  <c r="JJ214" i="1"/>
  <c r="JJ213" i="1"/>
  <c r="JJ212" i="1"/>
  <c r="JJ211" i="1"/>
  <c r="JJ210" i="1"/>
  <c r="JJ209" i="1"/>
  <c r="JJ208" i="1"/>
  <c r="JJ207" i="1"/>
  <c r="JJ206" i="1"/>
  <c r="JJ205" i="1"/>
  <c r="JJ204" i="1"/>
  <c r="JJ203" i="1"/>
  <c r="JJ202" i="1"/>
  <c r="JJ201" i="1"/>
  <c r="JJ200" i="1"/>
  <c r="JJ199" i="1"/>
  <c r="JJ198" i="1"/>
  <c r="JJ197" i="1"/>
  <c r="JJ196" i="1"/>
  <c r="JJ195" i="1"/>
  <c r="JJ194" i="1"/>
  <c r="JJ193" i="1"/>
  <c r="JJ192" i="1"/>
  <c r="JJ191" i="1"/>
  <c r="JJ190" i="1"/>
  <c r="JJ189" i="1"/>
  <c r="JJ187" i="1"/>
  <c r="JJ185" i="1"/>
  <c r="JJ184" i="1"/>
  <c r="JJ183" i="1"/>
  <c r="JJ182" i="1"/>
  <c r="JJ181" i="1"/>
  <c r="JJ180" i="1"/>
  <c r="JJ179" i="1"/>
  <c r="JJ178" i="1"/>
  <c r="JJ177" i="1"/>
  <c r="JJ176" i="1"/>
  <c r="JJ175" i="1"/>
  <c r="JJ174" i="1"/>
  <c r="JJ173" i="1"/>
  <c r="JJ172" i="1"/>
  <c r="JJ171" i="1"/>
  <c r="JJ170" i="1"/>
  <c r="JJ169" i="1"/>
  <c r="JJ168" i="1"/>
  <c r="JJ166" i="1"/>
  <c r="JJ165" i="1"/>
  <c r="JJ164" i="1"/>
  <c r="JJ163" i="1"/>
  <c r="JJ162" i="1"/>
  <c r="JJ161" i="1"/>
  <c r="JJ160" i="1"/>
  <c r="JJ159" i="1"/>
  <c r="JJ158" i="1"/>
  <c r="JJ157" i="1"/>
  <c r="JJ155" i="1"/>
  <c r="JJ154" i="1"/>
  <c r="JJ153" i="1"/>
  <c r="JJ152" i="1"/>
  <c r="JJ151" i="1"/>
  <c r="JJ150" i="1"/>
  <c r="JJ149" i="1"/>
  <c r="JJ148" i="1"/>
  <c r="JJ147" i="1"/>
  <c r="JJ146" i="1"/>
  <c r="JJ145" i="1"/>
  <c r="JJ144" i="1"/>
  <c r="JJ143" i="1"/>
  <c r="JJ141" i="1"/>
  <c r="JJ139" i="1"/>
  <c r="JJ138" i="1"/>
  <c r="JJ137" i="1"/>
  <c r="JJ136" i="1"/>
  <c r="JJ134" i="1"/>
  <c r="JJ133" i="1"/>
  <c r="JJ132" i="1"/>
  <c r="JJ131" i="1"/>
  <c r="JJ130" i="1"/>
  <c r="JJ129" i="1"/>
  <c r="JJ128" i="1"/>
  <c r="JJ127" i="1"/>
  <c r="JJ126" i="1"/>
  <c r="JJ125" i="1"/>
  <c r="JJ124" i="1"/>
  <c r="JJ123" i="1"/>
  <c r="JJ122" i="1"/>
  <c r="JJ121" i="1"/>
  <c r="JJ119" i="1"/>
  <c r="JJ118" i="1"/>
  <c r="JJ117" i="1"/>
  <c r="JJ116" i="1"/>
  <c r="JJ115" i="1"/>
  <c r="JJ114" i="1"/>
  <c r="JJ113" i="1"/>
  <c r="JJ112" i="1"/>
  <c r="JJ111" i="1"/>
  <c r="JJ110" i="1"/>
  <c r="JJ109" i="1"/>
  <c r="JJ107" i="1"/>
  <c r="JJ106" i="1"/>
  <c r="JJ105" i="1"/>
  <c r="JJ104" i="1"/>
  <c r="JJ103" i="1"/>
  <c r="JJ102" i="1"/>
  <c r="JJ101" i="1"/>
  <c r="JJ100" i="1"/>
  <c r="JJ99" i="1"/>
  <c r="JJ98" i="1"/>
  <c r="JJ97" i="1"/>
  <c r="JJ96" i="1"/>
  <c r="JJ95" i="1"/>
  <c r="JJ94" i="1"/>
  <c r="JJ93" i="1"/>
  <c r="JJ91" i="1"/>
  <c r="JJ90" i="1"/>
  <c r="JJ89" i="1"/>
  <c r="JJ88" i="1"/>
  <c r="JJ87" i="1"/>
  <c r="JJ86" i="1"/>
  <c r="JJ85" i="1"/>
  <c r="JJ84" i="1"/>
  <c r="JJ83" i="1"/>
  <c r="JJ82" i="1"/>
  <c r="JJ81" i="1"/>
  <c r="JJ80" i="1"/>
  <c r="JJ79" i="1"/>
  <c r="JJ77" i="1"/>
  <c r="JJ76" i="1"/>
  <c r="JJ75" i="1"/>
  <c r="JJ74" i="1"/>
  <c r="JJ73" i="1"/>
  <c r="JJ72" i="1"/>
  <c r="JJ71" i="1"/>
  <c r="JJ70" i="1"/>
  <c r="JJ69" i="1"/>
  <c r="JJ68" i="1"/>
  <c r="JJ67" i="1"/>
  <c r="JJ66" i="1"/>
  <c r="JJ65" i="1"/>
  <c r="JJ63" i="1"/>
  <c r="JJ62" i="1"/>
  <c r="JJ61" i="1"/>
  <c r="JJ60" i="1"/>
  <c r="JJ59" i="1"/>
  <c r="JJ58" i="1"/>
  <c r="JJ57" i="1"/>
  <c r="JJ56" i="1"/>
  <c r="JJ55" i="1"/>
  <c r="JJ54" i="1"/>
  <c r="JJ53" i="1"/>
  <c r="JJ52" i="1"/>
  <c r="JJ51" i="1"/>
  <c r="JJ50" i="1"/>
  <c r="JJ48" i="1"/>
  <c r="JJ47" i="1"/>
  <c r="JJ45" i="1"/>
  <c r="JJ44" i="1"/>
  <c r="JJ43" i="1"/>
  <c r="JJ42" i="1"/>
  <c r="JJ41" i="1"/>
  <c r="JJ40" i="1"/>
  <c r="JJ39" i="1"/>
  <c r="JJ38" i="1"/>
  <c r="JJ37" i="1"/>
  <c r="JJ36" i="1"/>
  <c r="JJ35" i="1"/>
  <c r="JJ34" i="1"/>
  <c r="JJ33" i="1"/>
  <c r="JJ32" i="1"/>
  <c r="JJ31" i="1"/>
  <c r="JJ30" i="1"/>
  <c r="JJ29" i="1"/>
  <c r="JJ28" i="1"/>
  <c r="JJ27" i="1"/>
  <c r="JJ26" i="1"/>
  <c r="JJ25" i="1"/>
  <c r="JJ24" i="1"/>
  <c r="JJ23" i="1"/>
  <c r="JJ21" i="1"/>
  <c r="JJ20" i="1"/>
  <c r="JJ19" i="1"/>
  <c r="JJ18" i="1"/>
  <c r="JJ17" i="1"/>
  <c r="JJ16" i="1"/>
  <c r="JJ15" i="1"/>
  <c r="JJ14" i="1"/>
  <c r="JJ13" i="1"/>
  <c r="JJ12" i="1"/>
  <c r="JJ11" i="1"/>
  <c r="JJ10" i="1"/>
  <c r="JJ9" i="1"/>
  <c r="JJ8" i="1"/>
  <c r="JJ7" i="1"/>
  <c r="JJ6" i="1"/>
  <c r="JJ5" i="1"/>
  <c r="JJ4" i="1"/>
  <c r="JJ3" i="1"/>
  <c r="JJ2" i="1"/>
  <c r="HJ330" i="1"/>
  <c r="FI330" i="1"/>
  <c r="DH330" i="1"/>
  <c r="DH328" i="1"/>
  <c r="DH33" i="1"/>
  <c r="DH32" i="1"/>
  <c r="DH31" i="1"/>
  <c r="DH30" i="1"/>
  <c r="DH19" i="1"/>
  <c r="DH18" i="1"/>
  <c r="DH11" i="1"/>
  <c r="DH10" i="1"/>
  <c r="DH9" i="1"/>
  <c r="DH8" i="1"/>
  <c r="DH7" i="1"/>
  <c r="DH5" i="1"/>
  <c r="DH4" i="1"/>
  <c r="DH3" i="1"/>
  <c r="DH2" i="1"/>
  <c r="BG330" i="1"/>
  <c r="HH110" i="1"/>
  <c r="HG110" i="1"/>
  <c r="HG330" i="1" s="1"/>
  <c r="HF110" i="1"/>
  <c r="HE110" i="1"/>
  <c r="HD110" i="1"/>
  <c r="HC110" i="1"/>
  <c r="BG331" i="1" l="1"/>
  <c r="JJ331" i="1"/>
  <c r="LK4" i="1"/>
  <c r="LK6" i="1"/>
  <c r="LK8" i="1"/>
  <c r="LK10" i="1"/>
  <c r="LK12" i="1"/>
  <c r="LK14" i="1"/>
  <c r="LK16" i="1"/>
  <c r="LK18" i="1"/>
  <c r="LK20" i="1"/>
  <c r="LK23" i="1"/>
  <c r="LK25" i="1"/>
  <c r="LK27" i="1"/>
  <c r="LK29" i="1"/>
  <c r="LK31" i="1"/>
  <c r="LK33" i="1"/>
  <c r="LK35" i="1"/>
  <c r="LK37" i="1"/>
  <c r="LK39" i="1"/>
  <c r="LK41" i="1"/>
  <c r="LK43" i="1"/>
  <c r="LK45" i="1"/>
  <c r="LK48" i="1"/>
  <c r="LK51" i="1"/>
  <c r="LK53" i="1"/>
  <c r="LK55" i="1"/>
  <c r="LK57" i="1"/>
  <c r="LK59" i="1"/>
  <c r="LK61" i="1"/>
  <c r="LK63" i="1"/>
  <c r="LK66" i="1"/>
  <c r="LK68" i="1"/>
  <c r="LK70" i="1"/>
  <c r="LK72" i="1"/>
  <c r="LK74" i="1"/>
  <c r="LK76" i="1"/>
  <c r="LK79" i="1"/>
  <c r="LK81" i="1"/>
  <c r="LK83" i="1"/>
  <c r="LK85" i="1"/>
  <c r="LK87" i="1"/>
  <c r="LK89" i="1"/>
  <c r="LK91" i="1"/>
  <c r="LK94" i="1"/>
  <c r="LK96" i="1"/>
  <c r="LK98" i="1"/>
  <c r="LK100" i="1"/>
  <c r="LK102" i="1"/>
  <c r="LK104" i="1"/>
  <c r="LK106" i="1"/>
  <c r="LK109" i="1"/>
  <c r="LK111" i="1"/>
  <c r="LK113" i="1"/>
  <c r="LK115" i="1"/>
  <c r="LK117" i="1"/>
  <c r="LK119" i="1"/>
  <c r="LK122" i="1"/>
  <c r="LK124" i="1"/>
  <c r="LK126" i="1"/>
  <c r="LK128" i="1"/>
  <c r="LK130" i="1"/>
  <c r="LK132" i="1"/>
  <c r="LK134" i="1"/>
  <c r="LK137" i="1"/>
  <c r="LK139" i="1"/>
  <c r="LK143" i="1"/>
  <c r="LK145" i="1"/>
  <c r="LK147" i="1"/>
  <c r="LK149" i="1"/>
  <c r="LK151" i="1"/>
  <c r="LK153" i="1"/>
  <c r="LK155" i="1"/>
  <c r="LK158" i="1"/>
  <c r="LK160" i="1"/>
  <c r="LK162" i="1"/>
  <c r="LK164" i="1"/>
  <c r="LK166" i="1"/>
  <c r="LK169" i="1"/>
  <c r="LK171" i="1"/>
  <c r="LK173" i="1"/>
  <c r="LK175" i="1"/>
  <c r="LK177" i="1"/>
  <c r="LK179" i="1"/>
  <c r="LK181" i="1"/>
  <c r="LK183" i="1"/>
  <c r="LK185" i="1"/>
  <c r="LK189" i="1"/>
  <c r="LK191" i="1"/>
  <c r="LK193" i="1"/>
  <c r="LK195" i="1"/>
  <c r="LK197" i="1"/>
  <c r="LK199" i="1"/>
  <c r="LK201" i="1"/>
  <c r="LK203" i="1"/>
  <c r="LK205" i="1"/>
  <c r="LK207" i="1"/>
  <c r="LK209" i="1"/>
  <c r="LK211" i="1"/>
  <c r="LK213" i="1"/>
  <c r="LK215" i="1"/>
  <c r="LK218" i="1"/>
  <c r="LK221" i="1"/>
  <c r="LK223" i="1"/>
  <c r="LK225" i="1"/>
  <c r="LK227" i="1"/>
  <c r="LK229" i="1"/>
  <c r="LK231" i="1"/>
  <c r="LK233" i="1"/>
  <c r="LK235" i="1"/>
  <c r="LK237" i="1"/>
  <c r="LK239" i="1"/>
  <c r="LK241" i="1"/>
  <c r="LK243" i="1"/>
  <c r="LK245" i="1"/>
  <c r="LK247" i="1"/>
  <c r="LK249" i="1"/>
  <c r="LK251" i="1"/>
  <c r="LK253" i="1"/>
  <c r="LK255" i="1"/>
  <c r="LK257" i="1"/>
  <c r="LK259" i="1"/>
  <c r="LK261" i="1"/>
  <c r="LK263" i="1"/>
  <c r="LK265" i="1"/>
  <c r="LK270" i="1"/>
  <c r="LK272" i="1"/>
  <c r="LK274" i="1"/>
  <c r="LK276" i="1"/>
  <c r="LK278" i="1"/>
  <c r="LK280" i="1"/>
  <c r="LK282" i="1"/>
  <c r="LK284" i="1"/>
  <c r="LK286" i="1"/>
  <c r="LK288" i="1"/>
  <c r="LK290" i="1"/>
  <c r="LK292" i="1"/>
  <c r="LK296" i="1"/>
  <c r="LK298" i="1"/>
  <c r="LK300" i="1"/>
  <c r="LK303" i="1"/>
  <c r="LK306" i="1"/>
  <c r="LK308" i="1"/>
  <c r="LK310" i="1"/>
  <c r="LK313" i="1"/>
  <c r="LK315" i="1"/>
  <c r="LK318" i="1"/>
  <c r="LK319" i="1"/>
  <c r="LK323" i="1"/>
  <c r="LK325" i="1"/>
  <c r="LK328" i="1"/>
  <c r="LK3" i="1"/>
  <c r="LK5" i="1"/>
  <c r="LK7" i="1"/>
  <c r="LK9" i="1"/>
  <c r="LK11" i="1"/>
  <c r="LK13" i="1"/>
  <c r="LK15" i="1"/>
  <c r="LK17" i="1"/>
  <c r="LK19" i="1"/>
  <c r="LK21" i="1"/>
  <c r="LK24" i="1"/>
  <c r="LK26" i="1"/>
  <c r="LK28" i="1"/>
  <c r="LK30" i="1"/>
  <c r="LK32" i="1"/>
  <c r="LK34" i="1"/>
  <c r="LK36" i="1"/>
  <c r="LK38" i="1"/>
  <c r="LK40" i="1"/>
  <c r="LK42" i="1"/>
  <c r="LK44" i="1"/>
  <c r="LK47" i="1"/>
  <c r="LK50" i="1"/>
  <c r="LK52" i="1"/>
  <c r="LK54" i="1"/>
  <c r="LK56" i="1"/>
  <c r="LK58" i="1"/>
  <c r="LK60" i="1"/>
  <c r="LK62" i="1"/>
  <c r="LK65" i="1"/>
  <c r="LK67" i="1"/>
  <c r="LK69" i="1"/>
  <c r="LK71" i="1"/>
  <c r="LK73" i="1"/>
  <c r="LK75" i="1"/>
  <c r="LK77" i="1"/>
  <c r="LK80" i="1"/>
  <c r="LK82" i="1"/>
  <c r="LK84" i="1"/>
  <c r="LK86" i="1"/>
  <c r="LK88" i="1"/>
  <c r="LK90" i="1"/>
  <c r="LK93" i="1"/>
  <c r="LK95" i="1"/>
  <c r="LK97" i="1"/>
  <c r="LK99" i="1"/>
  <c r="LK101" i="1"/>
  <c r="LK103" i="1"/>
  <c r="LK105" i="1"/>
  <c r="LK107" i="1"/>
  <c r="LK110" i="1"/>
  <c r="LK112" i="1"/>
  <c r="LK114" i="1"/>
  <c r="LK116" i="1"/>
  <c r="LK118" i="1"/>
  <c r="LK121" i="1"/>
  <c r="LK123" i="1"/>
  <c r="LK125" i="1"/>
  <c r="LK127" i="1"/>
  <c r="LK129" i="1"/>
  <c r="LK131" i="1"/>
  <c r="LK133" i="1"/>
  <c r="LK136" i="1"/>
  <c r="LK138" i="1"/>
  <c r="LK141" i="1"/>
  <c r="LK144" i="1"/>
  <c r="LK146" i="1"/>
  <c r="LK148" i="1"/>
  <c r="LK150" i="1"/>
  <c r="LK152" i="1"/>
  <c r="LK154" i="1"/>
  <c r="LK157" i="1"/>
  <c r="LK159" i="1"/>
  <c r="LK161" i="1"/>
  <c r="LK163" i="1"/>
  <c r="LK165" i="1"/>
  <c r="LK168" i="1"/>
  <c r="LK170" i="1"/>
  <c r="LK172" i="1"/>
  <c r="LK174" i="1"/>
  <c r="LK176" i="1"/>
  <c r="LK178" i="1"/>
  <c r="LK180" i="1"/>
  <c r="LK182" i="1"/>
  <c r="LK184" i="1"/>
  <c r="LK187" i="1"/>
  <c r="LK190" i="1"/>
  <c r="LK192" i="1"/>
  <c r="LK194" i="1"/>
  <c r="LK196" i="1"/>
  <c r="LK198" i="1"/>
  <c r="LK200" i="1"/>
  <c r="LK202" i="1"/>
  <c r="LK204" i="1"/>
  <c r="LK206" i="1"/>
  <c r="LK208" i="1"/>
  <c r="LK210" i="1"/>
  <c r="LK212" i="1"/>
  <c r="LK214" i="1"/>
  <c r="LK217" i="1"/>
  <c r="LK220" i="1"/>
  <c r="LK222" i="1"/>
  <c r="LK224" i="1"/>
  <c r="LK226" i="1"/>
  <c r="LK228" i="1"/>
  <c r="LK230" i="1"/>
  <c r="LK232" i="1"/>
  <c r="LK234" i="1"/>
  <c r="LK236" i="1"/>
  <c r="LK238" i="1"/>
  <c r="LK240" i="1"/>
  <c r="LK242" i="1"/>
  <c r="LK244" i="1"/>
  <c r="LK246" i="1"/>
  <c r="LK248" i="1"/>
  <c r="LK250" i="1"/>
  <c r="LK252" i="1"/>
  <c r="LK254" i="1"/>
  <c r="LK256" i="1"/>
  <c r="LK258" i="1"/>
  <c r="LK260" i="1"/>
  <c r="LK262" i="1"/>
  <c r="LK264" i="1"/>
  <c r="LK271" i="1"/>
  <c r="LK273" i="1"/>
  <c r="LK275" i="1"/>
  <c r="LK277" i="1"/>
  <c r="LK279" i="1"/>
  <c r="LK281" i="1"/>
  <c r="LK283" i="1"/>
  <c r="LK285" i="1"/>
  <c r="LK287" i="1"/>
  <c r="LK289" i="1"/>
  <c r="LK291" i="1"/>
  <c r="LK294" i="1"/>
  <c r="LK297" i="1"/>
  <c r="LK299" i="1"/>
  <c r="LK301" i="1"/>
  <c r="LK305" i="1"/>
  <c r="LK307" i="1"/>
  <c r="LK309" i="1"/>
  <c r="LK311" i="1"/>
  <c r="LK314" i="1"/>
  <c r="LK316" i="1"/>
  <c r="LK320" i="1"/>
  <c r="LK321" i="1"/>
  <c r="LK324" i="1"/>
  <c r="LK326" i="1"/>
  <c r="LK330" i="1"/>
  <c r="LK2" i="1"/>
  <c r="JJ330" i="1"/>
  <c r="JJ332" i="1" l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LE115" i="1" l="1"/>
  <c r="LC115" i="1"/>
  <c r="LA115" i="1"/>
  <c r="KY115" i="1"/>
  <c r="KW115" i="1"/>
  <c r="KU115" i="1"/>
  <c r="KS115" i="1"/>
  <c r="KQ115" i="1"/>
  <c r="KO115" i="1"/>
  <c r="KM115" i="1"/>
  <c r="KK115" i="1"/>
  <c r="KI115" i="1"/>
  <c r="KG115" i="1"/>
  <c r="KE115" i="1"/>
  <c r="KC115" i="1"/>
  <c r="KA115" i="1"/>
  <c r="JY115" i="1"/>
  <c r="JW115" i="1"/>
  <c r="JU115" i="1"/>
  <c r="LB200" i="1"/>
  <c r="KZ200" i="1"/>
  <c r="KX200" i="1"/>
  <c r="KV200" i="1"/>
  <c r="KT200" i="1"/>
  <c r="KR200" i="1"/>
  <c r="KP200" i="1"/>
  <c r="KN200" i="1"/>
  <c r="KL200" i="1"/>
  <c r="KJ200" i="1"/>
  <c r="KH200" i="1"/>
  <c r="KF200" i="1"/>
  <c r="KD200" i="1"/>
  <c r="KB200" i="1"/>
  <c r="JZ200" i="1"/>
  <c r="JX200" i="1"/>
  <c r="JV200" i="1"/>
  <c r="JT200" i="1"/>
  <c r="LE210" i="1"/>
  <c r="LC210" i="1"/>
  <c r="LA210" i="1"/>
  <c r="KY210" i="1"/>
  <c r="KW210" i="1"/>
  <c r="KU210" i="1"/>
  <c r="KS210" i="1"/>
  <c r="KQ210" i="1"/>
  <c r="KO210" i="1"/>
  <c r="KM210" i="1"/>
  <c r="KK210" i="1"/>
  <c r="KI210" i="1"/>
  <c r="KG210" i="1"/>
  <c r="KE210" i="1"/>
  <c r="KC210" i="1"/>
  <c r="KA210" i="1"/>
  <c r="JY210" i="1"/>
  <c r="JW210" i="1"/>
  <c r="JU210" i="1"/>
  <c r="LB115" i="1"/>
  <c r="KZ115" i="1"/>
  <c r="KX115" i="1"/>
  <c r="KV115" i="1"/>
  <c r="KT115" i="1"/>
  <c r="KR115" i="1"/>
  <c r="KP115" i="1"/>
  <c r="KN115" i="1"/>
  <c r="KL115" i="1"/>
  <c r="KJ115" i="1"/>
  <c r="KH115" i="1"/>
  <c r="KF115" i="1"/>
  <c r="KD115" i="1"/>
  <c r="KB115" i="1"/>
  <c r="JZ115" i="1"/>
  <c r="JX115" i="1"/>
  <c r="JV115" i="1"/>
  <c r="JT115" i="1"/>
  <c r="LE200" i="1"/>
  <c r="LC200" i="1"/>
  <c r="LA200" i="1"/>
  <c r="KY200" i="1"/>
  <c r="KW200" i="1"/>
  <c r="KU200" i="1"/>
  <c r="KS200" i="1"/>
  <c r="KQ200" i="1"/>
  <c r="KO200" i="1"/>
  <c r="KM200" i="1"/>
  <c r="KK200" i="1"/>
  <c r="KI200" i="1"/>
  <c r="KG200" i="1"/>
  <c r="KE200" i="1"/>
  <c r="KC200" i="1"/>
  <c r="KA200" i="1"/>
  <c r="JY200" i="1"/>
  <c r="JW200" i="1"/>
  <c r="JU200" i="1"/>
  <c r="LB210" i="1"/>
  <c r="KZ210" i="1"/>
  <c r="KX210" i="1"/>
  <c r="KV210" i="1"/>
  <c r="KT210" i="1"/>
  <c r="KR210" i="1"/>
  <c r="KP210" i="1"/>
  <c r="KN210" i="1"/>
  <c r="KL210" i="1"/>
  <c r="KJ210" i="1"/>
  <c r="KH210" i="1"/>
  <c r="KF210" i="1"/>
  <c r="KD210" i="1"/>
  <c r="KB210" i="1"/>
  <c r="JZ210" i="1"/>
  <c r="JX210" i="1"/>
  <c r="JV210" i="1"/>
  <c r="JT210" i="1"/>
  <c r="LJ115" i="1"/>
  <c r="LI115" i="1"/>
  <c r="LI210" i="1"/>
  <c r="LI200" i="1"/>
  <c r="LH200" i="1"/>
  <c r="LH115" i="1"/>
  <c r="LH210" i="1"/>
  <c r="LG115" i="1"/>
  <c r="LG210" i="1"/>
  <c r="LG200" i="1"/>
  <c r="LJ210" i="1"/>
  <c r="LF200" i="1"/>
  <c r="LD200" i="1"/>
  <c r="LF115" i="1"/>
  <c r="LD115" i="1"/>
  <c r="LF210" i="1"/>
  <c r="LD210" i="1"/>
  <c r="LJ200" i="1"/>
  <c r="JI328" i="1" l="1"/>
  <c r="JI326" i="1"/>
  <c r="JI325" i="1"/>
  <c r="JI324" i="1"/>
  <c r="JI323" i="1"/>
  <c r="JI321" i="1"/>
  <c r="JI319" i="1"/>
  <c r="JI320" i="1"/>
  <c r="JI318" i="1"/>
  <c r="JI316" i="1"/>
  <c r="JI315" i="1"/>
  <c r="JI314" i="1"/>
  <c r="JI313" i="1"/>
  <c r="JI311" i="1"/>
  <c r="JI310" i="1"/>
  <c r="JI309" i="1"/>
  <c r="JI308" i="1"/>
  <c r="JI307" i="1"/>
  <c r="JI306" i="1"/>
  <c r="JI305" i="1"/>
  <c r="JI303" i="1"/>
  <c r="JI301" i="1"/>
  <c r="JI300" i="1"/>
  <c r="JI299" i="1"/>
  <c r="JI298" i="1"/>
  <c r="JI297" i="1"/>
  <c r="JI296" i="1"/>
  <c r="JI294" i="1"/>
  <c r="JI292" i="1"/>
  <c r="JI291" i="1"/>
  <c r="JI290" i="1"/>
  <c r="JI289" i="1"/>
  <c r="JI288" i="1"/>
  <c r="JI287" i="1"/>
  <c r="JI286" i="1"/>
  <c r="JI285" i="1"/>
  <c r="JI284" i="1"/>
  <c r="JI283" i="1"/>
  <c r="JI282" i="1"/>
  <c r="JI281" i="1"/>
  <c r="JI280" i="1"/>
  <c r="JI279" i="1"/>
  <c r="JI278" i="1"/>
  <c r="JI277" i="1"/>
  <c r="JI276" i="1"/>
  <c r="JI275" i="1"/>
  <c r="JI274" i="1"/>
  <c r="JI273" i="1"/>
  <c r="JI272" i="1"/>
  <c r="JI271" i="1"/>
  <c r="JI270" i="1"/>
  <c r="JI265" i="1"/>
  <c r="JI264" i="1"/>
  <c r="JI263" i="1"/>
  <c r="JI262" i="1"/>
  <c r="JI261" i="1"/>
  <c r="JI260" i="1"/>
  <c r="JI259" i="1"/>
  <c r="JI258" i="1"/>
  <c r="JI257" i="1"/>
  <c r="JI256" i="1"/>
  <c r="JI255" i="1"/>
  <c r="JI254" i="1"/>
  <c r="JI253" i="1"/>
  <c r="JI252" i="1"/>
  <c r="JI251" i="1"/>
  <c r="JI250" i="1"/>
  <c r="JI249" i="1"/>
  <c r="JI248" i="1"/>
  <c r="JI247" i="1"/>
  <c r="JI246" i="1"/>
  <c r="JI245" i="1"/>
  <c r="JI244" i="1"/>
  <c r="JI243" i="1"/>
  <c r="JI242" i="1"/>
  <c r="JI241" i="1"/>
  <c r="JI240" i="1"/>
  <c r="JI239" i="1"/>
  <c r="JI238" i="1"/>
  <c r="JI237" i="1"/>
  <c r="JI236" i="1"/>
  <c r="JI235" i="1"/>
  <c r="JI234" i="1"/>
  <c r="JI233" i="1"/>
  <c r="JI232" i="1"/>
  <c r="JI231" i="1"/>
  <c r="JI230" i="1"/>
  <c r="JI229" i="1"/>
  <c r="JI228" i="1"/>
  <c r="JI227" i="1"/>
  <c r="JI226" i="1"/>
  <c r="JI225" i="1"/>
  <c r="JI224" i="1"/>
  <c r="JI223" i="1"/>
  <c r="JI222" i="1"/>
  <c r="JI221" i="1"/>
  <c r="JI220" i="1"/>
  <c r="JI218" i="1"/>
  <c r="JI217" i="1"/>
  <c r="JI215" i="1"/>
  <c r="JI214" i="1"/>
  <c r="JI213" i="1"/>
  <c r="JI212" i="1"/>
  <c r="JI211" i="1"/>
  <c r="JI209" i="1"/>
  <c r="JI208" i="1"/>
  <c r="JI207" i="1"/>
  <c r="JI206" i="1"/>
  <c r="JI205" i="1"/>
  <c r="JI204" i="1"/>
  <c r="JI203" i="1"/>
  <c r="JI202" i="1"/>
  <c r="JI201" i="1"/>
  <c r="JI199" i="1"/>
  <c r="JI198" i="1"/>
  <c r="JI197" i="1"/>
  <c r="JI196" i="1"/>
  <c r="JI195" i="1"/>
  <c r="JI194" i="1"/>
  <c r="JI193" i="1"/>
  <c r="JI192" i="1"/>
  <c r="JI191" i="1"/>
  <c r="JI190" i="1"/>
  <c r="JI189" i="1"/>
  <c r="JI187" i="1"/>
  <c r="JI185" i="1"/>
  <c r="JI184" i="1"/>
  <c r="JI183" i="1"/>
  <c r="JI182" i="1"/>
  <c r="JI181" i="1"/>
  <c r="JI180" i="1"/>
  <c r="JI179" i="1"/>
  <c r="JI178" i="1"/>
  <c r="JI177" i="1"/>
  <c r="JI176" i="1"/>
  <c r="JI175" i="1"/>
  <c r="JI174" i="1"/>
  <c r="JI173" i="1"/>
  <c r="JI172" i="1"/>
  <c r="JI171" i="1"/>
  <c r="JI170" i="1"/>
  <c r="JI169" i="1"/>
  <c r="JI168" i="1"/>
  <c r="JI166" i="1"/>
  <c r="JI165" i="1"/>
  <c r="JI164" i="1"/>
  <c r="JI163" i="1"/>
  <c r="JI162" i="1"/>
  <c r="JI161" i="1"/>
  <c r="JI160" i="1"/>
  <c r="JI159" i="1"/>
  <c r="JI158" i="1"/>
  <c r="JI157" i="1"/>
  <c r="JI155" i="1"/>
  <c r="JI154" i="1"/>
  <c r="JI153" i="1"/>
  <c r="JI152" i="1"/>
  <c r="JI151" i="1"/>
  <c r="JI150" i="1"/>
  <c r="JI149" i="1"/>
  <c r="JI148" i="1"/>
  <c r="JI147" i="1"/>
  <c r="JI146" i="1"/>
  <c r="JI145" i="1"/>
  <c r="JI144" i="1"/>
  <c r="JI143" i="1"/>
  <c r="JI141" i="1"/>
  <c r="JI139" i="1"/>
  <c r="JI138" i="1"/>
  <c r="JI137" i="1"/>
  <c r="JI136" i="1"/>
  <c r="JI134" i="1"/>
  <c r="JI133" i="1"/>
  <c r="JI132" i="1"/>
  <c r="JI131" i="1"/>
  <c r="JI130" i="1"/>
  <c r="JI129" i="1"/>
  <c r="JI128" i="1"/>
  <c r="JI127" i="1"/>
  <c r="JI126" i="1"/>
  <c r="JI125" i="1"/>
  <c r="JI124" i="1"/>
  <c r="JI123" i="1"/>
  <c r="JI122" i="1"/>
  <c r="JI121" i="1"/>
  <c r="JI119" i="1"/>
  <c r="JI118" i="1"/>
  <c r="JI117" i="1"/>
  <c r="JI116" i="1"/>
  <c r="JI114" i="1"/>
  <c r="JI113" i="1"/>
  <c r="JI112" i="1"/>
  <c r="JI111" i="1"/>
  <c r="JI110" i="1"/>
  <c r="JI109" i="1"/>
  <c r="JI107" i="1"/>
  <c r="JI106" i="1"/>
  <c r="JI105" i="1"/>
  <c r="JI104" i="1"/>
  <c r="JI103" i="1"/>
  <c r="JI102" i="1"/>
  <c r="JI101" i="1"/>
  <c r="JI100" i="1"/>
  <c r="JI99" i="1"/>
  <c r="JI98" i="1"/>
  <c r="JI97" i="1"/>
  <c r="JI96" i="1"/>
  <c r="JI95" i="1"/>
  <c r="JI94" i="1"/>
  <c r="JI93" i="1"/>
  <c r="JI91" i="1"/>
  <c r="JI90" i="1"/>
  <c r="JI89" i="1"/>
  <c r="JI88" i="1"/>
  <c r="JI87" i="1"/>
  <c r="JI86" i="1"/>
  <c r="JI85" i="1"/>
  <c r="JI84" i="1"/>
  <c r="JI83" i="1"/>
  <c r="JI82" i="1"/>
  <c r="JI81" i="1"/>
  <c r="JI80" i="1"/>
  <c r="JI79" i="1"/>
  <c r="JI77" i="1"/>
  <c r="JI76" i="1"/>
  <c r="JI75" i="1"/>
  <c r="JI74" i="1"/>
  <c r="JI73" i="1"/>
  <c r="JI72" i="1"/>
  <c r="JI71" i="1"/>
  <c r="JI70" i="1"/>
  <c r="JI69" i="1"/>
  <c r="JI68" i="1"/>
  <c r="JI67" i="1"/>
  <c r="JI66" i="1"/>
  <c r="JI65" i="1"/>
  <c r="JI63" i="1"/>
  <c r="JI62" i="1"/>
  <c r="JI61" i="1"/>
  <c r="JI60" i="1"/>
  <c r="JI59" i="1"/>
  <c r="JI58" i="1"/>
  <c r="JI57" i="1"/>
  <c r="JI56" i="1"/>
  <c r="JI55" i="1"/>
  <c r="JI54" i="1"/>
  <c r="JI53" i="1"/>
  <c r="JI52" i="1"/>
  <c r="JI51" i="1"/>
  <c r="JI50" i="1"/>
  <c r="JI48" i="1"/>
  <c r="JI47" i="1"/>
  <c r="JI45" i="1"/>
  <c r="JI44" i="1"/>
  <c r="JI43" i="1"/>
  <c r="JI42" i="1"/>
  <c r="JI41" i="1"/>
  <c r="JI40" i="1"/>
  <c r="JI39" i="1"/>
  <c r="JI38" i="1"/>
  <c r="JI37" i="1"/>
  <c r="JI36" i="1"/>
  <c r="JI35" i="1"/>
  <c r="JI34" i="1"/>
  <c r="JI33" i="1"/>
  <c r="JI32" i="1"/>
  <c r="JI31" i="1"/>
  <c r="JI30" i="1"/>
  <c r="JI29" i="1"/>
  <c r="JI28" i="1"/>
  <c r="JI27" i="1"/>
  <c r="JI26" i="1"/>
  <c r="JI25" i="1"/>
  <c r="JI24" i="1"/>
  <c r="JI23" i="1"/>
  <c r="JI21" i="1"/>
  <c r="JI20" i="1"/>
  <c r="JI19" i="1"/>
  <c r="JI18" i="1"/>
  <c r="JI17" i="1"/>
  <c r="JI16" i="1"/>
  <c r="JI15" i="1"/>
  <c r="JI14" i="1"/>
  <c r="JI13" i="1"/>
  <c r="JI12" i="1"/>
  <c r="JI11" i="1"/>
  <c r="JI10" i="1"/>
  <c r="JI9" i="1"/>
  <c r="JI8" i="1"/>
  <c r="JI7" i="1"/>
  <c r="JI6" i="1"/>
  <c r="JI5" i="1"/>
  <c r="JI4" i="1"/>
  <c r="JI3" i="1"/>
  <c r="JI2" i="1"/>
  <c r="HI330" i="1"/>
  <c r="FH330" i="1"/>
  <c r="DG330" i="1"/>
  <c r="DG328" i="1"/>
  <c r="DG33" i="1"/>
  <c r="DG32" i="1"/>
  <c r="DG31" i="1"/>
  <c r="DG30" i="1"/>
  <c r="DG19" i="1"/>
  <c r="DG18" i="1"/>
  <c r="DG11" i="1"/>
  <c r="DG10" i="1"/>
  <c r="DG9" i="1"/>
  <c r="DG8" i="1"/>
  <c r="DG7" i="1"/>
  <c r="DG5" i="1"/>
  <c r="DG4" i="1"/>
  <c r="DG3" i="1"/>
  <c r="DG2" i="1"/>
  <c r="BF330" i="1"/>
  <c r="LJ3" i="1" l="1"/>
  <c r="LJ5" i="1"/>
  <c r="LJ7" i="1"/>
  <c r="LJ9" i="1"/>
  <c r="LJ11" i="1"/>
  <c r="LJ13" i="1"/>
  <c r="LJ15" i="1"/>
  <c r="LJ17" i="1"/>
  <c r="LJ19" i="1"/>
  <c r="LJ21" i="1"/>
  <c r="LJ24" i="1"/>
  <c r="LJ26" i="1"/>
  <c r="LJ28" i="1"/>
  <c r="LJ30" i="1"/>
  <c r="LJ32" i="1"/>
  <c r="LJ34" i="1"/>
  <c r="LJ36" i="1"/>
  <c r="LJ38" i="1"/>
  <c r="LJ40" i="1"/>
  <c r="LJ42" i="1"/>
  <c r="LJ44" i="1"/>
  <c r="LJ47" i="1"/>
  <c r="LJ50" i="1"/>
  <c r="LJ52" i="1"/>
  <c r="LJ54" i="1"/>
  <c r="LJ56" i="1"/>
  <c r="LJ58" i="1"/>
  <c r="LJ80" i="1"/>
  <c r="LJ84" i="1"/>
  <c r="LJ88" i="1"/>
  <c r="LJ4" i="1"/>
  <c r="LJ6" i="1"/>
  <c r="LJ8" i="1"/>
  <c r="LJ10" i="1"/>
  <c r="LJ12" i="1"/>
  <c r="LJ14" i="1"/>
  <c r="LJ16" i="1"/>
  <c r="LJ18" i="1"/>
  <c r="LJ20" i="1"/>
  <c r="LJ23" i="1"/>
  <c r="LJ25" i="1"/>
  <c r="LJ27" i="1"/>
  <c r="LJ29" i="1"/>
  <c r="LJ31" i="1"/>
  <c r="LJ33" i="1"/>
  <c r="LJ35" i="1"/>
  <c r="LJ37" i="1"/>
  <c r="LJ39" i="1"/>
  <c r="LJ41" i="1"/>
  <c r="LJ43" i="1"/>
  <c r="LJ45" i="1"/>
  <c r="LJ48" i="1"/>
  <c r="LJ51" i="1"/>
  <c r="LJ53" i="1"/>
  <c r="LJ55" i="1"/>
  <c r="LJ57" i="1"/>
  <c r="LJ81" i="1"/>
  <c r="LJ85" i="1"/>
  <c r="BF331" i="1"/>
  <c r="LJ59" i="1"/>
  <c r="LJ61" i="1"/>
  <c r="LJ63" i="1"/>
  <c r="LJ66" i="1"/>
  <c r="LJ68" i="1"/>
  <c r="LJ70" i="1"/>
  <c r="LJ72" i="1"/>
  <c r="LJ74" i="1"/>
  <c r="LJ76" i="1"/>
  <c r="LJ79" i="1"/>
  <c r="LJ83" i="1"/>
  <c r="LJ87" i="1"/>
  <c r="LJ89" i="1"/>
  <c r="LJ91" i="1"/>
  <c r="LJ94" i="1"/>
  <c r="LJ96" i="1"/>
  <c r="LJ98" i="1"/>
  <c r="LJ100" i="1"/>
  <c r="LJ102" i="1"/>
  <c r="LJ104" i="1"/>
  <c r="LJ106" i="1"/>
  <c r="LJ109" i="1"/>
  <c r="LJ111" i="1"/>
  <c r="LJ113" i="1"/>
  <c r="LJ116" i="1"/>
  <c r="LJ118" i="1"/>
  <c r="LJ121" i="1"/>
  <c r="LJ123" i="1"/>
  <c r="LJ125" i="1"/>
  <c r="LJ127" i="1"/>
  <c r="LJ129" i="1"/>
  <c r="LJ131" i="1"/>
  <c r="LJ133" i="1"/>
  <c r="LJ136" i="1"/>
  <c r="LJ138" i="1"/>
  <c r="LJ141" i="1"/>
  <c r="LJ144" i="1"/>
  <c r="LJ146" i="1"/>
  <c r="LJ148" i="1"/>
  <c r="LJ150" i="1"/>
  <c r="LJ152" i="1"/>
  <c r="LJ154" i="1"/>
  <c r="LJ157" i="1"/>
  <c r="LJ159" i="1"/>
  <c r="LJ161" i="1"/>
  <c r="LJ163" i="1"/>
  <c r="LJ165" i="1"/>
  <c r="LJ168" i="1"/>
  <c r="LJ170" i="1"/>
  <c r="LJ172" i="1"/>
  <c r="LJ174" i="1"/>
  <c r="LJ176" i="1"/>
  <c r="LJ178" i="1"/>
  <c r="LJ180" i="1"/>
  <c r="LJ182" i="1"/>
  <c r="LJ184" i="1"/>
  <c r="LJ187" i="1"/>
  <c r="LJ190" i="1"/>
  <c r="LJ192" i="1"/>
  <c r="LJ194" i="1"/>
  <c r="LJ196" i="1"/>
  <c r="LJ198" i="1"/>
  <c r="LJ201" i="1"/>
  <c r="LJ203" i="1"/>
  <c r="LJ205" i="1"/>
  <c r="LJ207" i="1"/>
  <c r="LJ209" i="1"/>
  <c r="LJ212" i="1"/>
  <c r="LJ214" i="1"/>
  <c r="LJ217" i="1"/>
  <c r="LJ220" i="1"/>
  <c r="LJ222" i="1"/>
  <c r="LJ224" i="1"/>
  <c r="LJ226" i="1"/>
  <c r="LJ228" i="1"/>
  <c r="LJ230" i="1"/>
  <c r="LJ232" i="1"/>
  <c r="LJ234" i="1"/>
  <c r="LJ236" i="1"/>
  <c r="LJ238" i="1"/>
  <c r="LJ240" i="1"/>
  <c r="LJ242" i="1"/>
  <c r="LJ244" i="1"/>
  <c r="LJ246" i="1"/>
  <c r="LJ248" i="1"/>
  <c r="LJ250" i="1"/>
  <c r="LJ252" i="1"/>
  <c r="LJ254" i="1"/>
  <c r="LJ256" i="1"/>
  <c r="LJ258" i="1"/>
  <c r="LJ260" i="1"/>
  <c r="LJ262" i="1"/>
  <c r="LJ264" i="1"/>
  <c r="LJ271" i="1"/>
  <c r="LJ273" i="1"/>
  <c r="LJ275" i="1"/>
  <c r="LJ277" i="1"/>
  <c r="LJ279" i="1"/>
  <c r="LJ281" i="1"/>
  <c r="LJ283" i="1"/>
  <c r="LJ285" i="1"/>
  <c r="LJ287" i="1"/>
  <c r="LJ289" i="1"/>
  <c r="LJ291" i="1"/>
  <c r="LJ294" i="1"/>
  <c r="LJ297" i="1"/>
  <c r="LJ299" i="1"/>
  <c r="LJ301" i="1"/>
  <c r="LJ305" i="1"/>
  <c r="LJ307" i="1"/>
  <c r="LJ309" i="1"/>
  <c r="LJ311" i="1"/>
  <c r="LJ314" i="1"/>
  <c r="LJ316" i="1"/>
  <c r="LJ320" i="1"/>
  <c r="LJ321" i="1"/>
  <c r="LJ324" i="1"/>
  <c r="LJ326" i="1"/>
  <c r="LJ60" i="1"/>
  <c r="LJ62" i="1"/>
  <c r="LJ65" i="1"/>
  <c r="LJ67" i="1"/>
  <c r="LJ69" i="1"/>
  <c r="LJ71" i="1"/>
  <c r="LJ73" i="1"/>
  <c r="LJ75" i="1"/>
  <c r="LJ77" i="1"/>
  <c r="LJ82" i="1"/>
  <c r="LJ86" i="1"/>
  <c r="LJ90" i="1"/>
  <c r="LJ93" i="1"/>
  <c r="LJ95" i="1"/>
  <c r="LJ97" i="1"/>
  <c r="LJ99" i="1"/>
  <c r="LJ101" i="1"/>
  <c r="LJ103" i="1"/>
  <c r="LJ105" i="1"/>
  <c r="LJ107" i="1"/>
  <c r="LJ110" i="1"/>
  <c r="LJ112" i="1"/>
  <c r="LJ114" i="1"/>
  <c r="LJ117" i="1"/>
  <c r="LJ119" i="1"/>
  <c r="LJ122" i="1"/>
  <c r="LJ124" i="1"/>
  <c r="LJ126" i="1"/>
  <c r="LJ128" i="1"/>
  <c r="LJ130" i="1"/>
  <c r="LJ132" i="1"/>
  <c r="LJ134" i="1"/>
  <c r="LJ137" i="1"/>
  <c r="LJ139" i="1"/>
  <c r="LJ143" i="1"/>
  <c r="LJ145" i="1"/>
  <c r="LJ147" i="1"/>
  <c r="LJ149" i="1"/>
  <c r="LJ151" i="1"/>
  <c r="LJ153" i="1"/>
  <c r="LJ155" i="1"/>
  <c r="LJ158" i="1"/>
  <c r="LJ160" i="1"/>
  <c r="LJ162" i="1"/>
  <c r="LJ164" i="1"/>
  <c r="LJ166" i="1"/>
  <c r="LJ169" i="1"/>
  <c r="LJ171" i="1"/>
  <c r="LJ173" i="1"/>
  <c r="LJ175" i="1"/>
  <c r="LJ177" i="1"/>
  <c r="LJ179" i="1"/>
  <c r="LJ181" i="1"/>
  <c r="LJ183" i="1"/>
  <c r="LJ185" i="1"/>
  <c r="LJ189" i="1"/>
  <c r="LJ191" i="1"/>
  <c r="LJ193" i="1"/>
  <c r="LJ195" i="1"/>
  <c r="LJ197" i="1"/>
  <c r="LJ199" i="1"/>
  <c r="LJ202" i="1"/>
  <c r="LJ204" i="1"/>
  <c r="LJ206" i="1"/>
  <c r="LJ208" i="1"/>
  <c r="LJ211" i="1"/>
  <c r="LJ213" i="1"/>
  <c r="LJ215" i="1"/>
  <c r="LJ218" i="1"/>
  <c r="LJ221" i="1"/>
  <c r="LJ223" i="1"/>
  <c r="LJ225" i="1"/>
  <c r="LJ227" i="1"/>
  <c r="LJ229" i="1"/>
  <c r="LJ231" i="1"/>
  <c r="LJ233" i="1"/>
  <c r="LJ235" i="1"/>
  <c r="LJ237" i="1"/>
  <c r="LJ239" i="1"/>
  <c r="LJ241" i="1"/>
  <c r="LJ243" i="1"/>
  <c r="LJ245" i="1"/>
  <c r="LJ247" i="1"/>
  <c r="LJ249" i="1"/>
  <c r="LJ251" i="1"/>
  <c r="LJ253" i="1"/>
  <c r="LJ255" i="1"/>
  <c r="LJ257" i="1"/>
  <c r="LJ259" i="1"/>
  <c r="LJ261" i="1"/>
  <c r="LJ263" i="1"/>
  <c r="LJ265" i="1"/>
  <c r="LJ270" i="1"/>
  <c r="LJ272" i="1"/>
  <c r="LJ274" i="1"/>
  <c r="LJ276" i="1"/>
  <c r="LJ278" i="1"/>
  <c r="LJ280" i="1"/>
  <c r="LJ282" i="1"/>
  <c r="LJ284" i="1"/>
  <c r="LJ286" i="1"/>
  <c r="LJ288" i="1"/>
  <c r="LJ290" i="1"/>
  <c r="LJ292" i="1"/>
  <c r="LJ296" i="1"/>
  <c r="LJ298" i="1"/>
  <c r="LJ300" i="1"/>
  <c r="LJ303" i="1"/>
  <c r="LJ306" i="1"/>
  <c r="LJ308" i="1"/>
  <c r="LJ310" i="1"/>
  <c r="LJ313" i="1"/>
  <c r="LJ315" i="1"/>
  <c r="LJ318" i="1"/>
  <c r="LJ319" i="1"/>
  <c r="LJ323" i="1"/>
  <c r="LJ325" i="1"/>
  <c r="LJ328" i="1"/>
  <c r="JI331" i="1"/>
  <c r="LJ330" i="1"/>
  <c r="LJ2" i="1"/>
  <c r="JI330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KT249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T58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T197" i="1"/>
  <c r="LC197" i="1" l="1"/>
  <c r="KW197" i="1"/>
  <c r="KS197" i="1"/>
  <c r="KO197" i="1"/>
  <c r="KK197" i="1"/>
  <c r="KG197" i="1"/>
  <c r="KA197" i="1"/>
  <c r="JW197" i="1"/>
  <c r="LB58" i="1"/>
  <c r="KZ58" i="1"/>
  <c r="KX58" i="1"/>
  <c r="KV58" i="1"/>
  <c r="KT58" i="1"/>
  <c r="KR58" i="1"/>
  <c r="KP58" i="1"/>
  <c r="KN58" i="1"/>
  <c r="KL58" i="1"/>
  <c r="KJ58" i="1"/>
  <c r="KH58" i="1"/>
  <c r="KF58" i="1"/>
  <c r="KD58" i="1"/>
  <c r="KB58" i="1"/>
  <c r="JZ58" i="1"/>
  <c r="JX58" i="1"/>
  <c r="JV58" i="1"/>
  <c r="LC249" i="1"/>
  <c r="LA249" i="1"/>
  <c r="KY249" i="1"/>
  <c r="KW249" i="1"/>
  <c r="KU249" i="1"/>
  <c r="KS249" i="1"/>
  <c r="KQ249" i="1"/>
  <c r="KO249" i="1"/>
  <c r="KM249" i="1"/>
  <c r="KK249" i="1"/>
  <c r="KI249" i="1"/>
  <c r="KG249" i="1"/>
  <c r="KE249" i="1"/>
  <c r="KC249" i="1"/>
  <c r="KA249" i="1"/>
  <c r="JY249" i="1"/>
  <c r="JW249" i="1"/>
  <c r="JU249" i="1"/>
  <c r="LA197" i="1"/>
  <c r="KY197" i="1"/>
  <c r="KU197" i="1"/>
  <c r="KQ197" i="1"/>
  <c r="KM197" i="1"/>
  <c r="KI197" i="1"/>
  <c r="KE197" i="1"/>
  <c r="KC197" i="1"/>
  <c r="JY197" i="1"/>
  <c r="JU197" i="1"/>
  <c r="LB197" i="1"/>
  <c r="KZ197" i="1"/>
  <c r="KX197" i="1"/>
  <c r="KV197" i="1"/>
  <c r="KT197" i="1"/>
  <c r="KR197" i="1"/>
  <c r="KP197" i="1"/>
  <c r="KN197" i="1"/>
  <c r="KL197" i="1"/>
  <c r="KJ197" i="1"/>
  <c r="KH197" i="1"/>
  <c r="KF197" i="1"/>
  <c r="KD197" i="1"/>
  <c r="KB197" i="1"/>
  <c r="JZ197" i="1"/>
  <c r="JX197" i="1"/>
  <c r="JV197" i="1"/>
  <c r="LC58" i="1"/>
  <c r="LA58" i="1"/>
  <c r="KY58" i="1"/>
  <c r="KW58" i="1"/>
  <c r="KU58" i="1"/>
  <c r="KS58" i="1"/>
  <c r="KQ58" i="1"/>
  <c r="KO58" i="1"/>
  <c r="KM58" i="1"/>
  <c r="KK58" i="1"/>
  <c r="KI58" i="1"/>
  <c r="KG58" i="1"/>
  <c r="KE58" i="1"/>
  <c r="KC58" i="1"/>
  <c r="KA58" i="1"/>
  <c r="JY58" i="1"/>
  <c r="JW58" i="1"/>
  <c r="JU58" i="1"/>
  <c r="LB249" i="1"/>
  <c r="KZ249" i="1"/>
  <c r="KX249" i="1"/>
  <c r="KV249" i="1"/>
  <c r="KR249" i="1"/>
  <c r="KP249" i="1"/>
  <c r="KN249" i="1"/>
  <c r="KL249" i="1"/>
  <c r="KJ249" i="1"/>
  <c r="KH249" i="1"/>
  <c r="KF249" i="1"/>
  <c r="KD249" i="1"/>
  <c r="KB249" i="1"/>
  <c r="JZ249" i="1"/>
  <c r="JX249" i="1"/>
  <c r="JV249" i="1"/>
  <c r="JT249" i="1"/>
  <c r="LI58" i="1"/>
  <c r="LI249" i="1"/>
  <c r="LI197" i="1"/>
  <c r="LH197" i="1"/>
  <c r="LH58" i="1"/>
  <c r="LH249" i="1"/>
  <c r="LG197" i="1"/>
  <c r="LG58" i="1"/>
  <c r="LG249" i="1"/>
  <c r="LF197" i="1"/>
  <c r="LF58" i="1"/>
  <c r="LF249" i="1"/>
  <c r="JI332" i="1"/>
  <c r="LD249" i="1"/>
  <c r="LD197" i="1"/>
  <c r="LD58" i="1"/>
  <c r="LE249" i="1"/>
  <c r="LE197" i="1"/>
  <c r="LE58" i="1"/>
  <c r="JH328" i="1" l="1"/>
  <c r="JH326" i="1"/>
  <c r="JH325" i="1"/>
  <c r="JH324" i="1"/>
  <c r="JH323" i="1"/>
  <c r="JH321" i="1"/>
  <c r="JH319" i="1"/>
  <c r="JH320" i="1"/>
  <c r="JH318" i="1"/>
  <c r="JH316" i="1"/>
  <c r="JH315" i="1"/>
  <c r="JH314" i="1"/>
  <c r="JH313" i="1"/>
  <c r="JH311" i="1"/>
  <c r="JH310" i="1"/>
  <c r="JH309" i="1"/>
  <c r="JH308" i="1"/>
  <c r="JH307" i="1"/>
  <c r="JH306" i="1"/>
  <c r="JH305" i="1"/>
  <c r="JH303" i="1"/>
  <c r="JH301" i="1"/>
  <c r="JH300" i="1"/>
  <c r="JH299" i="1"/>
  <c r="JH298" i="1"/>
  <c r="JH297" i="1"/>
  <c r="JH296" i="1"/>
  <c r="JH294" i="1"/>
  <c r="JH292" i="1"/>
  <c r="JH291" i="1"/>
  <c r="JH290" i="1"/>
  <c r="JH289" i="1"/>
  <c r="JH288" i="1"/>
  <c r="JH287" i="1"/>
  <c r="JH286" i="1"/>
  <c r="JH285" i="1"/>
  <c r="JH284" i="1"/>
  <c r="JH283" i="1"/>
  <c r="JH282" i="1"/>
  <c r="JH281" i="1"/>
  <c r="JH280" i="1"/>
  <c r="JH279" i="1"/>
  <c r="JH278" i="1"/>
  <c r="JH277" i="1"/>
  <c r="JH276" i="1"/>
  <c r="JH275" i="1"/>
  <c r="JH274" i="1"/>
  <c r="JH273" i="1"/>
  <c r="JH272" i="1"/>
  <c r="JH271" i="1"/>
  <c r="JH270" i="1"/>
  <c r="JH265" i="1"/>
  <c r="JH264" i="1"/>
  <c r="JH263" i="1"/>
  <c r="JH262" i="1"/>
  <c r="JH261" i="1"/>
  <c r="JH260" i="1"/>
  <c r="JH259" i="1"/>
  <c r="JH258" i="1"/>
  <c r="JH257" i="1"/>
  <c r="JH256" i="1"/>
  <c r="JH255" i="1"/>
  <c r="JH254" i="1"/>
  <c r="JH253" i="1"/>
  <c r="JH252" i="1"/>
  <c r="JH251" i="1"/>
  <c r="JH250" i="1"/>
  <c r="JH248" i="1"/>
  <c r="JH247" i="1"/>
  <c r="JH246" i="1"/>
  <c r="JH245" i="1"/>
  <c r="JH244" i="1"/>
  <c r="JH243" i="1"/>
  <c r="JH242" i="1"/>
  <c r="JH241" i="1"/>
  <c r="JH240" i="1"/>
  <c r="JH239" i="1"/>
  <c r="JH238" i="1"/>
  <c r="JH237" i="1"/>
  <c r="JH236" i="1"/>
  <c r="JH235" i="1"/>
  <c r="JH234" i="1"/>
  <c r="JH233" i="1"/>
  <c r="JH232" i="1"/>
  <c r="JH231" i="1"/>
  <c r="JH230" i="1"/>
  <c r="JH229" i="1"/>
  <c r="JH228" i="1"/>
  <c r="JH227" i="1"/>
  <c r="JH226" i="1"/>
  <c r="JH225" i="1"/>
  <c r="JH224" i="1"/>
  <c r="JH223" i="1"/>
  <c r="JH222" i="1"/>
  <c r="JH221" i="1"/>
  <c r="JH220" i="1"/>
  <c r="JH218" i="1"/>
  <c r="JH217" i="1"/>
  <c r="JH215" i="1"/>
  <c r="JH214" i="1"/>
  <c r="JH213" i="1"/>
  <c r="JH212" i="1"/>
  <c r="JH211" i="1"/>
  <c r="JH209" i="1"/>
  <c r="JH208" i="1"/>
  <c r="JH207" i="1"/>
  <c r="JH206" i="1"/>
  <c r="JH205" i="1"/>
  <c r="JH204" i="1"/>
  <c r="JH203" i="1"/>
  <c r="JH202" i="1"/>
  <c r="JH201" i="1"/>
  <c r="JH199" i="1"/>
  <c r="JH198" i="1"/>
  <c r="JH196" i="1"/>
  <c r="JH195" i="1"/>
  <c r="JH194" i="1"/>
  <c r="JH193" i="1"/>
  <c r="JH192" i="1"/>
  <c r="JH191" i="1"/>
  <c r="JH190" i="1"/>
  <c r="JH189" i="1"/>
  <c r="JH187" i="1"/>
  <c r="JH185" i="1"/>
  <c r="JH184" i="1"/>
  <c r="JH183" i="1"/>
  <c r="JH182" i="1"/>
  <c r="JH181" i="1"/>
  <c r="JH180" i="1"/>
  <c r="JH179" i="1"/>
  <c r="JH178" i="1"/>
  <c r="JH177" i="1"/>
  <c r="JH176" i="1"/>
  <c r="JH175" i="1"/>
  <c r="JH174" i="1"/>
  <c r="JH173" i="1"/>
  <c r="JH172" i="1"/>
  <c r="JH171" i="1"/>
  <c r="JH170" i="1"/>
  <c r="JH169" i="1"/>
  <c r="JH168" i="1"/>
  <c r="JH166" i="1"/>
  <c r="JH165" i="1"/>
  <c r="JH164" i="1"/>
  <c r="JH163" i="1"/>
  <c r="JH162" i="1"/>
  <c r="JH161" i="1"/>
  <c r="JH160" i="1"/>
  <c r="JH159" i="1"/>
  <c r="JH158" i="1"/>
  <c r="JH157" i="1"/>
  <c r="JH155" i="1"/>
  <c r="JH154" i="1"/>
  <c r="JH153" i="1"/>
  <c r="JH152" i="1"/>
  <c r="JH151" i="1"/>
  <c r="JH150" i="1"/>
  <c r="JH149" i="1"/>
  <c r="JH148" i="1"/>
  <c r="JH147" i="1"/>
  <c r="JH146" i="1"/>
  <c r="JH145" i="1"/>
  <c r="JH144" i="1"/>
  <c r="JH143" i="1"/>
  <c r="JH141" i="1"/>
  <c r="JH139" i="1"/>
  <c r="JH138" i="1"/>
  <c r="JH137" i="1"/>
  <c r="JH136" i="1"/>
  <c r="JH134" i="1"/>
  <c r="JH133" i="1"/>
  <c r="JH132" i="1"/>
  <c r="JH131" i="1"/>
  <c r="JH130" i="1"/>
  <c r="JH129" i="1"/>
  <c r="JH128" i="1"/>
  <c r="JH127" i="1"/>
  <c r="JH126" i="1"/>
  <c r="JH125" i="1"/>
  <c r="JH124" i="1"/>
  <c r="JH123" i="1"/>
  <c r="JH122" i="1"/>
  <c r="JH121" i="1"/>
  <c r="JH119" i="1"/>
  <c r="JH118" i="1"/>
  <c r="JH117" i="1"/>
  <c r="JH116" i="1"/>
  <c r="JH114" i="1"/>
  <c r="JH113" i="1"/>
  <c r="JH112" i="1"/>
  <c r="JH111" i="1"/>
  <c r="JH110" i="1"/>
  <c r="JH109" i="1"/>
  <c r="JH107" i="1"/>
  <c r="JH106" i="1"/>
  <c r="JH105" i="1"/>
  <c r="JH104" i="1"/>
  <c r="JH103" i="1"/>
  <c r="JH102" i="1"/>
  <c r="JH101" i="1"/>
  <c r="JH100" i="1"/>
  <c r="JH99" i="1"/>
  <c r="JH98" i="1"/>
  <c r="JH97" i="1"/>
  <c r="JH96" i="1"/>
  <c r="JH95" i="1"/>
  <c r="JH94" i="1"/>
  <c r="JH93" i="1"/>
  <c r="JH91" i="1"/>
  <c r="JH90" i="1"/>
  <c r="JH89" i="1"/>
  <c r="JH88" i="1"/>
  <c r="JH87" i="1"/>
  <c r="JH86" i="1"/>
  <c r="JH85" i="1"/>
  <c r="JH84" i="1"/>
  <c r="JH83" i="1"/>
  <c r="JH82" i="1"/>
  <c r="JH81" i="1"/>
  <c r="JH80" i="1"/>
  <c r="JH79" i="1"/>
  <c r="JH77" i="1"/>
  <c r="JH76" i="1"/>
  <c r="JH75" i="1"/>
  <c r="JH74" i="1"/>
  <c r="JH73" i="1"/>
  <c r="JH72" i="1"/>
  <c r="JH71" i="1"/>
  <c r="JH70" i="1"/>
  <c r="JH69" i="1"/>
  <c r="JH68" i="1"/>
  <c r="JH67" i="1"/>
  <c r="JH66" i="1"/>
  <c r="JH65" i="1"/>
  <c r="JH63" i="1"/>
  <c r="JH62" i="1"/>
  <c r="JH61" i="1"/>
  <c r="JH60" i="1"/>
  <c r="JH59" i="1"/>
  <c r="JH57" i="1"/>
  <c r="JH56" i="1"/>
  <c r="JH55" i="1"/>
  <c r="JH54" i="1"/>
  <c r="JH53" i="1"/>
  <c r="JH52" i="1"/>
  <c r="JH51" i="1"/>
  <c r="JH50" i="1"/>
  <c r="JH48" i="1"/>
  <c r="JH47" i="1"/>
  <c r="JH45" i="1"/>
  <c r="JH44" i="1"/>
  <c r="JH43" i="1"/>
  <c r="JH42" i="1"/>
  <c r="JH41" i="1"/>
  <c r="JH40" i="1"/>
  <c r="JH39" i="1"/>
  <c r="JH38" i="1"/>
  <c r="JH37" i="1"/>
  <c r="JH36" i="1"/>
  <c r="JH35" i="1"/>
  <c r="JH34" i="1"/>
  <c r="JH33" i="1"/>
  <c r="JH32" i="1"/>
  <c r="JH31" i="1"/>
  <c r="JH30" i="1"/>
  <c r="JH29" i="1"/>
  <c r="JH28" i="1"/>
  <c r="JH27" i="1"/>
  <c r="JH26" i="1"/>
  <c r="JH25" i="1"/>
  <c r="JH24" i="1"/>
  <c r="JH23" i="1"/>
  <c r="JH21" i="1"/>
  <c r="JH20" i="1"/>
  <c r="JH19" i="1"/>
  <c r="JH18" i="1"/>
  <c r="JH17" i="1"/>
  <c r="JH16" i="1"/>
  <c r="JH15" i="1"/>
  <c r="JH14" i="1"/>
  <c r="JH13" i="1"/>
  <c r="JH12" i="1"/>
  <c r="JH11" i="1"/>
  <c r="JH10" i="1"/>
  <c r="JH9" i="1"/>
  <c r="JH8" i="1"/>
  <c r="JH7" i="1"/>
  <c r="JH6" i="1"/>
  <c r="JH5" i="1"/>
  <c r="JH4" i="1"/>
  <c r="JH3" i="1"/>
  <c r="JH2" i="1"/>
  <c r="HH330" i="1"/>
  <c r="FG330" i="1"/>
  <c r="DF330" i="1"/>
  <c r="DF328" i="1"/>
  <c r="DF33" i="1"/>
  <c r="DF32" i="1"/>
  <c r="DF31" i="1"/>
  <c r="DF30" i="1"/>
  <c r="DF19" i="1"/>
  <c r="DF18" i="1"/>
  <c r="DF11" i="1"/>
  <c r="DF10" i="1"/>
  <c r="DF9" i="1"/>
  <c r="DF8" i="1"/>
  <c r="DF7" i="1"/>
  <c r="DF5" i="1"/>
  <c r="DF4" i="1"/>
  <c r="DF3" i="1"/>
  <c r="DF2" i="1"/>
  <c r="BE33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U20" i="1"/>
  <c r="LB20" i="1" l="1"/>
  <c r="KZ20" i="1"/>
  <c r="KX20" i="1"/>
  <c r="KV20" i="1"/>
  <c r="KT20" i="1"/>
  <c r="KR20" i="1"/>
  <c r="KP20" i="1"/>
  <c r="KN20" i="1"/>
  <c r="KL20" i="1"/>
  <c r="KJ20" i="1"/>
  <c r="KH20" i="1"/>
  <c r="KF20" i="1"/>
  <c r="KD20" i="1"/>
  <c r="KB20" i="1"/>
  <c r="JZ20" i="1"/>
  <c r="JX20" i="1"/>
  <c r="JV20" i="1"/>
  <c r="JT20" i="1"/>
  <c r="LC20" i="1"/>
  <c r="LA20" i="1"/>
  <c r="KY20" i="1"/>
  <c r="KW20" i="1"/>
  <c r="KU20" i="1"/>
  <c r="KS20" i="1"/>
  <c r="KQ20" i="1"/>
  <c r="KO20" i="1"/>
  <c r="KM20" i="1"/>
  <c r="KK20" i="1"/>
  <c r="KI20" i="1"/>
  <c r="KG20" i="1"/>
  <c r="KE20" i="1"/>
  <c r="KC20" i="1"/>
  <c r="KA20" i="1"/>
  <c r="JY20" i="1"/>
  <c r="JW20" i="1"/>
  <c r="LI4" i="1"/>
  <c r="LI6" i="1"/>
  <c r="LI8" i="1"/>
  <c r="LI10" i="1"/>
  <c r="LI12" i="1"/>
  <c r="LI14" i="1"/>
  <c r="LI16" i="1"/>
  <c r="LI18" i="1"/>
  <c r="LI20" i="1"/>
  <c r="LI23" i="1"/>
  <c r="LI25" i="1"/>
  <c r="LI27" i="1"/>
  <c r="LI29" i="1"/>
  <c r="LI31" i="1"/>
  <c r="LI33" i="1"/>
  <c r="LI35" i="1"/>
  <c r="LI37" i="1"/>
  <c r="LI39" i="1"/>
  <c r="LI41" i="1"/>
  <c r="LI43" i="1"/>
  <c r="LI45" i="1"/>
  <c r="LI48" i="1"/>
  <c r="LI51" i="1"/>
  <c r="LI53" i="1"/>
  <c r="LI55" i="1"/>
  <c r="LI57" i="1"/>
  <c r="LI60" i="1"/>
  <c r="LI62" i="1"/>
  <c r="LI65" i="1"/>
  <c r="LI67" i="1"/>
  <c r="LI69" i="1"/>
  <c r="LI71" i="1"/>
  <c r="LI73" i="1"/>
  <c r="LI75" i="1"/>
  <c r="LI77" i="1"/>
  <c r="LI80" i="1"/>
  <c r="LI82" i="1"/>
  <c r="LI84" i="1"/>
  <c r="LI86" i="1"/>
  <c r="LI88" i="1"/>
  <c r="LI90" i="1"/>
  <c r="LI93" i="1"/>
  <c r="LI95" i="1"/>
  <c r="LI97" i="1"/>
  <c r="LI99" i="1"/>
  <c r="LI101" i="1"/>
  <c r="LI103" i="1"/>
  <c r="LI105" i="1"/>
  <c r="LI107" i="1"/>
  <c r="LI110" i="1"/>
  <c r="LI112" i="1"/>
  <c r="LI114" i="1"/>
  <c r="LI117" i="1"/>
  <c r="LI119" i="1"/>
  <c r="LI122" i="1"/>
  <c r="LI124" i="1"/>
  <c r="LI126" i="1"/>
  <c r="LI128" i="1"/>
  <c r="LI130" i="1"/>
  <c r="LI132" i="1"/>
  <c r="LI134" i="1"/>
  <c r="LI137" i="1"/>
  <c r="LI139" i="1"/>
  <c r="LI143" i="1"/>
  <c r="LI145" i="1"/>
  <c r="LI147" i="1"/>
  <c r="LI149" i="1"/>
  <c r="LI151" i="1"/>
  <c r="LI153" i="1"/>
  <c r="LI155" i="1"/>
  <c r="LI158" i="1"/>
  <c r="LI160" i="1"/>
  <c r="LI162" i="1"/>
  <c r="LI164" i="1"/>
  <c r="LI166" i="1"/>
  <c r="LI169" i="1"/>
  <c r="LI171" i="1"/>
  <c r="LI173" i="1"/>
  <c r="LI175" i="1"/>
  <c r="LI177" i="1"/>
  <c r="LI179" i="1"/>
  <c r="LI181" i="1"/>
  <c r="LI183" i="1"/>
  <c r="LI185" i="1"/>
  <c r="LI189" i="1"/>
  <c r="LI191" i="1"/>
  <c r="LI193" i="1"/>
  <c r="LI195" i="1"/>
  <c r="LI198" i="1"/>
  <c r="LI201" i="1"/>
  <c r="LI203" i="1"/>
  <c r="LI205" i="1"/>
  <c r="LI207" i="1"/>
  <c r="LI209" i="1"/>
  <c r="LI212" i="1"/>
  <c r="LI214" i="1"/>
  <c r="LI217" i="1"/>
  <c r="LI220" i="1"/>
  <c r="LI222" i="1"/>
  <c r="LI224" i="1"/>
  <c r="LI226" i="1"/>
  <c r="LI228" i="1"/>
  <c r="LI230" i="1"/>
  <c r="LI232" i="1"/>
  <c r="LI234" i="1"/>
  <c r="LI236" i="1"/>
  <c r="LI238" i="1"/>
  <c r="LI240" i="1"/>
  <c r="LI242" i="1"/>
  <c r="LI244" i="1"/>
  <c r="LI246" i="1"/>
  <c r="LI248" i="1"/>
  <c r="LI251" i="1"/>
  <c r="LI253" i="1"/>
  <c r="LI255" i="1"/>
  <c r="LI257" i="1"/>
  <c r="LI259" i="1"/>
  <c r="LI261" i="1"/>
  <c r="LI263" i="1"/>
  <c r="LI265" i="1"/>
  <c r="LI270" i="1"/>
  <c r="LI272" i="1"/>
  <c r="LI274" i="1"/>
  <c r="LI276" i="1"/>
  <c r="LI278" i="1"/>
  <c r="LI280" i="1"/>
  <c r="LI282" i="1"/>
  <c r="LI284" i="1"/>
  <c r="LI286" i="1"/>
  <c r="LI288" i="1"/>
  <c r="LI290" i="1"/>
  <c r="LI292" i="1"/>
  <c r="LI296" i="1"/>
  <c r="LI298" i="1"/>
  <c r="LI300" i="1"/>
  <c r="LI303" i="1"/>
  <c r="LI306" i="1"/>
  <c r="LI308" i="1"/>
  <c r="LI310" i="1"/>
  <c r="LI313" i="1"/>
  <c r="LI315" i="1"/>
  <c r="LI318" i="1"/>
  <c r="LI319" i="1"/>
  <c r="LI323" i="1"/>
  <c r="LI325" i="1"/>
  <c r="LI328" i="1"/>
  <c r="LI3" i="1"/>
  <c r="LI5" i="1"/>
  <c r="LI7" i="1"/>
  <c r="LI9" i="1"/>
  <c r="LI11" i="1"/>
  <c r="LI13" i="1"/>
  <c r="LI15" i="1"/>
  <c r="LI17" i="1"/>
  <c r="LI19" i="1"/>
  <c r="LI21" i="1"/>
  <c r="LI24" i="1"/>
  <c r="LI26" i="1"/>
  <c r="LI28" i="1"/>
  <c r="LI30" i="1"/>
  <c r="LI32" i="1"/>
  <c r="LI34" i="1"/>
  <c r="LI36" i="1"/>
  <c r="LI38" i="1"/>
  <c r="LI40" i="1"/>
  <c r="LI42" i="1"/>
  <c r="LI44" i="1"/>
  <c r="LI47" i="1"/>
  <c r="LI50" i="1"/>
  <c r="LI52" i="1"/>
  <c r="LI54" i="1"/>
  <c r="LI56" i="1"/>
  <c r="LI59" i="1"/>
  <c r="LI61" i="1"/>
  <c r="LI63" i="1"/>
  <c r="LI66" i="1"/>
  <c r="LI68" i="1"/>
  <c r="LI70" i="1"/>
  <c r="LI72" i="1"/>
  <c r="LI74" i="1"/>
  <c r="LI76" i="1"/>
  <c r="LI79" i="1"/>
  <c r="LI81" i="1"/>
  <c r="LI83" i="1"/>
  <c r="LI85" i="1"/>
  <c r="LI87" i="1"/>
  <c r="LI89" i="1"/>
  <c r="LI91" i="1"/>
  <c r="LI94" i="1"/>
  <c r="LI96" i="1"/>
  <c r="LI98" i="1"/>
  <c r="LI100" i="1"/>
  <c r="LI102" i="1"/>
  <c r="LI104" i="1"/>
  <c r="LI106" i="1"/>
  <c r="LI109" i="1"/>
  <c r="LI111" i="1"/>
  <c r="LI113" i="1"/>
  <c r="LI116" i="1"/>
  <c r="LI118" i="1"/>
  <c r="LI121" i="1"/>
  <c r="LI123" i="1"/>
  <c r="LI125" i="1"/>
  <c r="LI127" i="1"/>
  <c r="LI129" i="1"/>
  <c r="LI131" i="1"/>
  <c r="LI133" i="1"/>
  <c r="LI136" i="1"/>
  <c r="LI138" i="1"/>
  <c r="LI141" i="1"/>
  <c r="LI144" i="1"/>
  <c r="LI146" i="1"/>
  <c r="LI148" i="1"/>
  <c r="LI150" i="1"/>
  <c r="LI152" i="1"/>
  <c r="LI154" i="1"/>
  <c r="LI157" i="1"/>
  <c r="LI159" i="1"/>
  <c r="LI161" i="1"/>
  <c r="LI163" i="1"/>
  <c r="LI165" i="1"/>
  <c r="LI168" i="1"/>
  <c r="LI170" i="1"/>
  <c r="LI172" i="1"/>
  <c r="LI174" i="1"/>
  <c r="LI176" i="1"/>
  <c r="LI178" i="1"/>
  <c r="LI180" i="1"/>
  <c r="LI182" i="1"/>
  <c r="LI184" i="1"/>
  <c r="LI187" i="1"/>
  <c r="LI190" i="1"/>
  <c r="LI192" i="1"/>
  <c r="LI194" i="1"/>
  <c r="LI196" i="1"/>
  <c r="LI199" i="1"/>
  <c r="LI202" i="1"/>
  <c r="LI204" i="1"/>
  <c r="LI206" i="1"/>
  <c r="LI208" i="1"/>
  <c r="LI211" i="1"/>
  <c r="LI213" i="1"/>
  <c r="LI215" i="1"/>
  <c r="LI218" i="1"/>
  <c r="LI221" i="1"/>
  <c r="LI223" i="1"/>
  <c r="LI225" i="1"/>
  <c r="LI227" i="1"/>
  <c r="LI229" i="1"/>
  <c r="LI231" i="1"/>
  <c r="LI233" i="1"/>
  <c r="LI235" i="1"/>
  <c r="LI237" i="1"/>
  <c r="LI239" i="1"/>
  <c r="LI241" i="1"/>
  <c r="LI243" i="1"/>
  <c r="LI245" i="1"/>
  <c r="LI247" i="1"/>
  <c r="LI250" i="1"/>
  <c r="LI252" i="1"/>
  <c r="LI254" i="1"/>
  <c r="LI256" i="1"/>
  <c r="LI258" i="1"/>
  <c r="LI260" i="1"/>
  <c r="LI262" i="1"/>
  <c r="LI264" i="1"/>
  <c r="LI271" i="1"/>
  <c r="LI273" i="1"/>
  <c r="LI275" i="1"/>
  <c r="LI277" i="1"/>
  <c r="LI279" i="1"/>
  <c r="LI281" i="1"/>
  <c r="LI283" i="1"/>
  <c r="LI285" i="1"/>
  <c r="LI287" i="1"/>
  <c r="LI289" i="1"/>
  <c r="LI291" i="1"/>
  <c r="LI294" i="1"/>
  <c r="LI297" i="1"/>
  <c r="LI299" i="1"/>
  <c r="LI301" i="1"/>
  <c r="LI305" i="1"/>
  <c r="LI307" i="1"/>
  <c r="LI309" i="1"/>
  <c r="LI311" i="1"/>
  <c r="LI314" i="1"/>
  <c r="LI316" i="1"/>
  <c r="LI320" i="1"/>
  <c r="LI321" i="1"/>
  <c r="LI324" i="1"/>
  <c r="LI326" i="1"/>
  <c r="LH20" i="1"/>
  <c r="LG20" i="1"/>
  <c r="LF20" i="1"/>
  <c r="LE20" i="1"/>
  <c r="BE331" i="1"/>
  <c r="JH331" i="1"/>
  <c r="LD20" i="1"/>
  <c r="LI2" i="1"/>
  <c r="LI330" i="1"/>
  <c r="JH330" i="1"/>
  <c r="JH332" i="1" l="1"/>
  <c r="JG176" i="1"/>
  <c r="JF176" i="1"/>
  <c r="JE176" i="1"/>
  <c r="JD176" i="1"/>
  <c r="JC176" i="1"/>
  <c r="JB176" i="1"/>
  <c r="JA176" i="1"/>
  <c r="IZ176" i="1"/>
  <c r="IY176" i="1"/>
  <c r="IX176" i="1"/>
  <c r="IW176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HX176" i="1"/>
  <c r="HW176" i="1"/>
  <c r="HV176" i="1"/>
  <c r="HU176" i="1"/>
  <c r="HT176" i="1"/>
  <c r="HS176" i="1"/>
  <c r="JT176" i="1" l="1"/>
  <c r="JV176" i="1"/>
  <c r="JX176" i="1"/>
  <c r="JZ176" i="1"/>
  <c r="KB176" i="1"/>
  <c r="KD176" i="1"/>
  <c r="KF176" i="1"/>
  <c r="KH176" i="1"/>
  <c r="KJ176" i="1"/>
  <c r="KL176" i="1"/>
  <c r="KN176" i="1"/>
  <c r="KP176" i="1"/>
  <c r="KR176" i="1"/>
  <c r="KT176" i="1"/>
  <c r="KV176" i="1"/>
  <c r="KX176" i="1"/>
  <c r="KZ176" i="1"/>
  <c r="LB176" i="1"/>
  <c r="JU176" i="1"/>
  <c r="JW176" i="1"/>
  <c r="JY176" i="1"/>
  <c r="KA176" i="1"/>
  <c r="KC176" i="1"/>
  <c r="KE176" i="1"/>
  <c r="KG176" i="1"/>
  <c r="KI176" i="1"/>
  <c r="KK176" i="1"/>
  <c r="KM176" i="1"/>
  <c r="KO176" i="1"/>
  <c r="KQ176" i="1"/>
  <c r="KS176" i="1"/>
  <c r="KU176" i="1"/>
  <c r="KW176" i="1"/>
  <c r="KY176" i="1"/>
  <c r="LA176" i="1"/>
  <c r="LH176" i="1"/>
  <c r="LG176" i="1"/>
  <c r="LF176" i="1"/>
  <c r="LE176" i="1"/>
  <c r="LD176" i="1"/>
  <c r="LC176" i="1"/>
  <c r="JG328" i="1" l="1"/>
  <c r="JG326" i="1"/>
  <c r="JG325" i="1"/>
  <c r="JG324" i="1"/>
  <c r="JG323" i="1"/>
  <c r="JG321" i="1"/>
  <c r="JG319" i="1"/>
  <c r="JG320" i="1"/>
  <c r="JG318" i="1"/>
  <c r="JG316" i="1"/>
  <c r="JG315" i="1"/>
  <c r="JG314" i="1"/>
  <c r="JG313" i="1"/>
  <c r="JG311" i="1"/>
  <c r="JG310" i="1"/>
  <c r="JG309" i="1"/>
  <c r="JG308" i="1"/>
  <c r="JG307" i="1"/>
  <c r="JG306" i="1"/>
  <c r="JG305" i="1"/>
  <c r="JG303" i="1"/>
  <c r="JG301" i="1"/>
  <c r="JG300" i="1"/>
  <c r="JG299" i="1"/>
  <c r="JG298" i="1"/>
  <c r="JG297" i="1"/>
  <c r="JG296" i="1"/>
  <c r="JG294" i="1"/>
  <c r="JG292" i="1"/>
  <c r="JG291" i="1"/>
  <c r="JG290" i="1"/>
  <c r="JG289" i="1"/>
  <c r="JG288" i="1"/>
  <c r="JG287" i="1"/>
  <c r="JG286" i="1"/>
  <c r="JG285" i="1"/>
  <c r="JG284" i="1"/>
  <c r="JG283" i="1"/>
  <c r="JG282" i="1"/>
  <c r="JG281" i="1"/>
  <c r="JG280" i="1"/>
  <c r="JG279" i="1"/>
  <c r="JG278" i="1"/>
  <c r="JG277" i="1"/>
  <c r="JG276" i="1"/>
  <c r="JG275" i="1"/>
  <c r="JG274" i="1"/>
  <c r="JG273" i="1"/>
  <c r="JG272" i="1"/>
  <c r="JG271" i="1"/>
  <c r="JG270" i="1"/>
  <c r="JG265" i="1"/>
  <c r="JG264" i="1"/>
  <c r="JG263" i="1"/>
  <c r="JG262" i="1"/>
  <c r="JG261" i="1"/>
  <c r="JG260" i="1"/>
  <c r="JG259" i="1"/>
  <c r="JG258" i="1"/>
  <c r="JG257" i="1"/>
  <c r="JG256" i="1"/>
  <c r="JG255" i="1"/>
  <c r="JG254" i="1"/>
  <c r="JG253" i="1"/>
  <c r="JG252" i="1"/>
  <c r="JG251" i="1"/>
  <c r="JG250" i="1"/>
  <c r="JG248" i="1"/>
  <c r="JG247" i="1"/>
  <c r="JG246" i="1"/>
  <c r="JG245" i="1"/>
  <c r="JG244" i="1"/>
  <c r="JG243" i="1"/>
  <c r="JG242" i="1"/>
  <c r="JG241" i="1"/>
  <c r="JG240" i="1"/>
  <c r="JG239" i="1"/>
  <c r="JG238" i="1"/>
  <c r="JG237" i="1"/>
  <c r="JG236" i="1"/>
  <c r="JG235" i="1"/>
  <c r="JG234" i="1"/>
  <c r="JG233" i="1"/>
  <c r="JG232" i="1"/>
  <c r="JG231" i="1"/>
  <c r="JG230" i="1"/>
  <c r="JG229" i="1"/>
  <c r="JG228" i="1"/>
  <c r="JG227" i="1"/>
  <c r="JG226" i="1"/>
  <c r="JG225" i="1"/>
  <c r="JG224" i="1"/>
  <c r="JG223" i="1"/>
  <c r="JG222" i="1"/>
  <c r="JG221" i="1"/>
  <c r="JG220" i="1"/>
  <c r="JG218" i="1"/>
  <c r="JG217" i="1"/>
  <c r="JG215" i="1"/>
  <c r="JG214" i="1"/>
  <c r="JG213" i="1"/>
  <c r="JG212" i="1"/>
  <c r="JG211" i="1"/>
  <c r="JG209" i="1"/>
  <c r="JG208" i="1"/>
  <c r="JG207" i="1"/>
  <c r="JG206" i="1"/>
  <c r="JG205" i="1"/>
  <c r="JG204" i="1"/>
  <c r="JG203" i="1"/>
  <c r="JG202" i="1"/>
  <c r="JG201" i="1"/>
  <c r="JG199" i="1"/>
  <c r="JG198" i="1"/>
  <c r="JG196" i="1"/>
  <c r="JG195" i="1"/>
  <c r="JG194" i="1"/>
  <c r="JG193" i="1"/>
  <c r="JG192" i="1"/>
  <c r="JG191" i="1"/>
  <c r="JG190" i="1"/>
  <c r="JG189" i="1"/>
  <c r="JG187" i="1"/>
  <c r="JG185" i="1"/>
  <c r="JG184" i="1"/>
  <c r="JG183" i="1"/>
  <c r="JG182" i="1"/>
  <c r="JG181" i="1"/>
  <c r="JG180" i="1"/>
  <c r="JG179" i="1"/>
  <c r="JG178" i="1"/>
  <c r="JG177" i="1"/>
  <c r="JG175" i="1"/>
  <c r="JG174" i="1"/>
  <c r="JG173" i="1"/>
  <c r="JG172" i="1"/>
  <c r="JG171" i="1"/>
  <c r="JG170" i="1"/>
  <c r="JG169" i="1"/>
  <c r="JG168" i="1"/>
  <c r="JG166" i="1"/>
  <c r="JG165" i="1"/>
  <c r="JG164" i="1"/>
  <c r="JG163" i="1"/>
  <c r="JG162" i="1"/>
  <c r="JG161" i="1"/>
  <c r="JG160" i="1"/>
  <c r="JG159" i="1"/>
  <c r="JG158" i="1"/>
  <c r="JG157" i="1"/>
  <c r="JG155" i="1"/>
  <c r="JG154" i="1"/>
  <c r="JG153" i="1"/>
  <c r="JG152" i="1"/>
  <c r="JG151" i="1"/>
  <c r="JG150" i="1"/>
  <c r="JG149" i="1"/>
  <c r="JG148" i="1"/>
  <c r="JG147" i="1"/>
  <c r="JG146" i="1"/>
  <c r="JG145" i="1"/>
  <c r="JG144" i="1"/>
  <c r="JG143" i="1"/>
  <c r="JG141" i="1"/>
  <c r="JG139" i="1"/>
  <c r="JG138" i="1"/>
  <c r="JG137" i="1"/>
  <c r="JG136" i="1"/>
  <c r="JG134" i="1"/>
  <c r="JG133" i="1"/>
  <c r="JG132" i="1"/>
  <c r="JG131" i="1"/>
  <c r="JG130" i="1"/>
  <c r="JG129" i="1"/>
  <c r="JG128" i="1"/>
  <c r="JG127" i="1"/>
  <c r="JG126" i="1"/>
  <c r="JG125" i="1"/>
  <c r="JG124" i="1"/>
  <c r="JG123" i="1"/>
  <c r="JG122" i="1"/>
  <c r="JG121" i="1"/>
  <c r="JG119" i="1"/>
  <c r="JG118" i="1"/>
  <c r="JG117" i="1"/>
  <c r="JG116" i="1"/>
  <c r="JG114" i="1"/>
  <c r="JG113" i="1"/>
  <c r="JG112" i="1"/>
  <c r="JG111" i="1"/>
  <c r="JG110" i="1"/>
  <c r="JG109" i="1"/>
  <c r="JG107" i="1"/>
  <c r="JG106" i="1"/>
  <c r="JG105" i="1"/>
  <c r="JG104" i="1"/>
  <c r="JG103" i="1"/>
  <c r="JG102" i="1"/>
  <c r="JG101" i="1"/>
  <c r="JG100" i="1"/>
  <c r="JG99" i="1"/>
  <c r="JG98" i="1"/>
  <c r="JG97" i="1"/>
  <c r="JG96" i="1"/>
  <c r="JG95" i="1"/>
  <c r="JG94" i="1"/>
  <c r="JG93" i="1"/>
  <c r="JG91" i="1"/>
  <c r="JG90" i="1"/>
  <c r="JG89" i="1"/>
  <c r="JG88" i="1"/>
  <c r="JG87" i="1"/>
  <c r="JG86" i="1"/>
  <c r="JG85" i="1"/>
  <c r="JG84" i="1"/>
  <c r="JG83" i="1"/>
  <c r="JG82" i="1"/>
  <c r="JG81" i="1"/>
  <c r="JG80" i="1"/>
  <c r="JG79" i="1"/>
  <c r="JG77" i="1"/>
  <c r="JG76" i="1"/>
  <c r="JG75" i="1"/>
  <c r="JG74" i="1"/>
  <c r="JG73" i="1"/>
  <c r="JG72" i="1"/>
  <c r="JG71" i="1"/>
  <c r="JG70" i="1"/>
  <c r="JG69" i="1"/>
  <c r="JG68" i="1"/>
  <c r="JG67" i="1"/>
  <c r="JG66" i="1"/>
  <c r="JG65" i="1"/>
  <c r="JG63" i="1"/>
  <c r="JG62" i="1"/>
  <c r="JG61" i="1"/>
  <c r="JG60" i="1"/>
  <c r="JG59" i="1"/>
  <c r="JG57" i="1"/>
  <c r="JG56" i="1"/>
  <c r="JG55" i="1"/>
  <c r="JG54" i="1"/>
  <c r="JG53" i="1"/>
  <c r="JG52" i="1"/>
  <c r="JG51" i="1"/>
  <c r="JG50" i="1"/>
  <c r="JG48" i="1"/>
  <c r="JG47" i="1"/>
  <c r="JG45" i="1"/>
  <c r="JG44" i="1"/>
  <c r="JG43" i="1"/>
  <c r="JG42" i="1"/>
  <c r="JG41" i="1"/>
  <c r="JG40" i="1"/>
  <c r="JG39" i="1"/>
  <c r="JG38" i="1"/>
  <c r="JG37" i="1"/>
  <c r="JG36" i="1"/>
  <c r="JG35" i="1"/>
  <c r="JG34" i="1"/>
  <c r="JG33" i="1"/>
  <c r="JG32" i="1"/>
  <c r="JG31" i="1"/>
  <c r="JG30" i="1"/>
  <c r="JG29" i="1"/>
  <c r="JG28" i="1"/>
  <c r="JG27" i="1"/>
  <c r="JG26" i="1"/>
  <c r="JG25" i="1"/>
  <c r="JG24" i="1"/>
  <c r="JG23" i="1"/>
  <c r="JG21" i="1"/>
  <c r="JG19" i="1"/>
  <c r="JG18" i="1"/>
  <c r="JG17" i="1"/>
  <c r="JG16" i="1"/>
  <c r="JG15" i="1"/>
  <c r="JG14" i="1"/>
  <c r="JG13" i="1"/>
  <c r="JG12" i="1"/>
  <c r="JG11" i="1"/>
  <c r="JG10" i="1"/>
  <c r="JG9" i="1"/>
  <c r="JG8" i="1"/>
  <c r="JG7" i="1"/>
  <c r="JG6" i="1"/>
  <c r="JG5" i="1"/>
  <c r="JG4" i="1"/>
  <c r="JG3" i="1"/>
  <c r="JG2" i="1"/>
  <c r="FF330" i="1"/>
  <c r="DE330" i="1"/>
  <c r="DE328" i="1"/>
  <c r="DE33" i="1"/>
  <c r="DE32" i="1"/>
  <c r="DE31" i="1"/>
  <c r="DE30" i="1"/>
  <c r="DE19" i="1"/>
  <c r="DE18" i="1"/>
  <c r="DE11" i="1"/>
  <c r="DE10" i="1"/>
  <c r="DE9" i="1"/>
  <c r="DE8" i="1"/>
  <c r="DE7" i="1"/>
  <c r="DE5" i="1"/>
  <c r="DE4" i="1"/>
  <c r="DE3" i="1"/>
  <c r="DE2" i="1"/>
  <c r="BD330" i="1"/>
  <c r="LH53" i="1" l="1"/>
  <c r="BD331" i="1"/>
  <c r="LH4" i="1"/>
  <c r="LH6" i="1"/>
  <c r="LH8" i="1"/>
  <c r="LH10" i="1"/>
  <c r="LH12" i="1"/>
  <c r="LH14" i="1"/>
  <c r="LH16" i="1"/>
  <c r="LH18" i="1"/>
  <c r="LH21" i="1"/>
  <c r="LH24" i="1"/>
  <c r="LH26" i="1"/>
  <c r="LH28" i="1"/>
  <c r="LH30" i="1"/>
  <c r="LH32" i="1"/>
  <c r="LH34" i="1"/>
  <c r="LH36" i="1"/>
  <c r="LH38" i="1"/>
  <c r="LH40" i="1"/>
  <c r="LH42" i="1"/>
  <c r="LH44" i="1"/>
  <c r="LH47" i="1"/>
  <c r="LH50" i="1"/>
  <c r="LH52" i="1"/>
  <c r="LH54" i="1"/>
  <c r="LH56" i="1"/>
  <c r="LH59" i="1"/>
  <c r="LH61" i="1"/>
  <c r="LH63" i="1"/>
  <c r="LH66" i="1"/>
  <c r="LH68" i="1"/>
  <c r="LH70" i="1"/>
  <c r="LH72" i="1"/>
  <c r="LH74" i="1"/>
  <c r="LH76" i="1"/>
  <c r="LH79" i="1"/>
  <c r="LH81" i="1"/>
  <c r="LH83" i="1"/>
  <c r="LH85" i="1"/>
  <c r="LH87" i="1"/>
  <c r="LH89" i="1"/>
  <c r="LH91" i="1"/>
  <c r="LH94" i="1"/>
  <c r="LH96" i="1"/>
  <c r="LH98" i="1"/>
  <c r="LH100" i="1"/>
  <c r="LH102" i="1"/>
  <c r="LH104" i="1"/>
  <c r="LH106" i="1"/>
  <c r="LH109" i="1"/>
  <c r="LH111" i="1"/>
  <c r="LH113" i="1"/>
  <c r="LH116" i="1"/>
  <c r="LH118" i="1"/>
  <c r="LH121" i="1"/>
  <c r="LH123" i="1"/>
  <c r="LH125" i="1"/>
  <c r="LH127" i="1"/>
  <c r="LH129" i="1"/>
  <c r="LH131" i="1"/>
  <c r="LH133" i="1"/>
  <c r="LH136" i="1"/>
  <c r="LH138" i="1"/>
  <c r="LH141" i="1"/>
  <c r="LH144" i="1"/>
  <c r="LH146" i="1"/>
  <c r="LH148" i="1"/>
  <c r="LH150" i="1"/>
  <c r="LH152" i="1"/>
  <c r="LH154" i="1"/>
  <c r="LH157" i="1"/>
  <c r="LH159" i="1"/>
  <c r="LH161" i="1"/>
  <c r="LH163" i="1"/>
  <c r="LH165" i="1"/>
  <c r="LH168" i="1"/>
  <c r="LH170" i="1"/>
  <c r="LH172" i="1"/>
  <c r="LH174" i="1"/>
  <c r="LH177" i="1"/>
  <c r="LH179" i="1"/>
  <c r="LH181" i="1"/>
  <c r="LH183" i="1"/>
  <c r="LH185" i="1"/>
  <c r="LH189" i="1"/>
  <c r="LH191" i="1"/>
  <c r="LH193" i="1"/>
  <c r="LH195" i="1"/>
  <c r="LH198" i="1"/>
  <c r="LH201" i="1"/>
  <c r="LH203" i="1"/>
  <c r="LH205" i="1"/>
  <c r="LH207" i="1"/>
  <c r="LH209" i="1"/>
  <c r="LH212" i="1"/>
  <c r="LH214" i="1"/>
  <c r="LH217" i="1"/>
  <c r="LH220" i="1"/>
  <c r="LH222" i="1"/>
  <c r="LH224" i="1"/>
  <c r="LH226" i="1"/>
  <c r="LH228" i="1"/>
  <c r="LH230" i="1"/>
  <c r="LH232" i="1"/>
  <c r="LH234" i="1"/>
  <c r="LH236" i="1"/>
  <c r="LH238" i="1"/>
  <c r="LH240" i="1"/>
  <c r="LH242" i="1"/>
  <c r="LH244" i="1"/>
  <c r="LH246" i="1"/>
  <c r="LH248" i="1"/>
  <c r="LH251" i="1"/>
  <c r="LH253" i="1"/>
  <c r="LH255" i="1"/>
  <c r="LH257" i="1"/>
  <c r="LH259" i="1"/>
  <c r="LH261" i="1"/>
  <c r="LH263" i="1"/>
  <c r="LH265" i="1"/>
  <c r="LH270" i="1"/>
  <c r="LH272" i="1"/>
  <c r="LH274" i="1"/>
  <c r="LH276" i="1"/>
  <c r="LH278" i="1"/>
  <c r="LH280" i="1"/>
  <c r="LH282" i="1"/>
  <c r="LH284" i="1"/>
  <c r="LH286" i="1"/>
  <c r="LH288" i="1"/>
  <c r="LH290" i="1"/>
  <c r="LH292" i="1"/>
  <c r="LH296" i="1"/>
  <c r="LH298" i="1"/>
  <c r="LH300" i="1"/>
  <c r="LH303" i="1"/>
  <c r="LH306" i="1"/>
  <c r="LH308" i="1"/>
  <c r="LH310" i="1"/>
  <c r="LH313" i="1"/>
  <c r="LH315" i="1"/>
  <c r="LH318" i="1"/>
  <c r="LH319" i="1"/>
  <c r="LH323" i="1"/>
  <c r="LH325" i="1"/>
  <c r="LH328" i="1"/>
  <c r="JG331" i="1"/>
  <c r="LH3" i="1"/>
  <c r="LH5" i="1"/>
  <c r="LH7" i="1"/>
  <c r="LH9" i="1"/>
  <c r="LH11" i="1"/>
  <c r="LH13" i="1"/>
  <c r="LH15" i="1"/>
  <c r="LH17" i="1"/>
  <c r="LH19" i="1"/>
  <c r="LH23" i="1"/>
  <c r="LH25" i="1"/>
  <c r="LH27" i="1"/>
  <c r="LH29" i="1"/>
  <c r="LH31" i="1"/>
  <c r="LH33" i="1"/>
  <c r="LH35" i="1"/>
  <c r="LH37" i="1"/>
  <c r="LH39" i="1"/>
  <c r="LH41" i="1"/>
  <c r="LH43" i="1"/>
  <c r="LH45" i="1"/>
  <c r="LH48" i="1"/>
  <c r="LH51" i="1"/>
  <c r="LH55" i="1"/>
  <c r="LH57" i="1"/>
  <c r="LH60" i="1"/>
  <c r="LH62" i="1"/>
  <c r="LH65" i="1"/>
  <c r="LH67" i="1"/>
  <c r="LH69" i="1"/>
  <c r="LH71" i="1"/>
  <c r="LH73" i="1"/>
  <c r="LH75" i="1"/>
  <c r="LH77" i="1"/>
  <c r="LH80" i="1"/>
  <c r="LH82" i="1"/>
  <c r="LH84" i="1"/>
  <c r="LH86" i="1"/>
  <c r="LH88" i="1"/>
  <c r="LH90" i="1"/>
  <c r="LH93" i="1"/>
  <c r="LH95" i="1"/>
  <c r="LH97" i="1"/>
  <c r="LH99" i="1"/>
  <c r="LH101" i="1"/>
  <c r="LH103" i="1"/>
  <c r="LH105" i="1"/>
  <c r="LH107" i="1"/>
  <c r="LH110" i="1"/>
  <c r="LH112" i="1"/>
  <c r="LH114" i="1"/>
  <c r="LH117" i="1"/>
  <c r="LH119" i="1"/>
  <c r="LH122" i="1"/>
  <c r="LH124" i="1"/>
  <c r="LH126" i="1"/>
  <c r="LH128" i="1"/>
  <c r="LH130" i="1"/>
  <c r="LH132" i="1"/>
  <c r="LH134" i="1"/>
  <c r="LH137" i="1"/>
  <c r="LH139" i="1"/>
  <c r="LH143" i="1"/>
  <c r="LH145" i="1"/>
  <c r="LH147" i="1"/>
  <c r="LH149" i="1"/>
  <c r="LH151" i="1"/>
  <c r="LH153" i="1"/>
  <c r="LH155" i="1"/>
  <c r="LH158" i="1"/>
  <c r="LH160" i="1"/>
  <c r="LH162" i="1"/>
  <c r="LH164" i="1"/>
  <c r="LH166" i="1"/>
  <c r="LH169" i="1"/>
  <c r="LH171" i="1"/>
  <c r="LH173" i="1"/>
  <c r="LH175" i="1"/>
  <c r="LH178" i="1"/>
  <c r="LH180" i="1"/>
  <c r="LH182" i="1"/>
  <c r="LH184" i="1"/>
  <c r="LH187" i="1"/>
  <c r="LH190" i="1"/>
  <c r="LH192" i="1"/>
  <c r="LH194" i="1"/>
  <c r="LH196" i="1"/>
  <c r="LH199" i="1"/>
  <c r="LH202" i="1"/>
  <c r="LH204" i="1"/>
  <c r="LH206" i="1"/>
  <c r="LH208" i="1"/>
  <c r="LH211" i="1"/>
  <c r="LH213" i="1"/>
  <c r="LH215" i="1"/>
  <c r="LH218" i="1"/>
  <c r="LH221" i="1"/>
  <c r="LH223" i="1"/>
  <c r="LH225" i="1"/>
  <c r="LH227" i="1"/>
  <c r="LH229" i="1"/>
  <c r="LH231" i="1"/>
  <c r="LH233" i="1"/>
  <c r="LH235" i="1"/>
  <c r="LH237" i="1"/>
  <c r="LH239" i="1"/>
  <c r="LH241" i="1"/>
  <c r="LH243" i="1"/>
  <c r="LH245" i="1"/>
  <c r="LH247" i="1"/>
  <c r="LH250" i="1"/>
  <c r="LH252" i="1"/>
  <c r="LH254" i="1"/>
  <c r="LH256" i="1"/>
  <c r="LH258" i="1"/>
  <c r="LH260" i="1"/>
  <c r="LH262" i="1"/>
  <c r="LH264" i="1"/>
  <c r="LH271" i="1"/>
  <c r="LH273" i="1"/>
  <c r="LH275" i="1"/>
  <c r="LH277" i="1"/>
  <c r="LH279" i="1"/>
  <c r="LH281" i="1"/>
  <c r="LH283" i="1"/>
  <c r="LH285" i="1"/>
  <c r="LH287" i="1"/>
  <c r="LH289" i="1"/>
  <c r="LH291" i="1"/>
  <c r="LH294" i="1"/>
  <c r="LH297" i="1"/>
  <c r="LH299" i="1"/>
  <c r="LH301" i="1"/>
  <c r="LH305" i="1"/>
  <c r="LH307" i="1"/>
  <c r="LH309" i="1"/>
  <c r="LH311" i="1"/>
  <c r="LH314" i="1"/>
  <c r="LH316" i="1"/>
  <c r="LH320" i="1"/>
  <c r="LH321" i="1"/>
  <c r="LH324" i="1"/>
  <c r="LH326" i="1"/>
  <c r="LH330" i="1"/>
  <c r="LH2" i="1"/>
  <c r="JG330" i="1"/>
  <c r="JG332" i="1" l="1"/>
  <c r="JF328" i="1" l="1"/>
  <c r="JF326" i="1"/>
  <c r="JF325" i="1"/>
  <c r="JF324" i="1"/>
  <c r="JF323" i="1"/>
  <c r="JF321" i="1"/>
  <c r="JF319" i="1"/>
  <c r="JF320" i="1"/>
  <c r="JF318" i="1"/>
  <c r="JF316" i="1"/>
  <c r="JF315" i="1"/>
  <c r="JF314" i="1"/>
  <c r="JF313" i="1"/>
  <c r="JF311" i="1"/>
  <c r="JF310" i="1"/>
  <c r="JF309" i="1"/>
  <c r="JF308" i="1"/>
  <c r="JF307" i="1"/>
  <c r="JF306" i="1"/>
  <c r="JF305" i="1"/>
  <c r="JF303" i="1"/>
  <c r="JF301" i="1"/>
  <c r="JF300" i="1"/>
  <c r="JF299" i="1"/>
  <c r="JF298" i="1"/>
  <c r="JF297" i="1"/>
  <c r="JF296" i="1"/>
  <c r="JF294" i="1"/>
  <c r="JF292" i="1"/>
  <c r="JF291" i="1"/>
  <c r="JF290" i="1"/>
  <c r="JF289" i="1"/>
  <c r="JF288" i="1"/>
  <c r="JF287" i="1"/>
  <c r="JF286" i="1"/>
  <c r="JF285" i="1"/>
  <c r="JF284" i="1"/>
  <c r="JF283" i="1"/>
  <c r="JF282" i="1"/>
  <c r="JF281" i="1"/>
  <c r="JF280" i="1"/>
  <c r="JF279" i="1"/>
  <c r="JF278" i="1"/>
  <c r="JF277" i="1"/>
  <c r="JF276" i="1"/>
  <c r="JF275" i="1"/>
  <c r="JF274" i="1"/>
  <c r="JF273" i="1"/>
  <c r="JF272" i="1"/>
  <c r="JF271" i="1"/>
  <c r="JF270" i="1"/>
  <c r="JF265" i="1"/>
  <c r="JF264" i="1"/>
  <c r="JF263" i="1"/>
  <c r="JF262" i="1"/>
  <c r="JF261" i="1"/>
  <c r="JF260" i="1"/>
  <c r="JF259" i="1"/>
  <c r="JF258" i="1"/>
  <c r="JF257" i="1"/>
  <c r="JF256" i="1"/>
  <c r="JF255" i="1"/>
  <c r="JF254" i="1"/>
  <c r="JF253" i="1"/>
  <c r="JF252" i="1"/>
  <c r="JF251" i="1"/>
  <c r="JF250" i="1"/>
  <c r="JF248" i="1"/>
  <c r="JF247" i="1"/>
  <c r="JF246" i="1"/>
  <c r="JF245" i="1"/>
  <c r="JF244" i="1"/>
  <c r="JF243" i="1"/>
  <c r="JF242" i="1"/>
  <c r="JF241" i="1"/>
  <c r="JF240" i="1"/>
  <c r="JF239" i="1"/>
  <c r="JF238" i="1"/>
  <c r="JF237" i="1"/>
  <c r="JF236" i="1"/>
  <c r="JF235" i="1"/>
  <c r="JF234" i="1"/>
  <c r="JF233" i="1"/>
  <c r="JF232" i="1"/>
  <c r="JF231" i="1"/>
  <c r="JF230" i="1"/>
  <c r="JF229" i="1"/>
  <c r="JF228" i="1"/>
  <c r="JF227" i="1"/>
  <c r="JF226" i="1"/>
  <c r="JF225" i="1"/>
  <c r="JF224" i="1"/>
  <c r="JF223" i="1"/>
  <c r="JF222" i="1"/>
  <c r="JF221" i="1"/>
  <c r="JF220" i="1"/>
  <c r="JF218" i="1"/>
  <c r="JF217" i="1"/>
  <c r="JF215" i="1"/>
  <c r="JF214" i="1"/>
  <c r="JF213" i="1"/>
  <c r="JF212" i="1"/>
  <c r="JF211" i="1"/>
  <c r="JF209" i="1"/>
  <c r="JF208" i="1"/>
  <c r="JF207" i="1"/>
  <c r="JF206" i="1"/>
  <c r="JF205" i="1"/>
  <c r="JF204" i="1"/>
  <c r="JF203" i="1"/>
  <c r="JF202" i="1"/>
  <c r="JF201" i="1"/>
  <c r="JF199" i="1"/>
  <c r="JF198" i="1"/>
  <c r="JF196" i="1"/>
  <c r="JF195" i="1"/>
  <c r="JF194" i="1"/>
  <c r="JF193" i="1"/>
  <c r="JF192" i="1"/>
  <c r="JF191" i="1"/>
  <c r="JF189" i="1"/>
  <c r="JF187" i="1"/>
  <c r="JF185" i="1"/>
  <c r="JF183" i="1"/>
  <c r="JF182" i="1"/>
  <c r="JF181" i="1"/>
  <c r="JF180" i="1"/>
  <c r="JF179" i="1"/>
  <c r="JF178" i="1"/>
  <c r="JF177" i="1"/>
  <c r="JF175" i="1"/>
  <c r="JF174" i="1"/>
  <c r="JF173" i="1"/>
  <c r="JF172" i="1"/>
  <c r="JF171" i="1"/>
  <c r="JF170" i="1"/>
  <c r="JF169" i="1"/>
  <c r="JF168" i="1"/>
  <c r="JF166" i="1"/>
  <c r="JF165" i="1"/>
  <c r="JF164" i="1"/>
  <c r="JF163" i="1"/>
  <c r="JF162" i="1"/>
  <c r="JF161" i="1"/>
  <c r="JF160" i="1"/>
  <c r="JF159" i="1"/>
  <c r="JF158" i="1"/>
  <c r="JF157" i="1"/>
  <c r="JF155" i="1"/>
  <c r="JF154" i="1"/>
  <c r="JF152" i="1"/>
  <c r="JF150" i="1"/>
  <c r="JF148" i="1"/>
  <c r="JF146" i="1"/>
  <c r="JF144" i="1"/>
  <c r="JF143" i="1"/>
  <c r="JF141" i="1"/>
  <c r="JF138" i="1"/>
  <c r="JF137" i="1"/>
  <c r="JF134" i="1"/>
  <c r="JF132" i="1"/>
  <c r="JF131" i="1"/>
  <c r="JF129" i="1"/>
  <c r="JF127" i="1"/>
  <c r="JF125" i="1"/>
  <c r="JF123" i="1"/>
  <c r="JF121" i="1"/>
  <c r="JF119" i="1"/>
  <c r="JF118" i="1"/>
  <c r="JF117" i="1"/>
  <c r="JF116" i="1"/>
  <c r="JF114" i="1"/>
  <c r="JF113" i="1"/>
  <c r="JF112" i="1"/>
  <c r="JF111" i="1"/>
  <c r="JF110" i="1"/>
  <c r="JF109" i="1"/>
  <c r="JF107" i="1"/>
  <c r="JF106" i="1"/>
  <c r="JF105" i="1"/>
  <c r="JF104" i="1"/>
  <c r="JF103" i="1"/>
  <c r="JF102" i="1"/>
  <c r="JF101" i="1"/>
  <c r="JF100" i="1"/>
  <c r="JF99" i="1"/>
  <c r="JF98" i="1"/>
  <c r="JF97" i="1"/>
  <c r="JF96" i="1"/>
  <c r="JF95" i="1"/>
  <c r="JF94" i="1"/>
  <c r="JF93" i="1"/>
  <c r="JF91" i="1"/>
  <c r="JF90" i="1"/>
  <c r="JF89" i="1"/>
  <c r="JF88" i="1"/>
  <c r="JF87" i="1"/>
  <c r="JF86" i="1"/>
  <c r="JF85" i="1"/>
  <c r="JF83" i="1"/>
  <c r="JF81" i="1"/>
  <c r="JF79" i="1"/>
  <c r="JF76" i="1"/>
  <c r="JF74" i="1"/>
  <c r="JF72" i="1"/>
  <c r="JF71" i="1"/>
  <c r="JF70" i="1"/>
  <c r="JF68" i="1"/>
  <c r="JF66" i="1"/>
  <c r="JF63" i="1"/>
  <c r="JF61" i="1"/>
  <c r="JF60" i="1"/>
  <c r="JF57" i="1"/>
  <c r="JF56" i="1"/>
  <c r="JF54" i="1"/>
  <c r="JF52" i="1"/>
  <c r="JF51" i="1"/>
  <c r="JF48" i="1"/>
  <c r="JF45" i="1"/>
  <c r="JF44" i="1"/>
  <c r="JF42" i="1"/>
  <c r="JF40" i="1"/>
  <c r="JF38" i="1"/>
  <c r="JF36" i="1"/>
  <c r="JF35" i="1"/>
  <c r="JF33" i="1"/>
  <c r="JF31" i="1"/>
  <c r="JF29" i="1"/>
  <c r="JF27" i="1"/>
  <c r="JF25" i="1"/>
  <c r="JF24" i="1"/>
  <c r="JF21" i="1"/>
  <c r="JF19" i="1"/>
  <c r="JF18" i="1"/>
  <c r="JF16" i="1"/>
  <c r="JF15" i="1"/>
  <c r="JF13" i="1"/>
  <c r="JF12" i="1"/>
  <c r="JF11" i="1"/>
  <c r="JF9" i="1"/>
  <c r="JF7" i="1"/>
  <c r="JF5" i="1"/>
  <c r="JF4" i="1"/>
  <c r="JF2" i="1"/>
  <c r="HF330" i="1"/>
  <c r="DD330" i="1"/>
  <c r="DD328" i="1"/>
  <c r="DD33" i="1"/>
  <c r="DD32" i="1"/>
  <c r="DD31" i="1"/>
  <c r="DD30" i="1"/>
  <c r="DD19" i="1"/>
  <c r="DD18" i="1"/>
  <c r="DD11" i="1"/>
  <c r="DD10" i="1"/>
  <c r="DD9" i="1"/>
  <c r="DD8" i="1"/>
  <c r="DD7" i="1"/>
  <c r="DD5" i="1"/>
  <c r="DD4" i="1"/>
  <c r="DD3" i="1"/>
  <c r="DD2" i="1"/>
  <c r="BC330" i="1"/>
  <c r="LG5" i="1" l="1"/>
  <c r="LG9" i="1"/>
  <c r="LG12" i="1"/>
  <c r="LG15" i="1"/>
  <c r="LG18" i="1"/>
  <c r="LG21" i="1"/>
  <c r="LG25" i="1"/>
  <c r="LG29" i="1"/>
  <c r="LG33" i="1"/>
  <c r="LG36" i="1"/>
  <c r="LG40" i="1"/>
  <c r="LG44" i="1"/>
  <c r="LG48" i="1"/>
  <c r="LG52" i="1"/>
  <c r="LG56" i="1"/>
  <c r="LG60" i="1"/>
  <c r="LG63" i="1"/>
  <c r="LG68" i="1"/>
  <c r="LG71" i="1"/>
  <c r="LG74" i="1"/>
  <c r="LG79" i="1"/>
  <c r="LG83" i="1"/>
  <c r="LG86" i="1"/>
  <c r="LG88" i="1"/>
  <c r="LG90" i="1"/>
  <c r="LG93" i="1"/>
  <c r="LG95" i="1"/>
  <c r="LG97" i="1"/>
  <c r="LG99" i="1"/>
  <c r="LG101" i="1"/>
  <c r="LG103" i="1"/>
  <c r="LG105" i="1"/>
  <c r="LG107" i="1"/>
  <c r="LG110" i="1"/>
  <c r="LG112" i="1"/>
  <c r="LG114" i="1"/>
  <c r="LG117" i="1"/>
  <c r="LG119" i="1"/>
  <c r="LG123" i="1"/>
  <c r="LG127" i="1"/>
  <c r="LG131" i="1"/>
  <c r="LG134" i="1"/>
  <c r="LG138" i="1"/>
  <c r="LG143" i="1"/>
  <c r="LG146" i="1"/>
  <c r="LG150" i="1"/>
  <c r="LG154" i="1"/>
  <c r="LG157" i="1"/>
  <c r="LG159" i="1"/>
  <c r="LG161" i="1"/>
  <c r="LG163" i="1"/>
  <c r="LG165" i="1"/>
  <c r="LG168" i="1"/>
  <c r="LG170" i="1"/>
  <c r="LG172" i="1"/>
  <c r="LG174" i="1"/>
  <c r="LG177" i="1"/>
  <c r="LG179" i="1"/>
  <c r="LG181" i="1"/>
  <c r="LG183" i="1"/>
  <c r="LG187" i="1"/>
  <c r="LG191" i="1"/>
  <c r="LG193" i="1"/>
  <c r="LG195" i="1"/>
  <c r="LG198" i="1"/>
  <c r="LG201" i="1"/>
  <c r="LG203" i="1"/>
  <c r="LG205" i="1"/>
  <c r="LG207" i="1"/>
  <c r="LG209" i="1"/>
  <c r="LG212" i="1"/>
  <c r="LG214" i="1"/>
  <c r="LG217" i="1"/>
  <c r="LG220" i="1"/>
  <c r="LG222" i="1"/>
  <c r="LG224" i="1"/>
  <c r="LG226" i="1"/>
  <c r="LG228" i="1"/>
  <c r="LG230" i="1"/>
  <c r="LG232" i="1"/>
  <c r="LG234" i="1"/>
  <c r="LG236" i="1"/>
  <c r="LG238" i="1"/>
  <c r="LG240" i="1"/>
  <c r="LG242" i="1"/>
  <c r="LG244" i="1"/>
  <c r="LG246" i="1"/>
  <c r="LG248" i="1"/>
  <c r="LG251" i="1"/>
  <c r="LG253" i="1"/>
  <c r="LG255" i="1"/>
  <c r="LG257" i="1"/>
  <c r="LG259" i="1"/>
  <c r="LG261" i="1"/>
  <c r="LG263" i="1"/>
  <c r="LG265" i="1"/>
  <c r="LG270" i="1"/>
  <c r="LG272" i="1"/>
  <c r="LG274" i="1"/>
  <c r="LG276" i="1"/>
  <c r="LG278" i="1"/>
  <c r="LG280" i="1"/>
  <c r="LG282" i="1"/>
  <c r="LG284" i="1"/>
  <c r="LG286" i="1"/>
  <c r="LG288" i="1"/>
  <c r="LG290" i="1"/>
  <c r="LG292" i="1"/>
  <c r="LG296" i="1"/>
  <c r="LG298" i="1"/>
  <c r="LG300" i="1"/>
  <c r="LG303" i="1"/>
  <c r="LG306" i="1"/>
  <c r="LG308" i="1"/>
  <c r="LG310" i="1"/>
  <c r="LG313" i="1"/>
  <c r="LG315" i="1"/>
  <c r="LG318" i="1"/>
  <c r="LG319" i="1"/>
  <c r="LG323" i="1"/>
  <c r="LG325" i="1"/>
  <c r="LG328" i="1"/>
  <c r="LG4" i="1"/>
  <c r="LG7" i="1"/>
  <c r="LG11" i="1"/>
  <c r="LG13" i="1"/>
  <c r="LG16" i="1"/>
  <c r="LG19" i="1"/>
  <c r="LG24" i="1"/>
  <c r="LG27" i="1"/>
  <c r="LG31" i="1"/>
  <c r="LG35" i="1"/>
  <c r="LG38" i="1"/>
  <c r="LG42" i="1"/>
  <c r="LG45" i="1"/>
  <c r="LG51" i="1"/>
  <c r="LG54" i="1"/>
  <c r="LG57" i="1"/>
  <c r="LG61" i="1"/>
  <c r="LG66" i="1"/>
  <c r="LG70" i="1"/>
  <c r="LG72" i="1"/>
  <c r="LG76" i="1"/>
  <c r="LG81" i="1"/>
  <c r="LG85" i="1"/>
  <c r="LG87" i="1"/>
  <c r="LG89" i="1"/>
  <c r="LG91" i="1"/>
  <c r="LG94" i="1"/>
  <c r="LG96" i="1"/>
  <c r="LG98" i="1"/>
  <c r="LG100" i="1"/>
  <c r="LG102" i="1"/>
  <c r="LG104" i="1"/>
  <c r="LG106" i="1"/>
  <c r="LG109" i="1"/>
  <c r="LG111" i="1"/>
  <c r="LG113" i="1"/>
  <c r="LG116" i="1"/>
  <c r="LG118" i="1"/>
  <c r="LG121" i="1"/>
  <c r="LG125" i="1"/>
  <c r="LG129" i="1"/>
  <c r="LG132" i="1"/>
  <c r="LG137" i="1"/>
  <c r="LG141" i="1"/>
  <c r="LG144" i="1"/>
  <c r="LG148" i="1"/>
  <c r="LG152" i="1"/>
  <c r="LG155" i="1"/>
  <c r="LG158" i="1"/>
  <c r="LG160" i="1"/>
  <c r="LG162" i="1"/>
  <c r="LG164" i="1"/>
  <c r="LG166" i="1"/>
  <c r="LG169" i="1"/>
  <c r="LG171" i="1"/>
  <c r="LG173" i="1"/>
  <c r="LG175" i="1"/>
  <c r="LG178" i="1"/>
  <c r="LG180" i="1"/>
  <c r="LG182" i="1"/>
  <c r="LG185" i="1"/>
  <c r="LG189" i="1"/>
  <c r="LG192" i="1"/>
  <c r="LG194" i="1"/>
  <c r="LG196" i="1"/>
  <c r="LG199" i="1"/>
  <c r="LG202" i="1"/>
  <c r="LG204" i="1"/>
  <c r="LG206" i="1"/>
  <c r="LG208" i="1"/>
  <c r="LG211" i="1"/>
  <c r="LG213" i="1"/>
  <c r="LG215" i="1"/>
  <c r="LG218" i="1"/>
  <c r="LG221" i="1"/>
  <c r="LG223" i="1"/>
  <c r="LG225" i="1"/>
  <c r="LG227" i="1"/>
  <c r="LG229" i="1"/>
  <c r="LG231" i="1"/>
  <c r="LG233" i="1"/>
  <c r="LG235" i="1"/>
  <c r="LG237" i="1"/>
  <c r="LG239" i="1"/>
  <c r="LG241" i="1"/>
  <c r="LG243" i="1"/>
  <c r="LG245" i="1"/>
  <c r="LG247" i="1"/>
  <c r="LG250" i="1"/>
  <c r="LG252" i="1"/>
  <c r="LG254" i="1"/>
  <c r="LG256" i="1"/>
  <c r="LG258" i="1"/>
  <c r="LG260" i="1"/>
  <c r="LG262" i="1"/>
  <c r="LG264" i="1"/>
  <c r="LG271" i="1"/>
  <c r="LG273" i="1"/>
  <c r="LG275" i="1"/>
  <c r="LG277" i="1"/>
  <c r="LG279" i="1"/>
  <c r="LG281" i="1"/>
  <c r="LG283" i="1"/>
  <c r="LG285" i="1"/>
  <c r="LG287" i="1"/>
  <c r="LG289" i="1"/>
  <c r="LG291" i="1"/>
  <c r="LG294" i="1"/>
  <c r="LG297" i="1"/>
  <c r="LG299" i="1"/>
  <c r="LG301" i="1"/>
  <c r="LG305" i="1"/>
  <c r="LG307" i="1"/>
  <c r="LG309" i="1"/>
  <c r="LG311" i="1"/>
  <c r="LG314" i="1"/>
  <c r="LG316" i="1"/>
  <c r="LG320" i="1"/>
  <c r="LG321" i="1"/>
  <c r="LG324" i="1"/>
  <c r="LG326" i="1"/>
  <c r="BC331" i="1"/>
  <c r="JF6" i="1"/>
  <c r="JF8" i="1"/>
  <c r="JF10" i="1"/>
  <c r="JF14" i="1"/>
  <c r="JF26" i="1"/>
  <c r="JF28" i="1"/>
  <c r="JF30" i="1"/>
  <c r="JF32" i="1"/>
  <c r="JF34" i="1"/>
  <c r="JF47" i="1"/>
  <c r="JF50" i="1"/>
  <c r="JF59" i="1"/>
  <c r="FE330" i="1"/>
  <c r="JF133" i="1"/>
  <c r="JF136" i="1"/>
  <c r="JF149" i="1"/>
  <c r="JF151" i="1"/>
  <c r="JF153" i="1"/>
  <c r="JF184" i="1"/>
  <c r="JF190" i="1"/>
  <c r="JF3" i="1"/>
  <c r="JF17" i="1"/>
  <c r="JF23" i="1"/>
  <c r="JF37" i="1"/>
  <c r="JF39" i="1"/>
  <c r="JF41" i="1"/>
  <c r="JF43" i="1"/>
  <c r="JF53" i="1"/>
  <c r="JF55" i="1"/>
  <c r="JF62" i="1"/>
  <c r="JF65" i="1"/>
  <c r="JF67" i="1"/>
  <c r="JF69" i="1"/>
  <c r="JF73" i="1"/>
  <c r="JF75" i="1"/>
  <c r="JF77" i="1"/>
  <c r="JF80" i="1"/>
  <c r="JF82" i="1"/>
  <c r="JF84" i="1"/>
  <c r="JF122" i="1"/>
  <c r="JF124" i="1"/>
  <c r="JF126" i="1"/>
  <c r="JF128" i="1"/>
  <c r="JF130" i="1"/>
  <c r="JF139" i="1"/>
  <c r="JF145" i="1"/>
  <c r="JF147" i="1"/>
  <c r="LG2" i="1"/>
  <c r="LG34" i="1" l="1"/>
  <c r="LG26" i="1"/>
  <c r="LG6" i="1"/>
  <c r="LG147" i="1"/>
  <c r="LG139" i="1"/>
  <c r="LG128" i="1"/>
  <c r="LG124" i="1"/>
  <c r="LG84" i="1"/>
  <c r="LG80" i="1"/>
  <c r="LG75" i="1"/>
  <c r="LG69" i="1"/>
  <c r="LG65" i="1"/>
  <c r="LG55" i="1"/>
  <c r="LG43" i="1"/>
  <c r="LG39" i="1"/>
  <c r="LG23" i="1"/>
  <c r="LG3" i="1"/>
  <c r="LG184" i="1"/>
  <c r="LG151" i="1"/>
  <c r="LG136" i="1"/>
  <c r="LG50" i="1"/>
  <c r="LG30" i="1"/>
  <c r="LG10" i="1"/>
  <c r="LG145" i="1"/>
  <c r="LG130" i="1"/>
  <c r="LG126" i="1"/>
  <c r="LG122" i="1"/>
  <c r="LG82" i="1"/>
  <c r="LG77" i="1"/>
  <c r="LG73" i="1"/>
  <c r="LG67" i="1"/>
  <c r="LG62" i="1"/>
  <c r="LG53" i="1"/>
  <c r="LG41" i="1"/>
  <c r="LG37" i="1"/>
  <c r="LG17" i="1"/>
  <c r="LG190" i="1"/>
  <c r="LG153" i="1"/>
  <c r="LG149" i="1"/>
  <c r="LG133" i="1"/>
  <c r="LG59" i="1"/>
  <c r="LG47" i="1"/>
  <c r="LG32" i="1"/>
  <c r="LG28" i="1"/>
  <c r="LG14" i="1"/>
  <c r="LG8" i="1"/>
  <c r="JF330" i="1"/>
  <c r="LG330" i="1"/>
  <c r="JF331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LE53" i="1" l="1"/>
  <c r="LC53" i="1"/>
  <c r="LA53" i="1"/>
  <c r="KY53" i="1"/>
  <c r="KW53" i="1"/>
  <c r="KU53" i="1"/>
  <c r="KS53" i="1"/>
  <c r="KQ53" i="1"/>
  <c r="KO53" i="1"/>
  <c r="KM53" i="1"/>
  <c r="KK53" i="1"/>
  <c r="KI53" i="1"/>
  <c r="KG53" i="1"/>
  <c r="KE53" i="1"/>
  <c r="KC53" i="1"/>
  <c r="KA53" i="1"/>
  <c r="JY53" i="1"/>
  <c r="JW53" i="1"/>
  <c r="JU53" i="1"/>
  <c r="LB53" i="1"/>
  <c r="KZ53" i="1"/>
  <c r="KX53" i="1"/>
  <c r="KV53" i="1"/>
  <c r="KT53" i="1"/>
  <c r="KR53" i="1"/>
  <c r="KP53" i="1"/>
  <c r="KN53" i="1"/>
  <c r="KL53" i="1"/>
  <c r="KJ53" i="1"/>
  <c r="KH53" i="1"/>
  <c r="KF53" i="1"/>
  <c r="KD53" i="1"/>
  <c r="KB53" i="1"/>
  <c r="JZ53" i="1"/>
  <c r="JX53" i="1"/>
  <c r="JV53" i="1"/>
  <c r="JT53" i="1"/>
  <c r="LD53" i="1"/>
  <c r="JF332" i="1"/>
  <c r="JE53" i="1"/>
  <c r="LF53" i="1" l="1"/>
  <c r="FC27" i="1"/>
  <c r="FB27" i="1"/>
  <c r="FA27" i="1"/>
  <c r="EZ27" i="1"/>
  <c r="EY27" i="1"/>
  <c r="JE328" i="1"/>
  <c r="JE326" i="1"/>
  <c r="JE308" i="1"/>
  <c r="JE306" i="1"/>
  <c r="JE301" i="1"/>
  <c r="JE299" i="1"/>
  <c r="JE292" i="1"/>
  <c r="JE290" i="1"/>
  <c r="JE279" i="1"/>
  <c r="JE276" i="1"/>
  <c r="JE273" i="1"/>
  <c r="JE270" i="1"/>
  <c r="JE265" i="1"/>
  <c r="JE256" i="1"/>
  <c r="JE251" i="1"/>
  <c r="JE247" i="1"/>
  <c r="JE241" i="1"/>
  <c r="JE236" i="1"/>
  <c r="JE233" i="1"/>
  <c r="JE229" i="1"/>
  <c r="JE220" i="1"/>
  <c r="JE217" i="1"/>
  <c r="JE215" i="1"/>
  <c r="JE208" i="1"/>
  <c r="JE204" i="1"/>
  <c r="JE201" i="1"/>
  <c r="JE198" i="1"/>
  <c r="JE193" i="1"/>
  <c r="JE189" i="1"/>
  <c r="JE185" i="1"/>
  <c r="JE183" i="1"/>
  <c r="JE177" i="1"/>
  <c r="JE175" i="1"/>
  <c r="JE155" i="1"/>
  <c r="JE144" i="1"/>
  <c r="JE143" i="1"/>
  <c r="JE137" i="1"/>
  <c r="JE131" i="1"/>
  <c r="JE121" i="1"/>
  <c r="JE119" i="1"/>
  <c r="JE118" i="1"/>
  <c r="JE117" i="1"/>
  <c r="JE110" i="1"/>
  <c r="JE107" i="1"/>
  <c r="JE86" i="1"/>
  <c r="JE70" i="1"/>
  <c r="JE61" i="1"/>
  <c r="JE52" i="1"/>
  <c r="JE45" i="1"/>
  <c r="JE35" i="1"/>
  <c r="JE34" i="1"/>
  <c r="JE24" i="1"/>
  <c r="JE21" i="1"/>
  <c r="JE19" i="1"/>
  <c r="JE15" i="1"/>
  <c r="JE13" i="1"/>
  <c r="JE12" i="1"/>
  <c r="JE5" i="1"/>
  <c r="HE330" i="1"/>
  <c r="DC330" i="1"/>
  <c r="DC328" i="1"/>
  <c r="DC33" i="1"/>
  <c r="DC32" i="1"/>
  <c r="DC31" i="1"/>
  <c r="DC30" i="1"/>
  <c r="DC19" i="1"/>
  <c r="DC18" i="1"/>
  <c r="DC11" i="1"/>
  <c r="DC10" i="1"/>
  <c r="DC9" i="1"/>
  <c r="DC8" i="1"/>
  <c r="DC7" i="1"/>
  <c r="DC5" i="1"/>
  <c r="DC4" i="1"/>
  <c r="DC3" i="1"/>
  <c r="DC2" i="1"/>
  <c r="BB330" i="1"/>
  <c r="BB331" i="1" l="1"/>
  <c r="LF5" i="1"/>
  <c r="LF13" i="1"/>
  <c r="LF15" i="1"/>
  <c r="LF19" i="1"/>
  <c r="LF35" i="1"/>
  <c r="LF45" i="1"/>
  <c r="LF61" i="1"/>
  <c r="LF70" i="1"/>
  <c r="LF118" i="1"/>
  <c r="LF121" i="1"/>
  <c r="LF131" i="1"/>
  <c r="LF144" i="1"/>
  <c r="LF177" i="1"/>
  <c r="LF183" i="1"/>
  <c r="LF185" i="1"/>
  <c r="LF189" i="1"/>
  <c r="LF193" i="1"/>
  <c r="LF198" i="1"/>
  <c r="LF201" i="1"/>
  <c r="LF217" i="1"/>
  <c r="LF220" i="1"/>
  <c r="LF236" i="1"/>
  <c r="LF251" i="1"/>
  <c r="LF265" i="1"/>
  <c r="LF270" i="1"/>
  <c r="LF276" i="1"/>
  <c r="LF290" i="1"/>
  <c r="LF292" i="1"/>
  <c r="LF306" i="1"/>
  <c r="LF308" i="1"/>
  <c r="LF328" i="1"/>
  <c r="LF12" i="1"/>
  <c r="LF21" i="1"/>
  <c r="LF24" i="1"/>
  <c r="LF34" i="1"/>
  <c r="LF52" i="1"/>
  <c r="LF86" i="1"/>
  <c r="LF107" i="1"/>
  <c r="LF110" i="1"/>
  <c r="LF117" i="1"/>
  <c r="LF119" i="1"/>
  <c r="LF137" i="1"/>
  <c r="LF143" i="1"/>
  <c r="LF155" i="1"/>
  <c r="LF175" i="1"/>
  <c r="LF204" i="1"/>
  <c r="LF208" i="1"/>
  <c r="LF215" i="1"/>
  <c r="LF229" i="1"/>
  <c r="LF233" i="1"/>
  <c r="LF241" i="1"/>
  <c r="LF247" i="1"/>
  <c r="LF256" i="1"/>
  <c r="LF273" i="1"/>
  <c r="LF279" i="1"/>
  <c r="LF299" i="1"/>
  <c r="LF301" i="1"/>
  <c r="LF326" i="1"/>
  <c r="JD116" i="1" l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HX116" i="1"/>
  <c r="HW116" i="1"/>
  <c r="HV116" i="1"/>
  <c r="HU116" i="1"/>
  <c r="HT116" i="1"/>
  <c r="HS116" i="1"/>
  <c r="JV116" i="1" l="1"/>
  <c r="JZ116" i="1"/>
  <c r="KD116" i="1"/>
  <c r="KH116" i="1"/>
  <c r="KJ116" i="1"/>
  <c r="KL116" i="1"/>
  <c r="KN116" i="1"/>
  <c r="KP116" i="1"/>
  <c r="KR116" i="1"/>
  <c r="KT116" i="1"/>
  <c r="KV116" i="1"/>
  <c r="KX116" i="1"/>
  <c r="KZ116" i="1"/>
  <c r="JT116" i="1"/>
  <c r="JX116" i="1"/>
  <c r="KB116" i="1"/>
  <c r="KF116" i="1"/>
  <c r="JU116" i="1"/>
  <c r="JW116" i="1"/>
  <c r="JY116" i="1"/>
  <c r="KA116" i="1"/>
  <c r="KC116" i="1"/>
  <c r="KE116" i="1"/>
  <c r="KG116" i="1"/>
  <c r="KI116" i="1"/>
  <c r="KK116" i="1"/>
  <c r="KM116" i="1"/>
  <c r="KO116" i="1"/>
  <c r="KQ116" i="1"/>
  <c r="KS116" i="1"/>
  <c r="KU116" i="1"/>
  <c r="KW116" i="1"/>
  <c r="KY116" i="1"/>
  <c r="LC116" i="1"/>
  <c r="LB116" i="1"/>
  <c r="LA116" i="1"/>
  <c r="LD116" i="1"/>
  <c r="JD252" i="1" l="1"/>
  <c r="JC252" i="1"/>
  <c r="JB252" i="1"/>
  <c r="JA252" i="1"/>
  <c r="IZ252" i="1"/>
  <c r="IY252" i="1"/>
  <c r="IX252" i="1"/>
  <c r="IW252" i="1"/>
  <c r="IV252" i="1"/>
  <c r="IU252" i="1"/>
  <c r="IT252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JT252" i="1" l="1"/>
  <c r="JX252" i="1"/>
  <c r="KB252" i="1"/>
  <c r="KF252" i="1"/>
  <c r="KH252" i="1"/>
  <c r="KJ252" i="1"/>
  <c r="KL252" i="1"/>
  <c r="KN252" i="1"/>
  <c r="KP252" i="1"/>
  <c r="KR252" i="1"/>
  <c r="KT252" i="1"/>
  <c r="KV252" i="1"/>
  <c r="KX252" i="1"/>
  <c r="KZ252" i="1"/>
  <c r="JV252" i="1"/>
  <c r="JZ252" i="1"/>
  <c r="KD252" i="1"/>
  <c r="JU252" i="1"/>
  <c r="JW252" i="1"/>
  <c r="JY252" i="1"/>
  <c r="KA252" i="1"/>
  <c r="KC252" i="1"/>
  <c r="KE252" i="1"/>
  <c r="KG252" i="1"/>
  <c r="KI252" i="1"/>
  <c r="KK252" i="1"/>
  <c r="KM252" i="1"/>
  <c r="KO252" i="1"/>
  <c r="KQ252" i="1"/>
  <c r="KS252" i="1"/>
  <c r="KU252" i="1"/>
  <c r="KW252" i="1"/>
  <c r="KY252" i="1"/>
  <c r="LE252" i="1"/>
  <c r="LC252" i="1"/>
  <c r="LB252" i="1"/>
  <c r="LA252" i="1"/>
  <c r="LD252" i="1"/>
  <c r="JD132" i="1" l="1"/>
  <c r="JC132" i="1"/>
  <c r="JB132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HX132" i="1"/>
  <c r="HW132" i="1"/>
  <c r="HV132" i="1"/>
  <c r="HU132" i="1"/>
  <c r="HT132" i="1"/>
  <c r="HS132" i="1"/>
  <c r="HD330" i="1"/>
  <c r="FC330" i="1"/>
  <c r="BA330" i="1"/>
  <c r="JT132" i="1" l="1"/>
  <c r="JV132" i="1"/>
  <c r="JX132" i="1"/>
  <c r="JZ132" i="1"/>
  <c r="KB132" i="1"/>
  <c r="KD132" i="1"/>
  <c r="KF132" i="1"/>
  <c r="KH132" i="1"/>
  <c r="KJ132" i="1"/>
  <c r="KL132" i="1"/>
  <c r="KN132" i="1"/>
  <c r="KP132" i="1"/>
  <c r="KR132" i="1"/>
  <c r="KT132" i="1"/>
  <c r="KV132" i="1"/>
  <c r="KX132" i="1"/>
  <c r="KZ132" i="1"/>
  <c r="JU132" i="1"/>
  <c r="JW132" i="1"/>
  <c r="JY132" i="1"/>
  <c r="KA132" i="1"/>
  <c r="KC132" i="1"/>
  <c r="KE132" i="1"/>
  <c r="KG132" i="1"/>
  <c r="KI132" i="1"/>
  <c r="KK132" i="1"/>
  <c r="KM132" i="1"/>
  <c r="KO132" i="1"/>
  <c r="KQ132" i="1"/>
  <c r="KS132" i="1"/>
  <c r="KU132" i="1"/>
  <c r="KW132" i="1"/>
  <c r="KY132" i="1"/>
  <c r="BA331" i="1"/>
  <c r="LE132" i="1"/>
  <c r="LC132" i="1"/>
  <c r="LB132" i="1"/>
  <c r="LA132" i="1"/>
  <c r="LD132" i="1"/>
  <c r="JD328" i="1"/>
  <c r="JD326" i="1"/>
  <c r="JD325" i="1"/>
  <c r="JD324" i="1"/>
  <c r="JD323" i="1"/>
  <c r="JD321" i="1"/>
  <c r="JD319" i="1"/>
  <c r="JD320" i="1"/>
  <c r="JD318" i="1"/>
  <c r="JD316" i="1"/>
  <c r="JD315" i="1"/>
  <c r="JD314" i="1"/>
  <c r="JD313" i="1"/>
  <c r="JD311" i="1"/>
  <c r="JD310" i="1"/>
  <c r="JD309" i="1"/>
  <c r="JD308" i="1"/>
  <c r="JD307" i="1"/>
  <c r="JD306" i="1"/>
  <c r="JD305" i="1"/>
  <c r="JD303" i="1"/>
  <c r="JD301" i="1"/>
  <c r="JD300" i="1"/>
  <c r="JD299" i="1"/>
  <c r="JD298" i="1"/>
  <c r="JD297" i="1"/>
  <c r="JD296" i="1"/>
  <c r="JD294" i="1"/>
  <c r="JD292" i="1"/>
  <c r="JD291" i="1"/>
  <c r="JD290" i="1"/>
  <c r="JD289" i="1"/>
  <c r="JD288" i="1"/>
  <c r="JD287" i="1"/>
  <c r="JD286" i="1"/>
  <c r="JD285" i="1"/>
  <c r="JD284" i="1"/>
  <c r="JD283" i="1"/>
  <c r="JD282" i="1"/>
  <c r="JD281" i="1"/>
  <c r="JD280" i="1"/>
  <c r="JD279" i="1"/>
  <c r="JD278" i="1"/>
  <c r="JD277" i="1"/>
  <c r="JD276" i="1"/>
  <c r="JD275" i="1"/>
  <c r="JD274" i="1"/>
  <c r="JD273" i="1"/>
  <c r="JD272" i="1"/>
  <c r="JD271" i="1"/>
  <c r="JD270" i="1"/>
  <c r="JD265" i="1"/>
  <c r="JD264" i="1"/>
  <c r="JD263" i="1"/>
  <c r="JD262" i="1"/>
  <c r="JD261" i="1"/>
  <c r="JD260" i="1"/>
  <c r="JD259" i="1"/>
  <c r="JD258" i="1"/>
  <c r="JD257" i="1"/>
  <c r="JD256" i="1"/>
  <c r="JD255" i="1"/>
  <c r="JD254" i="1"/>
  <c r="JD253" i="1"/>
  <c r="JD251" i="1"/>
  <c r="JD250" i="1"/>
  <c r="JD248" i="1"/>
  <c r="JD247" i="1"/>
  <c r="JD246" i="1"/>
  <c r="JD245" i="1"/>
  <c r="JD244" i="1"/>
  <c r="JD243" i="1"/>
  <c r="JD242" i="1"/>
  <c r="JD241" i="1"/>
  <c r="JD240" i="1"/>
  <c r="JD239" i="1"/>
  <c r="JD238" i="1"/>
  <c r="JD237" i="1"/>
  <c r="JD236" i="1"/>
  <c r="JD235" i="1"/>
  <c r="JD234" i="1"/>
  <c r="JD233" i="1"/>
  <c r="JD232" i="1"/>
  <c r="JD231" i="1"/>
  <c r="JD230" i="1"/>
  <c r="JD229" i="1"/>
  <c r="JD228" i="1"/>
  <c r="JD227" i="1"/>
  <c r="JD226" i="1"/>
  <c r="JD225" i="1"/>
  <c r="JD224" i="1"/>
  <c r="JD223" i="1"/>
  <c r="JD222" i="1"/>
  <c r="JD221" i="1"/>
  <c r="JD220" i="1"/>
  <c r="JD218" i="1"/>
  <c r="JD217" i="1"/>
  <c r="JD215" i="1"/>
  <c r="JD214" i="1"/>
  <c r="JD213" i="1"/>
  <c r="JD212" i="1"/>
  <c r="JD211" i="1"/>
  <c r="JD209" i="1"/>
  <c r="JD208" i="1"/>
  <c r="JD207" i="1"/>
  <c r="JD206" i="1"/>
  <c r="JD205" i="1"/>
  <c r="JD204" i="1"/>
  <c r="JD203" i="1"/>
  <c r="JD202" i="1"/>
  <c r="JD201" i="1"/>
  <c r="JD199" i="1"/>
  <c r="JD198" i="1"/>
  <c r="JD196" i="1"/>
  <c r="JD195" i="1"/>
  <c r="JD194" i="1"/>
  <c r="JD193" i="1"/>
  <c r="JD192" i="1"/>
  <c r="JD191" i="1"/>
  <c r="JD190" i="1"/>
  <c r="JD189" i="1"/>
  <c r="JD187" i="1"/>
  <c r="JD185" i="1"/>
  <c r="JD184" i="1"/>
  <c r="JD183" i="1"/>
  <c r="JD182" i="1"/>
  <c r="JD181" i="1"/>
  <c r="JD180" i="1"/>
  <c r="JD179" i="1"/>
  <c r="JD178" i="1"/>
  <c r="JD177" i="1"/>
  <c r="JD175" i="1"/>
  <c r="JD174" i="1"/>
  <c r="JD173" i="1"/>
  <c r="JD172" i="1"/>
  <c r="JD171" i="1"/>
  <c r="JD170" i="1"/>
  <c r="JD169" i="1"/>
  <c r="JD168" i="1"/>
  <c r="JD166" i="1"/>
  <c r="JD165" i="1"/>
  <c r="JD164" i="1"/>
  <c r="JD163" i="1"/>
  <c r="JD162" i="1"/>
  <c r="JD161" i="1"/>
  <c r="JD160" i="1"/>
  <c r="JD159" i="1"/>
  <c r="JD158" i="1"/>
  <c r="JD157" i="1"/>
  <c r="JD155" i="1"/>
  <c r="JD154" i="1"/>
  <c r="JD153" i="1"/>
  <c r="JD152" i="1"/>
  <c r="JD151" i="1"/>
  <c r="JD150" i="1"/>
  <c r="JD149" i="1"/>
  <c r="JD148" i="1"/>
  <c r="JD147" i="1"/>
  <c r="JD146" i="1"/>
  <c r="JD145" i="1"/>
  <c r="JD144" i="1"/>
  <c r="JD143" i="1"/>
  <c r="JD141" i="1"/>
  <c r="JD139" i="1"/>
  <c r="JD138" i="1"/>
  <c r="JD137" i="1"/>
  <c r="JD136" i="1"/>
  <c r="JD134" i="1"/>
  <c r="JD133" i="1"/>
  <c r="JD131" i="1"/>
  <c r="JD130" i="1"/>
  <c r="JD129" i="1"/>
  <c r="JD128" i="1"/>
  <c r="JD127" i="1"/>
  <c r="JD126" i="1"/>
  <c r="JD125" i="1"/>
  <c r="JD124" i="1"/>
  <c r="JD123" i="1"/>
  <c r="JD122" i="1"/>
  <c r="JD121" i="1"/>
  <c r="JD119" i="1"/>
  <c r="JD118" i="1"/>
  <c r="JD117" i="1"/>
  <c r="JD114" i="1"/>
  <c r="JD113" i="1"/>
  <c r="JD112" i="1"/>
  <c r="JD111" i="1"/>
  <c r="JD110" i="1"/>
  <c r="JD109" i="1"/>
  <c r="JD107" i="1"/>
  <c r="JD106" i="1"/>
  <c r="JD105" i="1"/>
  <c r="JD104" i="1"/>
  <c r="JD103" i="1"/>
  <c r="JD102" i="1"/>
  <c r="JD101" i="1"/>
  <c r="JD100" i="1"/>
  <c r="JD99" i="1"/>
  <c r="JD98" i="1"/>
  <c r="JD97" i="1"/>
  <c r="JD96" i="1"/>
  <c r="JD95" i="1"/>
  <c r="JD94" i="1"/>
  <c r="JD93" i="1"/>
  <c r="JD91" i="1"/>
  <c r="JD90" i="1"/>
  <c r="JD89" i="1"/>
  <c r="JD88" i="1"/>
  <c r="JD87" i="1"/>
  <c r="JD86" i="1"/>
  <c r="JD85" i="1"/>
  <c r="JD84" i="1"/>
  <c r="JD83" i="1"/>
  <c r="JD82" i="1"/>
  <c r="JD81" i="1"/>
  <c r="JD80" i="1"/>
  <c r="JD79" i="1"/>
  <c r="JD77" i="1"/>
  <c r="JD76" i="1"/>
  <c r="JD75" i="1"/>
  <c r="JD74" i="1"/>
  <c r="JD73" i="1"/>
  <c r="JD72" i="1"/>
  <c r="JD71" i="1"/>
  <c r="JD70" i="1"/>
  <c r="JD69" i="1"/>
  <c r="JD68" i="1"/>
  <c r="JD67" i="1"/>
  <c r="JD66" i="1"/>
  <c r="JD65" i="1"/>
  <c r="JD63" i="1"/>
  <c r="JD62" i="1"/>
  <c r="JD61" i="1"/>
  <c r="JD60" i="1"/>
  <c r="JD59" i="1"/>
  <c r="JD57" i="1"/>
  <c r="JD56" i="1"/>
  <c r="JD55" i="1"/>
  <c r="JD54" i="1"/>
  <c r="JD52" i="1"/>
  <c r="JD51" i="1"/>
  <c r="JD50" i="1"/>
  <c r="JD48" i="1"/>
  <c r="JD47" i="1"/>
  <c r="JD45" i="1"/>
  <c r="JD44" i="1"/>
  <c r="JD43" i="1"/>
  <c r="JD42" i="1"/>
  <c r="JD41" i="1"/>
  <c r="JD40" i="1"/>
  <c r="JD39" i="1"/>
  <c r="JD38" i="1"/>
  <c r="JD37" i="1"/>
  <c r="JD36" i="1"/>
  <c r="JD35" i="1"/>
  <c r="JD34" i="1"/>
  <c r="JD33" i="1"/>
  <c r="JD32" i="1"/>
  <c r="JD31" i="1"/>
  <c r="JD30" i="1"/>
  <c r="JD29" i="1"/>
  <c r="JD28" i="1"/>
  <c r="JD27" i="1"/>
  <c r="JD26" i="1"/>
  <c r="JD25" i="1"/>
  <c r="JD24" i="1"/>
  <c r="JD23" i="1"/>
  <c r="JD21" i="1"/>
  <c r="JD19" i="1"/>
  <c r="JD18" i="1"/>
  <c r="JD17" i="1"/>
  <c r="JD16" i="1"/>
  <c r="JD15" i="1"/>
  <c r="JD14" i="1"/>
  <c r="JD13" i="1"/>
  <c r="JD12" i="1"/>
  <c r="JD11" i="1"/>
  <c r="JD10" i="1"/>
  <c r="JD9" i="1"/>
  <c r="JD8" i="1"/>
  <c r="JD7" i="1"/>
  <c r="JD6" i="1"/>
  <c r="JD5" i="1"/>
  <c r="JD4" i="1"/>
  <c r="JD3" i="1"/>
  <c r="JD2" i="1"/>
  <c r="DB330" i="1"/>
  <c r="DB328" i="1"/>
  <c r="DB33" i="1"/>
  <c r="DB32" i="1"/>
  <c r="DB31" i="1"/>
  <c r="DB30" i="1"/>
  <c r="DB19" i="1"/>
  <c r="DB18" i="1"/>
  <c r="DB11" i="1"/>
  <c r="DB10" i="1"/>
  <c r="DB9" i="1"/>
  <c r="DB8" i="1"/>
  <c r="DB7" i="1"/>
  <c r="DB5" i="1"/>
  <c r="DB4" i="1"/>
  <c r="DB3" i="1"/>
  <c r="DB2" i="1"/>
  <c r="JD331" i="1" l="1"/>
  <c r="LE4" i="1"/>
  <c r="LE6" i="1"/>
  <c r="LE8" i="1"/>
  <c r="LE10" i="1"/>
  <c r="LE12" i="1"/>
  <c r="LE14" i="1"/>
  <c r="LE16" i="1"/>
  <c r="LE18" i="1"/>
  <c r="LE21" i="1"/>
  <c r="LE24" i="1"/>
  <c r="LE26" i="1"/>
  <c r="LE28" i="1"/>
  <c r="LE30" i="1"/>
  <c r="LE32" i="1"/>
  <c r="LE34" i="1"/>
  <c r="LE36" i="1"/>
  <c r="LE38" i="1"/>
  <c r="LE40" i="1"/>
  <c r="LE42" i="1"/>
  <c r="LE44" i="1"/>
  <c r="LE47" i="1"/>
  <c r="LE50" i="1"/>
  <c r="LE52" i="1"/>
  <c r="LE55" i="1"/>
  <c r="LE57" i="1"/>
  <c r="LE60" i="1"/>
  <c r="LE62" i="1"/>
  <c r="LE65" i="1"/>
  <c r="LE67" i="1"/>
  <c r="LE69" i="1"/>
  <c r="LE71" i="1"/>
  <c r="LE73" i="1"/>
  <c r="LE75" i="1"/>
  <c r="LE77" i="1"/>
  <c r="LE80" i="1"/>
  <c r="LE82" i="1"/>
  <c r="LE84" i="1"/>
  <c r="LE86" i="1"/>
  <c r="LE88" i="1"/>
  <c r="LE90" i="1"/>
  <c r="LE93" i="1"/>
  <c r="LE95" i="1"/>
  <c r="LE97" i="1"/>
  <c r="LE99" i="1"/>
  <c r="LE101" i="1"/>
  <c r="LE103" i="1"/>
  <c r="LE105" i="1"/>
  <c r="LE107" i="1"/>
  <c r="LE110" i="1"/>
  <c r="LE112" i="1"/>
  <c r="LE114" i="1"/>
  <c r="LE118" i="1"/>
  <c r="LE121" i="1"/>
  <c r="LE123" i="1"/>
  <c r="LE125" i="1"/>
  <c r="LE127" i="1"/>
  <c r="LE129" i="1"/>
  <c r="LE131" i="1"/>
  <c r="LE134" i="1"/>
  <c r="LE137" i="1"/>
  <c r="LE139" i="1"/>
  <c r="LE143" i="1"/>
  <c r="LE145" i="1"/>
  <c r="LE147" i="1"/>
  <c r="LE149" i="1"/>
  <c r="LE151" i="1"/>
  <c r="LE153" i="1"/>
  <c r="LE155" i="1"/>
  <c r="LE158" i="1"/>
  <c r="LE160" i="1"/>
  <c r="LE162" i="1"/>
  <c r="LE164" i="1"/>
  <c r="LE166" i="1"/>
  <c r="LE169" i="1"/>
  <c r="LE171" i="1"/>
  <c r="LE173" i="1"/>
  <c r="LE175" i="1"/>
  <c r="LE178" i="1"/>
  <c r="LE180" i="1"/>
  <c r="LE182" i="1"/>
  <c r="LE184" i="1"/>
  <c r="LE187" i="1"/>
  <c r="LE190" i="1"/>
  <c r="LE192" i="1"/>
  <c r="LE194" i="1"/>
  <c r="LE196" i="1"/>
  <c r="LE199" i="1"/>
  <c r="LE202" i="1"/>
  <c r="LE204" i="1"/>
  <c r="LE206" i="1"/>
  <c r="LE208" i="1"/>
  <c r="LE211" i="1"/>
  <c r="LE213" i="1"/>
  <c r="LE215" i="1"/>
  <c r="LE218" i="1"/>
  <c r="LE221" i="1"/>
  <c r="LE223" i="1"/>
  <c r="LE225" i="1"/>
  <c r="LE227" i="1"/>
  <c r="LE229" i="1"/>
  <c r="LE231" i="1"/>
  <c r="LE233" i="1"/>
  <c r="LE235" i="1"/>
  <c r="LE237" i="1"/>
  <c r="LE239" i="1"/>
  <c r="LE241" i="1"/>
  <c r="LE243" i="1"/>
  <c r="LE245" i="1"/>
  <c r="LE247" i="1"/>
  <c r="LE250" i="1"/>
  <c r="LE253" i="1"/>
  <c r="LE255" i="1"/>
  <c r="LE257" i="1"/>
  <c r="LE259" i="1"/>
  <c r="LE261" i="1"/>
  <c r="LE263" i="1"/>
  <c r="LE265" i="1"/>
  <c r="LE270" i="1"/>
  <c r="LE272" i="1"/>
  <c r="LE274" i="1"/>
  <c r="LE276" i="1"/>
  <c r="LE278" i="1"/>
  <c r="LE280" i="1"/>
  <c r="LE282" i="1"/>
  <c r="LE284" i="1"/>
  <c r="LE286" i="1"/>
  <c r="LE288" i="1"/>
  <c r="LE290" i="1"/>
  <c r="LE292" i="1"/>
  <c r="LE296" i="1"/>
  <c r="LE298" i="1"/>
  <c r="LE300" i="1"/>
  <c r="LE303" i="1"/>
  <c r="LE306" i="1"/>
  <c r="LE308" i="1"/>
  <c r="LE310" i="1"/>
  <c r="LE313" i="1"/>
  <c r="LE315" i="1"/>
  <c r="LE318" i="1"/>
  <c r="LE319" i="1"/>
  <c r="LE323" i="1"/>
  <c r="LE325" i="1"/>
  <c r="LE328" i="1"/>
  <c r="LE3" i="1"/>
  <c r="LE5" i="1"/>
  <c r="LE7" i="1"/>
  <c r="LE9" i="1"/>
  <c r="LE11" i="1"/>
  <c r="LE13" i="1"/>
  <c r="LE15" i="1"/>
  <c r="LE17" i="1"/>
  <c r="LE19" i="1"/>
  <c r="LE23" i="1"/>
  <c r="LE25" i="1"/>
  <c r="LE27" i="1"/>
  <c r="LE29" i="1"/>
  <c r="LE31" i="1"/>
  <c r="LE33" i="1"/>
  <c r="LE35" i="1"/>
  <c r="LE37" i="1"/>
  <c r="LE39" i="1"/>
  <c r="LE41" i="1"/>
  <c r="LE43" i="1"/>
  <c r="LE45" i="1"/>
  <c r="LE48" i="1"/>
  <c r="LE51" i="1"/>
  <c r="LE54" i="1"/>
  <c r="LE56" i="1"/>
  <c r="LE59" i="1"/>
  <c r="LE61" i="1"/>
  <c r="LE63" i="1"/>
  <c r="LE66" i="1"/>
  <c r="LE68" i="1"/>
  <c r="LE70" i="1"/>
  <c r="LE72" i="1"/>
  <c r="LE74" i="1"/>
  <c r="LE76" i="1"/>
  <c r="LE79" i="1"/>
  <c r="LE81" i="1"/>
  <c r="LE83" i="1"/>
  <c r="LE85" i="1"/>
  <c r="LE87" i="1"/>
  <c r="LE89" i="1"/>
  <c r="LE91" i="1"/>
  <c r="LE94" i="1"/>
  <c r="LE96" i="1"/>
  <c r="LE98" i="1"/>
  <c r="LE100" i="1"/>
  <c r="LE102" i="1"/>
  <c r="LE104" i="1"/>
  <c r="LE106" i="1"/>
  <c r="LE109" i="1"/>
  <c r="LE111" i="1"/>
  <c r="LE113" i="1"/>
  <c r="LE117" i="1"/>
  <c r="LE119" i="1"/>
  <c r="LE122" i="1"/>
  <c r="LE124" i="1"/>
  <c r="LE126" i="1"/>
  <c r="LE128" i="1"/>
  <c r="LE130" i="1"/>
  <c r="LE133" i="1"/>
  <c r="LE136" i="1"/>
  <c r="LE138" i="1"/>
  <c r="LE141" i="1"/>
  <c r="LE144" i="1"/>
  <c r="LE146" i="1"/>
  <c r="LE148" i="1"/>
  <c r="LE150" i="1"/>
  <c r="LE152" i="1"/>
  <c r="LE154" i="1"/>
  <c r="LE157" i="1"/>
  <c r="LE159" i="1"/>
  <c r="LE161" i="1"/>
  <c r="LE163" i="1"/>
  <c r="LE165" i="1"/>
  <c r="LE168" i="1"/>
  <c r="LE170" i="1"/>
  <c r="LE172" i="1"/>
  <c r="LE174" i="1"/>
  <c r="LE177" i="1"/>
  <c r="LE179" i="1"/>
  <c r="LE181" i="1"/>
  <c r="LE183" i="1"/>
  <c r="LE185" i="1"/>
  <c r="LE189" i="1"/>
  <c r="LE191" i="1"/>
  <c r="LE193" i="1"/>
  <c r="LE195" i="1"/>
  <c r="LE198" i="1"/>
  <c r="LE201" i="1"/>
  <c r="LE203" i="1"/>
  <c r="LE205" i="1"/>
  <c r="LE207" i="1"/>
  <c r="LE209" i="1"/>
  <c r="LE212" i="1"/>
  <c r="LE214" i="1"/>
  <c r="LE217" i="1"/>
  <c r="LE220" i="1"/>
  <c r="LE222" i="1"/>
  <c r="LE224" i="1"/>
  <c r="LE226" i="1"/>
  <c r="LE228" i="1"/>
  <c r="LE230" i="1"/>
  <c r="LE232" i="1"/>
  <c r="LE234" i="1"/>
  <c r="LE236" i="1"/>
  <c r="LE238" i="1"/>
  <c r="LE240" i="1"/>
  <c r="LE242" i="1"/>
  <c r="LE244" i="1"/>
  <c r="LE246" i="1"/>
  <c r="LE248" i="1"/>
  <c r="LE251" i="1"/>
  <c r="LE254" i="1"/>
  <c r="LE256" i="1"/>
  <c r="LE258" i="1"/>
  <c r="LE260" i="1"/>
  <c r="LE262" i="1"/>
  <c r="LE264" i="1"/>
  <c r="LE271" i="1"/>
  <c r="LE273" i="1"/>
  <c r="LE275" i="1"/>
  <c r="LE277" i="1"/>
  <c r="LE279" i="1"/>
  <c r="LE281" i="1"/>
  <c r="LE283" i="1"/>
  <c r="LE285" i="1"/>
  <c r="LE287" i="1"/>
  <c r="LE289" i="1"/>
  <c r="LE291" i="1"/>
  <c r="LE294" i="1"/>
  <c r="LE297" i="1"/>
  <c r="LE299" i="1"/>
  <c r="LE301" i="1"/>
  <c r="LE305" i="1"/>
  <c r="LE307" i="1"/>
  <c r="LE309" i="1"/>
  <c r="LE311" i="1"/>
  <c r="LE314" i="1"/>
  <c r="LE316" i="1"/>
  <c r="LE320" i="1"/>
  <c r="LE321" i="1"/>
  <c r="LE324" i="1"/>
  <c r="LE326" i="1"/>
  <c r="LE2" i="1"/>
  <c r="LE330" i="1"/>
  <c r="JD330" i="1"/>
  <c r="JD332" i="1" l="1"/>
  <c r="JC274" i="1"/>
  <c r="JB274" i="1"/>
  <c r="JA274" i="1"/>
  <c r="IZ274" i="1"/>
  <c r="IY274" i="1"/>
  <c r="IX274" i="1"/>
  <c r="IW274" i="1"/>
  <c r="IV274" i="1"/>
  <c r="IU274" i="1"/>
  <c r="IT274" i="1"/>
  <c r="IS274" i="1"/>
  <c r="IR274" i="1"/>
  <c r="IQ274" i="1"/>
  <c r="IP274" i="1"/>
  <c r="IO274" i="1"/>
  <c r="IN274" i="1"/>
  <c r="IM274" i="1"/>
  <c r="IL274" i="1"/>
  <c r="IK274" i="1"/>
  <c r="IJ274" i="1"/>
  <c r="II274" i="1"/>
  <c r="IH274" i="1"/>
  <c r="IG274" i="1"/>
  <c r="IF274" i="1"/>
  <c r="IE274" i="1"/>
  <c r="ID274" i="1"/>
  <c r="IC274" i="1"/>
  <c r="IB274" i="1"/>
  <c r="IA274" i="1"/>
  <c r="HZ274" i="1"/>
  <c r="HY274" i="1"/>
  <c r="HX274" i="1"/>
  <c r="HW274" i="1"/>
  <c r="HV274" i="1"/>
  <c r="HU274" i="1"/>
  <c r="HT274" i="1"/>
  <c r="HS274" i="1"/>
  <c r="JV274" i="1" l="1"/>
  <c r="JZ274" i="1"/>
  <c r="KD274" i="1"/>
  <c r="KH274" i="1"/>
  <c r="KL274" i="1"/>
  <c r="KN274" i="1"/>
  <c r="KR274" i="1"/>
  <c r="JU274" i="1"/>
  <c r="JW274" i="1"/>
  <c r="JY274" i="1"/>
  <c r="KA274" i="1"/>
  <c r="KC274" i="1"/>
  <c r="KE274" i="1"/>
  <c r="KG274" i="1"/>
  <c r="KI274" i="1"/>
  <c r="KK274" i="1"/>
  <c r="KM274" i="1"/>
  <c r="KO274" i="1"/>
  <c r="KQ274" i="1"/>
  <c r="KS274" i="1"/>
  <c r="KU274" i="1"/>
  <c r="KW274" i="1"/>
  <c r="JT274" i="1"/>
  <c r="JX274" i="1"/>
  <c r="KB274" i="1"/>
  <c r="KF274" i="1"/>
  <c r="KJ274" i="1"/>
  <c r="KP274" i="1"/>
  <c r="KT274" i="1"/>
  <c r="KV274" i="1"/>
  <c r="KX274" i="1"/>
  <c r="LC274" i="1"/>
  <c r="LB274" i="1"/>
  <c r="LA274" i="1"/>
  <c r="KZ274" i="1"/>
  <c r="LD274" i="1"/>
  <c r="KY274" i="1"/>
  <c r="FB330" i="1" l="1"/>
  <c r="AZ330" i="1"/>
  <c r="JC328" i="1"/>
  <c r="JC326" i="1"/>
  <c r="JC325" i="1"/>
  <c r="JC323" i="1"/>
  <c r="JC310" i="1"/>
  <c r="JC309" i="1"/>
  <c r="JC308" i="1"/>
  <c r="JC306" i="1"/>
  <c r="JC303" i="1"/>
  <c r="JC301" i="1"/>
  <c r="JC299" i="1"/>
  <c r="JC298" i="1"/>
  <c r="JC297" i="1"/>
  <c r="JC296" i="1"/>
  <c r="JC294" i="1"/>
  <c r="JC292" i="1"/>
  <c r="JC290" i="1"/>
  <c r="JC289" i="1"/>
  <c r="JC288" i="1"/>
  <c r="JC287" i="1"/>
  <c r="JC286" i="1"/>
  <c r="JC283" i="1"/>
  <c r="JC281" i="1"/>
  <c r="JC280" i="1"/>
  <c r="JC279" i="1"/>
  <c r="JC278" i="1"/>
  <c r="JC275" i="1"/>
  <c r="JC273" i="1"/>
  <c r="JC272" i="1"/>
  <c r="JC271" i="1"/>
  <c r="JC270" i="1"/>
  <c r="JC265" i="1"/>
  <c r="JC264" i="1"/>
  <c r="JC263" i="1"/>
  <c r="JC260" i="1"/>
  <c r="JC259" i="1"/>
  <c r="JC258" i="1"/>
  <c r="JC257" i="1"/>
  <c r="JC256" i="1"/>
  <c r="JC255" i="1"/>
  <c r="JC254" i="1"/>
  <c r="JC253" i="1"/>
  <c r="JC251" i="1"/>
  <c r="JC250" i="1"/>
  <c r="JC248" i="1"/>
  <c r="JC247" i="1"/>
  <c r="JC246" i="1"/>
  <c r="JC245" i="1"/>
  <c r="JC244" i="1"/>
  <c r="JC243" i="1"/>
  <c r="JC242" i="1"/>
  <c r="JC241" i="1"/>
  <c r="JC240" i="1"/>
  <c r="JC239" i="1"/>
  <c r="JC238" i="1"/>
  <c r="JC236" i="1"/>
  <c r="JC235" i="1"/>
  <c r="JC234" i="1"/>
  <c r="JC233" i="1"/>
  <c r="JC232" i="1"/>
  <c r="JC231" i="1"/>
  <c r="JC230" i="1"/>
  <c r="JC229" i="1"/>
  <c r="JC228" i="1"/>
  <c r="JC227" i="1"/>
  <c r="JC226" i="1"/>
  <c r="JC224" i="1"/>
  <c r="JC223" i="1"/>
  <c r="JC220" i="1"/>
  <c r="JC218" i="1"/>
  <c r="JC217" i="1"/>
  <c r="JC215" i="1"/>
  <c r="JC214" i="1"/>
  <c r="JC213" i="1"/>
  <c r="JC212" i="1"/>
  <c r="JC211" i="1"/>
  <c r="JC209" i="1"/>
  <c r="JC208" i="1"/>
  <c r="JC207" i="1"/>
  <c r="JC206" i="1"/>
  <c r="JC205" i="1"/>
  <c r="JC204" i="1"/>
  <c r="JC203" i="1"/>
  <c r="JC202" i="1"/>
  <c r="JC201" i="1"/>
  <c r="JC199" i="1"/>
  <c r="JC198" i="1"/>
  <c r="JC196" i="1"/>
  <c r="JC195" i="1"/>
  <c r="JC194" i="1"/>
  <c r="JC193" i="1"/>
  <c r="JC191" i="1"/>
  <c r="JC189" i="1"/>
  <c r="JC187" i="1"/>
  <c r="JC185" i="1"/>
  <c r="JC184" i="1"/>
  <c r="JC183" i="1"/>
  <c r="JC182" i="1"/>
  <c r="JC181" i="1"/>
  <c r="JC179" i="1"/>
  <c r="JC178" i="1"/>
  <c r="JC177" i="1"/>
  <c r="JC175" i="1"/>
  <c r="JC174" i="1"/>
  <c r="JC173" i="1"/>
  <c r="JC172" i="1"/>
  <c r="JC171" i="1"/>
  <c r="JC170" i="1"/>
  <c r="JC169" i="1"/>
  <c r="JC166" i="1"/>
  <c r="JC165" i="1"/>
  <c r="JC164" i="1"/>
  <c r="JC162" i="1"/>
  <c r="JC161" i="1"/>
  <c r="JC158" i="1"/>
  <c r="JC157" i="1"/>
  <c r="JC155" i="1"/>
  <c r="JC154" i="1"/>
  <c r="JC153" i="1"/>
  <c r="JC152" i="1"/>
  <c r="JC151" i="1"/>
  <c r="JC150" i="1"/>
  <c r="JC149" i="1"/>
  <c r="JC148" i="1"/>
  <c r="JC147" i="1"/>
  <c r="JC146" i="1"/>
  <c r="JC145" i="1"/>
  <c r="JC144" i="1"/>
  <c r="JC143" i="1"/>
  <c r="JC141" i="1"/>
  <c r="JC138" i="1"/>
  <c r="JC137" i="1"/>
  <c r="JC136" i="1"/>
  <c r="JC134" i="1"/>
  <c r="JC133" i="1"/>
  <c r="JC131" i="1"/>
  <c r="JC130" i="1"/>
  <c r="JC129" i="1"/>
  <c r="JC128" i="1"/>
  <c r="JC127" i="1"/>
  <c r="JC126" i="1"/>
  <c r="JC125" i="1"/>
  <c r="JC124" i="1"/>
  <c r="JC123" i="1"/>
  <c r="JC122" i="1"/>
  <c r="JC121" i="1"/>
  <c r="JC119" i="1"/>
  <c r="JC118" i="1"/>
  <c r="JC117" i="1"/>
  <c r="JC114" i="1"/>
  <c r="JC113" i="1"/>
  <c r="JC112" i="1"/>
  <c r="JC111" i="1"/>
  <c r="JC107" i="1"/>
  <c r="JC106" i="1"/>
  <c r="JC105" i="1"/>
  <c r="JC104" i="1"/>
  <c r="JC103" i="1"/>
  <c r="JC102" i="1"/>
  <c r="JC101" i="1"/>
  <c r="JC100" i="1"/>
  <c r="JC99" i="1"/>
  <c r="JC98" i="1"/>
  <c r="JC97" i="1"/>
  <c r="JC96" i="1"/>
  <c r="JC95" i="1"/>
  <c r="JC94" i="1"/>
  <c r="JC93" i="1"/>
  <c r="JC91" i="1"/>
  <c r="JC90" i="1"/>
  <c r="JC89" i="1"/>
  <c r="JC88" i="1"/>
  <c r="JC86" i="1"/>
  <c r="JC84" i="1"/>
  <c r="JC82" i="1"/>
  <c r="JC81" i="1"/>
  <c r="JC80" i="1"/>
  <c r="JC79" i="1"/>
  <c r="JC76" i="1"/>
  <c r="JC75" i="1"/>
  <c r="JC74" i="1"/>
  <c r="JC73" i="1"/>
  <c r="JC72" i="1"/>
  <c r="JC71" i="1"/>
  <c r="JC70" i="1"/>
  <c r="JC69" i="1"/>
  <c r="JC66" i="1"/>
  <c r="JC65" i="1"/>
  <c r="JC63" i="1"/>
  <c r="JC62" i="1"/>
  <c r="JC61" i="1"/>
  <c r="JC60" i="1"/>
  <c r="JC59" i="1"/>
  <c r="JC57" i="1"/>
  <c r="JC56" i="1"/>
  <c r="JC54" i="1"/>
  <c r="JC52" i="1"/>
  <c r="JC51" i="1"/>
  <c r="JC50" i="1"/>
  <c r="JC48" i="1"/>
  <c r="JC47" i="1"/>
  <c r="JC45" i="1"/>
  <c r="JC44" i="1"/>
  <c r="JC43" i="1"/>
  <c r="JC42" i="1"/>
  <c r="JC41" i="1"/>
  <c r="JC40" i="1"/>
  <c r="JC39" i="1"/>
  <c r="JC38" i="1"/>
  <c r="JC37" i="1"/>
  <c r="JC35" i="1"/>
  <c r="JC34" i="1"/>
  <c r="JC33" i="1"/>
  <c r="JC32" i="1"/>
  <c r="JC31" i="1"/>
  <c r="JC30" i="1"/>
  <c r="JC29" i="1"/>
  <c r="JC28" i="1"/>
  <c r="JC27" i="1"/>
  <c r="JC26" i="1"/>
  <c r="JC25" i="1"/>
  <c r="JC24" i="1"/>
  <c r="JC23" i="1"/>
  <c r="JC21" i="1"/>
  <c r="JC19" i="1"/>
  <c r="JC18" i="1"/>
  <c r="JC17" i="1"/>
  <c r="JC16" i="1"/>
  <c r="JC15" i="1"/>
  <c r="JC13" i="1"/>
  <c r="JC11" i="1"/>
  <c r="JC10" i="1"/>
  <c r="JC8" i="1"/>
  <c r="JC7" i="1"/>
  <c r="JC6" i="1"/>
  <c r="JC5" i="1"/>
  <c r="JC4" i="1"/>
  <c r="JC3" i="1"/>
  <c r="JC2" i="1"/>
  <c r="DA330" i="1"/>
  <c r="DA328" i="1"/>
  <c r="DA33" i="1"/>
  <c r="DA32" i="1"/>
  <c r="DA31" i="1"/>
  <c r="DA30" i="1"/>
  <c r="DA19" i="1"/>
  <c r="DA18" i="1"/>
  <c r="DA11" i="1"/>
  <c r="DA10" i="1"/>
  <c r="DA9" i="1"/>
  <c r="DA8" i="1"/>
  <c r="DA7" i="1"/>
  <c r="DA5" i="1"/>
  <c r="DA4" i="1"/>
  <c r="DA3" i="1"/>
  <c r="DA2" i="1"/>
  <c r="AZ331" i="1" l="1"/>
  <c r="LD4" i="1"/>
  <c r="LD6" i="1"/>
  <c r="LD8" i="1"/>
  <c r="LD11" i="1"/>
  <c r="LD15" i="1"/>
  <c r="LD17" i="1"/>
  <c r="LD19" i="1"/>
  <c r="LD23" i="1"/>
  <c r="LD25" i="1"/>
  <c r="LD27" i="1"/>
  <c r="LD29" i="1"/>
  <c r="LD31" i="1"/>
  <c r="LD33" i="1"/>
  <c r="LD35" i="1"/>
  <c r="LD38" i="1"/>
  <c r="LD40" i="1"/>
  <c r="LD42" i="1"/>
  <c r="LD44" i="1"/>
  <c r="LD47" i="1"/>
  <c r="LD50" i="1"/>
  <c r="LD52" i="1"/>
  <c r="LD56" i="1"/>
  <c r="LD59" i="1"/>
  <c r="LD61" i="1"/>
  <c r="LD63" i="1"/>
  <c r="LD66" i="1"/>
  <c r="LD70" i="1"/>
  <c r="LD72" i="1"/>
  <c r="LD74" i="1"/>
  <c r="LD76" i="1"/>
  <c r="LD80" i="1"/>
  <c r="LD82" i="1"/>
  <c r="LD86" i="1"/>
  <c r="LD89" i="1"/>
  <c r="LD91" i="1"/>
  <c r="LD94" i="1"/>
  <c r="LD96" i="1"/>
  <c r="LD98" i="1"/>
  <c r="LD100" i="1"/>
  <c r="LD102" i="1"/>
  <c r="LD104" i="1"/>
  <c r="LD106" i="1"/>
  <c r="LD111" i="1"/>
  <c r="LD113" i="1"/>
  <c r="LD117" i="1"/>
  <c r="LD119" i="1"/>
  <c r="LD122" i="1"/>
  <c r="LD124" i="1"/>
  <c r="LD126" i="1"/>
  <c r="LD128" i="1"/>
  <c r="LD130" i="1"/>
  <c r="LD133" i="1"/>
  <c r="LD136" i="1"/>
  <c r="LD138" i="1"/>
  <c r="LD143" i="1"/>
  <c r="LD145" i="1"/>
  <c r="LD147" i="1"/>
  <c r="LD149" i="1"/>
  <c r="LD151" i="1"/>
  <c r="LD153" i="1"/>
  <c r="LD155" i="1"/>
  <c r="LD158" i="1"/>
  <c r="LD162" i="1"/>
  <c r="LD165" i="1"/>
  <c r="LD169" i="1"/>
  <c r="LD171" i="1"/>
  <c r="LD173" i="1"/>
  <c r="LD175" i="1"/>
  <c r="LD178" i="1"/>
  <c r="LD181" i="1"/>
  <c r="LD183" i="1"/>
  <c r="LD185" i="1"/>
  <c r="LD189" i="1"/>
  <c r="LD193" i="1"/>
  <c r="LD195" i="1"/>
  <c r="LD198" i="1"/>
  <c r="LD201" i="1"/>
  <c r="LD203" i="1"/>
  <c r="LD205" i="1"/>
  <c r="LD207" i="1"/>
  <c r="LD209" i="1"/>
  <c r="LD212" i="1"/>
  <c r="LD214" i="1"/>
  <c r="LD217" i="1"/>
  <c r="LD220" i="1"/>
  <c r="LD224" i="1"/>
  <c r="LD227" i="1"/>
  <c r="LD229" i="1"/>
  <c r="LD231" i="1"/>
  <c r="LD233" i="1"/>
  <c r="LD235" i="1"/>
  <c r="LD238" i="1"/>
  <c r="LD240" i="1"/>
  <c r="LD242" i="1"/>
  <c r="LD244" i="1"/>
  <c r="LD246" i="1"/>
  <c r="LD248" i="1"/>
  <c r="LD251" i="1"/>
  <c r="LD254" i="1"/>
  <c r="LD256" i="1"/>
  <c r="LD258" i="1"/>
  <c r="LD260" i="1"/>
  <c r="LD264" i="1"/>
  <c r="LD271" i="1"/>
  <c r="LD273" i="1"/>
  <c r="LD278" i="1"/>
  <c r="LD280" i="1"/>
  <c r="LD283" i="1"/>
  <c r="LD287" i="1"/>
  <c r="LD289" i="1"/>
  <c r="LD292" i="1"/>
  <c r="LD296" i="1"/>
  <c r="LD298" i="1"/>
  <c r="LD301" i="1"/>
  <c r="LD306" i="1"/>
  <c r="LD309" i="1"/>
  <c r="LD323" i="1"/>
  <c r="LD326" i="1"/>
  <c r="LD3" i="1"/>
  <c r="LD5" i="1"/>
  <c r="LD7" i="1"/>
  <c r="LD10" i="1"/>
  <c r="LD13" i="1"/>
  <c r="LD16" i="1"/>
  <c r="LD18" i="1"/>
  <c r="LD21" i="1"/>
  <c r="LD24" i="1"/>
  <c r="LD26" i="1"/>
  <c r="LD28" i="1"/>
  <c r="LD30" i="1"/>
  <c r="LD32" i="1"/>
  <c r="LD34" i="1"/>
  <c r="LD37" i="1"/>
  <c r="LD39" i="1"/>
  <c r="LD41" i="1"/>
  <c r="LD43" i="1"/>
  <c r="LD45" i="1"/>
  <c r="LD48" i="1"/>
  <c r="LD51" i="1"/>
  <c r="LD54" i="1"/>
  <c r="LD57" i="1"/>
  <c r="LD60" i="1"/>
  <c r="LD62" i="1"/>
  <c r="LD65" i="1"/>
  <c r="LD69" i="1"/>
  <c r="LD71" i="1"/>
  <c r="LD73" i="1"/>
  <c r="LD75" i="1"/>
  <c r="LD79" i="1"/>
  <c r="LD81" i="1"/>
  <c r="LD84" i="1"/>
  <c r="LD88" i="1"/>
  <c r="LD90" i="1"/>
  <c r="LD93" i="1"/>
  <c r="LD95" i="1"/>
  <c r="LD97" i="1"/>
  <c r="LD99" i="1"/>
  <c r="LD101" i="1"/>
  <c r="LD103" i="1"/>
  <c r="LD105" i="1"/>
  <c r="LD107" i="1"/>
  <c r="LD112" i="1"/>
  <c r="LD114" i="1"/>
  <c r="LD118" i="1"/>
  <c r="LD121" i="1"/>
  <c r="LD123" i="1"/>
  <c r="LD125" i="1"/>
  <c r="LD127" i="1"/>
  <c r="LD129" i="1"/>
  <c r="LD131" i="1"/>
  <c r="LD134" i="1"/>
  <c r="LD137" i="1"/>
  <c r="LD141" i="1"/>
  <c r="LD144" i="1"/>
  <c r="LD146" i="1"/>
  <c r="LD148" i="1"/>
  <c r="LD150" i="1"/>
  <c r="LD152" i="1"/>
  <c r="LD154" i="1"/>
  <c r="LD157" i="1"/>
  <c r="LD161" i="1"/>
  <c r="LD164" i="1"/>
  <c r="LD166" i="1"/>
  <c r="LD170" i="1"/>
  <c r="LD172" i="1"/>
  <c r="LD174" i="1"/>
  <c r="LD177" i="1"/>
  <c r="LD179" i="1"/>
  <c r="LD182" i="1"/>
  <c r="LD184" i="1"/>
  <c r="LD187" i="1"/>
  <c r="LD191" i="1"/>
  <c r="LD194" i="1"/>
  <c r="LD196" i="1"/>
  <c r="LD199" i="1"/>
  <c r="LD202" i="1"/>
  <c r="LD204" i="1"/>
  <c r="LD206" i="1"/>
  <c r="LD208" i="1"/>
  <c r="LD211" i="1"/>
  <c r="LD213" i="1"/>
  <c r="LD215" i="1"/>
  <c r="LD218" i="1"/>
  <c r="LD223" i="1"/>
  <c r="LD226" i="1"/>
  <c r="LD228" i="1"/>
  <c r="LD230" i="1"/>
  <c r="LD232" i="1"/>
  <c r="LD234" i="1"/>
  <c r="LD236" i="1"/>
  <c r="LD239" i="1"/>
  <c r="LD241" i="1"/>
  <c r="LD243" i="1"/>
  <c r="LD245" i="1"/>
  <c r="LD247" i="1"/>
  <c r="LD250" i="1"/>
  <c r="LD253" i="1"/>
  <c r="LD255" i="1"/>
  <c r="LD257" i="1"/>
  <c r="LD259" i="1"/>
  <c r="LD263" i="1"/>
  <c r="LD265" i="1"/>
  <c r="LD270" i="1"/>
  <c r="LD272" i="1"/>
  <c r="LD275" i="1"/>
  <c r="LD279" i="1"/>
  <c r="LD281" i="1"/>
  <c r="LD286" i="1"/>
  <c r="LD288" i="1"/>
  <c r="LD290" i="1"/>
  <c r="LD294" i="1"/>
  <c r="LD297" i="1"/>
  <c r="LD299" i="1"/>
  <c r="LD303" i="1"/>
  <c r="LD308" i="1"/>
  <c r="LD310" i="1"/>
  <c r="LD325" i="1"/>
  <c r="LD328" i="1"/>
  <c r="LD2" i="1"/>
  <c r="IZ54" i="1"/>
  <c r="GZ111" i="1" l="1"/>
  <c r="HA111" i="1"/>
  <c r="HB111" i="1"/>
  <c r="HB110" i="1"/>
  <c r="HS307" i="1" l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U307" i="1"/>
  <c r="KU307" i="1" l="1"/>
  <c r="KQ307" i="1"/>
  <c r="KM307" i="1"/>
  <c r="KX307" i="1"/>
  <c r="KV307" i="1"/>
  <c r="KT307" i="1"/>
  <c r="KR307" i="1"/>
  <c r="KP307" i="1"/>
  <c r="KN307" i="1"/>
  <c r="KL307" i="1"/>
  <c r="KJ307" i="1"/>
  <c r="KH307" i="1"/>
  <c r="KF307" i="1"/>
  <c r="KD307" i="1"/>
  <c r="KB307" i="1"/>
  <c r="JZ307" i="1"/>
  <c r="JX307" i="1"/>
  <c r="JV307" i="1"/>
  <c r="JT307" i="1"/>
  <c r="KW307" i="1"/>
  <c r="KS307" i="1"/>
  <c r="KO307" i="1"/>
  <c r="KK307" i="1"/>
  <c r="KI307" i="1"/>
  <c r="KG307" i="1"/>
  <c r="KE307" i="1"/>
  <c r="KC307" i="1"/>
  <c r="KA307" i="1"/>
  <c r="JY307" i="1"/>
  <c r="JW307" i="1"/>
  <c r="LB307" i="1"/>
  <c r="LA307" i="1"/>
  <c r="KZ307" i="1"/>
  <c r="KY307" i="1"/>
  <c r="JB307" i="1"/>
  <c r="LC307" i="1" l="1"/>
  <c r="JB328" i="1" l="1"/>
  <c r="JB326" i="1"/>
  <c r="JB325" i="1"/>
  <c r="JB324" i="1"/>
  <c r="JB323" i="1"/>
  <c r="JB321" i="1"/>
  <c r="JB319" i="1"/>
  <c r="JB320" i="1"/>
  <c r="JB318" i="1"/>
  <c r="JB316" i="1"/>
  <c r="JB315" i="1"/>
  <c r="JB314" i="1"/>
  <c r="JB313" i="1"/>
  <c r="JB311" i="1"/>
  <c r="JB310" i="1"/>
  <c r="JB309" i="1"/>
  <c r="JB308" i="1"/>
  <c r="JB306" i="1"/>
  <c r="JB305" i="1"/>
  <c r="JB303" i="1"/>
  <c r="JB301" i="1"/>
  <c r="JB300" i="1"/>
  <c r="JB299" i="1"/>
  <c r="JB298" i="1"/>
  <c r="JB297" i="1"/>
  <c r="JB296" i="1"/>
  <c r="JB294" i="1"/>
  <c r="JB292" i="1"/>
  <c r="JB291" i="1"/>
  <c r="JB290" i="1"/>
  <c r="JB289" i="1"/>
  <c r="JB288" i="1"/>
  <c r="JB287" i="1"/>
  <c r="JB286" i="1"/>
  <c r="JB285" i="1"/>
  <c r="JB284" i="1"/>
  <c r="JB283" i="1"/>
  <c r="JB282" i="1"/>
  <c r="JB281" i="1"/>
  <c r="JB280" i="1"/>
  <c r="JB279" i="1"/>
  <c r="JB278" i="1"/>
  <c r="JB277" i="1"/>
  <c r="JB276" i="1"/>
  <c r="JB275" i="1"/>
  <c r="JB273" i="1"/>
  <c r="JB272" i="1"/>
  <c r="JB271" i="1"/>
  <c r="JB270" i="1"/>
  <c r="JB265" i="1"/>
  <c r="JB264" i="1"/>
  <c r="JB263" i="1"/>
  <c r="JB262" i="1"/>
  <c r="JB261" i="1"/>
  <c r="JB260" i="1"/>
  <c r="JB259" i="1"/>
  <c r="JB258" i="1"/>
  <c r="JB257" i="1"/>
  <c r="JB256" i="1"/>
  <c r="JB255" i="1"/>
  <c r="JB254" i="1"/>
  <c r="JB253" i="1"/>
  <c r="JB251" i="1"/>
  <c r="JB250" i="1"/>
  <c r="JB248" i="1"/>
  <c r="JB247" i="1"/>
  <c r="JB246" i="1"/>
  <c r="JB245" i="1"/>
  <c r="JB244" i="1"/>
  <c r="JB243" i="1"/>
  <c r="JB242" i="1"/>
  <c r="JB241" i="1"/>
  <c r="JB240" i="1"/>
  <c r="JB239" i="1"/>
  <c r="JB238" i="1"/>
  <c r="JB237" i="1"/>
  <c r="JB236" i="1"/>
  <c r="JB235" i="1"/>
  <c r="JB234" i="1"/>
  <c r="JB233" i="1"/>
  <c r="JB232" i="1"/>
  <c r="JB231" i="1"/>
  <c r="JB230" i="1"/>
  <c r="JB229" i="1"/>
  <c r="JB228" i="1"/>
  <c r="JB227" i="1"/>
  <c r="JB226" i="1"/>
  <c r="JB225" i="1"/>
  <c r="JB224" i="1"/>
  <c r="JB223" i="1"/>
  <c r="JB222" i="1"/>
  <c r="JB221" i="1"/>
  <c r="JB220" i="1"/>
  <c r="JB218" i="1"/>
  <c r="JB217" i="1"/>
  <c r="JB215" i="1"/>
  <c r="JB214" i="1"/>
  <c r="JB213" i="1"/>
  <c r="JB212" i="1"/>
  <c r="JB211" i="1"/>
  <c r="JB209" i="1"/>
  <c r="JB208" i="1"/>
  <c r="JB207" i="1"/>
  <c r="JB206" i="1"/>
  <c r="JB205" i="1"/>
  <c r="JB204" i="1"/>
  <c r="JB203" i="1"/>
  <c r="JB202" i="1"/>
  <c r="JB201" i="1"/>
  <c r="JB199" i="1"/>
  <c r="JB198" i="1"/>
  <c r="JB196" i="1"/>
  <c r="JB195" i="1"/>
  <c r="JB194" i="1"/>
  <c r="JB193" i="1"/>
  <c r="JB192" i="1"/>
  <c r="JB191" i="1"/>
  <c r="JB190" i="1"/>
  <c r="JB189" i="1"/>
  <c r="JB187" i="1"/>
  <c r="JB185" i="1"/>
  <c r="JB184" i="1"/>
  <c r="JB183" i="1"/>
  <c r="JB182" i="1"/>
  <c r="JB181" i="1"/>
  <c r="JB180" i="1"/>
  <c r="JB179" i="1"/>
  <c r="JB178" i="1"/>
  <c r="JB177" i="1"/>
  <c r="JB175" i="1"/>
  <c r="JB174" i="1"/>
  <c r="JB173" i="1"/>
  <c r="JB172" i="1"/>
  <c r="JB171" i="1"/>
  <c r="JB170" i="1"/>
  <c r="JB169" i="1"/>
  <c r="JB168" i="1"/>
  <c r="JB166" i="1"/>
  <c r="JB165" i="1"/>
  <c r="JB164" i="1"/>
  <c r="JB163" i="1"/>
  <c r="JB162" i="1"/>
  <c r="JB161" i="1"/>
  <c r="JB160" i="1"/>
  <c r="JB159" i="1"/>
  <c r="JB158" i="1"/>
  <c r="JB157" i="1"/>
  <c r="JB155" i="1"/>
  <c r="JB154" i="1"/>
  <c r="JB153" i="1"/>
  <c r="JB152" i="1"/>
  <c r="JB151" i="1"/>
  <c r="JB150" i="1"/>
  <c r="JB149" i="1"/>
  <c r="JB148" i="1"/>
  <c r="JB147" i="1"/>
  <c r="JB146" i="1"/>
  <c r="JB145" i="1"/>
  <c r="JB144" i="1"/>
  <c r="JB143" i="1"/>
  <c r="JB141" i="1"/>
  <c r="JB139" i="1"/>
  <c r="JB138" i="1"/>
  <c r="JB137" i="1"/>
  <c r="JB136" i="1"/>
  <c r="JB134" i="1"/>
  <c r="JB133" i="1"/>
  <c r="JB131" i="1"/>
  <c r="JB130" i="1"/>
  <c r="JB129" i="1"/>
  <c r="JB128" i="1"/>
  <c r="JB127" i="1"/>
  <c r="JB126" i="1"/>
  <c r="JB125" i="1"/>
  <c r="JB124" i="1"/>
  <c r="JB123" i="1"/>
  <c r="JB122" i="1"/>
  <c r="JB121" i="1"/>
  <c r="JB119" i="1"/>
  <c r="JB118" i="1"/>
  <c r="JB117" i="1"/>
  <c r="JB114" i="1"/>
  <c r="JB113" i="1"/>
  <c r="JB112" i="1"/>
  <c r="JB111" i="1"/>
  <c r="JB110" i="1"/>
  <c r="JB109" i="1"/>
  <c r="JB107" i="1"/>
  <c r="JB106" i="1"/>
  <c r="JB105" i="1"/>
  <c r="JB104" i="1"/>
  <c r="JB103" i="1"/>
  <c r="JB102" i="1"/>
  <c r="JB101" i="1"/>
  <c r="JB100" i="1"/>
  <c r="JB99" i="1"/>
  <c r="JB98" i="1"/>
  <c r="JB97" i="1"/>
  <c r="JB96" i="1"/>
  <c r="JB95" i="1"/>
  <c r="JB94" i="1"/>
  <c r="JB93" i="1"/>
  <c r="JB91" i="1"/>
  <c r="JB90" i="1"/>
  <c r="JB89" i="1"/>
  <c r="JB88" i="1"/>
  <c r="JB87" i="1"/>
  <c r="JB86" i="1"/>
  <c r="JB85" i="1"/>
  <c r="JB84" i="1"/>
  <c r="JB83" i="1"/>
  <c r="JB82" i="1"/>
  <c r="JB81" i="1"/>
  <c r="JB80" i="1"/>
  <c r="JB79" i="1"/>
  <c r="JB77" i="1"/>
  <c r="JB76" i="1"/>
  <c r="JB75" i="1"/>
  <c r="JB74" i="1"/>
  <c r="JB73" i="1"/>
  <c r="JB72" i="1"/>
  <c r="JB71" i="1"/>
  <c r="JB70" i="1"/>
  <c r="JB69" i="1"/>
  <c r="JB68" i="1"/>
  <c r="JB67" i="1"/>
  <c r="JB66" i="1"/>
  <c r="JB65" i="1"/>
  <c r="JB63" i="1"/>
  <c r="JB62" i="1"/>
  <c r="JB61" i="1"/>
  <c r="JB60" i="1"/>
  <c r="JB59" i="1"/>
  <c r="JB57" i="1"/>
  <c r="JB56" i="1"/>
  <c r="JB55" i="1"/>
  <c r="JB54" i="1"/>
  <c r="JB52" i="1"/>
  <c r="JB51" i="1"/>
  <c r="JB50" i="1"/>
  <c r="JB48" i="1"/>
  <c r="JB47" i="1"/>
  <c r="JB45" i="1"/>
  <c r="JB44" i="1"/>
  <c r="JB43" i="1"/>
  <c r="JB42" i="1"/>
  <c r="JB41" i="1"/>
  <c r="JB40" i="1"/>
  <c r="JB39" i="1"/>
  <c r="JB38" i="1"/>
  <c r="JB37" i="1"/>
  <c r="JB36" i="1"/>
  <c r="JB35" i="1"/>
  <c r="JB34" i="1"/>
  <c r="JB33" i="1"/>
  <c r="JB32" i="1"/>
  <c r="JB31" i="1"/>
  <c r="JB30" i="1"/>
  <c r="JB29" i="1"/>
  <c r="JB28" i="1"/>
  <c r="JB27" i="1"/>
  <c r="JB26" i="1"/>
  <c r="JB25" i="1"/>
  <c r="JB24" i="1"/>
  <c r="JB23" i="1"/>
  <c r="JB21" i="1"/>
  <c r="JB19" i="1"/>
  <c r="JB18" i="1"/>
  <c r="JB17" i="1"/>
  <c r="JB16" i="1"/>
  <c r="JB15" i="1"/>
  <c r="JB14" i="1"/>
  <c r="JB13" i="1"/>
  <c r="JB12" i="1"/>
  <c r="JB11" i="1"/>
  <c r="JB10" i="1"/>
  <c r="JB9" i="1"/>
  <c r="JB8" i="1"/>
  <c r="JB7" i="1"/>
  <c r="JB6" i="1"/>
  <c r="JB5" i="1"/>
  <c r="JB4" i="1"/>
  <c r="JB3" i="1"/>
  <c r="JB2" i="1"/>
  <c r="HB330" i="1"/>
  <c r="FA330" i="1"/>
  <c r="CZ330" i="1"/>
  <c r="CZ328" i="1"/>
  <c r="CZ33" i="1"/>
  <c r="CZ32" i="1"/>
  <c r="CZ31" i="1"/>
  <c r="CZ30" i="1"/>
  <c r="CZ19" i="1"/>
  <c r="CZ18" i="1"/>
  <c r="CZ11" i="1"/>
  <c r="CZ10" i="1"/>
  <c r="CZ9" i="1"/>
  <c r="CZ8" i="1"/>
  <c r="CZ7" i="1"/>
  <c r="CZ5" i="1"/>
  <c r="CZ4" i="1"/>
  <c r="CZ3" i="1"/>
  <c r="CZ2" i="1"/>
  <c r="AY330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A110" i="1"/>
  <c r="JU71" i="1" l="1"/>
  <c r="JW71" i="1"/>
  <c r="JY71" i="1"/>
  <c r="KA71" i="1"/>
  <c r="KC71" i="1"/>
  <c r="KE71" i="1"/>
  <c r="KG71" i="1"/>
  <c r="KI71" i="1"/>
  <c r="KK71" i="1"/>
  <c r="KM71" i="1"/>
  <c r="KO71" i="1"/>
  <c r="KQ71" i="1"/>
  <c r="KS71" i="1"/>
  <c r="KU71" i="1"/>
  <c r="KW71" i="1"/>
  <c r="JT71" i="1"/>
  <c r="JV71" i="1"/>
  <c r="JX71" i="1"/>
  <c r="JZ71" i="1"/>
  <c r="KB71" i="1"/>
  <c r="KD71" i="1"/>
  <c r="KF71" i="1"/>
  <c r="KH71" i="1"/>
  <c r="KJ71" i="1"/>
  <c r="KL71" i="1"/>
  <c r="KN71" i="1"/>
  <c r="KP71" i="1"/>
  <c r="KR71" i="1"/>
  <c r="KT71" i="1"/>
  <c r="KV71" i="1"/>
  <c r="LC4" i="1"/>
  <c r="LC10" i="1"/>
  <c r="LC14" i="1"/>
  <c r="LC18" i="1"/>
  <c r="LC21" i="1"/>
  <c r="LC26" i="1"/>
  <c r="LC30" i="1"/>
  <c r="LC34" i="1"/>
  <c r="LC38" i="1"/>
  <c r="LC42" i="1"/>
  <c r="LC47" i="1"/>
  <c r="LC52" i="1"/>
  <c r="LC57" i="1"/>
  <c r="LC62" i="1"/>
  <c r="LC67" i="1"/>
  <c r="LC71" i="1"/>
  <c r="LC75" i="1"/>
  <c r="LC80" i="1"/>
  <c r="LC84" i="1"/>
  <c r="LC88" i="1"/>
  <c r="LC93" i="1"/>
  <c r="LC95" i="1"/>
  <c r="LC97" i="1"/>
  <c r="LC101" i="1"/>
  <c r="LC105" i="1"/>
  <c r="LC110" i="1"/>
  <c r="LC114" i="1"/>
  <c r="LC121" i="1"/>
  <c r="LC125" i="1"/>
  <c r="LC129" i="1"/>
  <c r="LC134" i="1"/>
  <c r="LC139" i="1"/>
  <c r="LC145" i="1"/>
  <c r="LC147" i="1"/>
  <c r="LC151" i="1"/>
  <c r="LC155" i="1"/>
  <c r="LC162" i="1"/>
  <c r="LC166" i="1"/>
  <c r="LC171" i="1"/>
  <c r="LC175" i="1"/>
  <c r="LC180" i="1"/>
  <c r="LC184" i="1"/>
  <c r="LC190" i="1"/>
  <c r="LC194" i="1"/>
  <c r="LC196" i="1"/>
  <c r="LC202" i="1"/>
  <c r="LC206" i="1"/>
  <c r="LC211" i="1"/>
  <c r="LC215" i="1"/>
  <c r="LC223" i="1"/>
  <c r="LC227" i="1"/>
  <c r="LC231" i="1"/>
  <c r="LC235" i="1"/>
  <c r="LC239" i="1"/>
  <c r="LC243" i="1"/>
  <c r="LC247" i="1"/>
  <c r="LC253" i="1"/>
  <c r="LC257" i="1"/>
  <c r="LC263" i="1"/>
  <c r="LC270" i="1"/>
  <c r="LC275" i="1"/>
  <c r="LC279" i="1"/>
  <c r="LC283" i="1"/>
  <c r="LC287" i="1"/>
  <c r="LC294" i="1"/>
  <c r="LC299" i="1"/>
  <c r="LC305" i="1"/>
  <c r="LC310" i="1"/>
  <c r="LC315" i="1"/>
  <c r="LC319" i="1"/>
  <c r="LC328" i="1"/>
  <c r="LC6" i="1"/>
  <c r="LC8" i="1"/>
  <c r="LC12" i="1"/>
  <c r="LC16" i="1"/>
  <c r="LC24" i="1"/>
  <c r="LC28" i="1"/>
  <c r="LC32" i="1"/>
  <c r="LC36" i="1"/>
  <c r="LC40" i="1"/>
  <c r="LC44" i="1"/>
  <c r="LC50" i="1"/>
  <c r="LC55" i="1"/>
  <c r="LC60" i="1"/>
  <c r="LC65" i="1"/>
  <c r="LC69" i="1"/>
  <c r="LC73" i="1"/>
  <c r="LC77" i="1"/>
  <c r="LC82" i="1"/>
  <c r="LC86" i="1"/>
  <c r="LC90" i="1"/>
  <c r="LC99" i="1"/>
  <c r="LC103" i="1"/>
  <c r="LC107" i="1"/>
  <c r="LC112" i="1"/>
  <c r="LC118" i="1"/>
  <c r="LC123" i="1"/>
  <c r="LC127" i="1"/>
  <c r="LC131" i="1"/>
  <c r="LC137" i="1"/>
  <c r="LC143" i="1"/>
  <c r="LC149" i="1"/>
  <c r="LC153" i="1"/>
  <c r="LC158" i="1"/>
  <c r="LC160" i="1"/>
  <c r="LC164" i="1"/>
  <c r="LC169" i="1"/>
  <c r="LC173" i="1"/>
  <c r="LC178" i="1"/>
  <c r="LC182" i="1"/>
  <c r="LC187" i="1"/>
  <c r="LC192" i="1"/>
  <c r="LC199" i="1"/>
  <c r="LC204" i="1"/>
  <c r="LC208" i="1"/>
  <c r="LC213" i="1"/>
  <c r="LC218" i="1"/>
  <c r="LC221" i="1"/>
  <c r="LC225" i="1"/>
  <c r="LC229" i="1"/>
  <c r="LC233" i="1"/>
  <c r="LC237" i="1"/>
  <c r="LC241" i="1"/>
  <c r="LC245" i="1"/>
  <c r="LC250" i="1"/>
  <c r="LC255" i="1"/>
  <c r="LC259" i="1"/>
  <c r="LC261" i="1"/>
  <c r="LC265" i="1"/>
  <c r="LC272" i="1"/>
  <c r="LC277" i="1"/>
  <c r="LC281" i="1"/>
  <c r="LC285" i="1"/>
  <c r="LC289" i="1"/>
  <c r="LC291" i="1"/>
  <c r="LC297" i="1"/>
  <c r="LC301" i="1"/>
  <c r="LC308" i="1"/>
  <c r="LC313" i="1"/>
  <c r="LC318" i="1"/>
  <c r="LC323" i="1"/>
  <c r="LC325" i="1"/>
  <c r="LC3" i="1"/>
  <c r="LC5" i="1"/>
  <c r="LC7" i="1"/>
  <c r="LC9" i="1"/>
  <c r="LC11" i="1"/>
  <c r="LC13" i="1"/>
  <c r="LC15" i="1"/>
  <c r="LC17" i="1"/>
  <c r="LC19" i="1"/>
  <c r="LC23" i="1"/>
  <c r="LC25" i="1"/>
  <c r="LC27" i="1"/>
  <c r="LC29" i="1"/>
  <c r="LC31" i="1"/>
  <c r="LC33" i="1"/>
  <c r="LC35" i="1"/>
  <c r="LC37" i="1"/>
  <c r="LC39" i="1"/>
  <c r="LC41" i="1"/>
  <c r="LC43" i="1"/>
  <c r="LC45" i="1"/>
  <c r="LC48" i="1"/>
  <c r="LC51" i="1"/>
  <c r="LC54" i="1"/>
  <c r="LC56" i="1"/>
  <c r="LC59" i="1"/>
  <c r="LC61" i="1"/>
  <c r="LC63" i="1"/>
  <c r="LC66" i="1"/>
  <c r="LC68" i="1"/>
  <c r="LC70" i="1"/>
  <c r="LC72" i="1"/>
  <c r="LC74" i="1"/>
  <c r="LC76" i="1"/>
  <c r="LC79" i="1"/>
  <c r="LC81" i="1"/>
  <c r="LC83" i="1"/>
  <c r="LC85" i="1"/>
  <c r="LC87" i="1"/>
  <c r="LC89" i="1"/>
  <c r="LC91" i="1"/>
  <c r="LC94" i="1"/>
  <c r="LC96" i="1"/>
  <c r="LC98" i="1"/>
  <c r="LC100" i="1"/>
  <c r="LC102" i="1"/>
  <c r="LC104" i="1"/>
  <c r="LC106" i="1"/>
  <c r="LC109" i="1"/>
  <c r="LC111" i="1"/>
  <c r="LC113" i="1"/>
  <c r="LC117" i="1"/>
  <c r="LC119" i="1"/>
  <c r="LC122" i="1"/>
  <c r="LC124" i="1"/>
  <c r="LC126" i="1"/>
  <c r="LC128" i="1"/>
  <c r="LC130" i="1"/>
  <c r="LC133" i="1"/>
  <c r="LC136" i="1"/>
  <c r="LC138" i="1"/>
  <c r="LC141" i="1"/>
  <c r="LC144" i="1"/>
  <c r="LC146" i="1"/>
  <c r="LC148" i="1"/>
  <c r="LC150" i="1"/>
  <c r="LC152" i="1"/>
  <c r="LC154" i="1"/>
  <c r="LC157" i="1"/>
  <c r="LC159" i="1"/>
  <c r="LC161" i="1"/>
  <c r="LC163" i="1"/>
  <c r="LC165" i="1"/>
  <c r="LC168" i="1"/>
  <c r="LC170" i="1"/>
  <c r="LC172" i="1"/>
  <c r="LC174" i="1"/>
  <c r="LC177" i="1"/>
  <c r="LC179" i="1"/>
  <c r="LC181" i="1"/>
  <c r="LC183" i="1"/>
  <c r="LC185" i="1"/>
  <c r="LC189" i="1"/>
  <c r="LC191" i="1"/>
  <c r="LC193" i="1"/>
  <c r="LC195" i="1"/>
  <c r="LC198" i="1"/>
  <c r="LC201" i="1"/>
  <c r="LC203" i="1"/>
  <c r="LC205" i="1"/>
  <c r="LC207" i="1"/>
  <c r="LC209" i="1"/>
  <c r="LC212" i="1"/>
  <c r="LC214" i="1"/>
  <c r="LC217" i="1"/>
  <c r="LC220" i="1"/>
  <c r="LC222" i="1"/>
  <c r="LC224" i="1"/>
  <c r="LC226" i="1"/>
  <c r="LC228" i="1"/>
  <c r="LC230" i="1"/>
  <c r="LC232" i="1"/>
  <c r="LC234" i="1"/>
  <c r="LC236" i="1"/>
  <c r="LC238" i="1"/>
  <c r="LC240" i="1"/>
  <c r="LC242" i="1"/>
  <c r="LC244" i="1"/>
  <c r="LC246" i="1"/>
  <c r="LC248" i="1"/>
  <c r="LC251" i="1"/>
  <c r="LC254" i="1"/>
  <c r="LC256" i="1"/>
  <c r="LC258" i="1"/>
  <c r="LC260" i="1"/>
  <c r="LC262" i="1"/>
  <c r="LC264" i="1"/>
  <c r="LC271" i="1"/>
  <c r="LC273" i="1"/>
  <c r="LC276" i="1"/>
  <c r="LC278" i="1"/>
  <c r="LC280" i="1"/>
  <c r="LC282" i="1"/>
  <c r="LC284" i="1"/>
  <c r="LC286" i="1"/>
  <c r="LC288" i="1"/>
  <c r="LC290" i="1"/>
  <c r="LC292" i="1"/>
  <c r="LC296" i="1"/>
  <c r="LC298" i="1"/>
  <c r="LC300" i="1"/>
  <c r="LC303" i="1"/>
  <c r="LC306" i="1"/>
  <c r="LC309" i="1"/>
  <c r="LC311" i="1"/>
  <c r="LC314" i="1"/>
  <c r="LC316" i="1"/>
  <c r="LC320" i="1"/>
  <c r="LC321" i="1"/>
  <c r="LC324" i="1"/>
  <c r="LC326" i="1"/>
  <c r="LB71" i="1"/>
  <c r="LA71" i="1"/>
  <c r="KZ71" i="1"/>
  <c r="KY71" i="1"/>
  <c r="AY331" i="1"/>
  <c r="JB331" i="1"/>
  <c r="LC2" i="1"/>
  <c r="LC330" i="1"/>
  <c r="KX71" i="1"/>
  <c r="JB330" i="1"/>
  <c r="JB332" i="1" l="1"/>
  <c r="JA328" i="1"/>
  <c r="JA326" i="1"/>
  <c r="JA325" i="1"/>
  <c r="JA324" i="1"/>
  <c r="JA323" i="1"/>
  <c r="JA321" i="1"/>
  <c r="JA319" i="1"/>
  <c r="JA320" i="1"/>
  <c r="JA318" i="1"/>
  <c r="JA316" i="1"/>
  <c r="JA315" i="1"/>
  <c r="JA314" i="1"/>
  <c r="JA313" i="1"/>
  <c r="JA311" i="1"/>
  <c r="JA310" i="1"/>
  <c r="JA309" i="1"/>
  <c r="JA308" i="1"/>
  <c r="JA306" i="1"/>
  <c r="JA305" i="1"/>
  <c r="JA303" i="1"/>
  <c r="JA301" i="1"/>
  <c r="JA300" i="1"/>
  <c r="JA299" i="1"/>
  <c r="JA298" i="1"/>
  <c r="JA297" i="1"/>
  <c r="JA296" i="1"/>
  <c r="JA294" i="1"/>
  <c r="JA292" i="1"/>
  <c r="JA291" i="1"/>
  <c r="JA290" i="1"/>
  <c r="JA289" i="1"/>
  <c r="JA288" i="1"/>
  <c r="JA287" i="1"/>
  <c r="JA286" i="1"/>
  <c r="JA285" i="1"/>
  <c r="JA284" i="1"/>
  <c r="JA283" i="1"/>
  <c r="JA282" i="1"/>
  <c r="JA281" i="1"/>
  <c r="JA280" i="1"/>
  <c r="JA279" i="1"/>
  <c r="JA278" i="1"/>
  <c r="JA277" i="1"/>
  <c r="JA276" i="1"/>
  <c r="JA275" i="1"/>
  <c r="JA273" i="1"/>
  <c r="JA272" i="1"/>
  <c r="JA271" i="1"/>
  <c r="JA270" i="1"/>
  <c r="JA265" i="1"/>
  <c r="JA264" i="1"/>
  <c r="JA263" i="1"/>
  <c r="JA262" i="1"/>
  <c r="JA261" i="1"/>
  <c r="JA260" i="1"/>
  <c r="JA259" i="1"/>
  <c r="JA258" i="1"/>
  <c r="JA257" i="1"/>
  <c r="JA256" i="1"/>
  <c r="JA255" i="1"/>
  <c r="JA254" i="1"/>
  <c r="JA253" i="1"/>
  <c r="JA251" i="1"/>
  <c r="JA250" i="1"/>
  <c r="JA248" i="1"/>
  <c r="JA247" i="1"/>
  <c r="JA246" i="1"/>
  <c r="JA245" i="1"/>
  <c r="JA244" i="1"/>
  <c r="JA243" i="1"/>
  <c r="JA242" i="1"/>
  <c r="JA241" i="1"/>
  <c r="JA240" i="1"/>
  <c r="JA239" i="1"/>
  <c r="JA238" i="1"/>
  <c r="JA237" i="1"/>
  <c r="JA236" i="1"/>
  <c r="JA235" i="1"/>
  <c r="JA234" i="1"/>
  <c r="JA233" i="1"/>
  <c r="JA232" i="1"/>
  <c r="JA231" i="1"/>
  <c r="JA230" i="1"/>
  <c r="JA229" i="1"/>
  <c r="JA228" i="1"/>
  <c r="JA227" i="1"/>
  <c r="JA226" i="1"/>
  <c r="JA225" i="1"/>
  <c r="JA224" i="1"/>
  <c r="JA223" i="1"/>
  <c r="JA222" i="1"/>
  <c r="JA221" i="1"/>
  <c r="JA220" i="1"/>
  <c r="JA218" i="1"/>
  <c r="JA217" i="1"/>
  <c r="JA215" i="1"/>
  <c r="JA214" i="1"/>
  <c r="JA213" i="1"/>
  <c r="JA212" i="1"/>
  <c r="JA211" i="1"/>
  <c r="JA209" i="1"/>
  <c r="JA208" i="1"/>
  <c r="JA207" i="1"/>
  <c r="JA206" i="1"/>
  <c r="JA205" i="1"/>
  <c r="JA204" i="1"/>
  <c r="JA203" i="1"/>
  <c r="JA202" i="1"/>
  <c r="JA201" i="1"/>
  <c r="JA199" i="1"/>
  <c r="JA198" i="1"/>
  <c r="JA196" i="1"/>
  <c r="JA195" i="1"/>
  <c r="JA194" i="1"/>
  <c r="JA193" i="1"/>
  <c r="JA192" i="1"/>
  <c r="JA191" i="1"/>
  <c r="JA190" i="1"/>
  <c r="JA189" i="1"/>
  <c r="JA187" i="1"/>
  <c r="JA185" i="1"/>
  <c r="JA184" i="1"/>
  <c r="JA183" i="1"/>
  <c r="JA182" i="1"/>
  <c r="JA181" i="1"/>
  <c r="JA180" i="1"/>
  <c r="JA179" i="1"/>
  <c r="JA178" i="1"/>
  <c r="JA177" i="1"/>
  <c r="JA175" i="1"/>
  <c r="JA174" i="1"/>
  <c r="JA173" i="1"/>
  <c r="JA172" i="1"/>
  <c r="JA171" i="1"/>
  <c r="JA170" i="1"/>
  <c r="JA169" i="1"/>
  <c r="JA168" i="1"/>
  <c r="JA166" i="1"/>
  <c r="JA165" i="1"/>
  <c r="JA164" i="1"/>
  <c r="JA163" i="1"/>
  <c r="JA162" i="1"/>
  <c r="JA161" i="1"/>
  <c r="JA160" i="1"/>
  <c r="JA159" i="1"/>
  <c r="JA158" i="1"/>
  <c r="JA157" i="1"/>
  <c r="JA155" i="1"/>
  <c r="JA154" i="1"/>
  <c r="JA153" i="1"/>
  <c r="JA152" i="1"/>
  <c r="JA151" i="1"/>
  <c r="JA150" i="1"/>
  <c r="JA149" i="1"/>
  <c r="JA148" i="1"/>
  <c r="JA147" i="1"/>
  <c r="JA146" i="1"/>
  <c r="JA145" i="1"/>
  <c r="JA144" i="1"/>
  <c r="JA143" i="1"/>
  <c r="JA141" i="1"/>
  <c r="JA139" i="1"/>
  <c r="JA138" i="1"/>
  <c r="JA137" i="1"/>
  <c r="JA136" i="1"/>
  <c r="JA134" i="1"/>
  <c r="JA133" i="1"/>
  <c r="JA131" i="1"/>
  <c r="JA130" i="1"/>
  <c r="JA129" i="1"/>
  <c r="JA128" i="1"/>
  <c r="JA127" i="1"/>
  <c r="JA126" i="1"/>
  <c r="JA125" i="1"/>
  <c r="JA124" i="1"/>
  <c r="JA123" i="1"/>
  <c r="JA122" i="1"/>
  <c r="JA121" i="1"/>
  <c r="JA119" i="1"/>
  <c r="JA118" i="1"/>
  <c r="JA117" i="1"/>
  <c r="JA114" i="1"/>
  <c r="JA113" i="1"/>
  <c r="JA112" i="1"/>
  <c r="JA111" i="1"/>
  <c r="JA110" i="1"/>
  <c r="JA109" i="1"/>
  <c r="JA107" i="1"/>
  <c r="JA106" i="1"/>
  <c r="JA105" i="1"/>
  <c r="JA104" i="1"/>
  <c r="JA103" i="1"/>
  <c r="JA102" i="1"/>
  <c r="JA101" i="1"/>
  <c r="JA100" i="1"/>
  <c r="JA99" i="1"/>
  <c r="JA98" i="1"/>
  <c r="JA97" i="1"/>
  <c r="JA96" i="1"/>
  <c r="JA95" i="1"/>
  <c r="JA94" i="1"/>
  <c r="JA93" i="1"/>
  <c r="JA91" i="1"/>
  <c r="JA90" i="1"/>
  <c r="JA89" i="1"/>
  <c r="JA88" i="1"/>
  <c r="JA87" i="1"/>
  <c r="JA86" i="1"/>
  <c r="JA85" i="1"/>
  <c r="JA84" i="1"/>
  <c r="JA83" i="1"/>
  <c r="JA82" i="1"/>
  <c r="JA81" i="1"/>
  <c r="JA80" i="1"/>
  <c r="JA79" i="1"/>
  <c r="JA77" i="1"/>
  <c r="JA76" i="1"/>
  <c r="JA75" i="1"/>
  <c r="JA74" i="1"/>
  <c r="JA73" i="1"/>
  <c r="JA72" i="1"/>
  <c r="JA70" i="1"/>
  <c r="JA69" i="1"/>
  <c r="JA68" i="1"/>
  <c r="JA67" i="1"/>
  <c r="JA66" i="1"/>
  <c r="JA65" i="1"/>
  <c r="JA63" i="1"/>
  <c r="JA62" i="1"/>
  <c r="JA61" i="1"/>
  <c r="JA60" i="1"/>
  <c r="JA59" i="1"/>
  <c r="JA57" i="1"/>
  <c r="JA56" i="1"/>
  <c r="JA55" i="1"/>
  <c r="JA54" i="1"/>
  <c r="JA52" i="1"/>
  <c r="JA51" i="1"/>
  <c r="JA50" i="1"/>
  <c r="JA48" i="1"/>
  <c r="JA47" i="1"/>
  <c r="JA45" i="1"/>
  <c r="JA44" i="1"/>
  <c r="JA43" i="1"/>
  <c r="JA42" i="1"/>
  <c r="JA41" i="1"/>
  <c r="JA40" i="1"/>
  <c r="JA39" i="1"/>
  <c r="JA38" i="1"/>
  <c r="JA37" i="1"/>
  <c r="JA36" i="1"/>
  <c r="JA35" i="1"/>
  <c r="JA34" i="1"/>
  <c r="JA33" i="1"/>
  <c r="JA32" i="1"/>
  <c r="JA31" i="1"/>
  <c r="JA30" i="1"/>
  <c r="JA29" i="1"/>
  <c r="JA28" i="1"/>
  <c r="JA27" i="1"/>
  <c r="JA26" i="1"/>
  <c r="JA25" i="1"/>
  <c r="JA24" i="1"/>
  <c r="JA23" i="1"/>
  <c r="JA21" i="1"/>
  <c r="JA19" i="1"/>
  <c r="JA18" i="1"/>
  <c r="JA17" i="1"/>
  <c r="JA16" i="1"/>
  <c r="JA15" i="1"/>
  <c r="JA14" i="1"/>
  <c r="JA13" i="1"/>
  <c r="JA12" i="1"/>
  <c r="JA11" i="1"/>
  <c r="JA10" i="1"/>
  <c r="JA9" i="1"/>
  <c r="JA8" i="1"/>
  <c r="JA7" i="1"/>
  <c r="JA6" i="1"/>
  <c r="JA5" i="1"/>
  <c r="JA4" i="1"/>
  <c r="JA3" i="1"/>
  <c r="JA2" i="1"/>
  <c r="HA330" i="1"/>
  <c r="EZ330" i="1"/>
  <c r="CY330" i="1"/>
  <c r="CY328" i="1"/>
  <c r="CY33" i="1"/>
  <c r="CY32" i="1"/>
  <c r="CY31" i="1"/>
  <c r="CY30" i="1"/>
  <c r="CY19" i="1"/>
  <c r="CY18" i="1"/>
  <c r="CY11" i="1"/>
  <c r="CY10" i="1"/>
  <c r="CY9" i="1"/>
  <c r="CY8" i="1"/>
  <c r="CY7" i="1"/>
  <c r="CY5" i="1"/>
  <c r="CY4" i="1"/>
  <c r="CY3" i="1"/>
  <c r="CY2" i="1"/>
  <c r="AX330" i="1"/>
  <c r="LB325" i="1" l="1"/>
  <c r="AX331" i="1"/>
  <c r="LB4" i="1"/>
  <c r="LB6" i="1"/>
  <c r="LB8" i="1"/>
  <c r="LB10" i="1"/>
  <c r="LB12" i="1"/>
  <c r="LB14" i="1"/>
  <c r="LB16" i="1"/>
  <c r="LB18" i="1"/>
  <c r="LB21" i="1"/>
  <c r="LB24" i="1"/>
  <c r="LB26" i="1"/>
  <c r="LB28" i="1"/>
  <c r="LB30" i="1"/>
  <c r="LB32" i="1"/>
  <c r="LB34" i="1"/>
  <c r="LB36" i="1"/>
  <c r="LB38" i="1"/>
  <c r="LB40" i="1"/>
  <c r="LB42" i="1"/>
  <c r="LB44" i="1"/>
  <c r="LB47" i="1"/>
  <c r="LB50" i="1"/>
  <c r="LB52" i="1"/>
  <c r="LB55" i="1"/>
  <c r="LB57" i="1"/>
  <c r="LB60" i="1"/>
  <c r="LB62" i="1"/>
  <c r="LB65" i="1"/>
  <c r="LB67" i="1"/>
  <c r="LB69" i="1"/>
  <c r="LB72" i="1"/>
  <c r="LB74" i="1"/>
  <c r="LB76" i="1"/>
  <c r="LB79" i="1"/>
  <c r="LB81" i="1"/>
  <c r="LB83" i="1"/>
  <c r="LB85" i="1"/>
  <c r="LB87" i="1"/>
  <c r="LB89" i="1"/>
  <c r="LB91" i="1"/>
  <c r="LB94" i="1"/>
  <c r="LB96" i="1"/>
  <c r="LB98" i="1"/>
  <c r="LB100" i="1"/>
  <c r="LB102" i="1"/>
  <c r="LB104" i="1"/>
  <c r="LB106" i="1"/>
  <c r="LB109" i="1"/>
  <c r="LB111" i="1"/>
  <c r="LB113" i="1"/>
  <c r="LB117" i="1"/>
  <c r="LB119" i="1"/>
  <c r="LB122" i="1"/>
  <c r="LB124" i="1"/>
  <c r="LB126" i="1"/>
  <c r="LB128" i="1"/>
  <c r="LB130" i="1"/>
  <c r="LB133" i="1"/>
  <c r="LB136" i="1"/>
  <c r="LB138" i="1"/>
  <c r="LB141" i="1"/>
  <c r="LB144" i="1"/>
  <c r="LB146" i="1"/>
  <c r="LB148" i="1"/>
  <c r="LB150" i="1"/>
  <c r="LB152" i="1"/>
  <c r="LB154" i="1"/>
  <c r="LB157" i="1"/>
  <c r="LB159" i="1"/>
  <c r="LB161" i="1"/>
  <c r="LB163" i="1"/>
  <c r="LB165" i="1"/>
  <c r="LB168" i="1"/>
  <c r="LB170" i="1"/>
  <c r="LB172" i="1"/>
  <c r="LB174" i="1"/>
  <c r="LB177" i="1"/>
  <c r="LB179" i="1"/>
  <c r="LB181" i="1"/>
  <c r="LB183" i="1"/>
  <c r="LB185" i="1"/>
  <c r="LB189" i="1"/>
  <c r="LB191" i="1"/>
  <c r="LB193" i="1"/>
  <c r="LB195" i="1"/>
  <c r="LB198" i="1"/>
  <c r="LB201" i="1"/>
  <c r="LB203" i="1"/>
  <c r="LB205" i="1"/>
  <c r="LB207" i="1"/>
  <c r="LB209" i="1"/>
  <c r="LB212" i="1"/>
  <c r="LB214" i="1"/>
  <c r="LB217" i="1"/>
  <c r="LB220" i="1"/>
  <c r="LB222" i="1"/>
  <c r="LB224" i="1"/>
  <c r="LB226" i="1"/>
  <c r="LB228" i="1"/>
  <c r="LB230" i="1"/>
  <c r="LB232" i="1"/>
  <c r="LB234" i="1"/>
  <c r="LB236" i="1"/>
  <c r="LB238" i="1"/>
  <c r="LB240" i="1"/>
  <c r="LB242" i="1"/>
  <c r="LB244" i="1"/>
  <c r="LB246" i="1"/>
  <c r="LB248" i="1"/>
  <c r="LB251" i="1"/>
  <c r="LB254" i="1"/>
  <c r="LB256" i="1"/>
  <c r="LB258" i="1"/>
  <c r="LB260" i="1"/>
  <c r="LB262" i="1"/>
  <c r="LB264" i="1"/>
  <c r="LB271" i="1"/>
  <c r="LB273" i="1"/>
  <c r="LB276" i="1"/>
  <c r="LB278" i="1"/>
  <c r="LB280" i="1"/>
  <c r="LB282" i="1"/>
  <c r="LB284" i="1"/>
  <c r="LB286" i="1"/>
  <c r="LB288" i="1"/>
  <c r="LB290" i="1"/>
  <c r="LB292" i="1"/>
  <c r="LB296" i="1"/>
  <c r="LB298" i="1"/>
  <c r="LB300" i="1"/>
  <c r="LB303" i="1"/>
  <c r="LB306" i="1"/>
  <c r="LB309" i="1"/>
  <c r="LB311" i="1"/>
  <c r="LB314" i="1"/>
  <c r="LB316" i="1"/>
  <c r="LB320" i="1"/>
  <c r="LB321" i="1"/>
  <c r="LB324" i="1"/>
  <c r="LB326" i="1"/>
  <c r="JA331" i="1"/>
  <c r="LB3" i="1"/>
  <c r="LB7" i="1"/>
  <c r="LB11" i="1"/>
  <c r="LB15" i="1"/>
  <c r="LB19" i="1"/>
  <c r="LB25" i="1"/>
  <c r="LB29" i="1"/>
  <c r="LB33" i="1"/>
  <c r="LB37" i="1"/>
  <c r="LB41" i="1"/>
  <c r="LB45" i="1"/>
  <c r="LB51" i="1"/>
  <c r="LB56" i="1"/>
  <c r="LB61" i="1"/>
  <c r="LB66" i="1"/>
  <c r="LB70" i="1"/>
  <c r="LB75" i="1"/>
  <c r="LB80" i="1"/>
  <c r="LB84" i="1"/>
  <c r="LB88" i="1"/>
  <c r="LB93" i="1"/>
  <c r="LB97" i="1"/>
  <c r="LB101" i="1"/>
  <c r="LB105" i="1"/>
  <c r="LB110" i="1"/>
  <c r="LB114" i="1"/>
  <c r="LB121" i="1"/>
  <c r="LB125" i="1"/>
  <c r="LB129" i="1"/>
  <c r="LB134" i="1"/>
  <c r="LB139" i="1"/>
  <c r="LB145" i="1"/>
  <c r="LB149" i="1"/>
  <c r="LB153" i="1"/>
  <c r="LB158" i="1"/>
  <c r="LB162" i="1"/>
  <c r="LB166" i="1"/>
  <c r="LB171" i="1"/>
  <c r="LB175" i="1"/>
  <c r="LB180" i="1"/>
  <c r="LB184" i="1"/>
  <c r="LB190" i="1"/>
  <c r="LB194" i="1"/>
  <c r="LB199" i="1"/>
  <c r="LB204" i="1"/>
  <c r="LB208" i="1"/>
  <c r="LB213" i="1"/>
  <c r="LB218" i="1"/>
  <c r="LB223" i="1"/>
  <c r="LB227" i="1"/>
  <c r="LB231" i="1"/>
  <c r="LB235" i="1"/>
  <c r="LB239" i="1"/>
  <c r="LB243" i="1"/>
  <c r="LB247" i="1"/>
  <c r="LB253" i="1"/>
  <c r="LB257" i="1"/>
  <c r="LB261" i="1"/>
  <c r="LB265" i="1"/>
  <c r="LB272" i="1"/>
  <c r="LB277" i="1"/>
  <c r="LB281" i="1"/>
  <c r="LB285" i="1"/>
  <c r="LB289" i="1"/>
  <c r="LB294" i="1"/>
  <c r="LB299" i="1"/>
  <c r="LB305" i="1"/>
  <c r="LB310" i="1"/>
  <c r="LB315" i="1"/>
  <c r="LB319" i="1"/>
  <c r="LB5" i="1"/>
  <c r="LB9" i="1"/>
  <c r="LB13" i="1"/>
  <c r="LB17" i="1"/>
  <c r="LB23" i="1"/>
  <c r="LB27" i="1"/>
  <c r="LB31" i="1"/>
  <c r="LB35" i="1"/>
  <c r="LB39" i="1"/>
  <c r="LB43" i="1"/>
  <c r="LB48" i="1"/>
  <c r="LB54" i="1"/>
  <c r="LB59" i="1"/>
  <c r="LB63" i="1"/>
  <c r="LB68" i="1"/>
  <c r="LB73" i="1"/>
  <c r="LB77" i="1"/>
  <c r="LB82" i="1"/>
  <c r="LB86" i="1"/>
  <c r="LB90" i="1"/>
  <c r="LB95" i="1"/>
  <c r="LB99" i="1"/>
  <c r="LB103" i="1"/>
  <c r="LB107" i="1"/>
  <c r="LB112" i="1"/>
  <c r="LB118" i="1"/>
  <c r="LB123" i="1"/>
  <c r="LB127" i="1"/>
  <c r="LB131" i="1"/>
  <c r="LB137" i="1"/>
  <c r="LB143" i="1"/>
  <c r="LB147" i="1"/>
  <c r="LB151" i="1"/>
  <c r="LB155" i="1"/>
  <c r="LB160" i="1"/>
  <c r="LB164" i="1"/>
  <c r="LB169" i="1"/>
  <c r="LB173" i="1"/>
  <c r="LB178" i="1"/>
  <c r="LB182" i="1"/>
  <c r="LB187" i="1"/>
  <c r="LB192" i="1"/>
  <c r="LB196" i="1"/>
  <c r="LB202" i="1"/>
  <c r="LB206" i="1"/>
  <c r="LB211" i="1"/>
  <c r="LB215" i="1"/>
  <c r="LB221" i="1"/>
  <c r="LB225" i="1"/>
  <c r="LB229" i="1"/>
  <c r="LB233" i="1"/>
  <c r="LB237" i="1"/>
  <c r="LB241" i="1"/>
  <c r="LB245" i="1"/>
  <c r="LB250" i="1"/>
  <c r="LB255" i="1"/>
  <c r="LB259" i="1"/>
  <c r="LB263" i="1"/>
  <c r="LB270" i="1"/>
  <c r="LB275" i="1"/>
  <c r="LB279" i="1"/>
  <c r="LB283" i="1"/>
  <c r="LB287" i="1"/>
  <c r="LB291" i="1"/>
  <c r="LB297" i="1"/>
  <c r="LB301" i="1"/>
  <c r="LB308" i="1"/>
  <c r="LB313" i="1"/>
  <c r="LB318" i="1"/>
  <c r="LB323" i="1"/>
  <c r="LB328" i="1"/>
  <c r="LB2" i="1"/>
  <c r="LB330" i="1"/>
  <c r="JA330" i="1"/>
  <c r="GZ110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JW138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CW330" i="1"/>
  <c r="KU271" i="1" l="1"/>
  <c r="KQ271" i="1"/>
  <c r="KM271" i="1"/>
  <c r="KG271" i="1"/>
  <c r="KE271" i="1"/>
  <c r="KA271" i="1"/>
  <c r="JW271" i="1"/>
  <c r="KU138" i="1"/>
  <c r="KQ138" i="1"/>
  <c r="KM138" i="1"/>
  <c r="KI138" i="1"/>
  <c r="KE138" i="1"/>
  <c r="KA138" i="1"/>
  <c r="JY138" i="1"/>
  <c r="JU138" i="1"/>
  <c r="KW209" i="1"/>
  <c r="KU209" i="1"/>
  <c r="KS209" i="1"/>
  <c r="KQ209" i="1"/>
  <c r="KO209" i="1"/>
  <c r="KM209" i="1"/>
  <c r="KK209" i="1"/>
  <c r="KI209" i="1"/>
  <c r="KG209" i="1"/>
  <c r="KE209" i="1"/>
  <c r="KC209" i="1"/>
  <c r="KA209" i="1"/>
  <c r="JY209" i="1"/>
  <c r="JW209" i="1"/>
  <c r="JU209" i="1"/>
  <c r="KW199" i="1"/>
  <c r="KU199" i="1"/>
  <c r="KS199" i="1"/>
  <c r="KQ199" i="1"/>
  <c r="KO199" i="1"/>
  <c r="KM199" i="1"/>
  <c r="KK199" i="1"/>
  <c r="KI199" i="1"/>
  <c r="KG199" i="1"/>
  <c r="KE199" i="1"/>
  <c r="KC199" i="1"/>
  <c r="KA199" i="1"/>
  <c r="JY199" i="1"/>
  <c r="JW199" i="1"/>
  <c r="JU199" i="1"/>
  <c r="KW122" i="1"/>
  <c r="KU122" i="1"/>
  <c r="KS122" i="1"/>
  <c r="KQ122" i="1"/>
  <c r="KO122" i="1"/>
  <c r="KM122" i="1"/>
  <c r="KK122" i="1"/>
  <c r="KI122" i="1"/>
  <c r="KG122" i="1"/>
  <c r="KE122" i="1"/>
  <c r="KC122" i="1"/>
  <c r="KA122" i="1"/>
  <c r="JY122" i="1"/>
  <c r="JW122" i="1"/>
  <c r="JU122" i="1"/>
  <c r="KW6" i="1"/>
  <c r="KU6" i="1"/>
  <c r="KS6" i="1"/>
  <c r="KQ6" i="1"/>
  <c r="KO6" i="1"/>
  <c r="KM6" i="1"/>
  <c r="KK6" i="1"/>
  <c r="KI6" i="1"/>
  <c r="KG6" i="1"/>
  <c r="KE6" i="1"/>
  <c r="KC6" i="1"/>
  <c r="KA6" i="1"/>
  <c r="JY6" i="1"/>
  <c r="JW6" i="1"/>
  <c r="JU6" i="1"/>
  <c r="KW12" i="1"/>
  <c r="KU12" i="1"/>
  <c r="KS12" i="1"/>
  <c r="KQ12" i="1"/>
  <c r="KO12" i="1"/>
  <c r="KM12" i="1"/>
  <c r="KK12" i="1"/>
  <c r="KI12" i="1"/>
  <c r="KG12" i="1"/>
  <c r="KE12" i="1"/>
  <c r="KC12" i="1"/>
  <c r="KA12" i="1"/>
  <c r="JY12" i="1"/>
  <c r="JW12" i="1"/>
  <c r="JU12" i="1"/>
  <c r="KW91" i="1"/>
  <c r="KU91" i="1"/>
  <c r="KS91" i="1"/>
  <c r="KQ91" i="1"/>
  <c r="KO91" i="1"/>
  <c r="KM91" i="1"/>
  <c r="KK91" i="1"/>
  <c r="KI91" i="1"/>
  <c r="KG91" i="1"/>
  <c r="KE91" i="1"/>
  <c r="KC91" i="1"/>
  <c r="KA91" i="1"/>
  <c r="JY91" i="1"/>
  <c r="JW91" i="1"/>
  <c r="JU91" i="1"/>
  <c r="KW271" i="1"/>
  <c r="KS271" i="1"/>
  <c r="KO271" i="1"/>
  <c r="KK271" i="1"/>
  <c r="KI271" i="1"/>
  <c r="KC271" i="1"/>
  <c r="JY271" i="1"/>
  <c r="JU271" i="1"/>
  <c r="KW138" i="1"/>
  <c r="KS138" i="1"/>
  <c r="KO138" i="1"/>
  <c r="KK138" i="1"/>
  <c r="KG138" i="1"/>
  <c r="KC138" i="1"/>
  <c r="KT271" i="1"/>
  <c r="KP271" i="1"/>
  <c r="KN271" i="1"/>
  <c r="KL271" i="1"/>
  <c r="KJ271" i="1"/>
  <c r="KH271" i="1"/>
  <c r="KF271" i="1"/>
  <c r="KD271" i="1"/>
  <c r="KB271" i="1"/>
  <c r="JZ271" i="1"/>
  <c r="JX271" i="1"/>
  <c r="JV271" i="1"/>
  <c r="JT271" i="1"/>
  <c r="KT138" i="1"/>
  <c r="KP138" i="1"/>
  <c r="KN138" i="1"/>
  <c r="KL138" i="1"/>
  <c r="KJ138" i="1"/>
  <c r="KH138" i="1"/>
  <c r="KF138" i="1"/>
  <c r="KD138" i="1"/>
  <c r="KB138" i="1"/>
  <c r="JZ138" i="1"/>
  <c r="JX138" i="1"/>
  <c r="JV138" i="1"/>
  <c r="JT138" i="1"/>
  <c r="KT209" i="1"/>
  <c r="KP209" i="1"/>
  <c r="KN209" i="1"/>
  <c r="KL209" i="1"/>
  <c r="KJ209" i="1"/>
  <c r="KH209" i="1"/>
  <c r="KF209" i="1"/>
  <c r="KD209" i="1"/>
  <c r="KB209" i="1"/>
  <c r="JZ209" i="1"/>
  <c r="JX209" i="1"/>
  <c r="JV209" i="1"/>
  <c r="JT209" i="1"/>
  <c r="KV199" i="1"/>
  <c r="KT199" i="1"/>
  <c r="KP199" i="1"/>
  <c r="KN199" i="1"/>
  <c r="KL199" i="1"/>
  <c r="KJ199" i="1"/>
  <c r="KH199" i="1"/>
  <c r="KF199" i="1"/>
  <c r="KD199" i="1"/>
  <c r="KB199" i="1"/>
  <c r="JZ199" i="1"/>
  <c r="JX199" i="1"/>
  <c r="JV199" i="1"/>
  <c r="JT199" i="1"/>
  <c r="KV122" i="1"/>
  <c r="KT122" i="1"/>
  <c r="KP122" i="1"/>
  <c r="KN122" i="1"/>
  <c r="KL122" i="1"/>
  <c r="KJ122" i="1"/>
  <c r="KH122" i="1"/>
  <c r="KF122" i="1"/>
  <c r="KD122" i="1"/>
  <c r="KB122" i="1"/>
  <c r="JZ122" i="1"/>
  <c r="JX122" i="1"/>
  <c r="JV122" i="1"/>
  <c r="JT122" i="1"/>
  <c r="KV6" i="1"/>
  <c r="KT6" i="1"/>
  <c r="KP6" i="1"/>
  <c r="KN6" i="1"/>
  <c r="KL6" i="1"/>
  <c r="KJ6" i="1"/>
  <c r="KH6" i="1"/>
  <c r="KF6" i="1"/>
  <c r="KD6" i="1"/>
  <c r="KB6" i="1"/>
  <c r="JZ6" i="1"/>
  <c r="JX6" i="1"/>
  <c r="JV6" i="1"/>
  <c r="JT6" i="1"/>
  <c r="KV12" i="1"/>
  <c r="KT12" i="1"/>
  <c r="KP12" i="1"/>
  <c r="KN12" i="1"/>
  <c r="KL12" i="1"/>
  <c r="KJ12" i="1"/>
  <c r="KH12" i="1"/>
  <c r="KF12" i="1"/>
  <c r="KD12" i="1"/>
  <c r="KB12" i="1"/>
  <c r="JZ12" i="1"/>
  <c r="JX12" i="1"/>
  <c r="JV12" i="1"/>
  <c r="JT12" i="1"/>
  <c r="KV91" i="1"/>
  <c r="KT91" i="1"/>
  <c r="KP91" i="1"/>
  <c r="KN91" i="1"/>
  <c r="KL91" i="1"/>
  <c r="KJ91" i="1"/>
  <c r="KH91" i="1"/>
  <c r="KF91" i="1"/>
  <c r="KD91" i="1"/>
  <c r="KB91" i="1"/>
  <c r="JZ91" i="1"/>
  <c r="JX91" i="1"/>
  <c r="JV91" i="1"/>
  <c r="JT91" i="1"/>
  <c r="KZ271" i="1"/>
  <c r="KZ138" i="1"/>
  <c r="KY138" i="1"/>
  <c r="KY271" i="1"/>
  <c r="KX271" i="1"/>
  <c r="KR271" i="1"/>
  <c r="KX138" i="1"/>
  <c r="KR138" i="1"/>
  <c r="KX209" i="1"/>
  <c r="KX199" i="1"/>
  <c r="KX122" i="1"/>
  <c r="KX6" i="1"/>
  <c r="KR6" i="1"/>
  <c r="KX12" i="1"/>
  <c r="KX91" i="1"/>
  <c r="KR91" i="1"/>
  <c r="KR209" i="1"/>
  <c r="KR199" i="1"/>
  <c r="KR122" i="1"/>
  <c r="KR12" i="1"/>
  <c r="JA332" i="1"/>
  <c r="KV138" i="1"/>
  <c r="KV271" i="1"/>
  <c r="KV209" i="1"/>
  <c r="AW330" i="1"/>
  <c r="IZ326" i="1"/>
  <c r="IZ308" i="1"/>
  <c r="IZ306" i="1"/>
  <c r="IZ301" i="1"/>
  <c r="IZ299" i="1"/>
  <c r="IZ290" i="1"/>
  <c r="IZ279" i="1"/>
  <c r="IZ276" i="1"/>
  <c r="IZ273" i="1"/>
  <c r="IZ270" i="1"/>
  <c r="IZ265" i="1"/>
  <c r="IZ256" i="1"/>
  <c r="IZ251" i="1"/>
  <c r="IZ241" i="1"/>
  <c r="IZ236" i="1"/>
  <c r="IZ233" i="1"/>
  <c r="IZ229" i="1"/>
  <c r="IZ220" i="1"/>
  <c r="IZ217" i="1"/>
  <c r="IZ208" i="1"/>
  <c r="IZ204" i="1"/>
  <c r="IZ201" i="1"/>
  <c r="IZ198" i="1"/>
  <c r="IZ193" i="1"/>
  <c r="IZ189" i="1"/>
  <c r="IZ185" i="1"/>
  <c r="IZ183" i="1"/>
  <c r="IZ177" i="1"/>
  <c r="IZ155" i="1"/>
  <c r="IZ144" i="1"/>
  <c r="IZ143" i="1"/>
  <c r="IZ137" i="1"/>
  <c r="IZ131" i="1"/>
  <c r="IZ121" i="1"/>
  <c r="IZ119" i="1"/>
  <c r="IZ118" i="1"/>
  <c r="IZ110" i="1"/>
  <c r="IZ107" i="1"/>
  <c r="IZ86" i="1"/>
  <c r="IZ82" i="1"/>
  <c r="IZ70" i="1"/>
  <c r="IZ61" i="1"/>
  <c r="IZ35" i="1"/>
  <c r="IZ34" i="1"/>
  <c r="IZ24" i="1"/>
  <c r="IZ21" i="1"/>
  <c r="IZ15" i="1"/>
  <c r="IZ13" i="1"/>
  <c r="LA12" i="1"/>
  <c r="IZ5" i="1"/>
  <c r="GZ330" i="1"/>
  <c r="CX330" i="1"/>
  <c r="CX328" i="1"/>
  <c r="CX33" i="1"/>
  <c r="CX32" i="1"/>
  <c r="CX31" i="1"/>
  <c r="CX30" i="1"/>
  <c r="CX19" i="1"/>
  <c r="CX18" i="1"/>
  <c r="CX11" i="1"/>
  <c r="CX10" i="1"/>
  <c r="CX9" i="1"/>
  <c r="CX8" i="1"/>
  <c r="CX7" i="1"/>
  <c r="CX5" i="1"/>
  <c r="CX4" i="1"/>
  <c r="CX3" i="1"/>
  <c r="CX2" i="1"/>
  <c r="GX184" i="1"/>
  <c r="GX110" i="1"/>
  <c r="GX111" i="1"/>
  <c r="GX54" i="1"/>
  <c r="LA15" i="1" l="1"/>
  <c r="LA24" i="1"/>
  <c r="LA35" i="1"/>
  <c r="LA70" i="1"/>
  <c r="LA86" i="1"/>
  <c r="LA110" i="1"/>
  <c r="LA119" i="1"/>
  <c r="LA131" i="1"/>
  <c r="LA143" i="1"/>
  <c r="LA155" i="1"/>
  <c r="LA183" i="1"/>
  <c r="LA189" i="1"/>
  <c r="LA198" i="1"/>
  <c r="LA204" i="1"/>
  <c r="LA217" i="1"/>
  <c r="LA229" i="1"/>
  <c r="LA236" i="1"/>
  <c r="LA251" i="1"/>
  <c r="LA265" i="1"/>
  <c r="LA273" i="1"/>
  <c r="LA279" i="1"/>
  <c r="LA299" i="1"/>
  <c r="LA306" i="1"/>
  <c r="LA326" i="1"/>
  <c r="LA5" i="1"/>
  <c r="LA13" i="1"/>
  <c r="LA21" i="1"/>
  <c r="LA34" i="1"/>
  <c r="LA61" i="1"/>
  <c r="LA82" i="1"/>
  <c r="LA107" i="1"/>
  <c r="LA118" i="1"/>
  <c r="LA121" i="1"/>
  <c r="LA137" i="1"/>
  <c r="LA144" i="1"/>
  <c r="LA177" i="1"/>
  <c r="LA185" i="1"/>
  <c r="LA193" i="1"/>
  <c r="LA201" i="1"/>
  <c r="LA208" i="1"/>
  <c r="LA220" i="1"/>
  <c r="LA233" i="1"/>
  <c r="LA241" i="1"/>
  <c r="LA256" i="1"/>
  <c r="LA270" i="1"/>
  <c r="LA276" i="1"/>
  <c r="LA290" i="1"/>
  <c r="LA301" i="1"/>
  <c r="LA308" i="1"/>
  <c r="AW331" i="1"/>
  <c r="GW184" i="1"/>
  <c r="GY184" i="1"/>
  <c r="GW111" i="1"/>
  <c r="GY111" i="1"/>
  <c r="GY110" i="1"/>
  <c r="GW54" i="1"/>
  <c r="GY54" i="1"/>
  <c r="HS88" i="1" l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KT205" i="1" l="1"/>
  <c r="KP205" i="1"/>
  <c r="KN205" i="1"/>
  <c r="KL205" i="1"/>
  <c r="KJ205" i="1"/>
  <c r="KH205" i="1"/>
  <c r="KF205" i="1"/>
  <c r="KD205" i="1"/>
  <c r="KB205" i="1"/>
  <c r="JZ205" i="1"/>
  <c r="JX205" i="1"/>
  <c r="JV205" i="1"/>
  <c r="JT205" i="1"/>
  <c r="KU291" i="1"/>
  <c r="KS291" i="1"/>
  <c r="KQ291" i="1"/>
  <c r="KO291" i="1"/>
  <c r="KM291" i="1"/>
  <c r="KK291" i="1"/>
  <c r="KI291" i="1"/>
  <c r="KG291" i="1"/>
  <c r="KE291" i="1"/>
  <c r="KC291" i="1"/>
  <c r="KA291" i="1"/>
  <c r="JY291" i="1"/>
  <c r="JW291" i="1"/>
  <c r="JU291" i="1"/>
  <c r="KT88" i="1"/>
  <c r="KP88" i="1"/>
  <c r="KN88" i="1"/>
  <c r="KL88" i="1"/>
  <c r="KJ88" i="1"/>
  <c r="KH88" i="1"/>
  <c r="KF88" i="1"/>
  <c r="KD88" i="1"/>
  <c r="KB88" i="1"/>
  <c r="JZ88" i="1"/>
  <c r="JX88" i="1"/>
  <c r="JV88" i="1"/>
  <c r="JT88" i="1"/>
  <c r="KU205" i="1"/>
  <c r="KS205" i="1"/>
  <c r="KQ205" i="1"/>
  <c r="KO205" i="1"/>
  <c r="KM205" i="1"/>
  <c r="KK205" i="1"/>
  <c r="KI205" i="1"/>
  <c r="KG205" i="1"/>
  <c r="KE205" i="1"/>
  <c r="KC205" i="1"/>
  <c r="KA205" i="1"/>
  <c r="JY205" i="1"/>
  <c r="JW205" i="1"/>
  <c r="JU205" i="1"/>
  <c r="KT291" i="1"/>
  <c r="KP291" i="1"/>
  <c r="KN291" i="1"/>
  <c r="KL291" i="1"/>
  <c r="KJ291" i="1"/>
  <c r="KH291" i="1"/>
  <c r="KF291" i="1"/>
  <c r="KD291" i="1"/>
  <c r="KB291" i="1"/>
  <c r="JZ291" i="1"/>
  <c r="JX291" i="1"/>
  <c r="JV291" i="1"/>
  <c r="JT291" i="1"/>
  <c r="KU88" i="1"/>
  <c r="KS88" i="1"/>
  <c r="KQ88" i="1"/>
  <c r="KO88" i="1"/>
  <c r="KM88" i="1"/>
  <c r="KK88" i="1"/>
  <c r="KI88" i="1"/>
  <c r="KG88" i="1"/>
  <c r="KE88" i="1"/>
  <c r="KC88" i="1"/>
  <c r="KA88" i="1"/>
  <c r="JY88" i="1"/>
  <c r="JW88" i="1"/>
  <c r="JU88" i="1"/>
  <c r="KZ205" i="1"/>
  <c r="KZ291" i="1"/>
  <c r="KZ88" i="1"/>
  <c r="KY88" i="1"/>
  <c r="KY205" i="1"/>
  <c r="KY291" i="1"/>
  <c r="KX291" i="1"/>
  <c r="KX205" i="1"/>
  <c r="KX88" i="1"/>
  <c r="KW205" i="1"/>
  <c r="KW88" i="1"/>
  <c r="KW291" i="1"/>
  <c r="KV291" i="1"/>
  <c r="KV205" i="1"/>
  <c r="KV88" i="1"/>
  <c r="KR205" i="1"/>
  <c r="KR291" i="1"/>
  <c r="KR88" i="1"/>
  <c r="GY330" i="1"/>
  <c r="EX330" i="1"/>
  <c r="AV330" i="1"/>
  <c r="IY328" i="1"/>
  <c r="IY326" i="1"/>
  <c r="IY325" i="1"/>
  <c r="IY324" i="1"/>
  <c r="IY323" i="1"/>
  <c r="IY321" i="1"/>
  <c r="IY319" i="1"/>
  <c r="IY320" i="1"/>
  <c r="IY318" i="1"/>
  <c r="IY316" i="1"/>
  <c r="IY315" i="1"/>
  <c r="IY314" i="1"/>
  <c r="IY313" i="1"/>
  <c r="IY311" i="1"/>
  <c r="IY310" i="1"/>
  <c r="IY309" i="1"/>
  <c r="IY308" i="1"/>
  <c r="IY306" i="1"/>
  <c r="IY305" i="1"/>
  <c r="IY303" i="1"/>
  <c r="IY301" i="1"/>
  <c r="IY300" i="1"/>
  <c r="IY299" i="1"/>
  <c r="IY298" i="1"/>
  <c r="IY297" i="1"/>
  <c r="IY296" i="1"/>
  <c r="IY294" i="1"/>
  <c r="IY292" i="1"/>
  <c r="IY290" i="1"/>
  <c r="IY289" i="1"/>
  <c r="IY288" i="1"/>
  <c r="IY287" i="1"/>
  <c r="IY286" i="1"/>
  <c r="IY285" i="1"/>
  <c r="IY284" i="1"/>
  <c r="IY283" i="1"/>
  <c r="IY282" i="1"/>
  <c r="IY281" i="1"/>
  <c r="IY280" i="1"/>
  <c r="IY279" i="1"/>
  <c r="IY278" i="1"/>
  <c r="IY277" i="1"/>
  <c r="IY276" i="1"/>
  <c r="IY275" i="1"/>
  <c r="IY273" i="1"/>
  <c r="IY272" i="1"/>
  <c r="IY270" i="1"/>
  <c r="IY265" i="1"/>
  <c r="IY264" i="1"/>
  <c r="IY263" i="1"/>
  <c r="IY262" i="1"/>
  <c r="IY261" i="1"/>
  <c r="IY260" i="1"/>
  <c r="IY259" i="1"/>
  <c r="IY258" i="1"/>
  <c r="IY257" i="1"/>
  <c r="IY256" i="1"/>
  <c r="IY255" i="1"/>
  <c r="IY254" i="1"/>
  <c r="IY253" i="1"/>
  <c r="IY251" i="1"/>
  <c r="IY250" i="1"/>
  <c r="IY248" i="1"/>
  <c r="IY247" i="1"/>
  <c r="IY246" i="1"/>
  <c r="IY245" i="1"/>
  <c r="IY244" i="1"/>
  <c r="IY243" i="1"/>
  <c r="IY242" i="1"/>
  <c r="IY241" i="1"/>
  <c r="IY240" i="1"/>
  <c r="IY239" i="1"/>
  <c r="IY238" i="1"/>
  <c r="IY237" i="1"/>
  <c r="IY236" i="1"/>
  <c r="IY235" i="1"/>
  <c r="IY234" i="1"/>
  <c r="IY233" i="1"/>
  <c r="IY232" i="1"/>
  <c r="IY231" i="1"/>
  <c r="IY230" i="1"/>
  <c r="IY229" i="1"/>
  <c r="IY228" i="1"/>
  <c r="IY227" i="1"/>
  <c r="IY226" i="1"/>
  <c r="IY225" i="1"/>
  <c r="IY224" i="1"/>
  <c r="IY223" i="1"/>
  <c r="IY222" i="1"/>
  <c r="IY221" i="1"/>
  <c r="IY220" i="1"/>
  <c r="IY218" i="1"/>
  <c r="IY217" i="1"/>
  <c r="IY215" i="1"/>
  <c r="IY214" i="1"/>
  <c r="IY213" i="1"/>
  <c r="IY212" i="1"/>
  <c r="IY211" i="1"/>
  <c r="KZ209" i="1"/>
  <c r="IY208" i="1"/>
  <c r="IY207" i="1"/>
  <c r="IY206" i="1"/>
  <c r="IY204" i="1"/>
  <c r="IY203" i="1"/>
  <c r="IY202" i="1"/>
  <c r="IY201" i="1"/>
  <c r="KZ199" i="1"/>
  <c r="IY198" i="1"/>
  <c r="IY196" i="1"/>
  <c r="IY195" i="1"/>
  <c r="IY194" i="1"/>
  <c r="IY193" i="1"/>
  <c r="IY192" i="1"/>
  <c r="IY191" i="1"/>
  <c r="IY190" i="1"/>
  <c r="IY189" i="1"/>
  <c r="IY187" i="1"/>
  <c r="IY185" i="1"/>
  <c r="IY184" i="1"/>
  <c r="IY183" i="1"/>
  <c r="IY182" i="1"/>
  <c r="IY181" i="1"/>
  <c r="IY180" i="1"/>
  <c r="IY179" i="1"/>
  <c r="IY178" i="1"/>
  <c r="IY177" i="1"/>
  <c r="IY175" i="1"/>
  <c r="IY174" i="1"/>
  <c r="IY173" i="1"/>
  <c r="IY172" i="1"/>
  <c r="IY171" i="1"/>
  <c r="IY170" i="1"/>
  <c r="IY169" i="1"/>
  <c r="IY168" i="1"/>
  <c r="IY166" i="1"/>
  <c r="IY165" i="1"/>
  <c r="IY164" i="1"/>
  <c r="IY163" i="1"/>
  <c r="IY162" i="1"/>
  <c r="IY161" i="1"/>
  <c r="IY160" i="1"/>
  <c r="IY159" i="1"/>
  <c r="IY158" i="1"/>
  <c r="IY157" i="1"/>
  <c r="IY155" i="1"/>
  <c r="IY154" i="1"/>
  <c r="IY153" i="1"/>
  <c r="IY152" i="1"/>
  <c r="IY151" i="1"/>
  <c r="IY150" i="1"/>
  <c r="IY149" i="1"/>
  <c r="IY148" i="1"/>
  <c r="IY147" i="1"/>
  <c r="IY146" i="1"/>
  <c r="IY145" i="1"/>
  <c r="IY144" i="1"/>
  <c r="IY143" i="1"/>
  <c r="IY141" i="1"/>
  <c r="IY139" i="1"/>
  <c r="IY137" i="1"/>
  <c r="IY136" i="1"/>
  <c r="IY134" i="1"/>
  <c r="IY133" i="1"/>
  <c r="IY131" i="1"/>
  <c r="IY130" i="1"/>
  <c r="IY129" i="1"/>
  <c r="IY128" i="1"/>
  <c r="IY127" i="1"/>
  <c r="IY126" i="1"/>
  <c r="IY125" i="1"/>
  <c r="IY124" i="1"/>
  <c r="IY123" i="1"/>
  <c r="KZ122" i="1"/>
  <c r="IY121" i="1"/>
  <c r="IY119" i="1"/>
  <c r="IY118" i="1"/>
  <c r="IY117" i="1"/>
  <c r="IY114" i="1"/>
  <c r="IY113" i="1"/>
  <c r="IY112" i="1"/>
  <c r="IY111" i="1"/>
  <c r="IY110" i="1"/>
  <c r="IY109" i="1"/>
  <c r="IY107" i="1"/>
  <c r="IY106" i="1"/>
  <c r="IY105" i="1"/>
  <c r="IY104" i="1"/>
  <c r="IY103" i="1"/>
  <c r="IY102" i="1"/>
  <c r="IY101" i="1"/>
  <c r="IY100" i="1"/>
  <c r="IY99" i="1"/>
  <c r="IY98" i="1"/>
  <c r="IY97" i="1"/>
  <c r="IY96" i="1"/>
  <c r="IY95" i="1"/>
  <c r="IY94" i="1"/>
  <c r="IY93" i="1"/>
  <c r="KZ91" i="1"/>
  <c r="IY90" i="1"/>
  <c r="IY89" i="1"/>
  <c r="IY87" i="1"/>
  <c r="IY86" i="1"/>
  <c r="IY85" i="1"/>
  <c r="IY84" i="1"/>
  <c r="IY83" i="1"/>
  <c r="IY82" i="1"/>
  <c r="IY81" i="1"/>
  <c r="IY80" i="1"/>
  <c r="IY79" i="1"/>
  <c r="IY77" i="1"/>
  <c r="IY76" i="1"/>
  <c r="IY75" i="1"/>
  <c r="IY74" i="1"/>
  <c r="IY73" i="1"/>
  <c r="IY72" i="1"/>
  <c r="IY70" i="1"/>
  <c r="IY69" i="1"/>
  <c r="IY68" i="1"/>
  <c r="IY67" i="1"/>
  <c r="IY66" i="1"/>
  <c r="IY65" i="1"/>
  <c r="IY63" i="1"/>
  <c r="IY62" i="1"/>
  <c r="IY61" i="1"/>
  <c r="IY60" i="1"/>
  <c r="IY59" i="1"/>
  <c r="IY57" i="1"/>
  <c r="IY56" i="1"/>
  <c r="IY55" i="1"/>
  <c r="IY54" i="1"/>
  <c r="IY52" i="1"/>
  <c r="IY51" i="1"/>
  <c r="IY50" i="1"/>
  <c r="IY48" i="1"/>
  <c r="IY47" i="1"/>
  <c r="IY45" i="1"/>
  <c r="IY44" i="1"/>
  <c r="IY43" i="1"/>
  <c r="IY42" i="1"/>
  <c r="IY41" i="1"/>
  <c r="IY40" i="1"/>
  <c r="IY39" i="1"/>
  <c r="IY38" i="1"/>
  <c r="IY37" i="1"/>
  <c r="IY36" i="1"/>
  <c r="IY35" i="1"/>
  <c r="IY34" i="1"/>
  <c r="IY33" i="1"/>
  <c r="IY32" i="1"/>
  <c r="IY31" i="1"/>
  <c r="IY30" i="1"/>
  <c r="IY29" i="1"/>
  <c r="IY28" i="1"/>
  <c r="IY27" i="1"/>
  <c r="IY26" i="1"/>
  <c r="IY25" i="1"/>
  <c r="IY24" i="1"/>
  <c r="IY23" i="1"/>
  <c r="IY21" i="1"/>
  <c r="IY19" i="1"/>
  <c r="IY18" i="1"/>
  <c r="IY17" i="1"/>
  <c r="IY16" i="1"/>
  <c r="IY15" i="1"/>
  <c r="IY14" i="1"/>
  <c r="IY13" i="1"/>
  <c r="KZ12" i="1"/>
  <c r="IY11" i="1"/>
  <c r="IY10" i="1"/>
  <c r="IY9" i="1"/>
  <c r="IY8" i="1"/>
  <c r="IY7" i="1"/>
  <c r="KZ6" i="1"/>
  <c r="IY5" i="1"/>
  <c r="IY4" i="1"/>
  <c r="IY3" i="1"/>
  <c r="IY2" i="1"/>
  <c r="CW328" i="1"/>
  <c r="CW33" i="1"/>
  <c r="CW32" i="1"/>
  <c r="CW31" i="1"/>
  <c r="CW30" i="1"/>
  <c r="CW19" i="1"/>
  <c r="CW18" i="1"/>
  <c r="CW11" i="1"/>
  <c r="CW10" i="1"/>
  <c r="CW9" i="1"/>
  <c r="CW8" i="1"/>
  <c r="CW7" i="1"/>
  <c r="CW5" i="1"/>
  <c r="CW4" i="1"/>
  <c r="CW3" i="1"/>
  <c r="CW2" i="1"/>
  <c r="KZ4" i="1" l="1"/>
  <c r="KZ8" i="1"/>
  <c r="KZ10" i="1"/>
  <c r="KZ14" i="1"/>
  <c r="KZ16" i="1"/>
  <c r="KZ18" i="1"/>
  <c r="KZ21" i="1"/>
  <c r="KZ24" i="1"/>
  <c r="KZ26" i="1"/>
  <c r="KZ28" i="1"/>
  <c r="KZ30" i="1"/>
  <c r="KZ32" i="1"/>
  <c r="KZ34" i="1"/>
  <c r="KZ36" i="1"/>
  <c r="KZ38" i="1"/>
  <c r="KZ40" i="1"/>
  <c r="KZ42" i="1"/>
  <c r="KZ44" i="1"/>
  <c r="KZ47" i="1"/>
  <c r="KZ50" i="1"/>
  <c r="KZ52" i="1"/>
  <c r="KZ55" i="1"/>
  <c r="KZ57" i="1"/>
  <c r="KZ60" i="1"/>
  <c r="KZ62" i="1"/>
  <c r="KZ65" i="1"/>
  <c r="KZ67" i="1"/>
  <c r="KZ69" i="1"/>
  <c r="KZ72" i="1"/>
  <c r="KZ74" i="1"/>
  <c r="KZ76" i="1"/>
  <c r="KZ79" i="1"/>
  <c r="KZ81" i="1"/>
  <c r="KZ83" i="1"/>
  <c r="KZ85" i="1"/>
  <c r="KZ87" i="1"/>
  <c r="KZ90" i="1"/>
  <c r="KZ93" i="1"/>
  <c r="KZ95" i="1"/>
  <c r="KZ97" i="1"/>
  <c r="KZ99" i="1"/>
  <c r="KZ101" i="1"/>
  <c r="KZ103" i="1"/>
  <c r="KZ105" i="1"/>
  <c r="KZ107" i="1"/>
  <c r="KZ110" i="1"/>
  <c r="KZ112" i="1"/>
  <c r="KZ114" i="1"/>
  <c r="KZ118" i="1"/>
  <c r="KZ121" i="1"/>
  <c r="KZ123" i="1"/>
  <c r="KZ125" i="1"/>
  <c r="KZ127" i="1"/>
  <c r="KZ129" i="1"/>
  <c r="KZ131" i="1"/>
  <c r="KZ134" i="1"/>
  <c r="KZ137" i="1"/>
  <c r="KZ141" i="1"/>
  <c r="KZ144" i="1"/>
  <c r="KZ146" i="1"/>
  <c r="KZ148" i="1"/>
  <c r="KZ150" i="1"/>
  <c r="KZ152" i="1"/>
  <c r="KZ154" i="1"/>
  <c r="KZ157" i="1"/>
  <c r="KZ159" i="1"/>
  <c r="KZ161" i="1"/>
  <c r="KZ163" i="1"/>
  <c r="KZ165" i="1"/>
  <c r="KZ168" i="1"/>
  <c r="KZ170" i="1"/>
  <c r="KZ172" i="1"/>
  <c r="KZ174" i="1"/>
  <c r="KZ177" i="1"/>
  <c r="KZ179" i="1"/>
  <c r="KZ181" i="1"/>
  <c r="KZ183" i="1"/>
  <c r="KZ185" i="1"/>
  <c r="KZ189" i="1"/>
  <c r="KZ191" i="1"/>
  <c r="KZ193" i="1"/>
  <c r="KZ195" i="1"/>
  <c r="KZ198" i="1"/>
  <c r="KZ201" i="1"/>
  <c r="KZ203" i="1"/>
  <c r="KZ206" i="1"/>
  <c r="KZ208" i="1"/>
  <c r="KZ211" i="1"/>
  <c r="KZ213" i="1"/>
  <c r="KZ215" i="1"/>
  <c r="KZ218" i="1"/>
  <c r="KZ221" i="1"/>
  <c r="KZ223" i="1"/>
  <c r="KZ225" i="1"/>
  <c r="KZ227" i="1"/>
  <c r="KZ229" i="1"/>
  <c r="KZ231" i="1"/>
  <c r="KZ233" i="1"/>
  <c r="KZ235" i="1"/>
  <c r="KZ237" i="1"/>
  <c r="KZ239" i="1"/>
  <c r="KZ241" i="1"/>
  <c r="KZ243" i="1"/>
  <c r="KZ245" i="1"/>
  <c r="KZ247" i="1"/>
  <c r="KZ250" i="1"/>
  <c r="KZ253" i="1"/>
  <c r="KZ255" i="1"/>
  <c r="KZ257" i="1"/>
  <c r="KZ259" i="1"/>
  <c r="KZ261" i="1"/>
  <c r="KZ263" i="1"/>
  <c r="KZ265" i="1"/>
  <c r="KZ270" i="1"/>
  <c r="KZ273" i="1"/>
  <c r="KZ276" i="1"/>
  <c r="KZ278" i="1"/>
  <c r="KZ280" i="1"/>
  <c r="KZ282" i="1"/>
  <c r="KZ284" i="1"/>
  <c r="KZ286" i="1"/>
  <c r="KZ288" i="1"/>
  <c r="KZ290" i="1"/>
  <c r="KZ294" i="1"/>
  <c r="KZ297" i="1"/>
  <c r="KZ299" i="1"/>
  <c r="KZ301" i="1"/>
  <c r="KZ305" i="1"/>
  <c r="KZ308" i="1"/>
  <c r="KZ310" i="1"/>
  <c r="KZ313" i="1"/>
  <c r="KZ315" i="1"/>
  <c r="KZ318" i="1"/>
  <c r="KZ319" i="1"/>
  <c r="KZ323" i="1"/>
  <c r="KZ325" i="1"/>
  <c r="KZ328" i="1"/>
  <c r="KZ3" i="1"/>
  <c r="KZ5" i="1"/>
  <c r="KZ7" i="1"/>
  <c r="KZ9" i="1"/>
  <c r="KZ11" i="1"/>
  <c r="KZ13" i="1"/>
  <c r="KZ15" i="1"/>
  <c r="KZ17" i="1"/>
  <c r="KZ19" i="1"/>
  <c r="KZ23" i="1"/>
  <c r="KZ25" i="1"/>
  <c r="KZ27" i="1"/>
  <c r="KZ29" i="1"/>
  <c r="KZ31" i="1"/>
  <c r="KZ33" i="1"/>
  <c r="KZ35" i="1"/>
  <c r="KZ37" i="1"/>
  <c r="KZ39" i="1"/>
  <c r="KZ41" i="1"/>
  <c r="KZ43" i="1"/>
  <c r="KZ45" i="1"/>
  <c r="KZ48" i="1"/>
  <c r="KZ51" i="1"/>
  <c r="KZ54" i="1"/>
  <c r="KZ56" i="1"/>
  <c r="KZ59" i="1"/>
  <c r="KZ61" i="1"/>
  <c r="KZ63" i="1"/>
  <c r="KZ66" i="1"/>
  <c r="KZ68" i="1"/>
  <c r="KZ70" i="1"/>
  <c r="KZ73" i="1"/>
  <c r="KZ75" i="1"/>
  <c r="KZ77" i="1"/>
  <c r="KZ80" i="1"/>
  <c r="KZ82" i="1"/>
  <c r="KZ84" i="1"/>
  <c r="KZ86" i="1"/>
  <c r="KZ89" i="1"/>
  <c r="KZ94" i="1"/>
  <c r="KZ96" i="1"/>
  <c r="KZ98" i="1"/>
  <c r="KZ100" i="1"/>
  <c r="KZ102" i="1"/>
  <c r="KZ104" i="1"/>
  <c r="KZ106" i="1"/>
  <c r="KZ109" i="1"/>
  <c r="KZ111" i="1"/>
  <c r="KZ113" i="1"/>
  <c r="KZ117" i="1"/>
  <c r="KZ119" i="1"/>
  <c r="KZ124" i="1"/>
  <c r="KZ126" i="1"/>
  <c r="KZ128" i="1"/>
  <c r="KZ130" i="1"/>
  <c r="KZ133" i="1"/>
  <c r="KZ136" i="1"/>
  <c r="KZ139" i="1"/>
  <c r="KZ143" i="1"/>
  <c r="KZ145" i="1"/>
  <c r="KZ147" i="1"/>
  <c r="KZ149" i="1"/>
  <c r="KZ151" i="1"/>
  <c r="KZ153" i="1"/>
  <c r="KZ155" i="1"/>
  <c r="KZ158" i="1"/>
  <c r="KZ160" i="1"/>
  <c r="KZ162" i="1"/>
  <c r="KZ164" i="1"/>
  <c r="KZ166" i="1"/>
  <c r="KZ169" i="1"/>
  <c r="KZ171" i="1"/>
  <c r="KZ173" i="1"/>
  <c r="KZ175" i="1"/>
  <c r="KZ178" i="1"/>
  <c r="KZ180" i="1"/>
  <c r="KZ182" i="1"/>
  <c r="KZ184" i="1"/>
  <c r="KZ187" i="1"/>
  <c r="KZ190" i="1"/>
  <c r="KZ192" i="1"/>
  <c r="KZ194" i="1"/>
  <c r="KZ196" i="1"/>
  <c r="KZ202" i="1"/>
  <c r="KZ204" i="1"/>
  <c r="KZ207" i="1"/>
  <c r="KZ212" i="1"/>
  <c r="KZ214" i="1"/>
  <c r="KZ217" i="1"/>
  <c r="KZ220" i="1"/>
  <c r="KZ222" i="1"/>
  <c r="KZ224" i="1"/>
  <c r="KZ226" i="1"/>
  <c r="KZ228" i="1"/>
  <c r="KZ230" i="1"/>
  <c r="KZ232" i="1"/>
  <c r="KZ234" i="1"/>
  <c r="KZ236" i="1"/>
  <c r="KZ238" i="1"/>
  <c r="KZ240" i="1"/>
  <c r="KZ242" i="1"/>
  <c r="KZ244" i="1"/>
  <c r="KZ246" i="1"/>
  <c r="KZ248" i="1"/>
  <c r="KZ251" i="1"/>
  <c r="KZ254" i="1"/>
  <c r="KZ256" i="1"/>
  <c r="KZ258" i="1"/>
  <c r="KZ260" i="1"/>
  <c r="KZ262" i="1"/>
  <c r="KZ264" i="1"/>
  <c r="KZ272" i="1"/>
  <c r="KZ275" i="1"/>
  <c r="KZ277" i="1"/>
  <c r="KZ279" i="1"/>
  <c r="KZ281" i="1"/>
  <c r="KZ283" i="1"/>
  <c r="KZ285" i="1"/>
  <c r="KZ287" i="1"/>
  <c r="KZ289" i="1"/>
  <c r="KZ292" i="1"/>
  <c r="KZ296" i="1"/>
  <c r="KZ298" i="1"/>
  <c r="KZ300" i="1"/>
  <c r="KZ303" i="1"/>
  <c r="KZ306" i="1"/>
  <c r="KZ309" i="1"/>
  <c r="KZ311" i="1"/>
  <c r="KZ314" i="1"/>
  <c r="KZ316" i="1"/>
  <c r="KZ320" i="1"/>
  <c r="KZ321" i="1"/>
  <c r="KZ324" i="1"/>
  <c r="KZ326" i="1"/>
  <c r="AV331" i="1"/>
  <c r="IY331" i="1"/>
  <c r="KZ2" i="1"/>
  <c r="KZ330" i="1"/>
  <c r="IY330" i="1"/>
  <c r="IX324" i="1"/>
  <c r="IX323" i="1"/>
  <c r="IX321" i="1"/>
  <c r="IX319" i="1"/>
  <c r="IX320" i="1"/>
  <c r="IX318" i="1"/>
  <c r="IX316" i="1"/>
  <c r="IX315" i="1"/>
  <c r="IX314" i="1"/>
  <c r="IX313" i="1"/>
  <c r="IX311" i="1"/>
  <c r="IX310" i="1"/>
  <c r="IX309" i="1"/>
  <c r="IX308" i="1"/>
  <c r="IX306" i="1"/>
  <c r="IX305" i="1"/>
  <c r="IX303" i="1"/>
  <c r="IX301" i="1"/>
  <c r="IX300" i="1"/>
  <c r="IX299" i="1"/>
  <c r="IX298" i="1"/>
  <c r="IX297" i="1"/>
  <c r="IX296" i="1"/>
  <c r="IX294" i="1"/>
  <c r="IX292" i="1"/>
  <c r="IX290" i="1"/>
  <c r="IX289" i="1"/>
  <c r="IX288" i="1"/>
  <c r="IX287" i="1"/>
  <c r="IX286" i="1"/>
  <c r="IX285" i="1"/>
  <c r="IX284" i="1"/>
  <c r="IX283" i="1"/>
  <c r="IX282" i="1"/>
  <c r="IX281" i="1"/>
  <c r="IX280" i="1"/>
  <c r="IX279" i="1"/>
  <c r="IX278" i="1"/>
  <c r="IX277" i="1"/>
  <c r="IX276" i="1"/>
  <c r="IX275" i="1"/>
  <c r="IX273" i="1"/>
  <c r="IX270" i="1"/>
  <c r="IX265" i="1"/>
  <c r="IX272" i="1"/>
  <c r="IX264" i="1"/>
  <c r="IX263" i="1"/>
  <c r="IX262" i="1"/>
  <c r="IX261" i="1"/>
  <c r="IX260" i="1"/>
  <c r="IX259" i="1"/>
  <c r="IX258" i="1"/>
  <c r="IX257" i="1"/>
  <c r="IX256" i="1"/>
  <c r="IX255" i="1"/>
  <c r="IX254" i="1"/>
  <c r="IX253" i="1"/>
  <c r="IX251" i="1"/>
  <c r="IX250" i="1"/>
  <c r="IX248" i="1"/>
  <c r="IX247" i="1"/>
  <c r="IX246" i="1"/>
  <c r="IX245" i="1"/>
  <c r="IX244" i="1"/>
  <c r="IX243" i="1"/>
  <c r="IX242" i="1"/>
  <c r="IX241" i="1"/>
  <c r="IX240" i="1"/>
  <c r="IX239" i="1"/>
  <c r="IX238" i="1"/>
  <c r="IX234" i="1"/>
  <c r="IX237" i="1"/>
  <c r="IX236" i="1"/>
  <c r="IX235" i="1"/>
  <c r="IX233" i="1"/>
  <c r="IX232" i="1"/>
  <c r="IX231" i="1"/>
  <c r="IX230" i="1"/>
  <c r="IX229" i="1"/>
  <c r="IX228" i="1"/>
  <c r="IX227" i="1"/>
  <c r="IX226" i="1"/>
  <c r="IX225" i="1"/>
  <c r="IX224" i="1"/>
  <c r="IX223" i="1"/>
  <c r="IX222" i="1"/>
  <c r="IX221" i="1"/>
  <c r="IX220" i="1"/>
  <c r="IX218" i="1"/>
  <c r="IX217" i="1"/>
  <c r="IX215" i="1"/>
  <c r="IX214" i="1"/>
  <c r="IX213" i="1"/>
  <c r="IX212" i="1"/>
  <c r="IX211" i="1"/>
  <c r="IX208" i="1"/>
  <c r="IX207" i="1"/>
  <c r="IX206" i="1"/>
  <c r="IX204" i="1"/>
  <c r="IX203" i="1"/>
  <c r="IX202" i="1"/>
  <c r="IX201" i="1"/>
  <c r="IX198" i="1"/>
  <c r="IX196" i="1"/>
  <c r="IX195" i="1"/>
  <c r="IX194" i="1"/>
  <c r="IX193" i="1"/>
  <c r="IX192" i="1"/>
  <c r="IX191" i="1"/>
  <c r="IX190" i="1"/>
  <c r="IX189" i="1"/>
  <c r="IX187" i="1"/>
  <c r="IX185" i="1"/>
  <c r="IX184" i="1"/>
  <c r="IX183" i="1"/>
  <c r="IX182" i="1"/>
  <c r="IX181" i="1"/>
  <c r="IX180" i="1"/>
  <c r="IX179" i="1"/>
  <c r="IX178" i="1"/>
  <c r="IX177" i="1"/>
  <c r="IX175" i="1"/>
  <c r="IX174" i="1"/>
  <c r="IX173" i="1"/>
  <c r="IX172" i="1"/>
  <c r="IX171" i="1"/>
  <c r="IX170" i="1"/>
  <c r="IX169" i="1"/>
  <c r="IX168" i="1"/>
  <c r="IX166" i="1"/>
  <c r="IX165" i="1"/>
  <c r="IX164" i="1"/>
  <c r="IX163" i="1"/>
  <c r="IX162" i="1"/>
  <c r="IX161" i="1"/>
  <c r="IX160" i="1"/>
  <c r="IX159" i="1"/>
  <c r="IX158" i="1"/>
  <c r="IX157" i="1"/>
  <c r="IX155" i="1"/>
  <c r="IX154" i="1"/>
  <c r="IX153" i="1"/>
  <c r="IX152" i="1"/>
  <c r="IX151" i="1"/>
  <c r="IX150" i="1"/>
  <c r="IX149" i="1"/>
  <c r="IX148" i="1"/>
  <c r="IX147" i="1"/>
  <c r="IX146" i="1"/>
  <c r="IX145" i="1"/>
  <c r="IX144" i="1"/>
  <c r="IX143" i="1"/>
  <c r="IX141" i="1"/>
  <c r="IX139" i="1"/>
  <c r="IX137" i="1"/>
  <c r="IX136" i="1"/>
  <c r="IX134" i="1"/>
  <c r="IX133" i="1"/>
  <c r="IX131" i="1"/>
  <c r="IX130" i="1"/>
  <c r="IX129" i="1"/>
  <c r="IX128" i="1"/>
  <c r="IX127" i="1"/>
  <c r="IX126" i="1"/>
  <c r="IX125" i="1"/>
  <c r="IX124" i="1"/>
  <c r="IX123" i="1"/>
  <c r="IX119" i="1"/>
  <c r="IX121" i="1"/>
  <c r="IX118" i="1"/>
  <c r="IX117" i="1"/>
  <c r="IX114" i="1"/>
  <c r="IX113" i="1"/>
  <c r="IX112" i="1"/>
  <c r="IX111" i="1"/>
  <c r="IX110" i="1"/>
  <c r="IX109" i="1"/>
  <c r="IX107" i="1"/>
  <c r="IX106" i="1"/>
  <c r="IX105" i="1"/>
  <c r="IX104" i="1"/>
  <c r="IX103" i="1"/>
  <c r="IX102" i="1"/>
  <c r="IX101" i="1"/>
  <c r="IX100" i="1"/>
  <c r="IX99" i="1"/>
  <c r="IX98" i="1"/>
  <c r="IX97" i="1"/>
  <c r="IX96" i="1"/>
  <c r="IX95" i="1"/>
  <c r="IX94" i="1"/>
  <c r="IX93" i="1"/>
  <c r="IX90" i="1"/>
  <c r="IX89" i="1"/>
  <c r="IX87" i="1"/>
  <c r="IX86" i="1"/>
  <c r="IX85" i="1"/>
  <c r="IX84" i="1"/>
  <c r="IX83" i="1"/>
  <c r="IX82" i="1"/>
  <c r="IX81" i="1"/>
  <c r="IX80" i="1"/>
  <c r="IX79" i="1"/>
  <c r="IX77" i="1"/>
  <c r="IX76" i="1"/>
  <c r="IX75" i="1"/>
  <c r="IX74" i="1"/>
  <c r="IX73" i="1"/>
  <c r="IX72" i="1"/>
  <c r="IX70" i="1"/>
  <c r="IX69" i="1"/>
  <c r="IX68" i="1"/>
  <c r="IX67" i="1"/>
  <c r="IX66" i="1"/>
  <c r="IX65" i="1"/>
  <c r="IX63" i="1"/>
  <c r="IX62" i="1"/>
  <c r="IX61" i="1"/>
  <c r="IX60" i="1"/>
  <c r="IX59" i="1"/>
  <c r="IX57" i="1"/>
  <c r="IX56" i="1"/>
  <c r="IX55" i="1"/>
  <c r="IX54" i="1"/>
  <c r="IX52" i="1"/>
  <c r="IX51" i="1"/>
  <c r="IX50" i="1"/>
  <c r="IX48" i="1"/>
  <c r="IX47" i="1"/>
  <c r="IX45" i="1"/>
  <c r="IX44" i="1"/>
  <c r="IX43" i="1"/>
  <c r="IX42" i="1"/>
  <c r="IX41" i="1"/>
  <c r="IX40" i="1"/>
  <c r="IX39" i="1"/>
  <c r="IX38" i="1"/>
  <c r="IX37" i="1"/>
  <c r="IX36" i="1"/>
  <c r="IX35" i="1"/>
  <c r="IX34" i="1"/>
  <c r="IX33" i="1"/>
  <c r="IX32" i="1"/>
  <c r="IX31" i="1"/>
  <c r="IX30" i="1"/>
  <c r="IX29" i="1"/>
  <c r="IX28" i="1"/>
  <c r="IX27" i="1"/>
  <c r="IX26" i="1"/>
  <c r="IX25" i="1"/>
  <c r="IX24" i="1"/>
  <c r="IX23" i="1"/>
  <c r="IX21" i="1"/>
  <c r="IX19" i="1"/>
  <c r="IX18" i="1"/>
  <c r="IX17" i="1"/>
  <c r="IX16" i="1"/>
  <c r="IX15" i="1"/>
  <c r="IX14" i="1"/>
  <c r="IX13" i="1"/>
  <c r="IX11" i="1"/>
  <c r="IX10" i="1"/>
  <c r="IX9" i="1"/>
  <c r="IX8" i="1"/>
  <c r="IX7" i="1"/>
  <c r="IX5" i="1"/>
  <c r="KY5" i="1" l="1"/>
  <c r="KY8" i="1"/>
  <c r="KY13" i="1"/>
  <c r="KY7" i="1"/>
  <c r="KY9" i="1"/>
  <c r="KY11" i="1"/>
  <c r="KY14" i="1"/>
  <c r="KY16" i="1"/>
  <c r="KY18" i="1"/>
  <c r="KY21" i="1"/>
  <c r="KY24" i="1"/>
  <c r="KY26" i="1"/>
  <c r="KY28" i="1"/>
  <c r="KY30" i="1"/>
  <c r="KY32" i="1"/>
  <c r="KY34" i="1"/>
  <c r="KY36" i="1"/>
  <c r="KY38" i="1"/>
  <c r="KY40" i="1"/>
  <c r="KY42" i="1"/>
  <c r="KY44" i="1"/>
  <c r="KY47" i="1"/>
  <c r="KY50" i="1"/>
  <c r="KY52" i="1"/>
  <c r="KY55" i="1"/>
  <c r="KY57" i="1"/>
  <c r="KY60" i="1"/>
  <c r="KY62" i="1"/>
  <c r="KY65" i="1"/>
  <c r="KY67" i="1"/>
  <c r="KY69" i="1"/>
  <c r="KY72" i="1"/>
  <c r="KY74" i="1"/>
  <c r="KY76" i="1"/>
  <c r="KY79" i="1"/>
  <c r="KY81" i="1"/>
  <c r="KY83" i="1"/>
  <c r="KY85" i="1"/>
  <c r="KY87" i="1"/>
  <c r="KY90" i="1"/>
  <c r="KY94" i="1"/>
  <c r="KY96" i="1"/>
  <c r="KY98" i="1"/>
  <c r="KY100" i="1"/>
  <c r="KY102" i="1"/>
  <c r="KY104" i="1"/>
  <c r="KY106" i="1"/>
  <c r="KY109" i="1"/>
  <c r="KY111" i="1"/>
  <c r="KY113" i="1"/>
  <c r="KY117" i="1"/>
  <c r="KY121" i="1"/>
  <c r="KY123" i="1"/>
  <c r="KY125" i="1"/>
  <c r="KY127" i="1"/>
  <c r="KY129" i="1"/>
  <c r="KY131" i="1"/>
  <c r="KY134" i="1"/>
  <c r="KY137" i="1"/>
  <c r="KY141" i="1"/>
  <c r="KY144" i="1"/>
  <c r="KY146" i="1"/>
  <c r="KY148" i="1"/>
  <c r="KY150" i="1"/>
  <c r="KY152" i="1"/>
  <c r="KY154" i="1"/>
  <c r="KY157" i="1"/>
  <c r="KY159" i="1"/>
  <c r="KY161" i="1"/>
  <c r="KY163" i="1"/>
  <c r="KY165" i="1"/>
  <c r="KY168" i="1"/>
  <c r="KY170" i="1"/>
  <c r="KY172" i="1"/>
  <c r="KY174" i="1"/>
  <c r="KY177" i="1"/>
  <c r="KY179" i="1"/>
  <c r="KY181" i="1"/>
  <c r="KY183" i="1"/>
  <c r="KY185" i="1"/>
  <c r="KY189" i="1"/>
  <c r="KY191" i="1"/>
  <c r="KY193" i="1"/>
  <c r="KY195" i="1"/>
  <c r="KY198" i="1"/>
  <c r="KY202" i="1"/>
  <c r="KY204" i="1"/>
  <c r="KY207" i="1"/>
  <c r="KY211" i="1"/>
  <c r="KY213" i="1"/>
  <c r="KY215" i="1"/>
  <c r="KY218" i="1"/>
  <c r="KY221" i="1"/>
  <c r="KY223" i="1"/>
  <c r="KY225" i="1"/>
  <c r="KY227" i="1"/>
  <c r="KY229" i="1"/>
  <c r="KY231" i="1"/>
  <c r="KY233" i="1"/>
  <c r="KY236" i="1"/>
  <c r="KY234" i="1"/>
  <c r="KY239" i="1"/>
  <c r="KY241" i="1"/>
  <c r="KY243" i="1"/>
  <c r="KY245" i="1"/>
  <c r="KY247" i="1"/>
  <c r="KY250" i="1"/>
  <c r="KY253" i="1"/>
  <c r="KY255" i="1"/>
  <c r="KY257" i="1"/>
  <c r="KY259" i="1"/>
  <c r="KY261" i="1"/>
  <c r="KY263" i="1"/>
  <c r="KY272" i="1"/>
  <c r="KY273" i="1"/>
  <c r="KY276" i="1"/>
  <c r="KY278" i="1"/>
  <c r="KY280" i="1"/>
  <c r="KY282" i="1"/>
  <c r="KY284" i="1"/>
  <c r="KY286" i="1"/>
  <c r="KY288" i="1"/>
  <c r="KY290" i="1"/>
  <c r="KY294" i="1"/>
  <c r="KY297" i="1"/>
  <c r="KY299" i="1"/>
  <c r="KY301" i="1"/>
  <c r="KY305" i="1"/>
  <c r="KY308" i="1"/>
  <c r="KY310" i="1"/>
  <c r="KY313" i="1"/>
  <c r="KY315" i="1"/>
  <c r="KY318" i="1"/>
  <c r="KY319" i="1"/>
  <c r="KY323" i="1"/>
  <c r="KY10" i="1"/>
  <c r="KY15" i="1"/>
  <c r="KY17" i="1"/>
  <c r="KY19" i="1"/>
  <c r="KY23" i="1"/>
  <c r="KY25" i="1"/>
  <c r="KY27" i="1"/>
  <c r="KY29" i="1"/>
  <c r="KY31" i="1"/>
  <c r="KY33" i="1"/>
  <c r="KY35" i="1"/>
  <c r="KY37" i="1"/>
  <c r="KY39" i="1"/>
  <c r="KY41" i="1"/>
  <c r="KY43" i="1"/>
  <c r="KY45" i="1"/>
  <c r="KY48" i="1"/>
  <c r="KY51" i="1"/>
  <c r="KY54" i="1"/>
  <c r="KY56" i="1"/>
  <c r="KY59" i="1"/>
  <c r="KY61" i="1"/>
  <c r="KY63" i="1"/>
  <c r="KY66" i="1"/>
  <c r="KY68" i="1"/>
  <c r="KY70" i="1"/>
  <c r="KY73" i="1"/>
  <c r="KY75" i="1"/>
  <c r="KY77" i="1"/>
  <c r="KY80" i="1"/>
  <c r="KY82" i="1"/>
  <c r="KY84" i="1"/>
  <c r="KY86" i="1"/>
  <c r="KY89" i="1"/>
  <c r="KY93" i="1"/>
  <c r="KY95" i="1"/>
  <c r="KY97" i="1"/>
  <c r="KY99" i="1"/>
  <c r="KY101" i="1"/>
  <c r="KY103" i="1"/>
  <c r="KY105" i="1"/>
  <c r="KY107" i="1"/>
  <c r="KY110" i="1"/>
  <c r="KY112" i="1"/>
  <c r="KY114" i="1"/>
  <c r="KY118" i="1"/>
  <c r="KY119" i="1"/>
  <c r="KY124" i="1"/>
  <c r="KY126" i="1"/>
  <c r="KY128" i="1"/>
  <c r="KY130" i="1"/>
  <c r="KY133" i="1"/>
  <c r="KY136" i="1"/>
  <c r="KY139" i="1"/>
  <c r="KY143" i="1"/>
  <c r="KY145" i="1"/>
  <c r="KY147" i="1"/>
  <c r="KY149" i="1"/>
  <c r="KY151" i="1"/>
  <c r="KY153" i="1"/>
  <c r="KY155" i="1"/>
  <c r="KY158" i="1"/>
  <c r="KY160" i="1"/>
  <c r="KY162" i="1"/>
  <c r="KY164" i="1"/>
  <c r="KY166" i="1"/>
  <c r="KY169" i="1"/>
  <c r="KY171" i="1"/>
  <c r="KY173" i="1"/>
  <c r="KY175" i="1"/>
  <c r="KY178" i="1"/>
  <c r="KY180" i="1"/>
  <c r="KY182" i="1"/>
  <c r="KY184" i="1"/>
  <c r="KY187" i="1"/>
  <c r="KY190" i="1"/>
  <c r="KY192" i="1"/>
  <c r="KY194" i="1"/>
  <c r="KY196" i="1"/>
  <c r="KY201" i="1"/>
  <c r="KY203" i="1"/>
  <c r="KY206" i="1"/>
  <c r="KY208" i="1"/>
  <c r="KY212" i="1"/>
  <c r="KY214" i="1"/>
  <c r="KY217" i="1"/>
  <c r="KY220" i="1"/>
  <c r="KY222" i="1"/>
  <c r="KY224" i="1"/>
  <c r="KY226" i="1"/>
  <c r="KY228" i="1"/>
  <c r="KY230" i="1"/>
  <c r="KY232" i="1"/>
  <c r="KY235" i="1"/>
  <c r="KY237" i="1"/>
  <c r="KY238" i="1"/>
  <c r="KY240" i="1"/>
  <c r="KY242" i="1"/>
  <c r="KY244" i="1"/>
  <c r="KY246" i="1"/>
  <c r="KY248" i="1"/>
  <c r="KY251" i="1"/>
  <c r="KY254" i="1"/>
  <c r="KY256" i="1"/>
  <c r="KY258" i="1"/>
  <c r="KY260" i="1"/>
  <c r="KY262" i="1"/>
  <c r="KY264" i="1"/>
  <c r="KY265" i="1"/>
  <c r="KY270" i="1"/>
  <c r="KY275" i="1"/>
  <c r="KY277" i="1"/>
  <c r="KY279" i="1"/>
  <c r="KY281" i="1"/>
  <c r="KY283" i="1"/>
  <c r="KY285" i="1"/>
  <c r="KY287" i="1"/>
  <c r="KY289" i="1"/>
  <c r="KY292" i="1"/>
  <c r="KY296" i="1"/>
  <c r="KY298" i="1"/>
  <c r="KY300" i="1"/>
  <c r="KY303" i="1"/>
  <c r="KY306" i="1"/>
  <c r="KY309" i="1"/>
  <c r="KY311" i="1"/>
  <c r="KY314" i="1"/>
  <c r="KY316" i="1"/>
  <c r="KY320" i="1"/>
  <c r="KY321" i="1"/>
  <c r="KY324" i="1"/>
  <c r="KY91" i="1"/>
  <c r="KY122" i="1"/>
  <c r="KY199" i="1"/>
  <c r="KY209" i="1"/>
  <c r="KY6" i="1"/>
  <c r="KY12" i="1"/>
  <c r="IY332" i="1"/>
  <c r="GX330" i="1" l="1"/>
  <c r="EW330" i="1"/>
  <c r="IX328" i="1"/>
  <c r="IX326" i="1"/>
  <c r="IX325" i="1"/>
  <c r="IX4" i="1"/>
  <c r="IX3" i="1"/>
  <c r="IX2" i="1"/>
  <c r="CV330" i="1"/>
  <c r="CV328" i="1"/>
  <c r="CV33" i="1"/>
  <c r="CV32" i="1"/>
  <c r="CV31" i="1"/>
  <c r="CV30" i="1"/>
  <c r="CV19" i="1"/>
  <c r="CV18" i="1"/>
  <c r="CV11" i="1"/>
  <c r="CV10" i="1"/>
  <c r="CV9" i="1"/>
  <c r="CV8" i="1"/>
  <c r="CV7" i="1"/>
  <c r="CV5" i="1"/>
  <c r="CV4" i="1"/>
  <c r="CV3" i="1"/>
  <c r="CV2" i="1"/>
  <c r="AU330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JU34" i="1" l="1"/>
  <c r="JW34" i="1"/>
  <c r="JY34" i="1"/>
  <c r="KA34" i="1"/>
  <c r="KC34" i="1"/>
  <c r="KE34" i="1"/>
  <c r="KG34" i="1"/>
  <c r="KI34" i="1"/>
  <c r="KK34" i="1"/>
  <c r="KM34" i="1"/>
  <c r="KO34" i="1"/>
  <c r="KQ34" i="1"/>
  <c r="KS34" i="1"/>
  <c r="JT34" i="1"/>
  <c r="JV34" i="1"/>
  <c r="JX34" i="1"/>
  <c r="JZ34" i="1"/>
  <c r="KB34" i="1"/>
  <c r="KD34" i="1"/>
  <c r="KF34" i="1"/>
  <c r="KH34" i="1"/>
  <c r="KJ34" i="1"/>
  <c r="KL34" i="1"/>
  <c r="KN34" i="1"/>
  <c r="KP34" i="1"/>
  <c r="AU331" i="1"/>
  <c r="KY3" i="1"/>
  <c r="KY325" i="1"/>
  <c r="KY328" i="1"/>
  <c r="KY4" i="1"/>
  <c r="KY326" i="1"/>
  <c r="KR34" i="1"/>
  <c r="IX331" i="1"/>
  <c r="KY2" i="1"/>
  <c r="KY330" i="1"/>
  <c r="IX330" i="1"/>
  <c r="GW110" i="1"/>
  <c r="GV110" i="1"/>
  <c r="GU110" i="1"/>
  <c r="IX332" i="1" l="1"/>
  <c r="GT110" i="1"/>
  <c r="GS110" i="1"/>
  <c r="GR110" i="1"/>
  <c r="GQ110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KU194" i="1" l="1"/>
  <c r="KS194" i="1"/>
  <c r="KQ194" i="1"/>
  <c r="KO194" i="1"/>
  <c r="KM194" i="1"/>
  <c r="KK194" i="1"/>
  <c r="KI194" i="1"/>
  <c r="KG194" i="1"/>
  <c r="KE194" i="1"/>
  <c r="KC194" i="1"/>
  <c r="KA194" i="1"/>
  <c r="JY194" i="1"/>
  <c r="JW194" i="1"/>
  <c r="JU194" i="1"/>
  <c r="KT202" i="1"/>
  <c r="KP202" i="1"/>
  <c r="KN202" i="1"/>
  <c r="KL202" i="1"/>
  <c r="KJ202" i="1"/>
  <c r="KH202" i="1"/>
  <c r="KF202" i="1"/>
  <c r="KD202" i="1"/>
  <c r="KB202" i="1"/>
  <c r="JZ202" i="1"/>
  <c r="JX202" i="1"/>
  <c r="JV202" i="1"/>
  <c r="JT202" i="1"/>
  <c r="KU230" i="1"/>
  <c r="KS230" i="1"/>
  <c r="KQ230" i="1"/>
  <c r="KO230" i="1"/>
  <c r="KM230" i="1"/>
  <c r="KK230" i="1"/>
  <c r="KI230" i="1"/>
  <c r="KG230" i="1"/>
  <c r="KE230" i="1"/>
  <c r="KC230" i="1"/>
  <c r="KA230" i="1"/>
  <c r="JY230" i="1"/>
  <c r="JW230" i="1"/>
  <c r="JU230" i="1"/>
  <c r="KT178" i="1"/>
  <c r="KP178" i="1"/>
  <c r="KN178" i="1"/>
  <c r="KL178" i="1"/>
  <c r="KJ178" i="1"/>
  <c r="KH178" i="1"/>
  <c r="KF178" i="1"/>
  <c r="KD178" i="1"/>
  <c r="KB178" i="1"/>
  <c r="JZ178" i="1"/>
  <c r="JX178" i="1"/>
  <c r="JV178" i="1"/>
  <c r="JT178" i="1"/>
  <c r="KT194" i="1"/>
  <c r="KP194" i="1"/>
  <c r="KN194" i="1"/>
  <c r="KL194" i="1"/>
  <c r="KJ194" i="1"/>
  <c r="KH194" i="1"/>
  <c r="KF194" i="1"/>
  <c r="KD194" i="1"/>
  <c r="KB194" i="1"/>
  <c r="JZ194" i="1"/>
  <c r="JX194" i="1"/>
  <c r="JV194" i="1"/>
  <c r="JT194" i="1"/>
  <c r="KU202" i="1"/>
  <c r="KS202" i="1"/>
  <c r="KQ202" i="1"/>
  <c r="KO202" i="1"/>
  <c r="KM202" i="1"/>
  <c r="KK202" i="1"/>
  <c r="KI202" i="1"/>
  <c r="KG202" i="1"/>
  <c r="KE202" i="1"/>
  <c r="KC202" i="1"/>
  <c r="KA202" i="1"/>
  <c r="JY202" i="1"/>
  <c r="JW202" i="1"/>
  <c r="JU202" i="1"/>
  <c r="KT230" i="1"/>
  <c r="KP230" i="1"/>
  <c r="KN230" i="1"/>
  <c r="KL230" i="1"/>
  <c r="KJ230" i="1"/>
  <c r="KH230" i="1"/>
  <c r="KF230" i="1"/>
  <c r="KD230" i="1"/>
  <c r="KB230" i="1"/>
  <c r="JZ230" i="1"/>
  <c r="JX230" i="1"/>
  <c r="JV230" i="1"/>
  <c r="JT230" i="1"/>
  <c r="KU178" i="1"/>
  <c r="KS178" i="1"/>
  <c r="KQ178" i="1"/>
  <c r="KO178" i="1"/>
  <c r="KM178" i="1"/>
  <c r="KK178" i="1"/>
  <c r="KI178" i="1"/>
  <c r="KG178" i="1"/>
  <c r="KE178" i="1"/>
  <c r="KC178" i="1"/>
  <c r="KA178" i="1"/>
  <c r="JY178" i="1"/>
  <c r="JW178" i="1"/>
  <c r="JU178" i="1"/>
  <c r="KW194" i="1"/>
  <c r="KW230" i="1"/>
  <c r="KW202" i="1"/>
  <c r="KW178" i="1"/>
  <c r="KV194" i="1"/>
  <c r="KV230" i="1"/>
  <c r="KV202" i="1"/>
  <c r="KV178" i="1"/>
  <c r="KR202" i="1"/>
  <c r="KR178" i="1"/>
  <c r="KR194" i="1"/>
  <c r="KR230" i="1"/>
  <c r="IW230" i="1" l="1"/>
  <c r="IW178" i="1"/>
  <c r="IW202" i="1"/>
  <c r="KX202" i="1" l="1"/>
  <c r="KX178" i="1"/>
  <c r="KX230" i="1"/>
  <c r="IW194" i="1"/>
  <c r="KX194" i="1" l="1"/>
  <c r="AT330" i="1"/>
  <c r="EV330" i="1"/>
  <c r="GW330" i="1"/>
  <c r="IW328" i="1"/>
  <c r="IW326" i="1"/>
  <c r="IW325" i="1"/>
  <c r="IW321" i="1"/>
  <c r="IW310" i="1"/>
  <c r="IW309" i="1"/>
  <c r="IW308" i="1"/>
  <c r="IW306" i="1"/>
  <c r="IW303" i="1"/>
  <c r="IW301" i="1"/>
  <c r="IW299" i="1"/>
  <c r="IW298" i="1"/>
  <c r="IW297" i="1"/>
  <c r="IW296" i="1"/>
  <c r="IW294" i="1"/>
  <c r="IW292" i="1"/>
  <c r="IW290" i="1"/>
  <c r="IW289" i="1"/>
  <c r="IW288" i="1"/>
  <c r="IW287" i="1"/>
  <c r="IW286" i="1"/>
  <c r="IW285" i="1"/>
  <c r="IW283" i="1"/>
  <c r="IW280" i="1"/>
  <c r="IW279" i="1"/>
  <c r="IW278" i="1"/>
  <c r="IW276" i="1"/>
  <c r="IW275" i="1"/>
  <c r="IW273" i="1"/>
  <c r="IW270" i="1"/>
  <c r="IW265" i="1"/>
  <c r="IW272" i="1"/>
  <c r="IW263" i="1"/>
  <c r="IW260" i="1"/>
  <c r="IW259" i="1"/>
  <c r="IW258" i="1"/>
  <c r="IW256" i="1"/>
  <c r="IW255" i="1"/>
  <c r="IW253" i="1"/>
  <c r="IW251" i="1"/>
  <c r="IW250" i="1"/>
  <c r="IW248" i="1"/>
  <c r="IW247" i="1"/>
  <c r="IW246" i="1"/>
  <c r="IW245" i="1"/>
  <c r="IW244" i="1"/>
  <c r="IW242" i="1"/>
  <c r="IW241" i="1"/>
  <c r="IW240" i="1"/>
  <c r="IW238" i="1"/>
  <c r="IW234" i="1"/>
  <c r="IW237" i="1"/>
  <c r="IW236" i="1"/>
  <c r="IW235" i="1"/>
  <c r="IW233" i="1"/>
  <c r="IW232" i="1"/>
  <c r="IW231" i="1"/>
  <c r="IW229" i="1"/>
  <c r="IW228" i="1"/>
  <c r="IW227" i="1"/>
  <c r="IW226" i="1"/>
  <c r="IW224" i="1"/>
  <c r="IW220" i="1"/>
  <c r="IW218" i="1"/>
  <c r="IW217" i="1"/>
  <c r="IW215" i="1"/>
  <c r="IW214" i="1"/>
  <c r="IW213" i="1"/>
  <c r="IW212" i="1"/>
  <c r="IW211" i="1"/>
  <c r="IW208" i="1"/>
  <c r="IW207" i="1"/>
  <c r="IW206" i="1"/>
  <c r="IW204" i="1"/>
  <c r="IW203" i="1"/>
  <c r="IW201" i="1"/>
  <c r="IW198" i="1"/>
  <c r="IW196" i="1"/>
  <c r="IW193" i="1"/>
  <c r="IW191" i="1"/>
  <c r="IW190" i="1"/>
  <c r="IW189" i="1"/>
  <c r="IW187" i="1"/>
  <c r="IW185" i="1"/>
  <c r="IW184" i="1"/>
  <c r="IW183" i="1"/>
  <c r="IW182" i="1"/>
  <c r="IW181" i="1"/>
  <c r="IW179" i="1"/>
  <c r="IW177" i="1"/>
  <c r="IW175" i="1"/>
  <c r="IW174" i="1"/>
  <c r="IW173" i="1"/>
  <c r="IW172" i="1"/>
  <c r="IW171" i="1"/>
  <c r="IW170" i="1"/>
  <c r="IW169" i="1"/>
  <c r="IW168" i="1"/>
  <c r="IW166" i="1"/>
  <c r="IW164" i="1"/>
  <c r="IW162" i="1"/>
  <c r="IW158" i="1"/>
  <c r="IW157" i="1"/>
  <c r="IW155" i="1"/>
  <c r="IW154" i="1"/>
  <c r="IW153" i="1"/>
  <c r="IW148" i="1"/>
  <c r="IW147" i="1"/>
  <c r="IW146" i="1"/>
  <c r="IW145" i="1"/>
  <c r="IW144" i="1"/>
  <c r="IW143" i="1"/>
  <c r="IW141" i="1"/>
  <c r="IW137" i="1"/>
  <c r="IW136" i="1"/>
  <c r="IW134" i="1"/>
  <c r="IW133" i="1"/>
  <c r="IW131" i="1"/>
  <c r="IW130" i="1"/>
  <c r="IW129" i="1"/>
  <c r="IW128" i="1"/>
  <c r="IW127" i="1"/>
  <c r="IW126" i="1"/>
  <c r="IW125" i="1"/>
  <c r="IW124" i="1"/>
  <c r="IW123" i="1"/>
  <c r="IW119" i="1"/>
  <c r="IW121" i="1"/>
  <c r="IW118" i="1"/>
  <c r="IW117" i="1"/>
  <c r="IW114" i="1"/>
  <c r="IW113" i="1"/>
  <c r="IW112" i="1"/>
  <c r="IW111" i="1"/>
  <c r="IW107" i="1"/>
  <c r="IW106" i="1"/>
  <c r="IW105" i="1"/>
  <c r="IW104" i="1"/>
  <c r="IW103" i="1"/>
  <c r="IW102" i="1"/>
  <c r="IW101" i="1"/>
  <c r="IW100" i="1"/>
  <c r="IW99" i="1"/>
  <c r="IW98" i="1"/>
  <c r="IW97" i="1"/>
  <c r="IW96" i="1"/>
  <c r="IW95" i="1"/>
  <c r="IW94" i="1"/>
  <c r="IW93" i="1"/>
  <c r="IW86" i="1"/>
  <c r="IW84" i="1"/>
  <c r="IW82" i="1"/>
  <c r="IW81" i="1"/>
  <c r="IW80" i="1"/>
  <c r="IW79" i="1"/>
  <c r="IW76" i="1"/>
  <c r="IW75" i="1"/>
  <c r="IW74" i="1"/>
  <c r="IW73" i="1"/>
  <c r="IW72" i="1"/>
  <c r="IW70" i="1"/>
  <c r="IW69" i="1"/>
  <c r="IW68" i="1"/>
  <c r="IW66" i="1"/>
  <c r="IW63" i="1"/>
  <c r="IW62" i="1"/>
  <c r="IW61" i="1"/>
  <c r="IW60" i="1"/>
  <c r="IW59" i="1"/>
  <c r="IW57" i="1"/>
  <c r="IW56" i="1"/>
  <c r="IW54" i="1"/>
  <c r="IW52" i="1"/>
  <c r="IW51" i="1"/>
  <c r="IW50" i="1"/>
  <c r="IW48" i="1"/>
  <c r="IW47" i="1"/>
  <c r="IW45" i="1"/>
  <c r="IW44" i="1"/>
  <c r="IW43" i="1"/>
  <c r="IW42" i="1"/>
  <c r="IW41" i="1"/>
  <c r="IW40" i="1"/>
  <c r="IW39" i="1"/>
  <c r="IW38" i="1"/>
  <c r="IW35" i="1"/>
  <c r="IW34" i="1"/>
  <c r="IW33" i="1"/>
  <c r="IW32" i="1"/>
  <c r="IW31" i="1"/>
  <c r="IW30" i="1"/>
  <c r="IW29" i="1"/>
  <c r="IW28" i="1"/>
  <c r="IW27" i="1"/>
  <c r="IW26" i="1"/>
  <c r="IW25" i="1"/>
  <c r="IW24" i="1"/>
  <c r="IW23" i="1"/>
  <c r="IW21" i="1"/>
  <c r="IW19" i="1"/>
  <c r="IW18" i="1"/>
  <c r="IW16" i="1"/>
  <c r="IW15" i="1"/>
  <c r="IW14" i="1"/>
  <c r="IW13" i="1"/>
  <c r="IW11" i="1"/>
  <c r="IW10" i="1"/>
  <c r="IW8" i="1"/>
  <c r="IW7" i="1"/>
  <c r="IW5" i="1"/>
  <c r="IW4" i="1"/>
  <c r="IW3" i="1"/>
  <c r="IW2" i="1"/>
  <c r="CU330" i="1"/>
  <c r="CU328" i="1"/>
  <c r="CU33" i="1"/>
  <c r="CU32" i="1"/>
  <c r="CU31" i="1"/>
  <c r="CU30" i="1"/>
  <c r="CU19" i="1"/>
  <c r="CU18" i="1"/>
  <c r="CU11" i="1"/>
  <c r="CU10" i="1"/>
  <c r="CU9" i="1"/>
  <c r="CU8" i="1"/>
  <c r="CU7" i="1"/>
  <c r="CU5" i="1"/>
  <c r="CU4" i="1"/>
  <c r="CU3" i="1"/>
  <c r="CU2" i="1"/>
  <c r="KX4" i="1" l="1"/>
  <c r="KX7" i="1"/>
  <c r="KX10" i="1"/>
  <c r="KX13" i="1"/>
  <c r="KX15" i="1"/>
  <c r="KX18" i="1"/>
  <c r="KX21" i="1"/>
  <c r="KX24" i="1"/>
  <c r="KX26" i="1"/>
  <c r="KX28" i="1"/>
  <c r="KX30" i="1"/>
  <c r="KX32" i="1"/>
  <c r="KX34" i="1"/>
  <c r="KX38" i="1"/>
  <c r="KX40" i="1"/>
  <c r="KX42" i="1"/>
  <c r="KX44" i="1"/>
  <c r="KX47" i="1"/>
  <c r="KX50" i="1"/>
  <c r="KX52" i="1"/>
  <c r="KX56" i="1"/>
  <c r="KX59" i="1"/>
  <c r="KX61" i="1"/>
  <c r="KX63" i="1"/>
  <c r="KX68" i="1"/>
  <c r="KX70" i="1"/>
  <c r="KX73" i="1"/>
  <c r="KX75" i="1"/>
  <c r="KX79" i="1"/>
  <c r="KX81" i="1"/>
  <c r="KX84" i="1"/>
  <c r="KX93" i="1"/>
  <c r="KX95" i="1"/>
  <c r="KX97" i="1"/>
  <c r="KX99" i="1"/>
  <c r="KX101" i="1"/>
  <c r="KX103" i="1"/>
  <c r="KX105" i="1"/>
  <c r="KX107" i="1"/>
  <c r="KX112" i="1"/>
  <c r="KX114" i="1"/>
  <c r="KX118" i="1"/>
  <c r="KX119" i="1"/>
  <c r="KX124" i="1"/>
  <c r="KX126" i="1"/>
  <c r="KX128" i="1"/>
  <c r="KX130" i="1"/>
  <c r="KX133" i="1"/>
  <c r="KX136" i="1"/>
  <c r="KX141" i="1"/>
  <c r="KX144" i="1"/>
  <c r="KX146" i="1"/>
  <c r="KX148" i="1"/>
  <c r="KX154" i="1"/>
  <c r="KX157" i="1"/>
  <c r="KX162" i="1"/>
  <c r="KX166" i="1"/>
  <c r="KX169" i="1"/>
  <c r="KX171" i="1"/>
  <c r="KX173" i="1"/>
  <c r="KX175" i="1"/>
  <c r="KX179" i="1"/>
  <c r="KX182" i="1"/>
  <c r="KX184" i="1"/>
  <c r="KX187" i="1"/>
  <c r="KX190" i="1"/>
  <c r="KX193" i="1"/>
  <c r="KX198" i="1"/>
  <c r="KX203" i="1"/>
  <c r="KX206" i="1"/>
  <c r="KX208" i="1"/>
  <c r="KX212" i="1"/>
  <c r="KX214" i="1"/>
  <c r="KX217" i="1"/>
  <c r="KX220" i="1"/>
  <c r="KX226" i="1"/>
  <c r="KX228" i="1"/>
  <c r="KX231" i="1"/>
  <c r="KX233" i="1"/>
  <c r="KX236" i="1"/>
  <c r="KX234" i="1"/>
  <c r="KX240" i="1"/>
  <c r="KX242" i="1"/>
  <c r="KX245" i="1"/>
  <c r="KX247" i="1"/>
  <c r="KX250" i="1"/>
  <c r="KX253" i="1"/>
  <c r="KX256" i="1"/>
  <c r="KX259" i="1"/>
  <c r="KX263" i="1"/>
  <c r="KX265" i="1"/>
  <c r="KX270" i="1"/>
  <c r="KX275" i="1"/>
  <c r="KX278" i="1"/>
  <c r="KX280" i="1"/>
  <c r="KX285" i="1"/>
  <c r="KX287" i="1"/>
  <c r="KX289" i="1"/>
  <c r="KX292" i="1"/>
  <c r="KX296" i="1"/>
  <c r="KX298" i="1"/>
  <c r="KX301" i="1"/>
  <c r="KX306" i="1"/>
  <c r="KX309" i="1"/>
  <c r="KX321" i="1"/>
  <c r="KX326" i="1"/>
  <c r="KX3" i="1"/>
  <c r="KX5" i="1"/>
  <c r="KX8" i="1"/>
  <c r="KX11" i="1"/>
  <c r="KX14" i="1"/>
  <c r="KX16" i="1"/>
  <c r="KX19" i="1"/>
  <c r="KX23" i="1"/>
  <c r="KX25" i="1"/>
  <c r="KX27" i="1"/>
  <c r="KX29" i="1"/>
  <c r="KX31" i="1"/>
  <c r="KX33" i="1"/>
  <c r="KX35" i="1"/>
  <c r="KX39" i="1"/>
  <c r="KX41" i="1"/>
  <c r="KX43" i="1"/>
  <c r="KX45" i="1"/>
  <c r="KX48" i="1"/>
  <c r="KX51" i="1"/>
  <c r="KX54" i="1"/>
  <c r="KX57" i="1"/>
  <c r="KX60" i="1"/>
  <c r="KX62" i="1"/>
  <c r="KX66" i="1"/>
  <c r="KX69" i="1"/>
  <c r="KX72" i="1"/>
  <c r="KX74" i="1"/>
  <c r="KX76" i="1"/>
  <c r="KX80" i="1"/>
  <c r="KX82" i="1"/>
  <c r="KX86" i="1"/>
  <c r="KX94" i="1"/>
  <c r="KX96" i="1"/>
  <c r="KX98" i="1"/>
  <c r="KX100" i="1"/>
  <c r="KX102" i="1"/>
  <c r="KX104" i="1"/>
  <c r="KX106" i="1"/>
  <c r="KX111" i="1"/>
  <c r="KX113" i="1"/>
  <c r="KX117" i="1"/>
  <c r="KX121" i="1"/>
  <c r="KX123" i="1"/>
  <c r="KX125" i="1"/>
  <c r="KX127" i="1"/>
  <c r="KX129" i="1"/>
  <c r="KX131" i="1"/>
  <c r="KX134" i="1"/>
  <c r="KX137" i="1"/>
  <c r="KX143" i="1"/>
  <c r="KX145" i="1"/>
  <c r="KX147" i="1"/>
  <c r="KX153" i="1"/>
  <c r="KX155" i="1"/>
  <c r="KX158" i="1"/>
  <c r="KX164" i="1"/>
  <c r="KX168" i="1"/>
  <c r="KX170" i="1"/>
  <c r="KX172" i="1"/>
  <c r="KX174" i="1"/>
  <c r="KX177" i="1"/>
  <c r="KX181" i="1"/>
  <c r="KX183" i="1"/>
  <c r="KX185" i="1"/>
  <c r="KX189" i="1"/>
  <c r="KX191" i="1"/>
  <c r="KX196" i="1"/>
  <c r="KX201" i="1"/>
  <c r="KX204" i="1"/>
  <c r="KX207" i="1"/>
  <c r="KX211" i="1"/>
  <c r="KX213" i="1"/>
  <c r="KX215" i="1"/>
  <c r="KX218" i="1"/>
  <c r="KX224" i="1"/>
  <c r="KX227" i="1"/>
  <c r="KX229" i="1"/>
  <c r="KX232" i="1"/>
  <c r="KX235" i="1"/>
  <c r="KX237" i="1"/>
  <c r="KX238" i="1"/>
  <c r="KX241" i="1"/>
  <c r="KX244" i="1"/>
  <c r="KX246" i="1"/>
  <c r="KX248" i="1"/>
  <c r="KX251" i="1"/>
  <c r="KX255" i="1"/>
  <c r="KX258" i="1"/>
  <c r="KX260" i="1"/>
  <c r="KX272" i="1"/>
  <c r="KX273" i="1"/>
  <c r="KX276" i="1"/>
  <c r="KX279" i="1"/>
  <c r="KX283" i="1"/>
  <c r="KX286" i="1"/>
  <c r="KX288" i="1"/>
  <c r="KX290" i="1"/>
  <c r="KX294" i="1"/>
  <c r="KX297" i="1"/>
  <c r="KX299" i="1"/>
  <c r="KX303" i="1"/>
  <c r="KX308" i="1"/>
  <c r="KX310" i="1"/>
  <c r="KX325" i="1"/>
  <c r="KX328" i="1"/>
  <c r="AT331" i="1"/>
  <c r="KX2" i="1"/>
  <c r="EU330" i="1" l="1"/>
  <c r="GV330" i="1" l="1"/>
  <c r="IV328" i="1"/>
  <c r="IV326" i="1"/>
  <c r="IV325" i="1"/>
  <c r="IV324" i="1"/>
  <c r="IV323" i="1"/>
  <c r="IV321" i="1"/>
  <c r="IV319" i="1"/>
  <c r="IV320" i="1"/>
  <c r="IV318" i="1"/>
  <c r="IV316" i="1"/>
  <c r="IV315" i="1"/>
  <c r="IV314" i="1"/>
  <c r="IV313" i="1"/>
  <c r="IV311" i="1"/>
  <c r="IV310" i="1"/>
  <c r="IV309" i="1"/>
  <c r="IV308" i="1"/>
  <c r="IV306" i="1"/>
  <c r="IV305" i="1"/>
  <c r="IV303" i="1"/>
  <c r="IV301" i="1"/>
  <c r="IV300" i="1"/>
  <c r="IV299" i="1"/>
  <c r="IV298" i="1"/>
  <c r="IV297" i="1"/>
  <c r="IV296" i="1"/>
  <c r="IV294" i="1"/>
  <c r="IV292" i="1"/>
  <c r="IV290" i="1"/>
  <c r="IV289" i="1"/>
  <c r="IV288" i="1"/>
  <c r="IV287" i="1"/>
  <c r="IV286" i="1"/>
  <c r="IV285" i="1"/>
  <c r="IV284" i="1"/>
  <c r="IV283" i="1"/>
  <c r="IV282" i="1"/>
  <c r="IV281" i="1"/>
  <c r="IV280" i="1"/>
  <c r="IV279" i="1"/>
  <c r="IV278" i="1"/>
  <c r="IV277" i="1"/>
  <c r="IV276" i="1"/>
  <c r="IV275" i="1"/>
  <c r="IV273" i="1"/>
  <c r="IV270" i="1"/>
  <c r="IV265" i="1"/>
  <c r="IV272" i="1"/>
  <c r="IV264" i="1"/>
  <c r="IV263" i="1"/>
  <c r="IV262" i="1"/>
  <c r="IV261" i="1"/>
  <c r="IV260" i="1"/>
  <c r="IV259" i="1"/>
  <c r="IV258" i="1"/>
  <c r="IV257" i="1"/>
  <c r="IV256" i="1"/>
  <c r="IV255" i="1"/>
  <c r="IV254" i="1"/>
  <c r="IV253" i="1"/>
  <c r="IV251" i="1"/>
  <c r="IV250" i="1"/>
  <c r="IV248" i="1"/>
  <c r="IV247" i="1"/>
  <c r="IV246" i="1"/>
  <c r="IV245" i="1"/>
  <c r="IV244" i="1"/>
  <c r="IV243" i="1"/>
  <c r="IV242" i="1"/>
  <c r="IV241" i="1"/>
  <c r="IV240" i="1"/>
  <c r="IV239" i="1"/>
  <c r="IV238" i="1"/>
  <c r="IV234" i="1"/>
  <c r="IV237" i="1"/>
  <c r="IV236" i="1"/>
  <c r="IV235" i="1"/>
  <c r="IV233" i="1"/>
  <c r="IV232" i="1"/>
  <c r="IV231" i="1"/>
  <c r="IV229" i="1"/>
  <c r="IV228" i="1"/>
  <c r="IV227" i="1"/>
  <c r="IV226" i="1"/>
  <c r="IV225" i="1"/>
  <c r="IV224" i="1"/>
  <c r="IV223" i="1"/>
  <c r="IV222" i="1"/>
  <c r="IV221" i="1"/>
  <c r="IV220" i="1"/>
  <c r="IV218" i="1"/>
  <c r="IV217" i="1"/>
  <c r="IV215" i="1"/>
  <c r="IV214" i="1"/>
  <c r="IV213" i="1"/>
  <c r="IV212" i="1"/>
  <c r="IV211" i="1"/>
  <c r="IV208" i="1"/>
  <c r="IV207" i="1"/>
  <c r="IV206" i="1"/>
  <c r="IV204" i="1"/>
  <c r="IV203" i="1"/>
  <c r="IV201" i="1"/>
  <c r="IV198" i="1"/>
  <c r="IV196" i="1"/>
  <c r="IV195" i="1"/>
  <c r="IV193" i="1"/>
  <c r="IV192" i="1"/>
  <c r="IV191" i="1"/>
  <c r="IV190" i="1"/>
  <c r="IV189" i="1"/>
  <c r="IV187" i="1"/>
  <c r="IV185" i="1"/>
  <c r="IV184" i="1"/>
  <c r="IV183" i="1"/>
  <c r="IV182" i="1"/>
  <c r="IV181" i="1"/>
  <c r="IV180" i="1"/>
  <c r="IV179" i="1"/>
  <c r="IV177" i="1"/>
  <c r="IV175" i="1"/>
  <c r="IV174" i="1"/>
  <c r="IV173" i="1"/>
  <c r="IV172" i="1"/>
  <c r="IV171" i="1"/>
  <c r="IV170" i="1"/>
  <c r="IV169" i="1"/>
  <c r="IV168" i="1"/>
  <c r="IV166" i="1"/>
  <c r="IV165" i="1"/>
  <c r="IV164" i="1"/>
  <c r="IV163" i="1"/>
  <c r="IV162" i="1"/>
  <c r="IV161" i="1"/>
  <c r="IV160" i="1"/>
  <c r="IV159" i="1"/>
  <c r="IV158" i="1"/>
  <c r="IV157" i="1"/>
  <c r="IV155" i="1"/>
  <c r="IV154" i="1"/>
  <c r="IV153" i="1"/>
  <c r="IV152" i="1"/>
  <c r="IV151" i="1"/>
  <c r="IV150" i="1"/>
  <c r="IV149" i="1"/>
  <c r="IV148" i="1"/>
  <c r="IV147" i="1"/>
  <c r="IV146" i="1"/>
  <c r="IV145" i="1"/>
  <c r="IV144" i="1"/>
  <c r="IV143" i="1"/>
  <c r="IV141" i="1"/>
  <c r="IV139" i="1"/>
  <c r="IV137" i="1"/>
  <c r="IV136" i="1"/>
  <c r="IV134" i="1"/>
  <c r="IV133" i="1"/>
  <c r="IV131" i="1"/>
  <c r="IV130" i="1"/>
  <c r="IV129" i="1"/>
  <c r="IV128" i="1"/>
  <c r="IV127" i="1"/>
  <c r="IV126" i="1"/>
  <c r="IV125" i="1"/>
  <c r="IV124" i="1"/>
  <c r="IV123" i="1"/>
  <c r="IV119" i="1"/>
  <c r="IV121" i="1"/>
  <c r="IV118" i="1"/>
  <c r="IV117" i="1"/>
  <c r="IV114" i="1"/>
  <c r="IV113" i="1"/>
  <c r="IV112" i="1"/>
  <c r="IV111" i="1"/>
  <c r="IV110" i="1"/>
  <c r="IV109" i="1"/>
  <c r="IV107" i="1"/>
  <c r="IV106" i="1"/>
  <c r="IV105" i="1"/>
  <c r="IV104" i="1"/>
  <c r="IV103" i="1"/>
  <c r="IV102" i="1"/>
  <c r="IV101" i="1"/>
  <c r="IV100" i="1"/>
  <c r="IV99" i="1"/>
  <c r="IV98" i="1"/>
  <c r="IV97" i="1"/>
  <c r="IV96" i="1"/>
  <c r="IV95" i="1"/>
  <c r="IV94" i="1"/>
  <c r="IV93" i="1"/>
  <c r="IV90" i="1"/>
  <c r="IV89" i="1"/>
  <c r="IV87" i="1"/>
  <c r="IV86" i="1"/>
  <c r="IV85" i="1"/>
  <c r="IV84" i="1"/>
  <c r="IV83" i="1"/>
  <c r="IV82" i="1"/>
  <c r="IV81" i="1"/>
  <c r="IV80" i="1"/>
  <c r="IV79" i="1"/>
  <c r="IV77" i="1"/>
  <c r="IV76" i="1"/>
  <c r="IV75" i="1"/>
  <c r="IV74" i="1"/>
  <c r="IV73" i="1"/>
  <c r="IV72" i="1"/>
  <c r="IV70" i="1"/>
  <c r="IV69" i="1"/>
  <c r="IV68" i="1"/>
  <c r="IV67" i="1"/>
  <c r="IV66" i="1"/>
  <c r="IV65" i="1"/>
  <c r="IV63" i="1"/>
  <c r="IV62" i="1"/>
  <c r="IV61" i="1"/>
  <c r="IV60" i="1"/>
  <c r="IV59" i="1"/>
  <c r="IV57" i="1"/>
  <c r="IV56" i="1"/>
  <c r="IV55" i="1"/>
  <c r="IV54" i="1"/>
  <c r="IV52" i="1"/>
  <c r="IV51" i="1"/>
  <c r="IV50" i="1"/>
  <c r="IV48" i="1"/>
  <c r="IV47" i="1"/>
  <c r="IV45" i="1"/>
  <c r="IV44" i="1"/>
  <c r="IV43" i="1"/>
  <c r="IV42" i="1"/>
  <c r="IV41" i="1"/>
  <c r="IV40" i="1"/>
  <c r="IV39" i="1"/>
  <c r="IV38" i="1"/>
  <c r="IV37" i="1"/>
  <c r="IV36" i="1"/>
  <c r="IV35" i="1"/>
  <c r="IV34" i="1"/>
  <c r="IV33" i="1"/>
  <c r="IV32" i="1"/>
  <c r="IV31" i="1"/>
  <c r="IV30" i="1"/>
  <c r="IV29" i="1"/>
  <c r="IV28" i="1"/>
  <c r="IV27" i="1"/>
  <c r="IV26" i="1"/>
  <c r="IV25" i="1"/>
  <c r="IV24" i="1"/>
  <c r="IV23" i="1"/>
  <c r="IV21" i="1"/>
  <c r="IV19" i="1"/>
  <c r="IV18" i="1"/>
  <c r="IV17" i="1"/>
  <c r="IV16" i="1"/>
  <c r="IV15" i="1"/>
  <c r="IV14" i="1"/>
  <c r="IV13" i="1"/>
  <c r="IV11" i="1"/>
  <c r="IV10" i="1"/>
  <c r="IV9" i="1"/>
  <c r="IV8" i="1"/>
  <c r="IV7" i="1"/>
  <c r="IV5" i="1"/>
  <c r="IV4" i="1"/>
  <c r="IV3" i="1"/>
  <c r="IV2" i="1"/>
  <c r="CT330" i="1"/>
  <c r="CT328" i="1"/>
  <c r="CT33" i="1"/>
  <c r="CT32" i="1"/>
  <c r="CT31" i="1"/>
  <c r="CT30" i="1"/>
  <c r="CT19" i="1"/>
  <c r="CT18" i="1"/>
  <c r="CT11" i="1"/>
  <c r="CT10" i="1"/>
  <c r="CT9" i="1"/>
  <c r="CT8" i="1"/>
  <c r="CT7" i="1"/>
  <c r="CT5" i="1"/>
  <c r="CT4" i="1"/>
  <c r="CT3" i="1"/>
  <c r="CT2" i="1"/>
  <c r="AS330" i="1"/>
  <c r="KW28" i="1" l="1"/>
  <c r="KW4" i="1"/>
  <c r="KW7" i="1"/>
  <c r="KW9" i="1"/>
  <c r="KW11" i="1"/>
  <c r="KW14" i="1"/>
  <c r="KW16" i="1"/>
  <c r="KW18" i="1"/>
  <c r="KW21" i="1"/>
  <c r="KW24" i="1"/>
  <c r="KW26" i="1"/>
  <c r="KW30" i="1"/>
  <c r="KW32" i="1"/>
  <c r="KW34" i="1"/>
  <c r="KW36" i="1"/>
  <c r="KW38" i="1"/>
  <c r="KW40" i="1"/>
  <c r="KW42" i="1"/>
  <c r="KW44" i="1"/>
  <c r="KW47" i="1"/>
  <c r="KW50" i="1"/>
  <c r="KW52" i="1"/>
  <c r="KW55" i="1"/>
  <c r="KW57" i="1"/>
  <c r="KW60" i="1"/>
  <c r="KW62" i="1"/>
  <c r="KW65" i="1"/>
  <c r="KW67" i="1"/>
  <c r="KW69" i="1"/>
  <c r="KW72" i="1"/>
  <c r="KW74" i="1"/>
  <c r="KW76" i="1"/>
  <c r="KW79" i="1"/>
  <c r="KW81" i="1"/>
  <c r="KW83" i="1"/>
  <c r="KW85" i="1"/>
  <c r="KW87" i="1"/>
  <c r="KW90" i="1"/>
  <c r="KW94" i="1"/>
  <c r="KW96" i="1"/>
  <c r="KW98" i="1"/>
  <c r="KW100" i="1"/>
  <c r="KW102" i="1"/>
  <c r="KW104" i="1"/>
  <c r="KW106" i="1"/>
  <c r="KW109" i="1"/>
  <c r="KW111" i="1"/>
  <c r="KW113" i="1"/>
  <c r="KW117" i="1"/>
  <c r="KW121" i="1"/>
  <c r="KW123" i="1"/>
  <c r="KW125" i="1"/>
  <c r="KW127" i="1"/>
  <c r="KW129" i="1"/>
  <c r="KW131" i="1"/>
  <c r="KW134" i="1"/>
  <c r="KW137" i="1"/>
  <c r="KW141" i="1"/>
  <c r="KW144" i="1"/>
  <c r="KW146" i="1"/>
  <c r="KW148" i="1"/>
  <c r="KW150" i="1"/>
  <c r="KW152" i="1"/>
  <c r="KW154" i="1"/>
  <c r="KW157" i="1"/>
  <c r="KW159" i="1"/>
  <c r="KW161" i="1"/>
  <c r="KW163" i="1"/>
  <c r="KW165" i="1"/>
  <c r="KW168" i="1"/>
  <c r="KW170" i="1"/>
  <c r="KW172" i="1"/>
  <c r="KW174" i="1"/>
  <c r="KW177" i="1"/>
  <c r="KW180" i="1"/>
  <c r="KW182" i="1"/>
  <c r="KW184" i="1"/>
  <c r="KW187" i="1"/>
  <c r="KW190" i="1"/>
  <c r="KW192" i="1"/>
  <c r="KW195" i="1"/>
  <c r="KW198" i="1"/>
  <c r="KW203" i="1"/>
  <c r="KW206" i="1"/>
  <c r="KW208" i="1"/>
  <c r="KW212" i="1"/>
  <c r="KW214" i="1"/>
  <c r="KW217" i="1"/>
  <c r="KW220" i="1"/>
  <c r="KW222" i="1"/>
  <c r="KW224" i="1"/>
  <c r="KW226" i="1"/>
  <c r="KW228" i="1"/>
  <c r="KW231" i="1"/>
  <c r="KW233" i="1"/>
  <c r="KW236" i="1"/>
  <c r="KW234" i="1"/>
  <c r="KW239" i="1"/>
  <c r="KW241" i="1"/>
  <c r="KW243" i="1"/>
  <c r="KW245" i="1"/>
  <c r="KW247" i="1"/>
  <c r="KW250" i="1"/>
  <c r="KW253" i="1"/>
  <c r="KW255" i="1"/>
  <c r="KW257" i="1"/>
  <c r="KW259" i="1"/>
  <c r="KW261" i="1"/>
  <c r="KW263" i="1"/>
  <c r="KW272" i="1"/>
  <c r="KW273" i="1"/>
  <c r="KW276" i="1"/>
  <c r="KW278" i="1"/>
  <c r="KW280" i="1"/>
  <c r="KW282" i="1"/>
  <c r="KW284" i="1"/>
  <c r="KW286" i="1"/>
  <c r="KW288" i="1"/>
  <c r="KW290" i="1"/>
  <c r="KW294" i="1"/>
  <c r="KW297" i="1"/>
  <c r="KW299" i="1"/>
  <c r="KW301" i="1"/>
  <c r="KW305" i="1"/>
  <c r="KW308" i="1"/>
  <c r="KW310" i="1"/>
  <c r="KW313" i="1"/>
  <c r="KW315" i="1"/>
  <c r="KW318" i="1"/>
  <c r="KW319" i="1"/>
  <c r="KW323" i="1"/>
  <c r="KW325" i="1"/>
  <c r="KW328" i="1"/>
  <c r="KW3" i="1"/>
  <c r="KW5" i="1"/>
  <c r="KW8" i="1"/>
  <c r="KW10" i="1"/>
  <c r="KW13" i="1"/>
  <c r="KW15" i="1"/>
  <c r="KW17" i="1"/>
  <c r="KW19" i="1"/>
  <c r="KW23" i="1"/>
  <c r="KW25" i="1"/>
  <c r="KW27" i="1"/>
  <c r="KW29" i="1"/>
  <c r="KW31" i="1"/>
  <c r="KW33" i="1"/>
  <c r="KW35" i="1"/>
  <c r="KW37" i="1"/>
  <c r="KW39" i="1"/>
  <c r="KW41" i="1"/>
  <c r="KW43" i="1"/>
  <c r="KW45" i="1"/>
  <c r="KW48" i="1"/>
  <c r="KW51" i="1"/>
  <c r="KW54" i="1"/>
  <c r="KW56" i="1"/>
  <c r="KW59" i="1"/>
  <c r="KW61" i="1"/>
  <c r="KW63" i="1"/>
  <c r="KW66" i="1"/>
  <c r="KW68" i="1"/>
  <c r="KW70" i="1"/>
  <c r="KW73" i="1"/>
  <c r="KW75" i="1"/>
  <c r="KW77" i="1"/>
  <c r="KW80" i="1"/>
  <c r="KW82" i="1"/>
  <c r="KW84" i="1"/>
  <c r="KW86" i="1"/>
  <c r="KW89" i="1"/>
  <c r="KW93" i="1"/>
  <c r="KW95" i="1"/>
  <c r="KW97" i="1"/>
  <c r="KW99" i="1"/>
  <c r="KW101" i="1"/>
  <c r="KW103" i="1"/>
  <c r="KW105" i="1"/>
  <c r="KW107" i="1"/>
  <c r="KW110" i="1"/>
  <c r="KW112" i="1"/>
  <c r="KW114" i="1"/>
  <c r="KW118" i="1"/>
  <c r="KW119" i="1"/>
  <c r="KW124" i="1"/>
  <c r="KW126" i="1"/>
  <c r="KW128" i="1"/>
  <c r="KW130" i="1"/>
  <c r="KW133" i="1"/>
  <c r="KW136" i="1"/>
  <c r="KW139" i="1"/>
  <c r="KW143" i="1"/>
  <c r="KW145" i="1"/>
  <c r="KW147" i="1"/>
  <c r="KW149" i="1"/>
  <c r="KW151" i="1"/>
  <c r="KW153" i="1"/>
  <c r="KW155" i="1"/>
  <c r="KW158" i="1"/>
  <c r="KW160" i="1"/>
  <c r="KW162" i="1"/>
  <c r="KW164" i="1"/>
  <c r="KW166" i="1"/>
  <c r="KW169" i="1"/>
  <c r="KW171" i="1"/>
  <c r="KW173" i="1"/>
  <c r="KW175" i="1"/>
  <c r="KW179" i="1"/>
  <c r="KW181" i="1"/>
  <c r="KW183" i="1"/>
  <c r="KW185" i="1"/>
  <c r="KW189" i="1"/>
  <c r="KW191" i="1"/>
  <c r="KW193" i="1"/>
  <c r="KW196" i="1"/>
  <c r="KW201" i="1"/>
  <c r="KW204" i="1"/>
  <c r="KW207" i="1"/>
  <c r="KW211" i="1"/>
  <c r="KW213" i="1"/>
  <c r="KW215" i="1"/>
  <c r="KW218" i="1"/>
  <c r="KW221" i="1"/>
  <c r="KW223" i="1"/>
  <c r="KW225" i="1"/>
  <c r="KW227" i="1"/>
  <c r="KW229" i="1"/>
  <c r="KW232" i="1"/>
  <c r="KW235" i="1"/>
  <c r="KW237" i="1"/>
  <c r="KW238" i="1"/>
  <c r="KW240" i="1"/>
  <c r="KW242" i="1"/>
  <c r="KW244" i="1"/>
  <c r="KW246" i="1"/>
  <c r="KW248" i="1"/>
  <c r="KW251" i="1"/>
  <c r="KW254" i="1"/>
  <c r="KW256" i="1"/>
  <c r="KW258" i="1"/>
  <c r="KW260" i="1"/>
  <c r="KW262" i="1"/>
  <c r="KW264" i="1"/>
  <c r="KW265" i="1"/>
  <c r="KW270" i="1"/>
  <c r="KW275" i="1"/>
  <c r="KW277" i="1"/>
  <c r="KW279" i="1"/>
  <c r="KW281" i="1"/>
  <c r="KW283" i="1"/>
  <c r="KW285" i="1"/>
  <c r="KW287" i="1"/>
  <c r="KW289" i="1"/>
  <c r="KW292" i="1"/>
  <c r="KW296" i="1"/>
  <c r="KW298" i="1"/>
  <c r="KW300" i="1"/>
  <c r="KW303" i="1"/>
  <c r="KW306" i="1"/>
  <c r="KW309" i="1"/>
  <c r="KW311" i="1"/>
  <c r="KW314" i="1"/>
  <c r="KW316" i="1"/>
  <c r="KW320" i="1"/>
  <c r="KW321" i="1"/>
  <c r="KW324" i="1"/>
  <c r="KW326" i="1"/>
  <c r="AS331" i="1"/>
  <c r="IV331" i="1"/>
  <c r="KW2" i="1"/>
  <c r="KW330" i="1"/>
  <c r="IV330" i="1"/>
  <c r="IV332" i="1" l="1"/>
  <c r="IU35" i="1" l="1"/>
  <c r="IU13" i="1"/>
  <c r="DQ328" i="1"/>
  <c r="DQ19" i="1"/>
  <c r="DQ18" i="1"/>
  <c r="DQ11" i="1"/>
  <c r="DQ10" i="1"/>
  <c r="DQ9" i="1"/>
  <c r="DQ8" i="1"/>
  <c r="DQ7" i="1"/>
  <c r="DQ5" i="1"/>
  <c r="DQ4" i="1"/>
  <c r="DQ3" i="1"/>
  <c r="DQ2" i="1"/>
  <c r="IU326" i="1"/>
  <c r="IU306" i="1"/>
  <c r="IU301" i="1"/>
  <c r="IU299" i="1"/>
  <c r="IU279" i="1"/>
  <c r="IU276" i="1"/>
  <c r="IU270" i="1"/>
  <c r="IU256" i="1"/>
  <c r="IU251" i="1"/>
  <c r="IU241" i="1"/>
  <c r="IU236" i="1"/>
  <c r="IU233" i="1"/>
  <c r="IU232" i="1"/>
  <c r="IU229" i="1"/>
  <c r="IU220" i="1"/>
  <c r="IU217" i="1"/>
  <c r="IU208" i="1"/>
  <c r="IU204" i="1"/>
  <c r="IU201" i="1"/>
  <c r="IU198" i="1"/>
  <c r="IU193" i="1"/>
  <c r="IU189" i="1"/>
  <c r="IU185" i="1"/>
  <c r="IU183" i="1"/>
  <c r="IU177" i="1"/>
  <c r="IU152" i="1"/>
  <c r="IU151" i="1"/>
  <c r="IU150" i="1"/>
  <c r="IU149" i="1"/>
  <c r="IU144" i="1"/>
  <c r="IU143" i="1"/>
  <c r="IU137" i="1"/>
  <c r="IU131" i="1"/>
  <c r="IU118" i="1"/>
  <c r="IU110" i="1"/>
  <c r="IU107" i="1"/>
  <c r="IU90" i="1"/>
  <c r="IU89" i="1"/>
  <c r="IU86" i="1"/>
  <c r="IU70" i="1"/>
  <c r="IU61" i="1"/>
  <c r="IU34" i="1"/>
  <c r="IU15" i="1"/>
  <c r="IU5" i="1"/>
  <c r="GU330" i="1"/>
  <c r="CS330" i="1"/>
  <c r="CS328" i="1"/>
  <c r="CS33" i="1"/>
  <c r="CS32" i="1"/>
  <c r="CS31" i="1"/>
  <c r="CS30" i="1"/>
  <c r="CS19" i="1"/>
  <c r="CS18" i="1"/>
  <c r="CS11" i="1"/>
  <c r="CS10" i="1"/>
  <c r="CS9" i="1"/>
  <c r="CS8" i="1"/>
  <c r="CS7" i="1"/>
  <c r="CS5" i="1"/>
  <c r="CS4" i="1"/>
  <c r="CS3" i="1"/>
  <c r="CS2" i="1"/>
  <c r="AR330" i="1"/>
  <c r="AR331" i="1" l="1"/>
  <c r="KV15" i="1"/>
  <c r="KV61" i="1"/>
  <c r="KV86" i="1"/>
  <c r="KV90" i="1"/>
  <c r="KV110" i="1"/>
  <c r="KV131" i="1"/>
  <c r="KV143" i="1"/>
  <c r="KV149" i="1"/>
  <c r="KV151" i="1"/>
  <c r="KV177" i="1"/>
  <c r="KV185" i="1"/>
  <c r="KV193" i="1"/>
  <c r="KV201" i="1"/>
  <c r="KV208" i="1"/>
  <c r="KV220" i="1"/>
  <c r="KV232" i="1"/>
  <c r="KV236" i="1"/>
  <c r="KV251" i="1"/>
  <c r="KV270" i="1"/>
  <c r="KV279" i="1"/>
  <c r="KV301" i="1"/>
  <c r="KV326" i="1"/>
  <c r="KV35" i="1"/>
  <c r="KV5" i="1"/>
  <c r="KV34" i="1"/>
  <c r="KV70" i="1"/>
  <c r="KV89" i="1"/>
  <c r="KV107" i="1"/>
  <c r="KV118" i="1"/>
  <c r="KV137" i="1"/>
  <c r="KV144" i="1"/>
  <c r="KV150" i="1"/>
  <c r="KV152" i="1"/>
  <c r="KV183" i="1"/>
  <c r="KV189" i="1"/>
  <c r="KV198" i="1"/>
  <c r="KV204" i="1"/>
  <c r="KV217" i="1"/>
  <c r="KV229" i="1"/>
  <c r="KV233" i="1"/>
  <c r="KV241" i="1"/>
  <c r="KV256" i="1"/>
  <c r="KV276" i="1"/>
  <c r="KV299" i="1"/>
  <c r="KV306" i="1"/>
  <c r="KV13" i="1"/>
  <c r="IU24" i="1"/>
  <c r="KV24" i="1" l="1"/>
  <c r="HS234" i="1" l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KU234" i="1" l="1"/>
  <c r="KS234" i="1"/>
  <c r="KQ234" i="1"/>
  <c r="KO234" i="1"/>
  <c r="KM234" i="1"/>
  <c r="KK234" i="1"/>
  <c r="KI234" i="1"/>
  <c r="KG234" i="1"/>
  <c r="KE234" i="1"/>
  <c r="KC234" i="1"/>
  <c r="KA234" i="1"/>
  <c r="JY234" i="1"/>
  <c r="JW234" i="1"/>
  <c r="JU234" i="1"/>
  <c r="KT234" i="1"/>
  <c r="KP234" i="1"/>
  <c r="KN234" i="1"/>
  <c r="KL234" i="1"/>
  <c r="KJ234" i="1"/>
  <c r="KH234" i="1"/>
  <c r="KF234" i="1"/>
  <c r="KD234" i="1"/>
  <c r="KB234" i="1"/>
  <c r="JZ234" i="1"/>
  <c r="JX234" i="1"/>
  <c r="JV234" i="1"/>
  <c r="JT234" i="1"/>
  <c r="KR234" i="1"/>
  <c r="AQ330" i="1"/>
  <c r="IT328" i="1"/>
  <c r="IT326" i="1"/>
  <c r="IT325" i="1"/>
  <c r="IT324" i="1"/>
  <c r="IT323" i="1"/>
  <c r="IT321" i="1"/>
  <c r="IT319" i="1"/>
  <c r="IT320" i="1"/>
  <c r="IT318" i="1"/>
  <c r="IT316" i="1"/>
  <c r="IT315" i="1"/>
  <c r="IT314" i="1"/>
  <c r="IT313" i="1"/>
  <c r="IT311" i="1"/>
  <c r="IT310" i="1"/>
  <c r="IT309" i="1"/>
  <c r="IT308" i="1"/>
  <c r="IT306" i="1"/>
  <c r="IT305" i="1"/>
  <c r="IT303" i="1"/>
  <c r="IT301" i="1"/>
  <c r="IT300" i="1"/>
  <c r="IT299" i="1"/>
  <c r="IT298" i="1"/>
  <c r="IT297" i="1"/>
  <c r="IT296" i="1"/>
  <c r="IT294" i="1"/>
  <c r="IT292" i="1"/>
  <c r="IT290" i="1"/>
  <c r="IT289" i="1"/>
  <c r="IT288" i="1"/>
  <c r="IT287" i="1"/>
  <c r="IT286" i="1"/>
  <c r="IT285" i="1"/>
  <c r="IT284" i="1"/>
  <c r="IT283" i="1"/>
  <c r="IT282" i="1"/>
  <c r="IT281" i="1"/>
  <c r="IT280" i="1"/>
  <c r="IT279" i="1"/>
  <c r="IT278" i="1"/>
  <c r="IT277" i="1"/>
  <c r="IT276" i="1"/>
  <c r="IT275" i="1"/>
  <c r="IT273" i="1"/>
  <c r="IT270" i="1"/>
  <c r="IT265" i="1"/>
  <c r="IT272" i="1"/>
  <c r="IT264" i="1"/>
  <c r="IT263" i="1"/>
  <c r="IT262" i="1"/>
  <c r="IT261" i="1"/>
  <c r="IT260" i="1"/>
  <c r="IT259" i="1"/>
  <c r="IT258" i="1"/>
  <c r="IT257" i="1"/>
  <c r="IT256" i="1"/>
  <c r="IT255" i="1"/>
  <c r="IT254" i="1"/>
  <c r="IT253" i="1"/>
  <c r="IT251" i="1"/>
  <c r="IT250" i="1"/>
  <c r="IT248" i="1"/>
  <c r="IT247" i="1"/>
  <c r="IT246" i="1"/>
  <c r="IT245" i="1"/>
  <c r="IT244" i="1"/>
  <c r="IT243" i="1"/>
  <c r="IT242" i="1"/>
  <c r="IT241" i="1"/>
  <c r="IT240" i="1"/>
  <c r="IT239" i="1"/>
  <c r="IT238" i="1"/>
  <c r="IT237" i="1"/>
  <c r="IT236" i="1"/>
  <c r="IT235" i="1"/>
  <c r="IT233" i="1"/>
  <c r="IT232" i="1"/>
  <c r="IT231" i="1"/>
  <c r="IT229" i="1"/>
  <c r="IT228" i="1"/>
  <c r="IT227" i="1"/>
  <c r="IT226" i="1"/>
  <c r="IT225" i="1"/>
  <c r="IT224" i="1"/>
  <c r="IT223" i="1"/>
  <c r="IT222" i="1"/>
  <c r="IT221" i="1"/>
  <c r="IT220" i="1"/>
  <c r="IT218" i="1"/>
  <c r="IT217" i="1"/>
  <c r="IT215" i="1"/>
  <c r="IT214" i="1"/>
  <c r="IT213" i="1"/>
  <c r="IT212" i="1"/>
  <c r="IT211" i="1"/>
  <c r="IT208" i="1"/>
  <c r="IT207" i="1"/>
  <c r="IT206" i="1"/>
  <c r="IT204" i="1"/>
  <c r="IT203" i="1"/>
  <c r="IT201" i="1"/>
  <c r="IT198" i="1"/>
  <c r="IT196" i="1"/>
  <c r="IT195" i="1"/>
  <c r="IT193" i="1"/>
  <c r="IT192" i="1"/>
  <c r="IT191" i="1"/>
  <c r="IT190" i="1"/>
  <c r="IT189" i="1"/>
  <c r="IT187" i="1"/>
  <c r="IT185" i="1"/>
  <c r="IT184" i="1"/>
  <c r="IT183" i="1"/>
  <c r="IT182" i="1"/>
  <c r="IT181" i="1"/>
  <c r="IT180" i="1"/>
  <c r="IT179" i="1"/>
  <c r="IT177" i="1"/>
  <c r="IT175" i="1"/>
  <c r="IT174" i="1"/>
  <c r="IT173" i="1"/>
  <c r="IT172" i="1"/>
  <c r="IT171" i="1"/>
  <c r="IT170" i="1"/>
  <c r="IT169" i="1"/>
  <c r="IT168" i="1"/>
  <c r="IT166" i="1"/>
  <c r="IT165" i="1"/>
  <c r="IT164" i="1"/>
  <c r="IT163" i="1"/>
  <c r="IT162" i="1"/>
  <c r="IT161" i="1"/>
  <c r="IT160" i="1"/>
  <c r="IT159" i="1"/>
  <c r="IT158" i="1"/>
  <c r="IT157" i="1"/>
  <c r="IT155" i="1"/>
  <c r="IT154" i="1"/>
  <c r="IT153" i="1"/>
  <c r="IT152" i="1"/>
  <c r="IT151" i="1"/>
  <c r="IT150" i="1"/>
  <c r="IT149" i="1"/>
  <c r="IT148" i="1"/>
  <c r="IT147" i="1"/>
  <c r="IT146" i="1"/>
  <c r="IT145" i="1"/>
  <c r="IT144" i="1"/>
  <c r="IT143" i="1"/>
  <c r="IT141" i="1"/>
  <c r="IT139" i="1"/>
  <c r="IT137" i="1"/>
  <c r="IT136" i="1"/>
  <c r="IT134" i="1"/>
  <c r="IT133" i="1"/>
  <c r="IT131" i="1"/>
  <c r="IT130" i="1"/>
  <c r="IT129" i="1"/>
  <c r="IT128" i="1"/>
  <c r="IT127" i="1"/>
  <c r="IT126" i="1"/>
  <c r="IT125" i="1"/>
  <c r="IT124" i="1"/>
  <c r="IT123" i="1"/>
  <c r="IT119" i="1"/>
  <c r="IT121" i="1"/>
  <c r="IT118" i="1"/>
  <c r="IT117" i="1"/>
  <c r="IT114" i="1"/>
  <c r="IT113" i="1"/>
  <c r="IT112" i="1"/>
  <c r="IT111" i="1"/>
  <c r="IT110" i="1"/>
  <c r="IT109" i="1"/>
  <c r="IT107" i="1"/>
  <c r="IT106" i="1"/>
  <c r="IT105" i="1"/>
  <c r="IT104" i="1"/>
  <c r="IT103" i="1"/>
  <c r="IT102" i="1"/>
  <c r="IT101" i="1"/>
  <c r="IT100" i="1"/>
  <c r="IT99" i="1"/>
  <c r="IT98" i="1"/>
  <c r="IT97" i="1"/>
  <c r="IT96" i="1"/>
  <c r="IT95" i="1"/>
  <c r="IT94" i="1"/>
  <c r="IT93" i="1"/>
  <c r="IT90" i="1"/>
  <c r="IT89" i="1"/>
  <c r="IT87" i="1"/>
  <c r="IT86" i="1"/>
  <c r="IT85" i="1"/>
  <c r="IT84" i="1"/>
  <c r="IT83" i="1"/>
  <c r="IT82" i="1"/>
  <c r="IT81" i="1"/>
  <c r="IT80" i="1"/>
  <c r="IT79" i="1"/>
  <c r="IT77" i="1"/>
  <c r="IT76" i="1"/>
  <c r="IT75" i="1"/>
  <c r="IT74" i="1"/>
  <c r="IT73" i="1"/>
  <c r="IT72" i="1"/>
  <c r="IT70" i="1"/>
  <c r="IT69" i="1"/>
  <c r="IT68" i="1"/>
  <c r="IT67" i="1"/>
  <c r="IT66" i="1"/>
  <c r="IT65" i="1"/>
  <c r="IT63" i="1"/>
  <c r="IT62" i="1"/>
  <c r="IT61" i="1"/>
  <c r="IT60" i="1"/>
  <c r="IT59" i="1"/>
  <c r="IT57" i="1"/>
  <c r="IT56" i="1"/>
  <c r="IT55" i="1"/>
  <c r="IT54" i="1"/>
  <c r="IT52" i="1"/>
  <c r="IT51" i="1"/>
  <c r="IT50" i="1"/>
  <c r="IT48" i="1"/>
  <c r="IT47" i="1"/>
  <c r="IT45" i="1"/>
  <c r="IT44" i="1"/>
  <c r="IT43" i="1"/>
  <c r="IT42" i="1"/>
  <c r="IT41" i="1"/>
  <c r="IT40" i="1"/>
  <c r="IT39" i="1"/>
  <c r="IT38" i="1"/>
  <c r="IT37" i="1"/>
  <c r="IT36" i="1"/>
  <c r="IT35" i="1"/>
  <c r="IT34" i="1"/>
  <c r="IT33" i="1"/>
  <c r="IT32" i="1"/>
  <c r="IT31" i="1"/>
  <c r="IT30" i="1"/>
  <c r="IT29" i="1"/>
  <c r="IT28" i="1"/>
  <c r="IT27" i="1"/>
  <c r="IT26" i="1"/>
  <c r="IT25" i="1"/>
  <c r="IT24" i="1"/>
  <c r="IT23" i="1"/>
  <c r="IT21" i="1"/>
  <c r="IT19" i="1"/>
  <c r="IT18" i="1"/>
  <c r="IT17" i="1"/>
  <c r="IT16" i="1"/>
  <c r="IT15" i="1"/>
  <c r="IT14" i="1"/>
  <c r="IT13" i="1"/>
  <c r="IT11" i="1"/>
  <c r="IT10" i="1"/>
  <c r="IT9" i="1"/>
  <c r="IT8" i="1"/>
  <c r="IT7" i="1"/>
  <c r="IT5" i="1"/>
  <c r="IT4" i="1"/>
  <c r="IT3" i="1"/>
  <c r="IT2" i="1"/>
  <c r="GT330" i="1"/>
  <c r="ES330" i="1"/>
  <c r="CR330" i="1"/>
  <c r="CR328" i="1"/>
  <c r="CR33" i="1"/>
  <c r="CR32" i="1"/>
  <c r="CR31" i="1"/>
  <c r="CR30" i="1"/>
  <c r="CR19" i="1"/>
  <c r="CR18" i="1"/>
  <c r="CR11" i="1"/>
  <c r="CR10" i="1"/>
  <c r="CR9" i="1"/>
  <c r="CR8" i="1"/>
  <c r="CR7" i="1"/>
  <c r="CR5" i="1"/>
  <c r="CR4" i="1"/>
  <c r="CR3" i="1"/>
  <c r="CR2" i="1"/>
  <c r="IS34" i="1"/>
  <c r="KU4" i="1" l="1"/>
  <c r="KU9" i="1"/>
  <c r="KU14" i="1"/>
  <c r="KU18" i="1"/>
  <c r="KU24" i="1"/>
  <c r="KU28" i="1"/>
  <c r="KU30" i="1"/>
  <c r="KU36" i="1"/>
  <c r="KU40" i="1"/>
  <c r="KU44" i="1"/>
  <c r="KU47" i="1"/>
  <c r="KU52" i="1"/>
  <c r="KU57" i="1"/>
  <c r="KU62" i="1"/>
  <c r="KU67" i="1"/>
  <c r="KU72" i="1"/>
  <c r="KU76" i="1"/>
  <c r="KU81" i="1"/>
  <c r="KU85" i="1"/>
  <c r="KU90" i="1"/>
  <c r="KU96" i="1"/>
  <c r="KU100" i="1"/>
  <c r="KU104" i="1"/>
  <c r="KU109" i="1"/>
  <c r="KU113" i="1"/>
  <c r="KU121" i="1"/>
  <c r="KU125" i="1"/>
  <c r="KU129" i="1"/>
  <c r="KU137" i="1"/>
  <c r="KU144" i="1"/>
  <c r="KU148" i="1"/>
  <c r="KU152" i="1"/>
  <c r="KU157" i="1"/>
  <c r="KU161" i="1"/>
  <c r="KU165" i="1"/>
  <c r="KU170" i="1"/>
  <c r="KU174" i="1"/>
  <c r="KU180" i="1"/>
  <c r="KU184" i="1"/>
  <c r="KU190" i="1"/>
  <c r="KU198" i="1"/>
  <c r="KU206" i="1"/>
  <c r="KU212" i="1"/>
  <c r="KU214" i="1"/>
  <c r="KU220" i="1"/>
  <c r="KU224" i="1"/>
  <c r="KU231" i="1"/>
  <c r="KU236" i="1"/>
  <c r="KU240" i="1"/>
  <c r="KU244" i="1"/>
  <c r="KU248" i="1"/>
  <c r="KU251" i="1"/>
  <c r="KU256" i="1"/>
  <c r="KU260" i="1"/>
  <c r="KU264" i="1"/>
  <c r="KU276" i="1"/>
  <c r="KU282" i="1"/>
  <c r="KU286" i="1"/>
  <c r="KU290" i="1"/>
  <c r="KU297" i="1"/>
  <c r="KU301" i="1"/>
  <c r="KU305" i="1"/>
  <c r="KU310" i="1"/>
  <c r="KU313" i="1"/>
  <c r="KU315" i="1"/>
  <c r="KU318" i="1"/>
  <c r="KU319" i="1"/>
  <c r="KU323" i="1"/>
  <c r="KU325" i="1"/>
  <c r="KU328" i="1"/>
  <c r="KU7" i="1"/>
  <c r="KU11" i="1"/>
  <c r="KU16" i="1"/>
  <c r="KU21" i="1"/>
  <c r="KU26" i="1"/>
  <c r="KU32" i="1"/>
  <c r="KU34" i="1"/>
  <c r="KU38" i="1"/>
  <c r="KU42" i="1"/>
  <c r="KU50" i="1"/>
  <c r="KU55" i="1"/>
  <c r="KU60" i="1"/>
  <c r="KU65" i="1"/>
  <c r="KU69" i="1"/>
  <c r="KU74" i="1"/>
  <c r="KU79" i="1"/>
  <c r="KU83" i="1"/>
  <c r="KU87" i="1"/>
  <c r="KU94" i="1"/>
  <c r="KU98" i="1"/>
  <c r="KU102" i="1"/>
  <c r="KU106" i="1"/>
  <c r="KU111" i="1"/>
  <c r="KU117" i="1"/>
  <c r="KU123" i="1"/>
  <c r="KU127" i="1"/>
  <c r="KU131" i="1"/>
  <c r="KU134" i="1"/>
  <c r="KU141" i="1"/>
  <c r="KU146" i="1"/>
  <c r="KU150" i="1"/>
  <c r="KU154" i="1"/>
  <c r="KU159" i="1"/>
  <c r="KU163" i="1"/>
  <c r="KU168" i="1"/>
  <c r="KU172" i="1"/>
  <c r="KU177" i="1"/>
  <c r="KU182" i="1"/>
  <c r="KU187" i="1"/>
  <c r="KU192" i="1"/>
  <c r="KU195" i="1"/>
  <c r="KU203" i="1"/>
  <c r="KU208" i="1"/>
  <c r="KU217" i="1"/>
  <c r="KU222" i="1"/>
  <c r="KU226" i="1"/>
  <c r="KU228" i="1"/>
  <c r="KU233" i="1"/>
  <c r="KU238" i="1"/>
  <c r="KU242" i="1"/>
  <c r="KU246" i="1"/>
  <c r="KU254" i="1"/>
  <c r="KU258" i="1"/>
  <c r="KU262" i="1"/>
  <c r="KU265" i="1"/>
  <c r="KU273" i="1"/>
  <c r="KU278" i="1"/>
  <c r="KU280" i="1"/>
  <c r="KU284" i="1"/>
  <c r="KU288" i="1"/>
  <c r="KU294" i="1"/>
  <c r="KU299" i="1"/>
  <c r="KU308" i="1"/>
  <c r="KU3" i="1"/>
  <c r="KU5" i="1"/>
  <c r="KU8" i="1"/>
  <c r="KU10" i="1"/>
  <c r="KU13" i="1"/>
  <c r="KU15" i="1"/>
  <c r="KU17" i="1"/>
  <c r="KU19" i="1"/>
  <c r="KU23" i="1"/>
  <c r="KU25" i="1"/>
  <c r="KU27" i="1"/>
  <c r="KU29" i="1"/>
  <c r="KU31" i="1"/>
  <c r="KU33" i="1"/>
  <c r="KU35" i="1"/>
  <c r="KU37" i="1"/>
  <c r="KU39" i="1"/>
  <c r="KU41" i="1"/>
  <c r="KU43" i="1"/>
  <c r="KU45" i="1"/>
  <c r="KU48" i="1"/>
  <c r="KU51" i="1"/>
  <c r="KU54" i="1"/>
  <c r="KU56" i="1"/>
  <c r="KU59" i="1"/>
  <c r="KU61" i="1"/>
  <c r="KU63" i="1"/>
  <c r="KU66" i="1"/>
  <c r="KU68" i="1"/>
  <c r="KU70" i="1"/>
  <c r="KU73" i="1"/>
  <c r="KU75" i="1"/>
  <c r="KU77" i="1"/>
  <c r="KU80" i="1"/>
  <c r="KU82" i="1"/>
  <c r="KU84" i="1"/>
  <c r="KU86" i="1"/>
  <c r="KU89" i="1"/>
  <c r="KU93" i="1"/>
  <c r="KU95" i="1"/>
  <c r="KU97" i="1"/>
  <c r="KU99" i="1"/>
  <c r="KU101" i="1"/>
  <c r="KU103" i="1"/>
  <c r="KU105" i="1"/>
  <c r="KU107" i="1"/>
  <c r="KU110" i="1"/>
  <c r="KU112" i="1"/>
  <c r="KU114" i="1"/>
  <c r="KU118" i="1"/>
  <c r="KU119" i="1"/>
  <c r="KU124" i="1"/>
  <c r="KU126" i="1"/>
  <c r="KU128" i="1"/>
  <c r="KU130" i="1"/>
  <c r="KU133" i="1"/>
  <c r="KU136" i="1"/>
  <c r="KU139" i="1"/>
  <c r="KU143" i="1"/>
  <c r="KU145" i="1"/>
  <c r="KU147" i="1"/>
  <c r="KU149" i="1"/>
  <c r="KU151" i="1"/>
  <c r="KU153" i="1"/>
  <c r="KU155" i="1"/>
  <c r="KU158" i="1"/>
  <c r="KU160" i="1"/>
  <c r="KU162" i="1"/>
  <c r="KU164" i="1"/>
  <c r="KU166" i="1"/>
  <c r="KU169" i="1"/>
  <c r="KU171" i="1"/>
  <c r="KU173" i="1"/>
  <c r="KU175" i="1"/>
  <c r="KU179" i="1"/>
  <c r="KU181" i="1"/>
  <c r="KU183" i="1"/>
  <c r="KU185" i="1"/>
  <c r="KU189" i="1"/>
  <c r="KU191" i="1"/>
  <c r="KU193" i="1"/>
  <c r="KU196" i="1"/>
  <c r="KU201" i="1"/>
  <c r="KU204" i="1"/>
  <c r="KU207" i="1"/>
  <c r="KU211" i="1"/>
  <c r="KU213" i="1"/>
  <c r="KU215" i="1"/>
  <c r="KU218" i="1"/>
  <c r="KU221" i="1"/>
  <c r="KU223" i="1"/>
  <c r="KU225" i="1"/>
  <c r="KU227" i="1"/>
  <c r="KU229" i="1"/>
  <c r="KU232" i="1"/>
  <c r="KU235" i="1"/>
  <c r="KU237" i="1"/>
  <c r="KU239" i="1"/>
  <c r="KU241" i="1"/>
  <c r="KU243" i="1"/>
  <c r="KU245" i="1"/>
  <c r="KU247" i="1"/>
  <c r="KU250" i="1"/>
  <c r="KU253" i="1"/>
  <c r="KU255" i="1"/>
  <c r="KU257" i="1"/>
  <c r="KU259" i="1"/>
  <c r="KU261" i="1"/>
  <c r="KU263" i="1"/>
  <c r="KU272" i="1"/>
  <c r="KU270" i="1"/>
  <c r="KU275" i="1"/>
  <c r="KU277" i="1"/>
  <c r="KU279" i="1"/>
  <c r="KU281" i="1"/>
  <c r="KU283" i="1"/>
  <c r="KU285" i="1"/>
  <c r="KU287" i="1"/>
  <c r="KU289" i="1"/>
  <c r="KU292" i="1"/>
  <c r="KU296" i="1"/>
  <c r="KU298" i="1"/>
  <c r="KU300" i="1"/>
  <c r="KU303" i="1"/>
  <c r="KU306" i="1"/>
  <c r="KU309" i="1"/>
  <c r="KU311" i="1"/>
  <c r="KU314" i="1"/>
  <c r="KU316" i="1"/>
  <c r="KU320" i="1"/>
  <c r="KU321" i="1"/>
  <c r="KU324" i="1"/>
  <c r="KU326" i="1"/>
  <c r="KT34" i="1"/>
  <c r="AQ331" i="1"/>
  <c r="IT331" i="1"/>
  <c r="KU330" i="1"/>
  <c r="IT330" i="1"/>
  <c r="KU2" i="1"/>
  <c r="IT332" i="1" l="1"/>
  <c r="GS330" i="1" l="1"/>
  <c r="AP330" i="1" l="1"/>
  <c r="AP331" i="1" l="1"/>
  <c r="ER330" i="1" l="1"/>
  <c r="IS328" i="1"/>
  <c r="IS326" i="1"/>
  <c r="IS325" i="1"/>
  <c r="IS324" i="1"/>
  <c r="IS323" i="1"/>
  <c r="IS321" i="1"/>
  <c r="IS319" i="1"/>
  <c r="IS320" i="1"/>
  <c r="IS318" i="1"/>
  <c r="IS316" i="1"/>
  <c r="IS315" i="1"/>
  <c r="IS314" i="1"/>
  <c r="IS313" i="1"/>
  <c r="IS311" i="1"/>
  <c r="IS310" i="1"/>
  <c r="IS309" i="1"/>
  <c r="IS308" i="1"/>
  <c r="IS306" i="1"/>
  <c r="IS305" i="1"/>
  <c r="IS303" i="1"/>
  <c r="IS301" i="1"/>
  <c r="IS300" i="1"/>
  <c r="IS299" i="1"/>
  <c r="IS298" i="1"/>
  <c r="IS297" i="1"/>
  <c r="IS296" i="1"/>
  <c r="IS294" i="1"/>
  <c r="IS292" i="1"/>
  <c r="IS290" i="1"/>
  <c r="IS289" i="1"/>
  <c r="IS288" i="1"/>
  <c r="IS287" i="1"/>
  <c r="IS286" i="1"/>
  <c r="IS285" i="1"/>
  <c r="IS284" i="1"/>
  <c r="IS283" i="1"/>
  <c r="IS282" i="1"/>
  <c r="IS281" i="1"/>
  <c r="IS280" i="1"/>
  <c r="IS279" i="1"/>
  <c r="IS278" i="1"/>
  <c r="IS277" i="1"/>
  <c r="IS276" i="1"/>
  <c r="IS275" i="1"/>
  <c r="IS273" i="1"/>
  <c r="IS270" i="1"/>
  <c r="IS265" i="1"/>
  <c r="IS272" i="1"/>
  <c r="IS264" i="1"/>
  <c r="IS263" i="1"/>
  <c r="IS262" i="1"/>
  <c r="IS261" i="1"/>
  <c r="IS260" i="1"/>
  <c r="IS259" i="1"/>
  <c r="IS258" i="1"/>
  <c r="IS257" i="1"/>
  <c r="IS256" i="1"/>
  <c r="IS255" i="1"/>
  <c r="IS254" i="1"/>
  <c r="IS253" i="1"/>
  <c r="IS251" i="1"/>
  <c r="IS250" i="1"/>
  <c r="IS248" i="1"/>
  <c r="IS247" i="1"/>
  <c r="IS246" i="1"/>
  <c r="IS245" i="1"/>
  <c r="IS244" i="1"/>
  <c r="IS243" i="1"/>
  <c r="IS242" i="1"/>
  <c r="IS241" i="1"/>
  <c r="IS240" i="1"/>
  <c r="IS239" i="1"/>
  <c r="IS238" i="1"/>
  <c r="IS237" i="1"/>
  <c r="IS236" i="1"/>
  <c r="IS235" i="1"/>
  <c r="IS233" i="1"/>
  <c r="IS232" i="1"/>
  <c r="IS231" i="1"/>
  <c r="IS229" i="1"/>
  <c r="IS228" i="1"/>
  <c r="IS227" i="1"/>
  <c r="IS226" i="1"/>
  <c r="IS225" i="1"/>
  <c r="IS224" i="1"/>
  <c r="IS223" i="1"/>
  <c r="IS222" i="1"/>
  <c r="IS221" i="1"/>
  <c r="IS220" i="1"/>
  <c r="IS218" i="1"/>
  <c r="IS217" i="1"/>
  <c r="IS215" i="1"/>
  <c r="IS214" i="1"/>
  <c r="IS213" i="1"/>
  <c r="IS212" i="1"/>
  <c r="IS211" i="1"/>
  <c r="IS208" i="1"/>
  <c r="IS207" i="1"/>
  <c r="IS206" i="1"/>
  <c r="IS204" i="1"/>
  <c r="IS203" i="1"/>
  <c r="IS201" i="1"/>
  <c r="IS198" i="1"/>
  <c r="IS196" i="1"/>
  <c r="IS195" i="1"/>
  <c r="IS193" i="1"/>
  <c r="IS192" i="1"/>
  <c r="IS191" i="1"/>
  <c r="IS190" i="1"/>
  <c r="IS189" i="1"/>
  <c r="IS187" i="1"/>
  <c r="IS185" i="1"/>
  <c r="IS184" i="1"/>
  <c r="IS183" i="1"/>
  <c r="IS182" i="1"/>
  <c r="IS181" i="1"/>
  <c r="IS180" i="1"/>
  <c r="IS179" i="1"/>
  <c r="IS177" i="1"/>
  <c r="IS175" i="1"/>
  <c r="IS174" i="1"/>
  <c r="IS173" i="1"/>
  <c r="IS172" i="1"/>
  <c r="IS171" i="1"/>
  <c r="IS170" i="1"/>
  <c r="IS169" i="1"/>
  <c r="IS168" i="1"/>
  <c r="IS166" i="1"/>
  <c r="IS165" i="1"/>
  <c r="IS164" i="1"/>
  <c r="IS163" i="1"/>
  <c r="IS162" i="1"/>
  <c r="IS161" i="1"/>
  <c r="IS160" i="1"/>
  <c r="IS159" i="1"/>
  <c r="IS158" i="1"/>
  <c r="IS157" i="1"/>
  <c r="IS155" i="1"/>
  <c r="IS154" i="1"/>
  <c r="IS153" i="1"/>
  <c r="IS152" i="1"/>
  <c r="IS151" i="1"/>
  <c r="IS150" i="1"/>
  <c r="IS149" i="1"/>
  <c r="IS148" i="1"/>
  <c r="IS147" i="1"/>
  <c r="IS146" i="1"/>
  <c r="IS145" i="1"/>
  <c r="IS144" i="1"/>
  <c r="IS143" i="1"/>
  <c r="IS141" i="1"/>
  <c r="IS139" i="1"/>
  <c r="IS137" i="1"/>
  <c r="IS136" i="1"/>
  <c r="IS134" i="1"/>
  <c r="IS133" i="1"/>
  <c r="IS131" i="1"/>
  <c r="IS130" i="1"/>
  <c r="IS129" i="1"/>
  <c r="IS128" i="1"/>
  <c r="IS127" i="1"/>
  <c r="IS126" i="1"/>
  <c r="IS125" i="1"/>
  <c r="IS124" i="1"/>
  <c r="IS123" i="1"/>
  <c r="IS119" i="1"/>
  <c r="IS121" i="1"/>
  <c r="IS118" i="1"/>
  <c r="IS117" i="1"/>
  <c r="IS114" i="1"/>
  <c r="IS113" i="1"/>
  <c r="IS112" i="1"/>
  <c r="IS111" i="1"/>
  <c r="IS110" i="1"/>
  <c r="IS109" i="1"/>
  <c r="IS107" i="1"/>
  <c r="IS106" i="1"/>
  <c r="IS105" i="1"/>
  <c r="IS104" i="1"/>
  <c r="IS103" i="1"/>
  <c r="IS102" i="1"/>
  <c r="IS101" i="1"/>
  <c r="IS100" i="1"/>
  <c r="IS99" i="1"/>
  <c r="IS98" i="1"/>
  <c r="IS97" i="1"/>
  <c r="IS96" i="1"/>
  <c r="IS95" i="1"/>
  <c r="IS94" i="1"/>
  <c r="IS93" i="1"/>
  <c r="IS90" i="1"/>
  <c r="IS89" i="1"/>
  <c r="IS87" i="1"/>
  <c r="IS86" i="1"/>
  <c r="IS85" i="1"/>
  <c r="IS84" i="1"/>
  <c r="IS83" i="1"/>
  <c r="IS82" i="1"/>
  <c r="IS81" i="1"/>
  <c r="IS80" i="1"/>
  <c r="IS79" i="1"/>
  <c r="IS77" i="1"/>
  <c r="IS76" i="1"/>
  <c r="IS75" i="1"/>
  <c r="IS74" i="1"/>
  <c r="IS73" i="1"/>
  <c r="IS72" i="1"/>
  <c r="IS70" i="1"/>
  <c r="IS69" i="1"/>
  <c r="IS68" i="1"/>
  <c r="IS67" i="1"/>
  <c r="IS66" i="1"/>
  <c r="IS65" i="1"/>
  <c r="IS63" i="1"/>
  <c r="IS62" i="1"/>
  <c r="IS61" i="1"/>
  <c r="IS60" i="1"/>
  <c r="IS59" i="1"/>
  <c r="IS57" i="1"/>
  <c r="IS56" i="1"/>
  <c r="IS55" i="1"/>
  <c r="IS54" i="1"/>
  <c r="IS52" i="1"/>
  <c r="IS51" i="1"/>
  <c r="IS50" i="1"/>
  <c r="IS48" i="1"/>
  <c r="IS47" i="1"/>
  <c r="IS45" i="1"/>
  <c r="IS44" i="1"/>
  <c r="IS43" i="1"/>
  <c r="IS42" i="1"/>
  <c r="IS41" i="1"/>
  <c r="IS40" i="1"/>
  <c r="IS39" i="1"/>
  <c r="IS38" i="1"/>
  <c r="IS37" i="1"/>
  <c r="IS36" i="1"/>
  <c r="IS35" i="1"/>
  <c r="IS33" i="1"/>
  <c r="IS32" i="1"/>
  <c r="IS31" i="1"/>
  <c r="IS30" i="1"/>
  <c r="IS29" i="1"/>
  <c r="IS28" i="1"/>
  <c r="IS27" i="1"/>
  <c r="IS26" i="1"/>
  <c r="IS25" i="1"/>
  <c r="IS24" i="1"/>
  <c r="IS23" i="1"/>
  <c r="IS21" i="1"/>
  <c r="IS19" i="1"/>
  <c r="IS18" i="1"/>
  <c r="IS17" i="1"/>
  <c r="IS16" i="1"/>
  <c r="IS15" i="1"/>
  <c r="IS14" i="1"/>
  <c r="IS13" i="1"/>
  <c r="IS11" i="1"/>
  <c r="IS10" i="1"/>
  <c r="IS9" i="1"/>
  <c r="IS8" i="1"/>
  <c r="IS7" i="1"/>
  <c r="IS5" i="1"/>
  <c r="IS4" i="1"/>
  <c r="IS3" i="1"/>
  <c r="IS2" i="1"/>
  <c r="CQ330" i="1"/>
  <c r="CQ328" i="1"/>
  <c r="CQ33" i="1"/>
  <c r="CQ32" i="1"/>
  <c r="CQ31" i="1"/>
  <c r="CQ30" i="1"/>
  <c r="CQ19" i="1"/>
  <c r="CQ18" i="1"/>
  <c r="CQ11" i="1"/>
  <c r="CQ10" i="1"/>
  <c r="CQ9" i="1"/>
  <c r="CQ8" i="1"/>
  <c r="CQ7" i="1"/>
  <c r="CQ5" i="1"/>
  <c r="CQ4" i="1"/>
  <c r="CQ3" i="1"/>
  <c r="CQ2" i="1"/>
  <c r="KT5" i="1" l="1"/>
  <c r="KT10" i="1"/>
  <c r="KT17" i="1"/>
  <c r="KT23" i="1"/>
  <c r="KT29" i="1"/>
  <c r="KT33" i="1"/>
  <c r="KT38" i="1"/>
  <c r="KT42" i="1"/>
  <c r="KT47" i="1"/>
  <c r="KT50" i="1"/>
  <c r="KT55" i="1"/>
  <c r="KT57" i="1"/>
  <c r="KT60" i="1"/>
  <c r="KT62" i="1"/>
  <c r="KT65" i="1"/>
  <c r="KT67" i="1"/>
  <c r="KT69" i="1"/>
  <c r="KT72" i="1"/>
  <c r="KT74" i="1"/>
  <c r="KT76" i="1"/>
  <c r="KT79" i="1"/>
  <c r="KT81" i="1"/>
  <c r="KT83" i="1"/>
  <c r="KT85" i="1"/>
  <c r="KT87" i="1"/>
  <c r="KT90" i="1"/>
  <c r="KT94" i="1"/>
  <c r="KT96" i="1"/>
  <c r="KT98" i="1"/>
  <c r="KT100" i="1"/>
  <c r="KT102" i="1"/>
  <c r="KT104" i="1"/>
  <c r="KT106" i="1"/>
  <c r="KT109" i="1"/>
  <c r="KT111" i="1"/>
  <c r="KT113" i="1"/>
  <c r="KT117" i="1"/>
  <c r="KT121" i="1"/>
  <c r="KT123" i="1"/>
  <c r="KT125" i="1"/>
  <c r="KT127" i="1"/>
  <c r="KT129" i="1"/>
  <c r="KT131" i="1"/>
  <c r="KT134" i="1"/>
  <c r="KT137" i="1"/>
  <c r="KT141" i="1"/>
  <c r="KT144" i="1"/>
  <c r="KT146" i="1"/>
  <c r="KT148" i="1"/>
  <c r="KT150" i="1"/>
  <c r="KT152" i="1"/>
  <c r="KT154" i="1"/>
  <c r="KT157" i="1"/>
  <c r="KT159" i="1"/>
  <c r="KT161" i="1"/>
  <c r="KT163" i="1"/>
  <c r="KT165" i="1"/>
  <c r="KT168" i="1"/>
  <c r="KT170" i="1"/>
  <c r="KT172" i="1"/>
  <c r="KT174" i="1"/>
  <c r="KT177" i="1"/>
  <c r="KT180" i="1"/>
  <c r="KT182" i="1"/>
  <c r="KT184" i="1"/>
  <c r="KT187" i="1"/>
  <c r="KT190" i="1"/>
  <c r="KT192" i="1"/>
  <c r="KT195" i="1"/>
  <c r="KT198" i="1"/>
  <c r="KT203" i="1"/>
  <c r="KT206" i="1"/>
  <c r="KT208" i="1"/>
  <c r="KT212" i="1"/>
  <c r="KT214" i="1"/>
  <c r="KT217" i="1"/>
  <c r="KT220" i="1"/>
  <c r="KT222" i="1"/>
  <c r="KT224" i="1"/>
  <c r="KT226" i="1"/>
  <c r="KT228" i="1"/>
  <c r="KT231" i="1"/>
  <c r="KT233" i="1"/>
  <c r="KT236" i="1"/>
  <c r="KT238" i="1"/>
  <c r="KT240" i="1"/>
  <c r="KT242" i="1"/>
  <c r="KT244" i="1"/>
  <c r="KT246" i="1"/>
  <c r="KT248" i="1"/>
  <c r="KT251" i="1"/>
  <c r="KT254" i="1"/>
  <c r="KT256" i="1"/>
  <c r="KT258" i="1"/>
  <c r="KT260" i="1"/>
  <c r="KT262" i="1"/>
  <c r="KT264" i="1"/>
  <c r="KT265" i="1"/>
  <c r="KT273" i="1"/>
  <c r="KT276" i="1"/>
  <c r="KT278" i="1"/>
  <c r="KT280" i="1"/>
  <c r="KT282" i="1"/>
  <c r="KT284" i="1"/>
  <c r="KT286" i="1"/>
  <c r="KT288" i="1"/>
  <c r="KT290" i="1"/>
  <c r="KT294" i="1"/>
  <c r="KT297" i="1"/>
  <c r="KT299" i="1"/>
  <c r="KT301" i="1"/>
  <c r="KT305" i="1"/>
  <c r="KT308" i="1"/>
  <c r="KT310" i="1"/>
  <c r="KT313" i="1"/>
  <c r="KT315" i="1"/>
  <c r="KT318" i="1"/>
  <c r="KT319" i="1"/>
  <c r="KT323" i="1"/>
  <c r="KT325" i="1"/>
  <c r="KT328" i="1"/>
  <c r="KT3" i="1"/>
  <c r="KT8" i="1"/>
  <c r="KT13" i="1"/>
  <c r="KT15" i="1"/>
  <c r="KT19" i="1"/>
  <c r="KT25" i="1"/>
  <c r="KT27" i="1"/>
  <c r="KT31" i="1"/>
  <c r="KT36" i="1"/>
  <c r="KT40" i="1"/>
  <c r="KT44" i="1"/>
  <c r="KT52" i="1"/>
  <c r="KT4" i="1"/>
  <c r="KT7" i="1"/>
  <c r="KT9" i="1"/>
  <c r="KT11" i="1"/>
  <c r="KT14" i="1"/>
  <c r="KT16" i="1"/>
  <c r="KT18" i="1"/>
  <c r="KT21" i="1"/>
  <c r="KT24" i="1"/>
  <c r="KT26" i="1"/>
  <c r="KT28" i="1"/>
  <c r="KT30" i="1"/>
  <c r="KT32" i="1"/>
  <c r="KT35" i="1"/>
  <c r="KT37" i="1"/>
  <c r="KT39" i="1"/>
  <c r="KT41" i="1"/>
  <c r="KT43" i="1"/>
  <c r="KT45" i="1"/>
  <c r="KT48" i="1"/>
  <c r="KT51" i="1"/>
  <c r="KT54" i="1"/>
  <c r="KT56" i="1"/>
  <c r="KT59" i="1"/>
  <c r="KT61" i="1"/>
  <c r="KT63" i="1"/>
  <c r="KT66" i="1"/>
  <c r="KT68" i="1"/>
  <c r="KT70" i="1"/>
  <c r="KT73" i="1"/>
  <c r="KT75" i="1"/>
  <c r="KT77" i="1"/>
  <c r="KT80" i="1"/>
  <c r="KT82" i="1"/>
  <c r="KT84" i="1"/>
  <c r="KT86" i="1"/>
  <c r="KT89" i="1"/>
  <c r="KT93" i="1"/>
  <c r="KT95" i="1"/>
  <c r="KT97" i="1"/>
  <c r="KT99" i="1"/>
  <c r="KT101" i="1"/>
  <c r="KT103" i="1"/>
  <c r="KT105" i="1"/>
  <c r="KT107" i="1"/>
  <c r="KT110" i="1"/>
  <c r="KT112" i="1"/>
  <c r="KT114" i="1"/>
  <c r="KT118" i="1"/>
  <c r="KT119" i="1"/>
  <c r="KT124" i="1"/>
  <c r="KT126" i="1"/>
  <c r="KT128" i="1"/>
  <c r="KT130" i="1"/>
  <c r="KT133" i="1"/>
  <c r="KT136" i="1"/>
  <c r="KT139" i="1"/>
  <c r="KT143" i="1"/>
  <c r="KT145" i="1"/>
  <c r="KT147" i="1"/>
  <c r="KT149" i="1"/>
  <c r="KT151" i="1"/>
  <c r="KT153" i="1"/>
  <c r="KT155" i="1"/>
  <c r="KT158" i="1"/>
  <c r="KT160" i="1"/>
  <c r="KT162" i="1"/>
  <c r="KT164" i="1"/>
  <c r="KT166" i="1"/>
  <c r="KT169" i="1"/>
  <c r="KT171" i="1"/>
  <c r="KT173" i="1"/>
  <c r="KT175" i="1"/>
  <c r="KT179" i="1"/>
  <c r="KT181" i="1"/>
  <c r="KT183" i="1"/>
  <c r="KT185" i="1"/>
  <c r="KT189" i="1"/>
  <c r="KT191" i="1"/>
  <c r="KT193" i="1"/>
  <c r="KT196" i="1"/>
  <c r="KT201" i="1"/>
  <c r="KT204" i="1"/>
  <c r="KT207" i="1"/>
  <c r="KT211" i="1"/>
  <c r="KT213" i="1"/>
  <c r="KT215" i="1"/>
  <c r="KT218" i="1"/>
  <c r="KT221" i="1"/>
  <c r="KT223" i="1"/>
  <c r="KT225" i="1"/>
  <c r="KT227" i="1"/>
  <c r="KT229" i="1"/>
  <c r="KT232" i="1"/>
  <c r="KT235" i="1"/>
  <c r="KT237" i="1"/>
  <c r="KT239" i="1"/>
  <c r="KT241" i="1"/>
  <c r="KT243" i="1"/>
  <c r="KT245" i="1"/>
  <c r="KT247" i="1"/>
  <c r="KT250" i="1"/>
  <c r="KT253" i="1"/>
  <c r="KT255" i="1"/>
  <c r="KT257" i="1"/>
  <c r="KT259" i="1"/>
  <c r="KT261" i="1"/>
  <c r="KT263" i="1"/>
  <c r="KT272" i="1"/>
  <c r="KT270" i="1"/>
  <c r="KT275" i="1"/>
  <c r="KT277" i="1"/>
  <c r="KT279" i="1"/>
  <c r="KT281" i="1"/>
  <c r="KT283" i="1"/>
  <c r="KT285" i="1"/>
  <c r="KT287" i="1"/>
  <c r="KT289" i="1"/>
  <c r="KT292" i="1"/>
  <c r="KT296" i="1"/>
  <c r="KT298" i="1"/>
  <c r="KT300" i="1"/>
  <c r="KT303" i="1"/>
  <c r="KT306" i="1"/>
  <c r="KT309" i="1"/>
  <c r="KT311" i="1"/>
  <c r="KT314" i="1"/>
  <c r="KT316" i="1"/>
  <c r="KT320" i="1"/>
  <c r="KT321" i="1"/>
  <c r="KT324" i="1"/>
  <c r="KT326" i="1"/>
  <c r="KT2" i="1"/>
  <c r="KT330" i="1"/>
  <c r="IS331" i="1"/>
  <c r="IS330" i="1"/>
  <c r="IS332" i="1" l="1"/>
  <c r="HS17" i="1" l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KP14" i="1" l="1"/>
  <c r="KN14" i="1"/>
  <c r="KL14" i="1"/>
  <c r="KJ14" i="1"/>
  <c r="KH14" i="1"/>
  <c r="KF14" i="1"/>
  <c r="KD14" i="1"/>
  <c r="KB14" i="1"/>
  <c r="JZ14" i="1"/>
  <c r="JX14" i="1"/>
  <c r="JV14" i="1"/>
  <c r="JT14" i="1"/>
  <c r="KQ248" i="1"/>
  <c r="KO248" i="1"/>
  <c r="KM248" i="1"/>
  <c r="KK248" i="1"/>
  <c r="KI248" i="1"/>
  <c r="KG248" i="1"/>
  <c r="KE248" i="1"/>
  <c r="KC248" i="1"/>
  <c r="KA248" i="1"/>
  <c r="JY248" i="1"/>
  <c r="JW248" i="1"/>
  <c r="JU248" i="1"/>
  <c r="KP17" i="1"/>
  <c r="KN17" i="1"/>
  <c r="KL17" i="1"/>
  <c r="KJ17" i="1"/>
  <c r="KH17" i="1"/>
  <c r="KF17" i="1"/>
  <c r="KD17" i="1"/>
  <c r="KB17" i="1"/>
  <c r="JZ17" i="1"/>
  <c r="JX17" i="1"/>
  <c r="JV17" i="1"/>
  <c r="JT17" i="1"/>
  <c r="KQ14" i="1"/>
  <c r="KO14" i="1"/>
  <c r="KM14" i="1"/>
  <c r="KK14" i="1"/>
  <c r="KI14" i="1"/>
  <c r="KG14" i="1"/>
  <c r="KE14" i="1"/>
  <c r="KC14" i="1"/>
  <c r="KA14" i="1"/>
  <c r="JY14" i="1"/>
  <c r="JW14" i="1"/>
  <c r="JU14" i="1"/>
  <c r="KP248" i="1"/>
  <c r="KN248" i="1"/>
  <c r="KL248" i="1"/>
  <c r="KJ248" i="1"/>
  <c r="KH248" i="1"/>
  <c r="KF248" i="1"/>
  <c r="KD248" i="1"/>
  <c r="KB248" i="1"/>
  <c r="JZ248" i="1"/>
  <c r="JX248" i="1"/>
  <c r="JV248" i="1"/>
  <c r="JT248" i="1"/>
  <c r="KQ17" i="1"/>
  <c r="KO17" i="1"/>
  <c r="KM17" i="1"/>
  <c r="KK17" i="1"/>
  <c r="KI17" i="1"/>
  <c r="KG17" i="1"/>
  <c r="KE17" i="1"/>
  <c r="KC17" i="1"/>
  <c r="KA17" i="1"/>
  <c r="JY17" i="1"/>
  <c r="JW17" i="1"/>
  <c r="JU17" i="1"/>
  <c r="KR14" i="1"/>
  <c r="KR17" i="1"/>
  <c r="KR248" i="1"/>
  <c r="IR17" i="1"/>
  <c r="IR14" i="1"/>
  <c r="KS14" i="1" l="1"/>
  <c r="KS17" i="1"/>
  <c r="IR248" i="1"/>
  <c r="KS248" i="1" l="1"/>
  <c r="IR328" i="1"/>
  <c r="IR326" i="1"/>
  <c r="IR325" i="1"/>
  <c r="IR324" i="1"/>
  <c r="IR323" i="1"/>
  <c r="IR321" i="1"/>
  <c r="IR319" i="1"/>
  <c r="IR320" i="1"/>
  <c r="IR318" i="1"/>
  <c r="IR316" i="1"/>
  <c r="IR315" i="1"/>
  <c r="IR314" i="1"/>
  <c r="IR313" i="1"/>
  <c r="IR311" i="1"/>
  <c r="IR310" i="1"/>
  <c r="IR309" i="1"/>
  <c r="IR308" i="1"/>
  <c r="IR306" i="1"/>
  <c r="IR305" i="1"/>
  <c r="IR303" i="1"/>
  <c r="IR301" i="1"/>
  <c r="IR300" i="1"/>
  <c r="IR299" i="1"/>
  <c r="IR298" i="1"/>
  <c r="IR297" i="1"/>
  <c r="IR296" i="1"/>
  <c r="IR294" i="1"/>
  <c r="IR292" i="1"/>
  <c r="IR290" i="1"/>
  <c r="IR289" i="1"/>
  <c r="IR288" i="1"/>
  <c r="IR287" i="1"/>
  <c r="IR286" i="1"/>
  <c r="IR285" i="1"/>
  <c r="IR284" i="1"/>
  <c r="IR283" i="1"/>
  <c r="IR282" i="1"/>
  <c r="IR281" i="1"/>
  <c r="IR280" i="1"/>
  <c r="IR279" i="1"/>
  <c r="IR278" i="1"/>
  <c r="IR277" i="1"/>
  <c r="IR276" i="1"/>
  <c r="IR275" i="1"/>
  <c r="IR273" i="1"/>
  <c r="IR270" i="1"/>
  <c r="IR265" i="1"/>
  <c r="IR272" i="1"/>
  <c r="IR264" i="1"/>
  <c r="IR263" i="1"/>
  <c r="IR262" i="1"/>
  <c r="IR261" i="1"/>
  <c r="IR260" i="1"/>
  <c r="IR259" i="1"/>
  <c r="IR258" i="1"/>
  <c r="IR257" i="1"/>
  <c r="IR256" i="1"/>
  <c r="IR255" i="1"/>
  <c r="IR254" i="1"/>
  <c r="IR253" i="1"/>
  <c r="IR251" i="1"/>
  <c r="IR250" i="1"/>
  <c r="IR247" i="1"/>
  <c r="IR246" i="1"/>
  <c r="IR245" i="1"/>
  <c r="IR244" i="1"/>
  <c r="IR243" i="1"/>
  <c r="IR242" i="1"/>
  <c r="IR241" i="1"/>
  <c r="IR240" i="1"/>
  <c r="IR239" i="1"/>
  <c r="IR238" i="1"/>
  <c r="IR237" i="1"/>
  <c r="IR236" i="1"/>
  <c r="IR235" i="1"/>
  <c r="IR233" i="1"/>
  <c r="IR232" i="1"/>
  <c r="IR231" i="1"/>
  <c r="IR229" i="1"/>
  <c r="IR228" i="1"/>
  <c r="IR227" i="1"/>
  <c r="IR226" i="1"/>
  <c r="IR225" i="1"/>
  <c r="IR224" i="1"/>
  <c r="IR223" i="1"/>
  <c r="IR222" i="1"/>
  <c r="IR221" i="1"/>
  <c r="IR220" i="1"/>
  <c r="IR218" i="1"/>
  <c r="IR217" i="1"/>
  <c r="IR215" i="1"/>
  <c r="IR214" i="1"/>
  <c r="IR213" i="1"/>
  <c r="IR212" i="1"/>
  <c r="IR211" i="1"/>
  <c r="IR208" i="1"/>
  <c r="IR207" i="1"/>
  <c r="IR206" i="1"/>
  <c r="IR204" i="1"/>
  <c r="IR203" i="1"/>
  <c r="IR201" i="1"/>
  <c r="IR198" i="1"/>
  <c r="IR196" i="1"/>
  <c r="IR195" i="1"/>
  <c r="IR193" i="1"/>
  <c r="IR192" i="1"/>
  <c r="IR191" i="1"/>
  <c r="IR190" i="1"/>
  <c r="IR189" i="1"/>
  <c r="IR187" i="1"/>
  <c r="IR185" i="1"/>
  <c r="IR184" i="1"/>
  <c r="IR183" i="1"/>
  <c r="IR182" i="1"/>
  <c r="IR181" i="1"/>
  <c r="IR180" i="1"/>
  <c r="IR179" i="1"/>
  <c r="IR177" i="1"/>
  <c r="IR175" i="1"/>
  <c r="IR174" i="1"/>
  <c r="IR173" i="1"/>
  <c r="IR172" i="1"/>
  <c r="IR171" i="1"/>
  <c r="IR170" i="1"/>
  <c r="IR169" i="1"/>
  <c r="IR168" i="1"/>
  <c r="IR166" i="1"/>
  <c r="IR165" i="1"/>
  <c r="IR164" i="1"/>
  <c r="IR163" i="1"/>
  <c r="IR162" i="1"/>
  <c r="IR161" i="1"/>
  <c r="IR160" i="1"/>
  <c r="IR159" i="1"/>
  <c r="IR158" i="1"/>
  <c r="IR157" i="1"/>
  <c r="IR155" i="1"/>
  <c r="IR154" i="1"/>
  <c r="IR153" i="1"/>
  <c r="IR152" i="1"/>
  <c r="IR151" i="1"/>
  <c r="IR150" i="1"/>
  <c r="IR149" i="1"/>
  <c r="IR148" i="1"/>
  <c r="IR147" i="1"/>
  <c r="IR146" i="1"/>
  <c r="IR145" i="1"/>
  <c r="IR144" i="1"/>
  <c r="IR143" i="1"/>
  <c r="IR141" i="1"/>
  <c r="IR139" i="1"/>
  <c r="IR137" i="1"/>
  <c r="IR136" i="1"/>
  <c r="IR134" i="1"/>
  <c r="IR133" i="1"/>
  <c r="IR131" i="1"/>
  <c r="IR130" i="1"/>
  <c r="IR129" i="1"/>
  <c r="IR128" i="1"/>
  <c r="IR127" i="1"/>
  <c r="IR126" i="1"/>
  <c r="IR125" i="1"/>
  <c r="IR124" i="1"/>
  <c r="IR123" i="1"/>
  <c r="IR119" i="1"/>
  <c r="IR121" i="1"/>
  <c r="IR118" i="1"/>
  <c r="IR117" i="1"/>
  <c r="IR114" i="1"/>
  <c r="IR113" i="1"/>
  <c r="IR112" i="1"/>
  <c r="IR111" i="1"/>
  <c r="IR110" i="1"/>
  <c r="IR109" i="1"/>
  <c r="IR107" i="1"/>
  <c r="IR106" i="1"/>
  <c r="IR105" i="1"/>
  <c r="IR104" i="1"/>
  <c r="IR103" i="1"/>
  <c r="IR102" i="1"/>
  <c r="IR101" i="1"/>
  <c r="IR100" i="1"/>
  <c r="IR99" i="1"/>
  <c r="IR98" i="1"/>
  <c r="IR97" i="1"/>
  <c r="IR96" i="1"/>
  <c r="IR95" i="1"/>
  <c r="IR94" i="1"/>
  <c r="IR93" i="1"/>
  <c r="IR90" i="1"/>
  <c r="IR89" i="1"/>
  <c r="IR87" i="1"/>
  <c r="IR86" i="1"/>
  <c r="IR85" i="1"/>
  <c r="IR84" i="1"/>
  <c r="IR83" i="1"/>
  <c r="IR82" i="1"/>
  <c r="IR81" i="1"/>
  <c r="IR80" i="1"/>
  <c r="IR79" i="1"/>
  <c r="IR77" i="1"/>
  <c r="IR76" i="1"/>
  <c r="IR75" i="1"/>
  <c r="IR74" i="1"/>
  <c r="IR73" i="1"/>
  <c r="IR72" i="1"/>
  <c r="IR70" i="1"/>
  <c r="IR69" i="1"/>
  <c r="IR68" i="1"/>
  <c r="IR67" i="1"/>
  <c r="IR66" i="1"/>
  <c r="IR65" i="1"/>
  <c r="IR63" i="1"/>
  <c r="IR62" i="1"/>
  <c r="IR61" i="1"/>
  <c r="IR60" i="1"/>
  <c r="IR59" i="1"/>
  <c r="IR57" i="1"/>
  <c r="IR56" i="1"/>
  <c r="IR55" i="1"/>
  <c r="IR54" i="1"/>
  <c r="IR52" i="1"/>
  <c r="IR51" i="1"/>
  <c r="IR50" i="1"/>
  <c r="IR48" i="1"/>
  <c r="IR47" i="1"/>
  <c r="IR45" i="1"/>
  <c r="IR44" i="1"/>
  <c r="IR43" i="1"/>
  <c r="IR42" i="1"/>
  <c r="IR41" i="1"/>
  <c r="IR40" i="1"/>
  <c r="IR39" i="1"/>
  <c r="IR38" i="1"/>
  <c r="IR37" i="1"/>
  <c r="IR36" i="1"/>
  <c r="IR35" i="1"/>
  <c r="IR33" i="1"/>
  <c r="IR32" i="1"/>
  <c r="IR31" i="1"/>
  <c r="IR30" i="1"/>
  <c r="IR29" i="1"/>
  <c r="IR28" i="1"/>
  <c r="IR27" i="1"/>
  <c r="IR26" i="1"/>
  <c r="IR25" i="1"/>
  <c r="IR24" i="1"/>
  <c r="IR23" i="1"/>
  <c r="IR21" i="1"/>
  <c r="IR19" i="1"/>
  <c r="IR18" i="1"/>
  <c r="IR16" i="1"/>
  <c r="IR15" i="1"/>
  <c r="IR13" i="1"/>
  <c r="IR11" i="1"/>
  <c r="IR10" i="1"/>
  <c r="IR9" i="1"/>
  <c r="IR8" i="1"/>
  <c r="IR7" i="1"/>
  <c r="IR5" i="1"/>
  <c r="IR4" i="1"/>
  <c r="IR3" i="1"/>
  <c r="IR2" i="1"/>
  <c r="GR330" i="1"/>
  <c r="EQ330" i="1"/>
  <c r="CP330" i="1"/>
  <c r="CP328" i="1"/>
  <c r="CP33" i="1"/>
  <c r="CP32" i="1"/>
  <c r="CP31" i="1"/>
  <c r="CP30" i="1"/>
  <c r="CP19" i="1"/>
  <c r="CP18" i="1"/>
  <c r="CP11" i="1"/>
  <c r="CP10" i="1"/>
  <c r="CP9" i="1"/>
  <c r="CP8" i="1"/>
  <c r="CP7" i="1"/>
  <c r="CP5" i="1"/>
  <c r="CP4" i="1"/>
  <c r="CP3" i="1"/>
  <c r="CP2" i="1"/>
  <c r="AO330" i="1"/>
  <c r="KS4" i="1" l="1"/>
  <c r="KS7" i="1"/>
  <c r="KS9" i="1"/>
  <c r="KS11" i="1"/>
  <c r="KS15" i="1"/>
  <c r="KS18" i="1"/>
  <c r="KS21" i="1"/>
  <c r="KS24" i="1"/>
  <c r="KS26" i="1"/>
  <c r="KS28" i="1"/>
  <c r="KS30" i="1"/>
  <c r="KS32" i="1"/>
  <c r="KS35" i="1"/>
  <c r="KS37" i="1"/>
  <c r="KS39" i="1"/>
  <c r="KS41" i="1"/>
  <c r="KS43" i="1"/>
  <c r="KS45" i="1"/>
  <c r="KS48" i="1"/>
  <c r="KS51" i="1"/>
  <c r="KS54" i="1"/>
  <c r="KS56" i="1"/>
  <c r="KS59" i="1"/>
  <c r="KS61" i="1"/>
  <c r="KS63" i="1"/>
  <c r="KS66" i="1"/>
  <c r="KS68" i="1"/>
  <c r="KS70" i="1"/>
  <c r="KS73" i="1"/>
  <c r="KS75" i="1"/>
  <c r="KS77" i="1"/>
  <c r="KS80" i="1"/>
  <c r="KS82" i="1"/>
  <c r="KS84" i="1"/>
  <c r="KS86" i="1"/>
  <c r="KS89" i="1"/>
  <c r="KS93" i="1"/>
  <c r="KS95" i="1"/>
  <c r="KS97" i="1"/>
  <c r="KS99" i="1"/>
  <c r="KS101" i="1"/>
  <c r="KS103" i="1"/>
  <c r="KS105" i="1"/>
  <c r="KS107" i="1"/>
  <c r="KS110" i="1"/>
  <c r="KS112" i="1"/>
  <c r="KS114" i="1"/>
  <c r="KS118" i="1"/>
  <c r="KS119" i="1"/>
  <c r="KS124" i="1"/>
  <c r="KS126" i="1"/>
  <c r="KS128" i="1"/>
  <c r="KS130" i="1"/>
  <c r="KS133" i="1"/>
  <c r="KS136" i="1"/>
  <c r="KS139" i="1"/>
  <c r="KS143" i="1"/>
  <c r="KS145" i="1"/>
  <c r="KS147" i="1"/>
  <c r="KS149" i="1"/>
  <c r="KS151" i="1"/>
  <c r="KS153" i="1"/>
  <c r="KS155" i="1"/>
  <c r="KS158" i="1"/>
  <c r="KS160" i="1"/>
  <c r="KS162" i="1"/>
  <c r="KS164" i="1"/>
  <c r="KS166" i="1"/>
  <c r="KS169" i="1"/>
  <c r="KS171" i="1"/>
  <c r="KS173" i="1"/>
  <c r="KS175" i="1"/>
  <c r="KS179" i="1"/>
  <c r="KS181" i="1"/>
  <c r="KS183" i="1"/>
  <c r="KS185" i="1"/>
  <c r="KS189" i="1"/>
  <c r="KS191" i="1"/>
  <c r="KS193" i="1"/>
  <c r="KS196" i="1"/>
  <c r="KS201" i="1"/>
  <c r="KS204" i="1"/>
  <c r="KS207" i="1"/>
  <c r="KS211" i="1"/>
  <c r="KS213" i="1"/>
  <c r="KS215" i="1"/>
  <c r="KS218" i="1"/>
  <c r="KS221" i="1"/>
  <c r="KS223" i="1"/>
  <c r="KS225" i="1"/>
  <c r="KS227" i="1"/>
  <c r="KS229" i="1"/>
  <c r="KS232" i="1"/>
  <c r="KS235" i="1"/>
  <c r="KS237" i="1"/>
  <c r="KS239" i="1"/>
  <c r="KS241" i="1"/>
  <c r="KS243" i="1"/>
  <c r="KS245" i="1"/>
  <c r="KS247" i="1"/>
  <c r="KS251" i="1"/>
  <c r="KS254" i="1"/>
  <c r="KS256" i="1"/>
  <c r="KS258" i="1"/>
  <c r="KS260" i="1"/>
  <c r="KS262" i="1"/>
  <c r="KS264" i="1"/>
  <c r="KS265" i="1"/>
  <c r="KS273" i="1"/>
  <c r="KS276" i="1"/>
  <c r="KS278" i="1"/>
  <c r="KS280" i="1"/>
  <c r="KS282" i="1"/>
  <c r="KS284" i="1"/>
  <c r="KS286" i="1"/>
  <c r="KS288" i="1"/>
  <c r="KS290" i="1"/>
  <c r="KS294" i="1"/>
  <c r="KS297" i="1"/>
  <c r="KS299" i="1"/>
  <c r="KS301" i="1"/>
  <c r="KS305" i="1"/>
  <c r="KS308" i="1"/>
  <c r="KS310" i="1"/>
  <c r="KS313" i="1"/>
  <c r="KS315" i="1"/>
  <c r="KS318" i="1"/>
  <c r="KS319" i="1"/>
  <c r="KS323" i="1"/>
  <c r="KS325" i="1"/>
  <c r="KS328" i="1"/>
  <c r="KS3" i="1"/>
  <c r="KS5" i="1"/>
  <c r="KS8" i="1"/>
  <c r="KS10" i="1"/>
  <c r="KS13" i="1"/>
  <c r="KS16" i="1"/>
  <c r="KS19" i="1"/>
  <c r="KS23" i="1"/>
  <c r="KS25" i="1"/>
  <c r="KS27" i="1"/>
  <c r="KS29" i="1"/>
  <c r="KS31" i="1"/>
  <c r="KS33" i="1"/>
  <c r="KS36" i="1"/>
  <c r="KS38" i="1"/>
  <c r="KS40" i="1"/>
  <c r="KS42" i="1"/>
  <c r="KS44" i="1"/>
  <c r="KS47" i="1"/>
  <c r="KS50" i="1"/>
  <c r="KS52" i="1"/>
  <c r="KS55" i="1"/>
  <c r="KS57" i="1"/>
  <c r="KS60" i="1"/>
  <c r="KS62" i="1"/>
  <c r="KS65" i="1"/>
  <c r="KS67" i="1"/>
  <c r="KS69" i="1"/>
  <c r="KS72" i="1"/>
  <c r="KS74" i="1"/>
  <c r="KS76" i="1"/>
  <c r="KS79" i="1"/>
  <c r="KS81" i="1"/>
  <c r="KS83" i="1"/>
  <c r="KS85" i="1"/>
  <c r="KS87" i="1"/>
  <c r="KS90" i="1"/>
  <c r="KS94" i="1"/>
  <c r="KS96" i="1"/>
  <c r="KS98" i="1"/>
  <c r="KS100" i="1"/>
  <c r="KS102" i="1"/>
  <c r="KS104" i="1"/>
  <c r="KS106" i="1"/>
  <c r="KS109" i="1"/>
  <c r="KS111" i="1"/>
  <c r="KS113" i="1"/>
  <c r="KS117" i="1"/>
  <c r="KS121" i="1"/>
  <c r="KS123" i="1"/>
  <c r="KS125" i="1"/>
  <c r="KS127" i="1"/>
  <c r="KS129" i="1"/>
  <c r="KS131" i="1"/>
  <c r="KS134" i="1"/>
  <c r="KS137" i="1"/>
  <c r="KS141" i="1"/>
  <c r="KS144" i="1"/>
  <c r="KS146" i="1"/>
  <c r="KS148" i="1"/>
  <c r="KS150" i="1"/>
  <c r="KS152" i="1"/>
  <c r="KS154" i="1"/>
  <c r="KS157" i="1"/>
  <c r="KS159" i="1"/>
  <c r="KS161" i="1"/>
  <c r="KS163" i="1"/>
  <c r="KS165" i="1"/>
  <c r="KS168" i="1"/>
  <c r="KS170" i="1"/>
  <c r="KS172" i="1"/>
  <c r="KS174" i="1"/>
  <c r="KS177" i="1"/>
  <c r="KS180" i="1"/>
  <c r="KS182" i="1"/>
  <c r="KS184" i="1"/>
  <c r="KS187" i="1"/>
  <c r="KS190" i="1"/>
  <c r="KS192" i="1"/>
  <c r="KS195" i="1"/>
  <c r="KS198" i="1"/>
  <c r="KS203" i="1"/>
  <c r="KS206" i="1"/>
  <c r="KS208" i="1"/>
  <c r="KS212" i="1"/>
  <c r="KS214" i="1"/>
  <c r="KS217" i="1"/>
  <c r="KS220" i="1"/>
  <c r="KS222" i="1"/>
  <c r="KS224" i="1"/>
  <c r="KS226" i="1"/>
  <c r="KS228" i="1"/>
  <c r="KS231" i="1"/>
  <c r="KS233" i="1"/>
  <c r="KS236" i="1"/>
  <c r="KS238" i="1"/>
  <c r="KS240" i="1"/>
  <c r="KS242" i="1"/>
  <c r="KS244" i="1"/>
  <c r="KS246" i="1"/>
  <c r="KS250" i="1"/>
  <c r="KS253" i="1"/>
  <c r="KS255" i="1"/>
  <c r="KS257" i="1"/>
  <c r="KS259" i="1"/>
  <c r="KS261" i="1"/>
  <c r="KS263" i="1"/>
  <c r="KS272" i="1"/>
  <c r="KS270" i="1"/>
  <c r="KS275" i="1"/>
  <c r="KS277" i="1"/>
  <c r="KS279" i="1"/>
  <c r="KS281" i="1"/>
  <c r="KS283" i="1"/>
  <c r="KS285" i="1"/>
  <c r="KS287" i="1"/>
  <c r="KS289" i="1"/>
  <c r="KS292" i="1"/>
  <c r="KS296" i="1"/>
  <c r="KS298" i="1"/>
  <c r="KS300" i="1"/>
  <c r="KS303" i="1"/>
  <c r="KS306" i="1"/>
  <c r="KS309" i="1"/>
  <c r="KS311" i="1"/>
  <c r="KS314" i="1"/>
  <c r="KS316" i="1"/>
  <c r="KS320" i="1"/>
  <c r="KS321" i="1"/>
  <c r="KS324" i="1"/>
  <c r="KS326" i="1"/>
  <c r="AO331" i="1"/>
  <c r="IR331" i="1"/>
  <c r="KS2" i="1"/>
  <c r="KS330" i="1"/>
  <c r="IR330" i="1"/>
  <c r="IR332" i="1" l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BQ330" i="1"/>
  <c r="KP277" i="1" l="1"/>
  <c r="KN277" i="1"/>
  <c r="KL277" i="1"/>
  <c r="KJ277" i="1"/>
  <c r="KH277" i="1"/>
  <c r="KF277" i="1"/>
  <c r="KD277" i="1"/>
  <c r="KB277" i="1"/>
  <c r="JZ277" i="1"/>
  <c r="JX277" i="1"/>
  <c r="JV277" i="1"/>
  <c r="JT277" i="1"/>
  <c r="KQ257" i="1"/>
  <c r="KO257" i="1"/>
  <c r="KM257" i="1"/>
  <c r="KK257" i="1"/>
  <c r="KI257" i="1"/>
  <c r="KG257" i="1"/>
  <c r="KE257" i="1"/>
  <c r="KC257" i="1"/>
  <c r="KA257" i="1"/>
  <c r="JY257" i="1"/>
  <c r="JW257" i="1"/>
  <c r="JU257" i="1"/>
  <c r="KP275" i="1"/>
  <c r="KN275" i="1"/>
  <c r="KL275" i="1"/>
  <c r="KJ275" i="1"/>
  <c r="KH275" i="1"/>
  <c r="KF275" i="1"/>
  <c r="KD275" i="1"/>
  <c r="KB275" i="1"/>
  <c r="JZ275" i="1"/>
  <c r="JX275" i="1"/>
  <c r="JV275" i="1"/>
  <c r="JT275" i="1"/>
  <c r="KQ277" i="1"/>
  <c r="KO277" i="1"/>
  <c r="KM277" i="1"/>
  <c r="KK277" i="1"/>
  <c r="KI277" i="1"/>
  <c r="KG277" i="1"/>
  <c r="KE277" i="1"/>
  <c r="KC277" i="1"/>
  <c r="KA277" i="1"/>
  <c r="JY277" i="1"/>
  <c r="JW277" i="1"/>
  <c r="JU277" i="1"/>
  <c r="KP257" i="1"/>
  <c r="KN257" i="1"/>
  <c r="KL257" i="1"/>
  <c r="KJ257" i="1"/>
  <c r="KH257" i="1"/>
  <c r="KF257" i="1"/>
  <c r="KD257" i="1"/>
  <c r="KB257" i="1"/>
  <c r="JZ257" i="1"/>
  <c r="JX257" i="1"/>
  <c r="JV257" i="1"/>
  <c r="JT257" i="1"/>
  <c r="KQ275" i="1"/>
  <c r="KO275" i="1"/>
  <c r="KM275" i="1"/>
  <c r="KK275" i="1"/>
  <c r="KI275" i="1"/>
  <c r="KG275" i="1"/>
  <c r="KE275" i="1"/>
  <c r="KC275" i="1"/>
  <c r="KA275" i="1"/>
  <c r="JY275" i="1"/>
  <c r="JW275" i="1"/>
  <c r="JU275" i="1"/>
  <c r="GQ330" i="1"/>
  <c r="FW330" i="1"/>
  <c r="FV330" i="1"/>
  <c r="FU330" i="1"/>
  <c r="FT330" i="1"/>
  <c r="FS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AN330" i="1"/>
  <c r="AM330" i="1"/>
  <c r="AL330" i="1"/>
  <c r="AK330" i="1"/>
  <c r="AJ330" i="1"/>
  <c r="AJ331" i="1" s="1"/>
  <c r="AI330" i="1"/>
  <c r="AI331" i="1" s="1"/>
  <c r="AH330" i="1"/>
  <c r="AH331" i="1" s="1"/>
  <c r="AG330" i="1"/>
  <c r="AG331" i="1" s="1"/>
  <c r="AF330" i="1"/>
  <c r="AF331" i="1" s="1"/>
  <c r="AE330" i="1"/>
  <c r="AE331" i="1" s="1"/>
  <c r="AD330" i="1"/>
  <c r="AD331" i="1" s="1"/>
  <c r="AC330" i="1"/>
  <c r="AC331" i="1" s="1"/>
  <c r="AB330" i="1"/>
  <c r="AB331" i="1" s="1"/>
  <c r="AA330" i="1"/>
  <c r="AA331" i="1" s="1"/>
  <c r="Z330" i="1"/>
  <c r="Z331" i="1" s="1"/>
  <c r="Y330" i="1"/>
  <c r="Y331" i="1" s="1"/>
  <c r="X330" i="1"/>
  <c r="X331" i="1" s="1"/>
  <c r="W330" i="1"/>
  <c r="W331" i="1" s="1"/>
  <c r="V330" i="1"/>
  <c r="V331" i="1" s="1"/>
  <c r="U330" i="1"/>
  <c r="U331" i="1" s="1"/>
  <c r="T330" i="1"/>
  <c r="T331" i="1" s="1"/>
  <c r="S330" i="1"/>
  <c r="S331" i="1" s="1"/>
  <c r="R330" i="1"/>
  <c r="R331" i="1" s="1"/>
  <c r="Q330" i="1"/>
  <c r="Q331" i="1" s="1"/>
  <c r="P330" i="1"/>
  <c r="P331" i="1" s="1"/>
  <c r="N330" i="1"/>
  <c r="M330" i="1"/>
  <c r="IP328" i="1"/>
  <c r="IO328" i="1"/>
  <c r="IN328" i="1"/>
  <c r="IM328" i="1"/>
  <c r="IL328" i="1"/>
  <c r="IK328" i="1"/>
  <c r="IJ328" i="1"/>
  <c r="II328" i="1"/>
  <c r="IH328" i="1"/>
  <c r="IG328" i="1"/>
  <c r="IF328" i="1"/>
  <c r="IE328" i="1"/>
  <c r="ID328" i="1"/>
  <c r="IC328" i="1"/>
  <c r="IB328" i="1"/>
  <c r="IA328" i="1"/>
  <c r="HZ328" i="1"/>
  <c r="HY328" i="1"/>
  <c r="HX328" i="1"/>
  <c r="HW328" i="1"/>
  <c r="HV328" i="1"/>
  <c r="HU328" i="1"/>
  <c r="HT328" i="1"/>
  <c r="HS328" i="1"/>
  <c r="CO328" i="1"/>
  <c r="CN328" i="1"/>
  <c r="CM328" i="1"/>
  <c r="CL328" i="1"/>
  <c r="CK328" i="1"/>
  <c r="CJ328" i="1"/>
  <c r="IQ326" i="1"/>
  <c r="IP326" i="1"/>
  <c r="IO326" i="1"/>
  <c r="IN326" i="1"/>
  <c r="IM326" i="1"/>
  <c r="IL326" i="1"/>
  <c r="IK326" i="1"/>
  <c r="IJ326" i="1"/>
  <c r="II326" i="1"/>
  <c r="IH326" i="1"/>
  <c r="IG326" i="1"/>
  <c r="IF326" i="1"/>
  <c r="IE326" i="1"/>
  <c r="ID326" i="1"/>
  <c r="IC326" i="1"/>
  <c r="IB326" i="1"/>
  <c r="IA326" i="1"/>
  <c r="HZ326" i="1"/>
  <c r="HY326" i="1"/>
  <c r="HX326" i="1"/>
  <c r="HW326" i="1"/>
  <c r="HV326" i="1"/>
  <c r="HU326" i="1"/>
  <c r="HT326" i="1"/>
  <c r="HS326" i="1"/>
  <c r="IP325" i="1"/>
  <c r="IO325" i="1"/>
  <c r="IN325" i="1"/>
  <c r="IM325" i="1"/>
  <c r="IL325" i="1"/>
  <c r="IK325" i="1"/>
  <c r="IJ325" i="1"/>
  <c r="II325" i="1"/>
  <c r="IH325" i="1"/>
  <c r="IG325" i="1"/>
  <c r="IF325" i="1"/>
  <c r="IE325" i="1"/>
  <c r="ID325" i="1"/>
  <c r="IC325" i="1"/>
  <c r="IB325" i="1"/>
  <c r="IA325" i="1"/>
  <c r="HZ325" i="1"/>
  <c r="HY325" i="1"/>
  <c r="HX325" i="1"/>
  <c r="HW325" i="1"/>
  <c r="HV325" i="1"/>
  <c r="HU325" i="1"/>
  <c r="HT325" i="1"/>
  <c r="HS325" i="1"/>
  <c r="IP324" i="1"/>
  <c r="IO324" i="1"/>
  <c r="IN324" i="1"/>
  <c r="IM324" i="1"/>
  <c r="IL324" i="1"/>
  <c r="IK324" i="1"/>
  <c r="IJ324" i="1"/>
  <c r="II324" i="1"/>
  <c r="IH324" i="1"/>
  <c r="IG324" i="1"/>
  <c r="IF324" i="1"/>
  <c r="IE324" i="1"/>
  <c r="ID324" i="1"/>
  <c r="IC324" i="1"/>
  <c r="IB324" i="1"/>
  <c r="IA324" i="1"/>
  <c r="HZ324" i="1"/>
  <c r="HY324" i="1"/>
  <c r="HX324" i="1"/>
  <c r="HW324" i="1"/>
  <c r="HV324" i="1"/>
  <c r="HU324" i="1"/>
  <c r="HT324" i="1"/>
  <c r="HS324" i="1"/>
  <c r="IP323" i="1"/>
  <c r="IO323" i="1"/>
  <c r="IN323" i="1"/>
  <c r="IM323" i="1"/>
  <c r="IL323" i="1"/>
  <c r="IK323" i="1"/>
  <c r="IJ323" i="1"/>
  <c r="II323" i="1"/>
  <c r="IH323" i="1"/>
  <c r="IG323" i="1"/>
  <c r="IF323" i="1"/>
  <c r="IE323" i="1"/>
  <c r="ID323" i="1"/>
  <c r="IC323" i="1"/>
  <c r="IB323" i="1"/>
  <c r="IA323" i="1"/>
  <c r="HZ323" i="1"/>
  <c r="HY323" i="1"/>
  <c r="HX323" i="1"/>
  <c r="HW323" i="1"/>
  <c r="HV323" i="1"/>
  <c r="HU323" i="1"/>
  <c r="HT323" i="1"/>
  <c r="HS323" i="1"/>
  <c r="IP321" i="1"/>
  <c r="IO321" i="1"/>
  <c r="IN321" i="1"/>
  <c r="IM321" i="1"/>
  <c r="IL321" i="1"/>
  <c r="IK321" i="1"/>
  <c r="IJ321" i="1"/>
  <c r="II321" i="1"/>
  <c r="IH321" i="1"/>
  <c r="IG321" i="1"/>
  <c r="IF321" i="1"/>
  <c r="IE321" i="1"/>
  <c r="ID321" i="1"/>
  <c r="IC321" i="1"/>
  <c r="IB321" i="1"/>
  <c r="IA321" i="1"/>
  <c r="HZ321" i="1"/>
  <c r="HY321" i="1"/>
  <c r="HX321" i="1"/>
  <c r="HW321" i="1"/>
  <c r="HV321" i="1"/>
  <c r="HU321" i="1"/>
  <c r="HT321" i="1"/>
  <c r="HS321" i="1"/>
  <c r="IP319" i="1"/>
  <c r="IO319" i="1"/>
  <c r="IN319" i="1"/>
  <c r="IM319" i="1"/>
  <c r="IL319" i="1"/>
  <c r="IK319" i="1"/>
  <c r="IJ319" i="1"/>
  <c r="II319" i="1"/>
  <c r="IH319" i="1"/>
  <c r="IG319" i="1"/>
  <c r="IF319" i="1"/>
  <c r="IE319" i="1"/>
  <c r="ID319" i="1"/>
  <c r="IC319" i="1"/>
  <c r="IB319" i="1"/>
  <c r="IA319" i="1"/>
  <c r="HZ319" i="1"/>
  <c r="HY319" i="1"/>
  <c r="HX319" i="1"/>
  <c r="HW319" i="1"/>
  <c r="HV319" i="1"/>
  <c r="HU319" i="1"/>
  <c r="HT319" i="1"/>
  <c r="HS319" i="1"/>
  <c r="IP320" i="1"/>
  <c r="IO320" i="1"/>
  <c r="IN320" i="1"/>
  <c r="IM320" i="1"/>
  <c r="IL320" i="1"/>
  <c r="IK320" i="1"/>
  <c r="IJ320" i="1"/>
  <c r="II320" i="1"/>
  <c r="IH320" i="1"/>
  <c r="IG320" i="1"/>
  <c r="IF320" i="1"/>
  <c r="IE320" i="1"/>
  <c r="ID320" i="1"/>
  <c r="IC320" i="1"/>
  <c r="IB320" i="1"/>
  <c r="IA320" i="1"/>
  <c r="HZ320" i="1"/>
  <c r="HY320" i="1"/>
  <c r="HX320" i="1"/>
  <c r="HW320" i="1"/>
  <c r="HV320" i="1"/>
  <c r="HU320" i="1"/>
  <c r="HT320" i="1"/>
  <c r="HS320" i="1"/>
  <c r="IP318" i="1"/>
  <c r="IO318" i="1"/>
  <c r="IN318" i="1"/>
  <c r="IM318" i="1"/>
  <c r="IL318" i="1"/>
  <c r="IK318" i="1"/>
  <c r="IJ318" i="1"/>
  <c r="II318" i="1"/>
  <c r="IH318" i="1"/>
  <c r="IG318" i="1"/>
  <c r="IF318" i="1"/>
  <c r="IE318" i="1"/>
  <c r="ID318" i="1"/>
  <c r="IC318" i="1"/>
  <c r="IB318" i="1"/>
  <c r="IA318" i="1"/>
  <c r="HZ318" i="1"/>
  <c r="HY318" i="1"/>
  <c r="HX318" i="1"/>
  <c r="HW318" i="1"/>
  <c r="HV318" i="1"/>
  <c r="HU318" i="1"/>
  <c r="HT318" i="1"/>
  <c r="HS318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IP315" i="1"/>
  <c r="IO315" i="1"/>
  <c r="IN315" i="1"/>
  <c r="IM315" i="1"/>
  <c r="IL315" i="1"/>
  <c r="IK315" i="1"/>
  <c r="IJ315" i="1"/>
  <c r="II315" i="1"/>
  <c r="IH315" i="1"/>
  <c r="IG315" i="1"/>
  <c r="IF315" i="1"/>
  <c r="IE315" i="1"/>
  <c r="ID315" i="1"/>
  <c r="IC315" i="1"/>
  <c r="IB315" i="1"/>
  <c r="IA315" i="1"/>
  <c r="HZ315" i="1"/>
  <c r="HY315" i="1"/>
  <c r="HX315" i="1"/>
  <c r="HW315" i="1"/>
  <c r="HV315" i="1"/>
  <c r="HU315" i="1"/>
  <c r="HT315" i="1"/>
  <c r="HS315" i="1"/>
  <c r="IP314" i="1"/>
  <c r="IO314" i="1"/>
  <c r="IN314" i="1"/>
  <c r="IM314" i="1"/>
  <c r="IL314" i="1"/>
  <c r="IK314" i="1"/>
  <c r="IJ314" i="1"/>
  <c r="II314" i="1"/>
  <c r="IH314" i="1"/>
  <c r="IG314" i="1"/>
  <c r="IF314" i="1"/>
  <c r="IE314" i="1"/>
  <c r="ID314" i="1"/>
  <c r="IC314" i="1"/>
  <c r="IB314" i="1"/>
  <c r="IA314" i="1"/>
  <c r="HZ314" i="1"/>
  <c r="HY314" i="1"/>
  <c r="HX314" i="1"/>
  <c r="HW314" i="1"/>
  <c r="HV314" i="1"/>
  <c r="HU314" i="1"/>
  <c r="HT314" i="1"/>
  <c r="HS314" i="1"/>
  <c r="IP313" i="1"/>
  <c r="IO313" i="1"/>
  <c r="IN313" i="1"/>
  <c r="IM313" i="1"/>
  <c r="IL313" i="1"/>
  <c r="IK313" i="1"/>
  <c r="IJ313" i="1"/>
  <c r="II313" i="1"/>
  <c r="IH313" i="1"/>
  <c r="IG313" i="1"/>
  <c r="IF313" i="1"/>
  <c r="IE313" i="1"/>
  <c r="ID313" i="1"/>
  <c r="IC313" i="1"/>
  <c r="IB313" i="1"/>
  <c r="IA313" i="1"/>
  <c r="HZ313" i="1"/>
  <c r="HY313" i="1"/>
  <c r="HX313" i="1"/>
  <c r="HW313" i="1"/>
  <c r="HV313" i="1"/>
  <c r="HU313" i="1"/>
  <c r="HT313" i="1"/>
  <c r="HS313" i="1"/>
  <c r="IP311" i="1"/>
  <c r="IO311" i="1"/>
  <c r="IN311" i="1"/>
  <c r="IM311" i="1"/>
  <c r="IL311" i="1"/>
  <c r="IK311" i="1"/>
  <c r="IJ311" i="1"/>
  <c r="II311" i="1"/>
  <c r="IH311" i="1"/>
  <c r="IG311" i="1"/>
  <c r="IF311" i="1"/>
  <c r="IE311" i="1"/>
  <c r="ID311" i="1"/>
  <c r="IC311" i="1"/>
  <c r="IB311" i="1"/>
  <c r="IA311" i="1"/>
  <c r="HZ311" i="1"/>
  <c r="HY311" i="1"/>
  <c r="HX311" i="1"/>
  <c r="HW311" i="1"/>
  <c r="HV311" i="1"/>
  <c r="HU311" i="1"/>
  <c r="HT311" i="1"/>
  <c r="HS311" i="1"/>
  <c r="IP310" i="1"/>
  <c r="IO310" i="1"/>
  <c r="IN310" i="1"/>
  <c r="IM310" i="1"/>
  <c r="IL310" i="1"/>
  <c r="IK310" i="1"/>
  <c r="IJ310" i="1"/>
  <c r="II310" i="1"/>
  <c r="IH310" i="1"/>
  <c r="IG310" i="1"/>
  <c r="IF310" i="1"/>
  <c r="IE310" i="1"/>
  <c r="ID310" i="1"/>
  <c r="IC310" i="1"/>
  <c r="IB310" i="1"/>
  <c r="IA310" i="1"/>
  <c r="HZ310" i="1"/>
  <c r="HY310" i="1"/>
  <c r="HX310" i="1"/>
  <c r="HW310" i="1"/>
  <c r="HV310" i="1"/>
  <c r="HU310" i="1"/>
  <c r="HT310" i="1"/>
  <c r="HS310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ID309" i="1"/>
  <c r="IC309" i="1"/>
  <c r="IB309" i="1"/>
  <c r="IA309" i="1"/>
  <c r="HZ309" i="1"/>
  <c r="HY309" i="1"/>
  <c r="HX309" i="1"/>
  <c r="HW309" i="1"/>
  <c r="HV309" i="1"/>
  <c r="HU309" i="1"/>
  <c r="HT309" i="1"/>
  <c r="HS309" i="1"/>
  <c r="IP308" i="1"/>
  <c r="IO308" i="1"/>
  <c r="IN308" i="1"/>
  <c r="IM308" i="1"/>
  <c r="IL308" i="1"/>
  <c r="IK308" i="1"/>
  <c r="IJ308" i="1"/>
  <c r="II308" i="1"/>
  <c r="IH308" i="1"/>
  <c r="IG308" i="1"/>
  <c r="IF308" i="1"/>
  <c r="IE308" i="1"/>
  <c r="ID308" i="1"/>
  <c r="IC308" i="1"/>
  <c r="IB308" i="1"/>
  <c r="IA308" i="1"/>
  <c r="HZ308" i="1"/>
  <c r="HY308" i="1"/>
  <c r="HX308" i="1"/>
  <c r="HW308" i="1"/>
  <c r="HV308" i="1"/>
  <c r="HU308" i="1"/>
  <c r="HT308" i="1"/>
  <c r="HS308" i="1"/>
  <c r="IQ306" i="1"/>
  <c r="IP306" i="1"/>
  <c r="IO306" i="1"/>
  <c r="IN306" i="1"/>
  <c r="IM306" i="1"/>
  <c r="IL306" i="1"/>
  <c r="IK306" i="1"/>
  <c r="IJ306" i="1"/>
  <c r="II306" i="1"/>
  <c r="IH306" i="1"/>
  <c r="IG306" i="1"/>
  <c r="IF306" i="1"/>
  <c r="IE306" i="1"/>
  <c r="ID306" i="1"/>
  <c r="IC306" i="1"/>
  <c r="IB306" i="1"/>
  <c r="IA306" i="1"/>
  <c r="HZ306" i="1"/>
  <c r="HY306" i="1"/>
  <c r="HX306" i="1"/>
  <c r="HW306" i="1"/>
  <c r="HV306" i="1"/>
  <c r="HU306" i="1"/>
  <c r="HT306" i="1"/>
  <c r="HS306" i="1"/>
  <c r="IP305" i="1"/>
  <c r="IO305" i="1"/>
  <c r="IN305" i="1"/>
  <c r="IM305" i="1"/>
  <c r="IL305" i="1"/>
  <c r="IK305" i="1"/>
  <c r="IJ305" i="1"/>
  <c r="II305" i="1"/>
  <c r="IH305" i="1"/>
  <c r="IG305" i="1"/>
  <c r="IF305" i="1"/>
  <c r="IE305" i="1"/>
  <c r="ID305" i="1"/>
  <c r="IC305" i="1"/>
  <c r="IB305" i="1"/>
  <c r="IA305" i="1"/>
  <c r="HZ305" i="1"/>
  <c r="HY305" i="1"/>
  <c r="HX305" i="1"/>
  <c r="HW305" i="1"/>
  <c r="HV305" i="1"/>
  <c r="HU305" i="1"/>
  <c r="HT305" i="1"/>
  <c r="HS305" i="1"/>
  <c r="IP303" i="1"/>
  <c r="IO303" i="1"/>
  <c r="IN303" i="1"/>
  <c r="IM303" i="1"/>
  <c r="IL303" i="1"/>
  <c r="IK303" i="1"/>
  <c r="IJ303" i="1"/>
  <c r="II303" i="1"/>
  <c r="IH303" i="1"/>
  <c r="IG303" i="1"/>
  <c r="IF303" i="1"/>
  <c r="IE303" i="1"/>
  <c r="ID303" i="1"/>
  <c r="IC303" i="1"/>
  <c r="IB303" i="1"/>
  <c r="IA303" i="1"/>
  <c r="HZ303" i="1"/>
  <c r="HY303" i="1"/>
  <c r="HX303" i="1"/>
  <c r="HW303" i="1"/>
  <c r="HV303" i="1"/>
  <c r="HU303" i="1"/>
  <c r="HT303" i="1"/>
  <c r="HS303" i="1"/>
  <c r="IQ301" i="1"/>
  <c r="IP301" i="1"/>
  <c r="IO301" i="1"/>
  <c r="IN301" i="1"/>
  <c r="IM301" i="1"/>
  <c r="IL301" i="1"/>
  <c r="IK301" i="1"/>
  <c r="IJ301" i="1"/>
  <c r="II301" i="1"/>
  <c r="IH301" i="1"/>
  <c r="IG301" i="1"/>
  <c r="IF301" i="1"/>
  <c r="IE301" i="1"/>
  <c r="ID301" i="1"/>
  <c r="IC301" i="1"/>
  <c r="IB301" i="1"/>
  <c r="IA301" i="1"/>
  <c r="HZ301" i="1"/>
  <c r="HY301" i="1"/>
  <c r="HX301" i="1"/>
  <c r="HW301" i="1"/>
  <c r="HV301" i="1"/>
  <c r="HU301" i="1"/>
  <c r="HT301" i="1"/>
  <c r="HS301" i="1"/>
  <c r="IP300" i="1"/>
  <c r="IO300" i="1"/>
  <c r="IN300" i="1"/>
  <c r="IM300" i="1"/>
  <c r="IL300" i="1"/>
  <c r="IK300" i="1"/>
  <c r="IJ300" i="1"/>
  <c r="II300" i="1"/>
  <c r="IH300" i="1"/>
  <c r="IG300" i="1"/>
  <c r="IF300" i="1"/>
  <c r="IE300" i="1"/>
  <c r="ID300" i="1"/>
  <c r="IC300" i="1"/>
  <c r="IB300" i="1"/>
  <c r="IA300" i="1"/>
  <c r="HZ300" i="1"/>
  <c r="HY300" i="1"/>
  <c r="HX300" i="1"/>
  <c r="HW300" i="1"/>
  <c r="HV300" i="1"/>
  <c r="HU300" i="1"/>
  <c r="HT300" i="1"/>
  <c r="HS300" i="1"/>
  <c r="IQ299" i="1"/>
  <c r="IP299" i="1"/>
  <c r="IO299" i="1"/>
  <c r="IN299" i="1"/>
  <c r="IM299" i="1"/>
  <c r="IL299" i="1"/>
  <c r="IK299" i="1"/>
  <c r="IJ299" i="1"/>
  <c r="II299" i="1"/>
  <c r="IH299" i="1"/>
  <c r="IG299" i="1"/>
  <c r="IF299" i="1"/>
  <c r="IE299" i="1"/>
  <c r="ID299" i="1"/>
  <c r="IC299" i="1"/>
  <c r="IB299" i="1"/>
  <c r="IA299" i="1"/>
  <c r="HZ299" i="1"/>
  <c r="HY299" i="1"/>
  <c r="HX299" i="1"/>
  <c r="HW299" i="1"/>
  <c r="HV299" i="1"/>
  <c r="HU299" i="1"/>
  <c r="HT299" i="1"/>
  <c r="HS299" i="1"/>
  <c r="IP298" i="1"/>
  <c r="IO298" i="1"/>
  <c r="IN298" i="1"/>
  <c r="IM298" i="1"/>
  <c r="IL298" i="1"/>
  <c r="IK298" i="1"/>
  <c r="IJ298" i="1"/>
  <c r="II298" i="1"/>
  <c r="IH298" i="1"/>
  <c r="IG298" i="1"/>
  <c r="IF298" i="1"/>
  <c r="IE298" i="1"/>
  <c r="ID298" i="1"/>
  <c r="IC298" i="1"/>
  <c r="IB298" i="1"/>
  <c r="IA298" i="1"/>
  <c r="HZ298" i="1"/>
  <c r="HY298" i="1"/>
  <c r="HX298" i="1"/>
  <c r="HW298" i="1"/>
  <c r="HV298" i="1"/>
  <c r="HU298" i="1"/>
  <c r="HT298" i="1"/>
  <c r="HS298" i="1"/>
  <c r="IP297" i="1"/>
  <c r="IO297" i="1"/>
  <c r="IN297" i="1"/>
  <c r="IM297" i="1"/>
  <c r="IL297" i="1"/>
  <c r="IK297" i="1"/>
  <c r="IJ297" i="1"/>
  <c r="II297" i="1"/>
  <c r="IH297" i="1"/>
  <c r="IG297" i="1"/>
  <c r="IF297" i="1"/>
  <c r="IE297" i="1"/>
  <c r="ID297" i="1"/>
  <c r="IC297" i="1"/>
  <c r="IB297" i="1"/>
  <c r="IA297" i="1"/>
  <c r="HZ297" i="1"/>
  <c r="HY297" i="1"/>
  <c r="HX297" i="1"/>
  <c r="HW297" i="1"/>
  <c r="HV297" i="1"/>
  <c r="HU297" i="1"/>
  <c r="HT297" i="1"/>
  <c r="HS297" i="1"/>
  <c r="IP296" i="1"/>
  <c r="IO296" i="1"/>
  <c r="IN296" i="1"/>
  <c r="IM296" i="1"/>
  <c r="IL296" i="1"/>
  <c r="IK296" i="1"/>
  <c r="IJ296" i="1"/>
  <c r="II296" i="1"/>
  <c r="IH296" i="1"/>
  <c r="IG296" i="1"/>
  <c r="IF296" i="1"/>
  <c r="IE296" i="1"/>
  <c r="ID296" i="1"/>
  <c r="IC296" i="1"/>
  <c r="IB296" i="1"/>
  <c r="IA296" i="1"/>
  <c r="HZ296" i="1"/>
  <c r="HY296" i="1"/>
  <c r="HX296" i="1"/>
  <c r="HW296" i="1"/>
  <c r="HV296" i="1"/>
  <c r="HU296" i="1"/>
  <c r="HT296" i="1"/>
  <c r="HS296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IP292" i="1"/>
  <c r="IO292" i="1"/>
  <c r="IN292" i="1"/>
  <c r="IM292" i="1"/>
  <c r="IL292" i="1"/>
  <c r="IK292" i="1"/>
  <c r="IJ292" i="1"/>
  <c r="II292" i="1"/>
  <c r="IH292" i="1"/>
  <c r="IG292" i="1"/>
  <c r="IF292" i="1"/>
  <c r="IE292" i="1"/>
  <c r="ID292" i="1"/>
  <c r="IC292" i="1"/>
  <c r="IB292" i="1"/>
  <c r="IA292" i="1"/>
  <c r="HZ292" i="1"/>
  <c r="HY292" i="1"/>
  <c r="HX292" i="1"/>
  <c r="HW292" i="1"/>
  <c r="HV292" i="1"/>
  <c r="HU292" i="1"/>
  <c r="HT292" i="1"/>
  <c r="HS292" i="1"/>
  <c r="IP290" i="1"/>
  <c r="IO290" i="1"/>
  <c r="IN290" i="1"/>
  <c r="IM290" i="1"/>
  <c r="IL290" i="1"/>
  <c r="IK290" i="1"/>
  <c r="IJ290" i="1"/>
  <c r="II290" i="1"/>
  <c r="IH290" i="1"/>
  <c r="IG290" i="1"/>
  <c r="IF290" i="1"/>
  <c r="IE290" i="1"/>
  <c r="ID290" i="1"/>
  <c r="IC290" i="1"/>
  <c r="IB290" i="1"/>
  <c r="IA290" i="1"/>
  <c r="HZ290" i="1"/>
  <c r="HY290" i="1"/>
  <c r="HX290" i="1"/>
  <c r="HW290" i="1"/>
  <c r="HV290" i="1"/>
  <c r="HU290" i="1"/>
  <c r="HT290" i="1"/>
  <c r="HS290" i="1"/>
  <c r="IP289" i="1"/>
  <c r="IO289" i="1"/>
  <c r="IN289" i="1"/>
  <c r="IM289" i="1"/>
  <c r="IL289" i="1"/>
  <c r="IK289" i="1"/>
  <c r="IJ289" i="1"/>
  <c r="II289" i="1"/>
  <c r="IH289" i="1"/>
  <c r="IG289" i="1"/>
  <c r="IF289" i="1"/>
  <c r="IE289" i="1"/>
  <c r="ID289" i="1"/>
  <c r="IC289" i="1"/>
  <c r="IB289" i="1"/>
  <c r="IA289" i="1"/>
  <c r="HZ289" i="1"/>
  <c r="HY289" i="1"/>
  <c r="HX289" i="1"/>
  <c r="HW289" i="1"/>
  <c r="HV289" i="1"/>
  <c r="HU289" i="1"/>
  <c r="HT289" i="1"/>
  <c r="HS289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IP287" i="1"/>
  <c r="IO287" i="1"/>
  <c r="IN287" i="1"/>
  <c r="IM287" i="1"/>
  <c r="IL287" i="1"/>
  <c r="IK287" i="1"/>
  <c r="IJ287" i="1"/>
  <c r="II287" i="1"/>
  <c r="IH287" i="1"/>
  <c r="IG287" i="1"/>
  <c r="IF287" i="1"/>
  <c r="IE287" i="1"/>
  <c r="ID287" i="1"/>
  <c r="IC287" i="1"/>
  <c r="IB287" i="1"/>
  <c r="IA287" i="1"/>
  <c r="HZ287" i="1"/>
  <c r="HY287" i="1"/>
  <c r="HX287" i="1"/>
  <c r="HW287" i="1"/>
  <c r="HV287" i="1"/>
  <c r="HU287" i="1"/>
  <c r="HT287" i="1"/>
  <c r="HS287" i="1"/>
  <c r="IP286" i="1"/>
  <c r="IO286" i="1"/>
  <c r="IN286" i="1"/>
  <c r="IM286" i="1"/>
  <c r="IL286" i="1"/>
  <c r="IK286" i="1"/>
  <c r="IJ286" i="1"/>
  <c r="II286" i="1"/>
  <c r="IH286" i="1"/>
  <c r="IG286" i="1"/>
  <c r="IF286" i="1"/>
  <c r="IE286" i="1"/>
  <c r="ID286" i="1"/>
  <c r="IC286" i="1"/>
  <c r="IB286" i="1"/>
  <c r="IA286" i="1"/>
  <c r="HZ286" i="1"/>
  <c r="HY286" i="1"/>
  <c r="HX286" i="1"/>
  <c r="HW286" i="1"/>
  <c r="HV286" i="1"/>
  <c r="HU286" i="1"/>
  <c r="HT286" i="1"/>
  <c r="HS286" i="1"/>
  <c r="IP285" i="1"/>
  <c r="IO285" i="1"/>
  <c r="IN285" i="1"/>
  <c r="IM285" i="1"/>
  <c r="IL285" i="1"/>
  <c r="IK285" i="1"/>
  <c r="IJ285" i="1"/>
  <c r="II285" i="1"/>
  <c r="IH285" i="1"/>
  <c r="IG285" i="1"/>
  <c r="IF285" i="1"/>
  <c r="IE285" i="1"/>
  <c r="ID285" i="1"/>
  <c r="IC285" i="1"/>
  <c r="IB285" i="1"/>
  <c r="IA285" i="1"/>
  <c r="HZ285" i="1"/>
  <c r="HY285" i="1"/>
  <c r="HX285" i="1"/>
  <c r="HW285" i="1"/>
  <c r="HV285" i="1"/>
  <c r="HU285" i="1"/>
  <c r="HT285" i="1"/>
  <c r="HS285" i="1"/>
  <c r="IP284" i="1"/>
  <c r="IO284" i="1"/>
  <c r="IN284" i="1"/>
  <c r="IM284" i="1"/>
  <c r="IL284" i="1"/>
  <c r="IK284" i="1"/>
  <c r="IJ284" i="1"/>
  <c r="II284" i="1"/>
  <c r="IH284" i="1"/>
  <c r="IG284" i="1"/>
  <c r="IF284" i="1"/>
  <c r="IE284" i="1"/>
  <c r="ID284" i="1"/>
  <c r="IC284" i="1"/>
  <c r="IB284" i="1"/>
  <c r="IA284" i="1"/>
  <c r="HZ284" i="1"/>
  <c r="HY284" i="1"/>
  <c r="HX284" i="1"/>
  <c r="HW284" i="1"/>
  <c r="HV284" i="1"/>
  <c r="HU284" i="1"/>
  <c r="HT284" i="1"/>
  <c r="HS284" i="1"/>
  <c r="IQ283" i="1"/>
  <c r="IP283" i="1"/>
  <c r="IO283" i="1"/>
  <c r="IN283" i="1"/>
  <c r="IM283" i="1"/>
  <c r="IL283" i="1"/>
  <c r="IK283" i="1"/>
  <c r="IJ283" i="1"/>
  <c r="II283" i="1"/>
  <c r="IH283" i="1"/>
  <c r="IG283" i="1"/>
  <c r="IF283" i="1"/>
  <c r="IE283" i="1"/>
  <c r="ID283" i="1"/>
  <c r="IC283" i="1"/>
  <c r="IB283" i="1"/>
  <c r="IA283" i="1"/>
  <c r="HZ283" i="1"/>
  <c r="HY283" i="1"/>
  <c r="HX283" i="1"/>
  <c r="HW283" i="1"/>
  <c r="HV283" i="1"/>
  <c r="HU283" i="1"/>
  <c r="HT283" i="1"/>
  <c r="HS283" i="1"/>
  <c r="IP282" i="1"/>
  <c r="IO282" i="1"/>
  <c r="IN282" i="1"/>
  <c r="IM282" i="1"/>
  <c r="IL282" i="1"/>
  <c r="IK282" i="1"/>
  <c r="IJ282" i="1"/>
  <c r="II282" i="1"/>
  <c r="IH282" i="1"/>
  <c r="IG282" i="1"/>
  <c r="IF282" i="1"/>
  <c r="IE282" i="1"/>
  <c r="ID282" i="1"/>
  <c r="IC282" i="1"/>
  <c r="IB282" i="1"/>
  <c r="IA282" i="1"/>
  <c r="HZ282" i="1"/>
  <c r="HY282" i="1"/>
  <c r="HX282" i="1"/>
  <c r="HW282" i="1"/>
  <c r="HV282" i="1"/>
  <c r="HU282" i="1"/>
  <c r="HT282" i="1"/>
  <c r="HS282" i="1"/>
  <c r="IP281" i="1"/>
  <c r="IO281" i="1"/>
  <c r="IN281" i="1"/>
  <c r="IM281" i="1"/>
  <c r="IL281" i="1"/>
  <c r="IK281" i="1"/>
  <c r="IJ281" i="1"/>
  <c r="II281" i="1"/>
  <c r="IH281" i="1"/>
  <c r="IG281" i="1"/>
  <c r="IF281" i="1"/>
  <c r="IE281" i="1"/>
  <c r="ID281" i="1"/>
  <c r="IC281" i="1"/>
  <c r="IB281" i="1"/>
  <c r="IA281" i="1"/>
  <c r="HZ281" i="1"/>
  <c r="HY281" i="1"/>
  <c r="HX281" i="1"/>
  <c r="HW281" i="1"/>
  <c r="HV281" i="1"/>
  <c r="HU281" i="1"/>
  <c r="HT281" i="1"/>
  <c r="HS281" i="1"/>
  <c r="IP280" i="1"/>
  <c r="IO280" i="1"/>
  <c r="IN280" i="1"/>
  <c r="IM280" i="1"/>
  <c r="IL280" i="1"/>
  <c r="IK280" i="1"/>
  <c r="IJ280" i="1"/>
  <c r="II280" i="1"/>
  <c r="IH280" i="1"/>
  <c r="IG280" i="1"/>
  <c r="IF280" i="1"/>
  <c r="IE280" i="1"/>
  <c r="ID280" i="1"/>
  <c r="IC280" i="1"/>
  <c r="IB280" i="1"/>
  <c r="IA280" i="1"/>
  <c r="HZ280" i="1"/>
  <c r="HY280" i="1"/>
  <c r="HX280" i="1"/>
  <c r="HW280" i="1"/>
  <c r="HV280" i="1"/>
  <c r="HU280" i="1"/>
  <c r="HT280" i="1"/>
  <c r="HS280" i="1"/>
  <c r="IQ279" i="1"/>
  <c r="IP279" i="1"/>
  <c r="IO279" i="1"/>
  <c r="IN279" i="1"/>
  <c r="IM279" i="1"/>
  <c r="IL279" i="1"/>
  <c r="IK279" i="1"/>
  <c r="IJ279" i="1"/>
  <c r="II279" i="1"/>
  <c r="IH279" i="1"/>
  <c r="IG279" i="1"/>
  <c r="IF279" i="1"/>
  <c r="IE279" i="1"/>
  <c r="ID279" i="1"/>
  <c r="IC279" i="1"/>
  <c r="IB279" i="1"/>
  <c r="IA279" i="1"/>
  <c r="HZ279" i="1"/>
  <c r="HY279" i="1"/>
  <c r="HX279" i="1"/>
  <c r="HW279" i="1"/>
  <c r="HV279" i="1"/>
  <c r="HU279" i="1"/>
  <c r="HT279" i="1"/>
  <c r="HS279" i="1"/>
  <c r="IP278" i="1"/>
  <c r="IO278" i="1"/>
  <c r="IN278" i="1"/>
  <c r="IM278" i="1"/>
  <c r="IL278" i="1"/>
  <c r="IK278" i="1"/>
  <c r="IJ278" i="1"/>
  <c r="II278" i="1"/>
  <c r="IH278" i="1"/>
  <c r="IG278" i="1"/>
  <c r="IF278" i="1"/>
  <c r="IE278" i="1"/>
  <c r="ID278" i="1"/>
  <c r="IC278" i="1"/>
  <c r="IB278" i="1"/>
  <c r="IA278" i="1"/>
  <c r="HZ278" i="1"/>
  <c r="HY278" i="1"/>
  <c r="HX278" i="1"/>
  <c r="HW278" i="1"/>
  <c r="HV278" i="1"/>
  <c r="HU278" i="1"/>
  <c r="HT278" i="1"/>
  <c r="HS278" i="1"/>
  <c r="IQ276" i="1"/>
  <c r="IP276" i="1"/>
  <c r="IO276" i="1"/>
  <c r="IN276" i="1"/>
  <c r="IM276" i="1"/>
  <c r="IL276" i="1"/>
  <c r="IK276" i="1"/>
  <c r="IJ276" i="1"/>
  <c r="II276" i="1"/>
  <c r="IH276" i="1"/>
  <c r="IG276" i="1"/>
  <c r="IF276" i="1"/>
  <c r="IE276" i="1"/>
  <c r="ID276" i="1"/>
  <c r="IC276" i="1"/>
  <c r="IB276" i="1"/>
  <c r="IA276" i="1"/>
  <c r="HZ276" i="1"/>
  <c r="HY276" i="1"/>
  <c r="HX276" i="1"/>
  <c r="HW276" i="1"/>
  <c r="HV276" i="1"/>
  <c r="HU276" i="1"/>
  <c r="HT276" i="1"/>
  <c r="HS276" i="1"/>
  <c r="IP273" i="1"/>
  <c r="IO273" i="1"/>
  <c r="IN273" i="1"/>
  <c r="IM273" i="1"/>
  <c r="IL273" i="1"/>
  <c r="IK273" i="1"/>
  <c r="IJ273" i="1"/>
  <c r="II273" i="1"/>
  <c r="IH273" i="1"/>
  <c r="IG273" i="1"/>
  <c r="IF273" i="1"/>
  <c r="IE273" i="1"/>
  <c r="ID273" i="1"/>
  <c r="IC273" i="1"/>
  <c r="IB273" i="1"/>
  <c r="IA273" i="1"/>
  <c r="HZ273" i="1"/>
  <c r="HY273" i="1"/>
  <c r="HX273" i="1"/>
  <c r="HW273" i="1"/>
  <c r="HV273" i="1"/>
  <c r="HU273" i="1"/>
  <c r="HT273" i="1"/>
  <c r="HS273" i="1"/>
  <c r="IP270" i="1"/>
  <c r="IO270" i="1"/>
  <c r="IN270" i="1"/>
  <c r="IM270" i="1"/>
  <c r="IL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V270" i="1"/>
  <c r="HU270" i="1"/>
  <c r="HT270" i="1"/>
  <c r="HS270" i="1"/>
  <c r="IP265" i="1"/>
  <c r="IO265" i="1"/>
  <c r="IN265" i="1"/>
  <c r="IM265" i="1"/>
  <c r="IL265" i="1"/>
  <c r="IK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IP272" i="1"/>
  <c r="IO272" i="1"/>
  <c r="IN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X272" i="1"/>
  <c r="HW272" i="1"/>
  <c r="HV272" i="1"/>
  <c r="HU272" i="1"/>
  <c r="HT272" i="1"/>
  <c r="HS272" i="1"/>
  <c r="IP264" i="1"/>
  <c r="IO264" i="1"/>
  <c r="IN264" i="1"/>
  <c r="IM264" i="1"/>
  <c r="IL264" i="1"/>
  <c r="IK264" i="1"/>
  <c r="IJ264" i="1"/>
  <c r="II264" i="1"/>
  <c r="IH264" i="1"/>
  <c r="IG264" i="1"/>
  <c r="IF264" i="1"/>
  <c r="IE264" i="1"/>
  <c r="ID264" i="1"/>
  <c r="IC264" i="1"/>
  <c r="IB264" i="1"/>
  <c r="IA264" i="1"/>
  <c r="HZ264" i="1"/>
  <c r="HY264" i="1"/>
  <c r="HX264" i="1"/>
  <c r="HW264" i="1"/>
  <c r="HV264" i="1"/>
  <c r="HU264" i="1"/>
  <c r="HT264" i="1"/>
  <c r="HS264" i="1"/>
  <c r="IP263" i="1"/>
  <c r="IO263" i="1"/>
  <c r="IN263" i="1"/>
  <c r="IM263" i="1"/>
  <c r="IL263" i="1"/>
  <c r="IK263" i="1"/>
  <c r="IJ263" i="1"/>
  <c r="II263" i="1"/>
  <c r="IH263" i="1"/>
  <c r="IG263" i="1"/>
  <c r="IF263" i="1"/>
  <c r="IE263" i="1"/>
  <c r="ID263" i="1"/>
  <c r="IC263" i="1"/>
  <c r="IB263" i="1"/>
  <c r="IA263" i="1"/>
  <c r="HZ263" i="1"/>
  <c r="HY263" i="1"/>
  <c r="HX263" i="1"/>
  <c r="HW263" i="1"/>
  <c r="HV263" i="1"/>
  <c r="HU263" i="1"/>
  <c r="HT263" i="1"/>
  <c r="HS263" i="1"/>
  <c r="IP262" i="1"/>
  <c r="IO262" i="1"/>
  <c r="IN262" i="1"/>
  <c r="IM262" i="1"/>
  <c r="IL262" i="1"/>
  <c r="IK262" i="1"/>
  <c r="IJ262" i="1"/>
  <c r="II262" i="1"/>
  <c r="IH262" i="1"/>
  <c r="IG262" i="1"/>
  <c r="IF262" i="1"/>
  <c r="IE262" i="1"/>
  <c r="ID262" i="1"/>
  <c r="IC262" i="1"/>
  <c r="IB262" i="1"/>
  <c r="IA262" i="1"/>
  <c r="HZ262" i="1"/>
  <c r="HY262" i="1"/>
  <c r="HX262" i="1"/>
  <c r="HW262" i="1"/>
  <c r="HV262" i="1"/>
  <c r="HU262" i="1"/>
  <c r="HT262" i="1"/>
  <c r="HS262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IB261" i="1"/>
  <c r="IA261" i="1"/>
  <c r="HZ261" i="1"/>
  <c r="HY261" i="1"/>
  <c r="HX261" i="1"/>
  <c r="HW261" i="1"/>
  <c r="HV261" i="1"/>
  <c r="HU261" i="1"/>
  <c r="HT261" i="1"/>
  <c r="HS261" i="1"/>
  <c r="IP260" i="1"/>
  <c r="IO260" i="1"/>
  <c r="IN260" i="1"/>
  <c r="IM260" i="1"/>
  <c r="IL260" i="1"/>
  <c r="IK260" i="1"/>
  <c r="IJ260" i="1"/>
  <c r="II260" i="1"/>
  <c r="IH260" i="1"/>
  <c r="IG260" i="1"/>
  <c r="IF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V256" i="1"/>
  <c r="HU256" i="1"/>
  <c r="HT256" i="1"/>
  <c r="HS256" i="1"/>
  <c r="IP255" i="1"/>
  <c r="IO255" i="1"/>
  <c r="IN255" i="1"/>
  <c r="IM255" i="1"/>
  <c r="IL255" i="1"/>
  <c r="IK255" i="1"/>
  <c r="IJ255" i="1"/>
  <c r="II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U255" i="1"/>
  <c r="HT255" i="1"/>
  <c r="HS255" i="1"/>
  <c r="IP254" i="1"/>
  <c r="IO254" i="1"/>
  <c r="IN254" i="1"/>
  <c r="IM254" i="1"/>
  <c r="IL254" i="1"/>
  <c r="IK254" i="1"/>
  <c r="IJ254" i="1"/>
  <c r="II254" i="1"/>
  <c r="IH254" i="1"/>
  <c r="IG254" i="1"/>
  <c r="IF254" i="1"/>
  <c r="IE254" i="1"/>
  <c r="ID254" i="1"/>
  <c r="IC254" i="1"/>
  <c r="IB254" i="1"/>
  <c r="IA254" i="1"/>
  <c r="HZ254" i="1"/>
  <c r="HY254" i="1"/>
  <c r="HX254" i="1"/>
  <c r="HW254" i="1"/>
  <c r="HV254" i="1"/>
  <c r="HU254" i="1"/>
  <c r="HT254" i="1"/>
  <c r="HS254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S253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C251" i="1"/>
  <c r="IB251" i="1"/>
  <c r="IA251" i="1"/>
  <c r="HZ251" i="1"/>
  <c r="HY251" i="1"/>
  <c r="HX251" i="1"/>
  <c r="HW251" i="1"/>
  <c r="HV251" i="1"/>
  <c r="HU251" i="1"/>
  <c r="HT251" i="1"/>
  <c r="HS251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IQ247" i="1"/>
  <c r="IP247" i="1"/>
  <c r="IO247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IP246" i="1"/>
  <c r="IO246" i="1"/>
  <c r="IN246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IP244" i="1"/>
  <c r="IO244" i="1"/>
  <c r="IN244" i="1"/>
  <c r="IM244" i="1"/>
  <c r="IL244" i="1"/>
  <c r="IK244" i="1"/>
  <c r="IJ244" i="1"/>
  <c r="II244" i="1"/>
  <c r="IH244" i="1"/>
  <c r="IG244" i="1"/>
  <c r="IF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IP243" i="1"/>
  <c r="IO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IP242" i="1"/>
  <c r="IO242" i="1"/>
  <c r="IN242" i="1"/>
  <c r="IM242" i="1"/>
  <c r="IL242" i="1"/>
  <c r="IK242" i="1"/>
  <c r="IJ242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IQ241" i="1"/>
  <c r="IP241" i="1"/>
  <c r="IO241" i="1"/>
  <c r="IN241" i="1"/>
  <c r="IM241" i="1"/>
  <c r="IL241" i="1"/>
  <c r="IK241" i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IP240" i="1"/>
  <c r="IO240" i="1"/>
  <c r="IN240" i="1"/>
  <c r="IM240" i="1"/>
  <c r="IL240" i="1"/>
  <c r="IK240" i="1"/>
  <c r="IJ240" i="1"/>
  <c r="II240" i="1"/>
  <c r="IH240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IP239" i="1"/>
  <c r="IO239" i="1"/>
  <c r="IN239" i="1"/>
  <c r="IM239" i="1"/>
  <c r="IL239" i="1"/>
  <c r="IK239" i="1"/>
  <c r="IJ239" i="1"/>
  <c r="II239" i="1"/>
  <c r="IH239" i="1"/>
  <c r="IG239" i="1"/>
  <c r="IF239" i="1"/>
  <c r="IE239" i="1"/>
  <c r="ID239" i="1"/>
  <c r="IC239" i="1"/>
  <c r="IB239" i="1"/>
  <c r="IA239" i="1"/>
  <c r="HZ239" i="1"/>
  <c r="HY239" i="1"/>
  <c r="HX239" i="1"/>
  <c r="HW239" i="1"/>
  <c r="HV239" i="1"/>
  <c r="HU239" i="1"/>
  <c r="HT239" i="1"/>
  <c r="HS239" i="1"/>
  <c r="IP238" i="1"/>
  <c r="IO238" i="1"/>
  <c r="IN238" i="1"/>
  <c r="IM238" i="1"/>
  <c r="IL238" i="1"/>
  <c r="IK238" i="1"/>
  <c r="IJ238" i="1"/>
  <c r="II238" i="1"/>
  <c r="IH238" i="1"/>
  <c r="IG238" i="1"/>
  <c r="IF238" i="1"/>
  <c r="IE238" i="1"/>
  <c r="ID238" i="1"/>
  <c r="IC238" i="1"/>
  <c r="IB238" i="1"/>
  <c r="IA238" i="1"/>
  <c r="HZ238" i="1"/>
  <c r="HY238" i="1"/>
  <c r="HX238" i="1"/>
  <c r="HW238" i="1"/>
  <c r="HV238" i="1"/>
  <c r="HU238" i="1"/>
  <c r="HT238" i="1"/>
  <c r="HS238" i="1"/>
  <c r="IP237" i="1"/>
  <c r="IO237" i="1"/>
  <c r="IN237" i="1"/>
  <c r="IM237" i="1"/>
  <c r="IL237" i="1"/>
  <c r="IK237" i="1"/>
  <c r="IJ237" i="1"/>
  <c r="II237" i="1"/>
  <c r="IH237" i="1"/>
  <c r="IG237" i="1"/>
  <c r="IF237" i="1"/>
  <c r="IE237" i="1"/>
  <c r="ID237" i="1"/>
  <c r="IC237" i="1"/>
  <c r="IB237" i="1"/>
  <c r="IA237" i="1"/>
  <c r="HZ237" i="1"/>
  <c r="HY237" i="1"/>
  <c r="HX237" i="1"/>
  <c r="HW237" i="1"/>
  <c r="HV237" i="1"/>
  <c r="HU237" i="1"/>
  <c r="HT237" i="1"/>
  <c r="HS237" i="1"/>
  <c r="IQ236" i="1"/>
  <c r="IP236" i="1"/>
  <c r="IO236" i="1"/>
  <c r="IN236" i="1"/>
  <c r="IM236" i="1"/>
  <c r="IL236" i="1"/>
  <c r="IK236" i="1"/>
  <c r="IJ236" i="1"/>
  <c r="II236" i="1"/>
  <c r="IH236" i="1"/>
  <c r="IG236" i="1"/>
  <c r="IF236" i="1"/>
  <c r="IE236" i="1"/>
  <c r="ID236" i="1"/>
  <c r="IC236" i="1"/>
  <c r="IB236" i="1"/>
  <c r="IA236" i="1"/>
  <c r="HZ236" i="1"/>
  <c r="HY236" i="1"/>
  <c r="HX236" i="1"/>
  <c r="HW236" i="1"/>
  <c r="HV236" i="1"/>
  <c r="HU236" i="1"/>
  <c r="HT236" i="1"/>
  <c r="HS236" i="1"/>
  <c r="IP235" i="1"/>
  <c r="IO235" i="1"/>
  <c r="IN235" i="1"/>
  <c r="IM235" i="1"/>
  <c r="IL235" i="1"/>
  <c r="IK235" i="1"/>
  <c r="IJ235" i="1"/>
  <c r="II235" i="1"/>
  <c r="IH235" i="1"/>
  <c r="IG235" i="1"/>
  <c r="IF235" i="1"/>
  <c r="IE235" i="1"/>
  <c r="ID235" i="1"/>
  <c r="IC235" i="1"/>
  <c r="IB235" i="1"/>
  <c r="IA235" i="1"/>
  <c r="HZ235" i="1"/>
  <c r="HY235" i="1"/>
  <c r="HX235" i="1"/>
  <c r="HW235" i="1"/>
  <c r="HV235" i="1"/>
  <c r="HU235" i="1"/>
  <c r="HT235" i="1"/>
  <c r="HS235" i="1"/>
  <c r="IQ233" i="1"/>
  <c r="IP233" i="1"/>
  <c r="IO233" i="1"/>
  <c r="IN233" i="1"/>
  <c r="IM233" i="1"/>
  <c r="IL233" i="1"/>
  <c r="IK233" i="1"/>
  <c r="IJ233" i="1"/>
  <c r="II233" i="1"/>
  <c r="IH233" i="1"/>
  <c r="IG233" i="1"/>
  <c r="IF233" i="1"/>
  <c r="IE233" i="1"/>
  <c r="ID233" i="1"/>
  <c r="IC233" i="1"/>
  <c r="IB233" i="1"/>
  <c r="IA233" i="1"/>
  <c r="HZ233" i="1"/>
  <c r="HY233" i="1"/>
  <c r="HX233" i="1"/>
  <c r="HW233" i="1"/>
  <c r="HV233" i="1"/>
  <c r="HU233" i="1"/>
  <c r="HT233" i="1"/>
  <c r="HS233" i="1"/>
  <c r="IQ232" i="1"/>
  <c r="IP232" i="1"/>
  <c r="IO232" i="1"/>
  <c r="IN232" i="1"/>
  <c r="IM232" i="1"/>
  <c r="IL232" i="1"/>
  <c r="IK232" i="1"/>
  <c r="IJ232" i="1"/>
  <c r="II232" i="1"/>
  <c r="IH232" i="1"/>
  <c r="IG232" i="1"/>
  <c r="IF232" i="1"/>
  <c r="IE232" i="1"/>
  <c r="ID232" i="1"/>
  <c r="IC232" i="1"/>
  <c r="IB232" i="1"/>
  <c r="IA232" i="1"/>
  <c r="HZ232" i="1"/>
  <c r="HY232" i="1"/>
  <c r="HX232" i="1"/>
  <c r="HW232" i="1"/>
  <c r="HV232" i="1"/>
  <c r="HU232" i="1"/>
  <c r="HT232" i="1"/>
  <c r="HS232" i="1"/>
  <c r="IP231" i="1"/>
  <c r="IO231" i="1"/>
  <c r="IN231" i="1"/>
  <c r="IM231" i="1"/>
  <c r="IL231" i="1"/>
  <c r="IK231" i="1"/>
  <c r="IJ231" i="1"/>
  <c r="II231" i="1"/>
  <c r="IH231" i="1"/>
  <c r="IG231" i="1"/>
  <c r="IF231" i="1"/>
  <c r="IE231" i="1"/>
  <c r="ID231" i="1"/>
  <c r="IC231" i="1"/>
  <c r="IB231" i="1"/>
  <c r="IA231" i="1"/>
  <c r="HZ231" i="1"/>
  <c r="HY231" i="1"/>
  <c r="HX231" i="1"/>
  <c r="HW231" i="1"/>
  <c r="HV231" i="1"/>
  <c r="HU231" i="1"/>
  <c r="HT231" i="1"/>
  <c r="HS231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HX229" i="1"/>
  <c r="HW229" i="1"/>
  <c r="HV229" i="1"/>
  <c r="HU229" i="1"/>
  <c r="HT229" i="1"/>
  <c r="HS229" i="1"/>
  <c r="IP228" i="1"/>
  <c r="IO228" i="1"/>
  <c r="IN228" i="1"/>
  <c r="IM228" i="1"/>
  <c r="IL228" i="1"/>
  <c r="IK228" i="1"/>
  <c r="IJ228" i="1"/>
  <c r="II228" i="1"/>
  <c r="IH228" i="1"/>
  <c r="IG228" i="1"/>
  <c r="IF228" i="1"/>
  <c r="IE228" i="1"/>
  <c r="ID228" i="1"/>
  <c r="IC228" i="1"/>
  <c r="IB228" i="1"/>
  <c r="IA228" i="1"/>
  <c r="HZ228" i="1"/>
  <c r="HY228" i="1"/>
  <c r="HX228" i="1"/>
  <c r="HW228" i="1"/>
  <c r="HV228" i="1"/>
  <c r="HU228" i="1"/>
  <c r="HT228" i="1"/>
  <c r="HS228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IB227" i="1"/>
  <c r="IA227" i="1"/>
  <c r="HZ227" i="1"/>
  <c r="HY227" i="1"/>
  <c r="HX227" i="1"/>
  <c r="HW227" i="1"/>
  <c r="HV227" i="1"/>
  <c r="HU227" i="1"/>
  <c r="HT227" i="1"/>
  <c r="HS227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HX226" i="1"/>
  <c r="HW226" i="1"/>
  <c r="HV226" i="1"/>
  <c r="HU226" i="1"/>
  <c r="HT226" i="1"/>
  <c r="HS226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HX225" i="1"/>
  <c r="HW225" i="1"/>
  <c r="HV225" i="1"/>
  <c r="HU225" i="1"/>
  <c r="HT225" i="1"/>
  <c r="HS225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HX224" i="1"/>
  <c r="HW224" i="1"/>
  <c r="HV224" i="1"/>
  <c r="HU224" i="1"/>
  <c r="HT224" i="1"/>
  <c r="HS224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HX223" i="1"/>
  <c r="HW223" i="1"/>
  <c r="HV223" i="1"/>
  <c r="HU223" i="1"/>
  <c r="HT223" i="1"/>
  <c r="HS223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HX222" i="1"/>
  <c r="HW222" i="1"/>
  <c r="HV222" i="1"/>
  <c r="HU222" i="1"/>
  <c r="HT222" i="1"/>
  <c r="HS222" i="1"/>
  <c r="IP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HX221" i="1"/>
  <c r="HW221" i="1"/>
  <c r="HV221" i="1"/>
  <c r="HU221" i="1"/>
  <c r="HT221" i="1"/>
  <c r="HS221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HX220" i="1"/>
  <c r="HW220" i="1"/>
  <c r="HV220" i="1"/>
  <c r="HU220" i="1"/>
  <c r="HT220" i="1"/>
  <c r="HS220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HX218" i="1"/>
  <c r="HW218" i="1"/>
  <c r="HV218" i="1"/>
  <c r="HU218" i="1"/>
  <c r="HT218" i="1"/>
  <c r="HS218" i="1"/>
  <c r="IQ217" i="1"/>
  <c r="IP217" i="1"/>
  <c r="IO217" i="1"/>
  <c r="IN217" i="1"/>
  <c r="IM217" i="1"/>
  <c r="IL217" i="1"/>
  <c r="IK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HX217" i="1"/>
  <c r="HW217" i="1"/>
  <c r="HV217" i="1"/>
  <c r="HU217" i="1"/>
  <c r="HT217" i="1"/>
  <c r="HS217" i="1"/>
  <c r="IP215" i="1"/>
  <c r="IO215" i="1"/>
  <c r="IN215" i="1"/>
  <c r="IM215" i="1"/>
  <c r="IL215" i="1"/>
  <c r="IK215" i="1"/>
  <c r="IJ215" i="1"/>
  <c r="II215" i="1"/>
  <c r="IH215" i="1"/>
  <c r="IG215" i="1"/>
  <c r="IF215" i="1"/>
  <c r="IE215" i="1"/>
  <c r="ID215" i="1"/>
  <c r="IC215" i="1"/>
  <c r="IB215" i="1"/>
  <c r="IA215" i="1"/>
  <c r="HZ215" i="1"/>
  <c r="HY215" i="1"/>
  <c r="HX215" i="1"/>
  <c r="HW215" i="1"/>
  <c r="HV215" i="1"/>
  <c r="HU215" i="1"/>
  <c r="HT215" i="1"/>
  <c r="HS215" i="1"/>
  <c r="IP214" i="1"/>
  <c r="IO214" i="1"/>
  <c r="IN214" i="1"/>
  <c r="IM214" i="1"/>
  <c r="IL214" i="1"/>
  <c r="IK214" i="1"/>
  <c r="IJ214" i="1"/>
  <c r="II214" i="1"/>
  <c r="IH214" i="1"/>
  <c r="IG214" i="1"/>
  <c r="IF214" i="1"/>
  <c r="IE214" i="1"/>
  <c r="ID214" i="1"/>
  <c r="IC214" i="1"/>
  <c r="IB214" i="1"/>
  <c r="IA214" i="1"/>
  <c r="HZ214" i="1"/>
  <c r="HY214" i="1"/>
  <c r="HX214" i="1"/>
  <c r="HW214" i="1"/>
  <c r="HV214" i="1"/>
  <c r="HU214" i="1"/>
  <c r="HT214" i="1"/>
  <c r="HS214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HX213" i="1"/>
  <c r="HW213" i="1"/>
  <c r="HV213" i="1"/>
  <c r="HU213" i="1"/>
  <c r="HT213" i="1"/>
  <c r="HS213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HX212" i="1"/>
  <c r="HW212" i="1"/>
  <c r="HV212" i="1"/>
  <c r="HU212" i="1"/>
  <c r="HT212" i="1"/>
  <c r="HS212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HU211" i="1"/>
  <c r="HT211" i="1"/>
  <c r="HS211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HX208" i="1"/>
  <c r="HW208" i="1"/>
  <c r="HV208" i="1"/>
  <c r="HU208" i="1"/>
  <c r="HT208" i="1"/>
  <c r="HS208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HX207" i="1"/>
  <c r="HW207" i="1"/>
  <c r="HV207" i="1"/>
  <c r="HU207" i="1"/>
  <c r="HT207" i="1"/>
  <c r="HS207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HX206" i="1"/>
  <c r="HW206" i="1"/>
  <c r="HV206" i="1"/>
  <c r="HU206" i="1"/>
  <c r="HT206" i="1"/>
  <c r="HS206" i="1"/>
  <c r="IQ204" i="1"/>
  <c r="IP204" i="1"/>
  <c r="IO204" i="1"/>
  <c r="IN204" i="1"/>
  <c r="IM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HX204" i="1"/>
  <c r="HW204" i="1"/>
  <c r="HV204" i="1"/>
  <c r="HU204" i="1"/>
  <c r="HT204" i="1"/>
  <c r="HS204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HX203" i="1"/>
  <c r="HW203" i="1"/>
  <c r="HV203" i="1"/>
  <c r="HU203" i="1"/>
  <c r="HT203" i="1"/>
  <c r="HS203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HX201" i="1"/>
  <c r="HW201" i="1"/>
  <c r="HV201" i="1"/>
  <c r="HU201" i="1"/>
  <c r="HT201" i="1"/>
  <c r="HS201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HX198" i="1"/>
  <c r="HW198" i="1"/>
  <c r="HV198" i="1"/>
  <c r="HU198" i="1"/>
  <c r="HT198" i="1"/>
  <c r="HS198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W196" i="1"/>
  <c r="HV196" i="1"/>
  <c r="HU196" i="1"/>
  <c r="HT196" i="1"/>
  <c r="HS196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HX191" i="1"/>
  <c r="HW191" i="1"/>
  <c r="HV191" i="1"/>
  <c r="HU191" i="1"/>
  <c r="HT191" i="1"/>
  <c r="HS191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HX190" i="1"/>
  <c r="HW190" i="1"/>
  <c r="HV190" i="1"/>
  <c r="HU190" i="1"/>
  <c r="HT190" i="1"/>
  <c r="HS190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HX189" i="1"/>
  <c r="HW189" i="1"/>
  <c r="HV189" i="1"/>
  <c r="HU189" i="1"/>
  <c r="HT189" i="1"/>
  <c r="HS189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IP184" i="1"/>
  <c r="IO184" i="1"/>
  <c r="IN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GM184" i="1"/>
  <c r="IM184" i="1" s="1"/>
  <c r="GL184" i="1"/>
  <c r="GK184" i="1"/>
  <c r="IK184" i="1" s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HX177" i="1"/>
  <c r="HW177" i="1"/>
  <c r="HV177" i="1"/>
  <c r="HU177" i="1"/>
  <c r="HT177" i="1"/>
  <c r="HS177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HX175" i="1"/>
  <c r="HW175" i="1"/>
  <c r="HV175" i="1"/>
  <c r="HU175" i="1"/>
  <c r="HT175" i="1"/>
  <c r="HS175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HX173" i="1"/>
  <c r="HW173" i="1"/>
  <c r="HV173" i="1"/>
  <c r="HU173" i="1"/>
  <c r="HT173" i="1"/>
  <c r="HS173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HX168" i="1"/>
  <c r="HW168" i="1"/>
  <c r="HV168" i="1"/>
  <c r="HU168" i="1"/>
  <c r="HT168" i="1"/>
  <c r="HS168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HX166" i="1"/>
  <c r="HW166" i="1"/>
  <c r="HV166" i="1"/>
  <c r="HU166" i="1"/>
  <c r="HT166" i="1"/>
  <c r="HS166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HX165" i="1"/>
  <c r="HW165" i="1"/>
  <c r="HV165" i="1"/>
  <c r="HU165" i="1"/>
  <c r="HT165" i="1"/>
  <c r="HS165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HX139" i="1"/>
  <c r="HW139" i="1"/>
  <c r="HV139" i="1"/>
  <c r="HU139" i="1"/>
  <c r="HT139" i="1"/>
  <c r="HS139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HX137" i="1"/>
  <c r="HW137" i="1"/>
  <c r="HV137" i="1"/>
  <c r="HU137" i="1"/>
  <c r="HT137" i="1"/>
  <c r="HS137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HX136" i="1"/>
  <c r="HW136" i="1"/>
  <c r="HV136" i="1"/>
  <c r="HU136" i="1"/>
  <c r="HT136" i="1"/>
  <c r="HS136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HX134" i="1"/>
  <c r="HW134" i="1"/>
  <c r="HV134" i="1"/>
  <c r="HU134" i="1"/>
  <c r="HT134" i="1"/>
  <c r="HS134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W133" i="1"/>
  <c r="HV133" i="1"/>
  <c r="HU133" i="1"/>
  <c r="HT133" i="1"/>
  <c r="HS133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HX130" i="1"/>
  <c r="HW130" i="1"/>
  <c r="HV130" i="1"/>
  <c r="HU130" i="1"/>
  <c r="HT130" i="1"/>
  <c r="HS130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HX129" i="1"/>
  <c r="HW129" i="1"/>
  <c r="HV129" i="1"/>
  <c r="HU129" i="1"/>
  <c r="HT129" i="1"/>
  <c r="HS129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HX128" i="1"/>
  <c r="HW128" i="1"/>
  <c r="HV128" i="1"/>
  <c r="HU128" i="1"/>
  <c r="HT128" i="1"/>
  <c r="HS128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HX127" i="1"/>
  <c r="HW127" i="1"/>
  <c r="HV127" i="1"/>
  <c r="HU127" i="1"/>
  <c r="HT127" i="1"/>
  <c r="HS127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HX126" i="1"/>
  <c r="HW126" i="1"/>
  <c r="HV126" i="1"/>
  <c r="HU126" i="1"/>
  <c r="HT126" i="1"/>
  <c r="HS126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HX125" i="1"/>
  <c r="HW125" i="1"/>
  <c r="HV125" i="1"/>
  <c r="HU125" i="1"/>
  <c r="HT125" i="1"/>
  <c r="HS125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HX124" i="1"/>
  <c r="HW124" i="1"/>
  <c r="HV124" i="1"/>
  <c r="HU124" i="1"/>
  <c r="HT124" i="1"/>
  <c r="HS124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HX123" i="1"/>
  <c r="HW123" i="1"/>
  <c r="HV123" i="1"/>
  <c r="HU123" i="1"/>
  <c r="HT123" i="1"/>
  <c r="HS123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HX119" i="1"/>
  <c r="HW119" i="1"/>
  <c r="HV119" i="1"/>
  <c r="HU119" i="1"/>
  <c r="HT119" i="1"/>
  <c r="HS119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HX121" i="1"/>
  <c r="HW121" i="1"/>
  <c r="HV121" i="1"/>
  <c r="HU121" i="1"/>
  <c r="HT121" i="1"/>
  <c r="HS121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HX118" i="1"/>
  <c r="HW118" i="1"/>
  <c r="HV118" i="1"/>
  <c r="HU118" i="1"/>
  <c r="HT118" i="1"/>
  <c r="HS118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HX117" i="1"/>
  <c r="HW117" i="1"/>
  <c r="HV117" i="1"/>
  <c r="HU117" i="1"/>
  <c r="HT117" i="1"/>
  <c r="HS117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HX113" i="1"/>
  <c r="HW113" i="1"/>
  <c r="HV113" i="1"/>
  <c r="HU113" i="1"/>
  <c r="HT113" i="1"/>
  <c r="HS113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HX112" i="1"/>
  <c r="HW112" i="1"/>
  <c r="HV112" i="1"/>
  <c r="HU112" i="1"/>
  <c r="HT112" i="1"/>
  <c r="HS112" i="1"/>
  <c r="IP111" i="1"/>
  <c r="IO111" i="1"/>
  <c r="IN111" i="1"/>
  <c r="IL111" i="1"/>
  <c r="IK111" i="1"/>
  <c r="IG111" i="1"/>
  <c r="IF111" i="1"/>
  <c r="IE111" i="1"/>
  <c r="ID111" i="1"/>
  <c r="IC111" i="1"/>
  <c r="IB111" i="1"/>
  <c r="IA111" i="1"/>
  <c r="HZ111" i="1"/>
  <c r="HY111" i="1"/>
  <c r="HX111" i="1"/>
  <c r="HW111" i="1"/>
  <c r="HV111" i="1"/>
  <c r="HU111" i="1"/>
  <c r="HT111" i="1"/>
  <c r="HS111" i="1"/>
  <c r="GM111" i="1"/>
  <c r="IM111" i="1" s="1"/>
  <c r="GJ111" i="1"/>
  <c r="IJ111" i="1" s="1"/>
  <c r="GI111" i="1"/>
  <c r="II111" i="1" s="1"/>
  <c r="GH111" i="1"/>
  <c r="IH111" i="1" s="1"/>
  <c r="IQ110" i="1"/>
  <c r="IL110" i="1"/>
  <c r="HW110" i="1"/>
  <c r="HV110" i="1"/>
  <c r="HU110" i="1"/>
  <c r="HT110" i="1"/>
  <c r="HS110" i="1"/>
  <c r="GP110" i="1"/>
  <c r="GO110" i="1"/>
  <c r="GN110" i="1"/>
  <c r="GM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HX109" i="1"/>
  <c r="HW109" i="1"/>
  <c r="HV109" i="1"/>
  <c r="HU109" i="1"/>
  <c r="HT109" i="1"/>
  <c r="HS109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HX106" i="1"/>
  <c r="HW106" i="1"/>
  <c r="HV106" i="1"/>
  <c r="HU106" i="1"/>
  <c r="HT106" i="1"/>
  <c r="HS106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T105" i="1"/>
  <c r="HS105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HX103" i="1"/>
  <c r="HW103" i="1"/>
  <c r="HV103" i="1"/>
  <c r="HU103" i="1"/>
  <c r="HT103" i="1"/>
  <c r="HS103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IQ61" i="1"/>
  <c r="IQ8" i="1"/>
  <c r="IQ30" i="1"/>
  <c r="IQ24" i="1"/>
  <c r="IQ15" i="1"/>
  <c r="IQ4" i="1"/>
  <c r="IQ35" i="1"/>
  <c r="IQ86" i="1"/>
  <c r="IQ21" i="1"/>
  <c r="IQ29" i="1"/>
  <c r="IQ13" i="1"/>
  <c r="CO7" i="1"/>
  <c r="CO32" i="1"/>
  <c r="CO5" i="1"/>
  <c r="CO8" i="1"/>
  <c r="CO30" i="1"/>
  <c r="CO2" i="1"/>
  <c r="CO3" i="1"/>
  <c r="CO9" i="1"/>
  <c r="CO19" i="1"/>
  <c r="CO4" i="1"/>
  <c r="CO10" i="1"/>
  <c r="CO33" i="1"/>
  <c r="CO18" i="1"/>
  <c r="CO11" i="1"/>
  <c r="CO31" i="1"/>
  <c r="A328" i="1" l="1"/>
  <c r="JT89" i="1"/>
  <c r="JV89" i="1"/>
  <c r="JX89" i="1"/>
  <c r="JZ89" i="1"/>
  <c r="KB89" i="1"/>
  <c r="KD89" i="1"/>
  <c r="KF89" i="1"/>
  <c r="KH89" i="1"/>
  <c r="KJ89" i="1"/>
  <c r="KL89" i="1"/>
  <c r="KN89" i="1"/>
  <c r="KP89" i="1"/>
  <c r="JU90" i="1"/>
  <c r="JW90" i="1"/>
  <c r="JY90" i="1"/>
  <c r="KA90" i="1"/>
  <c r="KC90" i="1"/>
  <c r="KE90" i="1"/>
  <c r="KG90" i="1"/>
  <c r="KI90" i="1"/>
  <c r="KK90" i="1"/>
  <c r="KM90" i="1"/>
  <c r="KO90" i="1"/>
  <c r="KQ90" i="1"/>
  <c r="JT93" i="1"/>
  <c r="JV93" i="1"/>
  <c r="JX93" i="1"/>
  <c r="JZ93" i="1"/>
  <c r="KB93" i="1"/>
  <c r="KD93" i="1"/>
  <c r="KF93" i="1"/>
  <c r="KH93" i="1"/>
  <c r="KJ93" i="1"/>
  <c r="KL93" i="1"/>
  <c r="KN93" i="1"/>
  <c r="KP93" i="1"/>
  <c r="JU94" i="1"/>
  <c r="JW94" i="1"/>
  <c r="JY94" i="1"/>
  <c r="KA94" i="1"/>
  <c r="KC94" i="1"/>
  <c r="KE94" i="1"/>
  <c r="KG94" i="1"/>
  <c r="KI94" i="1"/>
  <c r="KK94" i="1"/>
  <c r="KM94" i="1"/>
  <c r="KO94" i="1"/>
  <c r="KQ94" i="1"/>
  <c r="JT95" i="1"/>
  <c r="JV95" i="1"/>
  <c r="JX95" i="1"/>
  <c r="JZ95" i="1"/>
  <c r="KB95" i="1"/>
  <c r="KD95" i="1"/>
  <c r="KF95" i="1"/>
  <c r="KH95" i="1"/>
  <c r="KJ95" i="1"/>
  <c r="KL95" i="1"/>
  <c r="KN95" i="1"/>
  <c r="KP95" i="1"/>
  <c r="JU96" i="1"/>
  <c r="JW96" i="1"/>
  <c r="JY96" i="1"/>
  <c r="KA96" i="1"/>
  <c r="KC96" i="1"/>
  <c r="KE96" i="1"/>
  <c r="KG96" i="1"/>
  <c r="KI96" i="1"/>
  <c r="KK96" i="1"/>
  <c r="KM96" i="1"/>
  <c r="KO96" i="1"/>
  <c r="KQ96" i="1"/>
  <c r="JT97" i="1"/>
  <c r="JV97" i="1"/>
  <c r="JX97" i="1"/>
  <c r="JZ97" i="1"/>
  <c r="KB97" i="1"/>
  <c r="KD97" i="1"/>
  <c r="KF97" i="1"/>
  <c r="KH97" i="1"/>
  <c r="KJ97" i="1"/>
  <c r="KL97" i="1"/>
  <c r="KN97" i="1"/>
  <c r="KP97" i="1"/>
  <c r="JU98" i="1"/>
  <c r="JW98" i="1"/>
  <c r="JY98" i="1"/>
  <c r="KA98" i="1"/>
  <c r="KC98" i="1"/>
  <c r="KE98" i="1"/>
  <c r="KG98" i="1"/>
  <c r="KI98" i="1"/>
  <c r="KK98" i="1"/>
  <c r="KM98" i="1"/>
  <c r="KO98" i="1"/>
  <c r="KQ98" i="1"/>
  <c r="JT99" i="1"/>
  <c r="JV99" i="1"/>
  <c r="JX99" i="1"/>
  <c r="JZ99" i="1"/>
  <c r="KB99" i="1"/>
  <c r="KD99" i="1"/>
  <c r="KF99" i="1"/>
  <c r="KH99" i="1"/>
  <c r="KJ99" i="1"/>
  <c r="KL99" i="1"/>
  <c r="KN99" i="1"/>
  <c r="KP99" i="1"/>
  <c r="JU100" i="1"/>
  <c r="JW100" i="1"/>
  <c r="JY100" i="1"/>
  <c r="KA100" i="1"/>
  <c r="KC100" i="1"/>
  <c r="KE100" i="1"/>
  <c r="KG100" i="1"/>
  <c r="KI100" i="1"/>
  <c r="KK100" i="1"/>
  <c r="KM100" i="1"/>
  <c r="KO100" i="1"/>
  <c r="KQ100" i="1"/>
  <c r="JT101" i="1"/>
  <c r="JV101" i="1"/>
  <c r="JX101" i="1"/>
  <c r="JZ101" i="1"/>
  <c r="KB101" i="1"/>
  <c r="KD101" i="1"/>
  <c r="KF101" i="1"/>
  <c r="KH101" i="1"/>
  <c r="KJ101" i="1"/>
  <c r="KL101" i="1"/>
  <c r="KN101" i="1"/>
  <c r="KP101" i="1"/>
  <c r="JU102" i="1"/>
  <c r="JW102" i="1"/>
  <c r="JY102" i="1"/>
  <c r="KA102" i="1"/>
  <c r="KC102" i="1"/>
  <c r="KE102" i="1"/>
  <c r="KG102" i="1"/>
  <c r="KI102" i="1"/>
  <c r="KK102" i="1"/>
  <c r="KM102" i="1"/>
  <c r="KO102" i="1"/>
  <c r="KQ102" i="1"/>
  <c r="JT103" i="1"/>
  <c r="JV103" i="1"/>
  <c r="JX103" i="1"/>
  <c r="JZ103" i="1"/>
  <c r="KB103" i="1"/>
  <c r="KD103" i="1"/>
  <c r="KF103" i="1"/>
  <c r="KH103" i="1"/>
  <c r="KJ103" i="1"/>
  <c r="KL103" i="1"/>
  <c r="KN103" i="1"/>
  <c r="KP103" i="1"/>
  <c r="JU104" i="1"/>
  <c r="JW104" i="1"/>
  <c r="JY104" i="1"/>
  <c r="KA104" i="1"/>
  <c r="KC104" i="1"/>
  <c r="KE104" i="1"/>
  <c r="KG104" i="1"/>
  <c r="KI104" i="1"/>
  <c r="KK104" i="1"/>
  <c r="KM104" i="1"/>
  <c r="KO104" i="1"/>
  <c r="KQ104" i="1"/>
  <c r="JT105" i="1"/>
  <c r="JV105" i="1"/>
  <c r="JX105" i="1"/>
  <c r="JZ105" i="1"/>
  <c r="KB105" i="1"/>
  <c r="KD105" i="1"/>
  <c r="KF105" i="1"/>
  <c r="KH105" i="1"/>
  <c r="KJ105" i="1"/>
  <c r="KL105" i="1"/>
  <c r="KN105" i="1"/>
  <c r="KP105" i="1"/>
  <c r="JU106" i="1"/>
  <c r="JW106" i="1"/>
  <c r="JY106" i="1"/>
  <c r="KA106" i="1"/>
  <c r="KC106" i="1"/>
  <c r="KE106" i="1"/>
  <c r="KG106" i="1"/>
  <c r="KI106" i="1"/>
  <c r="KK106" i="1"/>
  <c r="KM106" i="1"/>
  <c r="KO106" i="1"/>
  <c r="KQ106" i="1"/>
  <c r="JT107" i="1"/>
  <c r="JV107" i="1"/>
  <c r="JX107" i="1"/>
  <c r="JZ107" i="1"/>
  <c r="KB107" i="1"/>
  <c r="KD107" i="1"/>
  <c r="KF107" i="1"/>
  <c r="KH107" i="1"/>
  <c r="KJ107" i="1"/>
  <c r="KL107" i="1"/>
  <c r="KN107" i="1"/>
  <c r="KP107" i="1"/>
  <c r="JU109" i="1"/>
  <c r="JW109" i="1"/>
  <c r="JY109" i="1"/>
  <c r="KA109" i="1"/>
  <c r="KC109" i="1"/>
  <c r="KE109" i="1"/>
  <c r="KG109" i="1"/>
  <c r="KI109" i="1"/>
  <c r="KK109" i="1"/>
  <c r="KM109" i="1"/>
  <c r="KO109" i="1"/>
  <c r="KQ109" i="1"/>
  <c r="JT110" i="1"/>
  <c r="JV110" i="1"/>
  <c r="JX110" i="1"/>
  <c r="KJ111" i="1"/>
  <c r="KN111" i="1"/>
  <c r="JU111" i="1"/>
  <c r="JW111" i="1"/>
  <c r="JY111" i="1"/>
  <c r="KA111" i="1"/>
  <c r="KC111" i="1"/>
  <c r="KE111" i="1"/>
  <c r="KG111" i="1"/>
  <c r="KL111" i="1"/>
  <c r="KO111" i="1"/>
  <c r="KQ111" i="1"/>
  <c r="JT112" i="1"/>
  <c r="JV112" i="1"/>
  <c r="JX112" i="1"/>
  <c r="JZ112" i="1"/>
  <c r="KB112" i="1"/>
  <c r="KD112" i="1"/>
  <c r="KF112" i="1"/>
  <c r="KH112" i="1"/>
  <c r="KJ112" i="1"/>
  <c r="KL112" i="1"/>
  <c r="KN112" i="1"/>
  <c r="KP112" i="1"/>
  <c r="JU113" i="1"/>
  <c r="JW113" i="1"/>
  <c r="JY113" i="1"/>
  <c r="KA113" i="1"/>
  <c r="KC113" i="1"/>
  <c r="KE113" i="1"/>
  <c r="KG113" i="1"/>
  <c r="KI113" i="1"/>
  <c r="KK113" i="1"/>
  <c r="KM113" i="1"/>
  <c r="KO113" i="1"/>
  <c r="KQ113" i="1"/>
  <c r="JT114" i="1"/>
  <c r="JV114" i="1"/>
  <c r="JX114" i="1"/>
  <c r="JZ114" i="1"/>
  <c r="KB114" i="1"/>
  <c r="KD114" i="1"/>
  <c r="KF114" i="1"/>
  <c r="KH114" i="1"/>
  <c r="KJ114" i="1"/>
  <c r="KL114" i="1"/>
  <c r="KN114" i="1"/>
  <c r="KP114" i="1"/>
  <c r="JU117" i="1"/>
  <c r="JW117" i="1"/>
  <c r="JY117" i="1"/>
  <c r="KA117" i="1"/>
  <c r="KC117" i="1"/>
  <c r="KE117" i="1"/>
  <c r="KG117" i="1"/>
  <c r="KI117" i="1"/>
  <c r="KK117" i="1"/>
  <c r="KM117" i="1"/>
  <c r="KO117" i="1"/>
  <c r="KQ117" i="1"/>
  <c r="JT118" i="1"/>
  <c r="JV118" i="1"/>
  <c r="JX118" i="1"/>
  <c r="JZ118" i="1"/>
  <c r="KB118" i="1"/>
  <c r="KD118" i="1"/>
  <c r="KF118" i="1"/>
  <c r="KH118" i="1"/>
  <c r="KJ118" i="1"/>
  <c r="KL118" i="1"/>
  <c r="KN118" i="1"/>
  <c r="KP118" i="1"/>
  <c r="JU121" i="1"/>
  <c r="JW121" i="1"/>
  <c r="JY121" i="1"/>
  <c r="KA121" i="1"/>
  <c r="KC121" i="1"/>
  <c r="KE121" i="1"/>
  <c r="KG121" i="1"/>
  <c r="KI121" i="1"/>
  <c r="KK121" i="1"/>
  <c r="KM121" i="1"/>
  <c r="KO121" i="1"/>
  <c r="KQ121" i="1"/>
  <c r="JT119" i="1"/>
  <c r="JV119" i="1"/>
  <c r="JX119" i="1"/>
  <c r="JZ119" i="1"/>
  <c r="KB119" i="1"/>
  <c r="KD119" i="1"/>
  <c r="KF119" i="1"/>
  <c r="KH119" i="1"/>
  <c r="KJ119" i="1"/>
  <c r="KL119" i="1"/>
  <c r="KN119" i="1"/>
  <c r="KP119" i="1"/>
  <c r="JU123" i="1"/>
  <c r="JW123" i="1"/>
  <c r="JY123" i="1"/>
  <c r="KA123" i="1"/>
  <c r="KC123" i="1"/>
  <c r="KE123" i="1"/>
  <c r="KG123" i="1"/>
  <c r="KI123" i="1"/>
  <c r="KK123" i="1"/>
  <c r="KM123" i="1"/>
  <c r="KO123" i="1"/>
  <c r="KQ123" i="1"/>
  <c r="JT124" i="1"/>
  <c r="JV124" i="1"/>
  <c r="JX124" i="1"/>
  <c r="JZ124" i="1"/>
  <c r="KB124" i="1"/>
  <c r="KD124" i="1"/>
  <c r="KF124" i="1"/>
  <c r="KH124" i="1"/>
  <c r="KJ124" i="1"/>
  <c r="KL124" i="1"/>
  <c r="KN124" i="1"/>
  <c r="KP124" i="1"/>
  <c r="JU125" i="1"/>
  <c r="JW125" i="1"/>
  <c r="JY125" i="1"/>
  <c r="KA125" i="1"/>
  <c r="KC125" i="1"/>
  <c r="KE125" i="1"/>
  <c r="KG125" i="1"/>
  <c r="KI125" i="1"/>
  <c r="KK125" i="1"/>
  <c r="KM125" i="1"/>
  <c r="KO125" i="1"/>
  <c r="KQ125" i="1"/>
  <c r="JT126" i="1"/>
  <c r="JV126" i="1"/>
  <c r="JX126" i="1"/>
  <c r="JZ126" i="1"/>
  <c r="KB126" i="1"/>
  <c r="KD126" i="1"/>
  <c r="KF126" i="1"/>
  <c r="KH126" i="1"/>
  <c r="KJ126" i="1"/>
  <c r="KL126" i="1"/>
  <c r="KN126" i="1"/>
  <c r="KP126" i="1"/>
  <c r="JU127" i="1"/>
  <c r="JW127" i="1"/>
  <c r="JY127" i="1"/>
  <c r="KA127" i="1"/>
  <c r="KC127" i="1"/>
  <c r="KE127" i="1"/>
  <c r="KG127" i="1"/>
  <c r="KI127" i="1"/>
  <c r="KK127" i="1"/>
  <c r="KM127" i="1"/>
  <c r="KO127" i="1"/>
  <c r="KQ127" i="1"/>
  <c r="JT128" i="1"/>
  <c r="JV128" i="1"/>
  <c r="JX128" i="1"/>
  <c r="JZ128" i="1"/>
  <c r="KB128" i="1"/>
  <c r="KD128" i="1"/>
  <c r="KF128" i="1"/>
  <c r="KH128" i="1"/>
  <c r="KJ128" i="1"/>
  <c r="KL128" i="1"/>
  <c r="KN128" i="1"/>
  <c r="KP128" i="1"/>
  <c r="JU129" i="1"/>
  <c r="JW129" i="1"/>
  <c r="JY129" i="1"/>
  <c r="KA129" i="1"/>
  <c r="KC129" i="1"/>
  <c r="KE129" i="1"/>
  <c r="KG129" i="1"/>
  <c r="KI129" i="1"/>
  <c r="KK129" i="1"/>
  <c r="KM129" i="1"/>
  <c r="KO129" i="1"/>
  <c r="KQ129" i="1"/>
  <c r="JT130" i="1"/>
  <c r="JV130" i="1"/>
  <c r="JX130" i="1"/>
  <c r="JZ130" i="1"/>
  <c r="KB130" i="1"/>
  <c r="KD130" i="1"/>
  <c r="KF130" i="1"/>
  <c r="KH130" i="1"/>
  <c r="KJ130" i="1"/>
  <c r="KL130" i="1"/>
  <c r="KN130" i="1"/>
  <c r="KP130" i="1"/>
  <c r="JU131" i="1"/>
  <c r="JW131" i="1"/>
  <c r="JY131" i="1"/>
  <c r="KA131" i="1"/>
  <c r="KC131" i="1"/>
  <c r="KE131" i="1"/>
  <c r="KG131" i="1"/>
  <c r="KI131" i="1"/>
  <c r="KK131" i="1"/>
  <c r="KM131" i="1"/>
  <c r="KO131" i="1"/>
  <c r="KQ131" i="1"/>
  <c r="JT133" i="1"/>
  <c r="JV133" i="1"/>
  <c r="JX133" i="1"/>
  <c r="JZ133" i="1"/>
  <c r="KB133" i="1"/>
  <c r="KD133" i="1"/>
  <c r="KF133" i="1"/>
  <c r="KH133" i="1"/>
  <c r="KJ133" i="1"/>
  <c r="KL133" i="1"/>
  <c r="KN133" i="1"/>
  <c r="KP133" i="1"/>
  <c r="JU134" i="1"/>
  <c r="JW134" i="1"/>
  <c r="JY134" i="1"/>
  <c r="KA134" i="1"/>
  <c r="KC134" i="1"/>
  <c r="KE134" i="1"/>
  <c r="KG134" i="1"/>
  <c r="KI134" i="1"/>
  <c r="KK134" i="1"/>
  <c r="KM134" i="1"/>
  <c r="KO134" i="1"/>
  <c r="KQ134" i="1"/>
  <c r="JT136" i="1"/>
  <c r="JV136" i="1"/>
  <c r="JX136" i="1"/>
  <c r="JZ136" i="1"/>
  <c r="KB136" i="1"/>
  <c r="KD136" i="1"/>
  <c r="KF136" i="1"/>
  <c r="KH136" i="1"/>
  <c r="KJ136" i="1"/>
  <c r="KL136" i="1"/>
  <c r="JU89" i="1"/>
  <c r="JW89" i="1"/>
  <c r="JY89" i="1"/>
  <c r="KA89" i="1"/>
  <c r="KC89" i="1"/>
  <c r="KE89" i="1"/>
  <c r="KG89" i="1"/>
  <c r="KI89" i="1"/>
  <c r="KK89" i="1"/>
  <c r="KM89" i="1"/>
  <c r="KO89" i="1"/>
  <c r="KQ89" i="1"/>
  <c r="JT90" i="1"/>
  <c r="JV90" i="1"/>
  <c r="JX90" i="1"/>
  <c r="JZ90" i="1"/>
  <c r="KB90" i="1"/>
  <c r="KD90" i="1"/>
  <c r="KF90" i="1"/>
  <c r="KH90" i="1"/>
  <c r="KJ90" i="1"/>
  <c r="KL90" i="1"/>
  <c r="KN90" i="1"/>
  <c r="KP90" i="1"/>
  <c r="JU93" i="1"/>
  <c r="JW93" i="1"/>
  <c r="JY93" i="1"/>
  <c r="KA93" i="1"/>
  <c r="KC93" i="1"/>
  <c r="KE93" i="1"/>
  <c r="KG93" i="1"/>
  <c r="KI93" i="1"/>
  <c r="KK93" i="1"/>
  <c r="KM93" i="1"/>
  <c r="KO93" i="1"/>
  <c r="KQ93" i="1"/>
  <c r="JT94" i="1"/>
  <c r="JV94" i="1"/>
  <c r="JX94" i="1"/>
  <c r="JZ94" i="1"/>
  <c r="KB94" i="1"/>
  <c r="KD94" i="1"/>
  <c r="KF94" i="1"/>
  <c r="KH94" i="1"/>
  <c r="KJ94" i="1"/>
  <c r="KL94" i="1"/>
  <c r="KN94" i="1"/>
  <c r="KP94" i="1"/>
  <c r="JU95" i="1"/>
  <c r="JW95" i="1"/>
  <c r="JY95" i="1"/>
  <c r="KA95" i="1"/>
  <c r="KC95" i="1"/>
  <c r="KE95" i="1"/>
  <c r="KG95" i="1"/>
  <c r="KI95" i="1"/>
  <c r="KK95" i="1"/>
  <c r="KM95" i="1"/>
  <c r="KO95" i="1"/>
  <c r="KQ95" i="1"/>
  <c r="JT96" i="1"/>
  <c r="JV96" i="1"/>
  <c r="JX96" i="1"/>
  <c r="JZ96" i="1"/>
  <c r="KB96" i="1"/>
  <c r="KD96" i="1"/>
  <c r="KF96" i="1"/>
  <c r="KH96" i="1"/>
  <c r="KJ96" i="1"/>
  <c r="KL96" i="1"/>
  <c r="KN96" i="1"/>
  <c r="KP96" i="1"/>
  <c r="JU97" i="1"/>
  <c r="JW97" i="1"/>
  <c r="JY97" i="1"/>
  <c r="KA97" i="1"/>
  <c r="KC97" i="1"/>
  <c r="KE97" i="1"/>
  <c r="KG97" i="1"/>
  <c r="KI97" i="1"/>
  <c r="KK97" i="1"/>
  <c r="KM97" i="1"/>
  <c r="KO97" i="1"/>
  <c r="KQ97" i="1"/>
  <c r="JT98" i="1"/>
  <c r="JV98" i="1"/>
  <c r="JX98" i="1"/>
  <c r="JZ98" i="1"/>
  <c r="KB98" i="1"/>
  <c r="KD98" i="1"/>
  <c r="KF98" i="1"/>
  <c r="KH98" i="1"/>
  <c r="KJ98" i="1"/>
  <c r="KL98" i="1"/>
  <c r="KN98" i="1"/>
  <c r="KP98" i="1"/>
  <c r="JU99" i="1"/>
  <c r="JW99" i="1"/>
  <c r="JY99" i="1"/>
  <c r="KA99" i="1"/>
  <c r="KC99" i="1"/>
  <c r="KE99" i="1"/>
  <c r="KG99" i="1"/>
  <c r="KI99" i="1"/>
  <c r="KK99" i="1"/>
  <c r="KM99" i="1"/>
  <c r="KO99" i="1"/>
  <c r="KQ99" i="1"/>
  <c r="JT100" i="1"/>
  <c r="JV100" i="1"/>
  <c r="JX100" i="1"/>
  <c r="JZ100" i="1"/>
  <c r="KB100" i="1"/>
  <c r="KD100" i="1"/>
  <c r="KF100" i="1"/>
  <c r="KH100" i="1"/>
  <c r="KJ100" i="1"/>
  <c r="KL100" i="1"/>
  <c r="KN100" i="1"/>
  <c r="KP100" i="1"/>
  <c r="JU101" i="1"/>
  <c r="JW101" i="1"/>
  <c r="JY101" i="1"/>
  <c r="KA101" i="1"/>
  <c r="KC101" i="1"/>
  <c r="KE101" i="1"/>
  <c r="KG101" i="1"/>
  <c r="KI101" i="1"/>
  <c r="KK101" i="1"/>
  <c r="KM101" i="1"/>
  <c r="KO101" i="1"/>
  <c r="KQ101" i="1"/>
  <c r="JT102" i="1"/>
  <c r="JV102" i="1"/>
  <c r="JX102" i="1"/>
  <c r="JZ102" i="1"/>
  <c r="KB102" i="1"/>
  <c r="KD102" i="1"/>
  <c r="KF102" i="1"/>
  <c r="KH102" i="1"/>
  <c r="KJ102" i="1"/>
  <c r="KL102" i="1"/>
  <c r="KN102" i="1"/>
  <c r="KP102" i="1"/>
  <c r="JU103" i="1"/>
  <c r="JW103" i="1"/>
  <c r="JY103" i="1"/>
  <c r="KA103" i="1"/>
  <c r="KC103" i="1"/>
  <c r="KE103" i="1"/>
  <c r="KG103" i="1"/>
  <c r="KI103" i="1"/>
  <c r="KK103" i="1"/>
  <c r="KM103" i="1"/>
  <c r="KO103" i="1"/>
  <c r="KQ103" i="1"/>
  <c r="JT104" i="1"/>
  <c r="JV104" i="1"/>
  <c r="JX104" i="1"/>
  <c r="JZ104" i="1"/>
  <c r="KB104" i="1"/>
  <c r="KD104" i="1"/>
  <c r="KF104" i="1"/>
  <c r="KH104" i="1"/>
  <c r="KJ104" i="1"/>
  <c r="KL104" i="1"/>
  <c r="KN104" i="1"/>
  <c r="KP104" i="1"/>
  <c r="JU105" i="1"/>
  <c r="JW105" i="1"/>
  <c r="JY105" i="1"/>
  <c r="KA105" i="1"/>
  <c r="KC105" i="1"/>
  <c r="KE105" i="1"/>
  <c r="KG105" i="1"/>
  <c r="KI105" i="1"/>
  <c r="KK105" i="1"/>
  <c r="KM105" i="1"/>
  <c r="KO105" i="1"/>
  <c r="KQ105" i="1"/>
  <c r="JT106" i="1"/>
  <c r="JV106" i="1"/>
  <c r="JX106" i="1"/>
  <c r="JZ106" i="1"/>
  <c r="KB106" i="1"/>
  <c r="KD106" i="1"/>
  <c r="KF106" i="1"/>
  <c r="KH106" i="1"/>
  <c r="KJ106" i="1"/>
  <c r="KL106" i="1"/>
  <c r="KN106" i="1"/>
  <c r="KP106" i="1"/>
  <c r="JU107" i="1"/>
  <c r="JW107" i="1"/>
  <c r="JY107" i="1"/>
  <c r="KA107" i="1"/>
  <c r="KC107" i="1"/>
  <c r="KE107" i="1"/>
  <c r="KG107" i="1"/>
  <c r="KI107" i="1"/>
  <c r="KK107" i="1"/>
  <c r="KM107" i="1"/>
  <c r="KO107" i="1"/>
  <c r="KQ107" i="1"/>
  <c r="JT109" i="1"/>
  <c r="JV109" i="1"/>
  <c r="JX109" i="1"/>
  <c r="JZ109" i="1"/>
  <c r="KB109" i="1"/>
  <c r="KD109" i="1"/>
  <c r="KF109" i="1"/>
  <c r="KH109" i="1"/>
  <c r="KJ109" i="1"/>
  <c r="KL109" i="1"/>
  <c r="KN109" i="1"/>
  <c r="KP109" i="1"/>
  <c r="JU110" i="1"/>
  <c r="JW110" i="1"/>
  <c r="KM110" i="1"/>
  <c r="KI111" i="1"/>
  <c r="KK111" i="1"/>
  <c r="JT111" i="1"/>
  <c r="JV111" i="1"/>
  <c r="JX111" i="1"/>
  <c r="JZ111" i="1"/>
  <c r="KB111" i="1"/>
  <c r="KD111" i="1"/>
  <c r="KF111" i="1"/>
  <c r="KH111" i="1"/>
  <c r="KM111" i="1"/>
  <c r="KP111" i="1"/>
  <c r="JU112" i="1"/>
  <c r="JW112" i="1"/>
  <c r="JY112" i="1"/>
  <c r="KA112" i="1"/>
  <c r="KC112" i="1"/>
  <c r="KE112" i="1"/>
  <c r="KG112" i="1"/>
  <c r="KI112" i="1"/>
  <c r="KK112" i="1"/>
  <c r="KM112" i="1"/>
  <c r="KO112" i="1"/>
  <c r="KQ112" i="1"/>
  <c r="JT113" i="1"/>
  <c r="JV113" i="1"/>
  <c r="JX113" i="1"/>
  <c r="JZ113" i="1"/>
  <c r="KB113" i="1"/>
  <c r="KD113" i="1"/>
  <c r="KF113" i="1"/>
  <c r="KH113" i="1"/>
  <c r="KJ113" i="1"/>
  <c r="KL113" i="1"/>
  <c r="KN113" i="1"/>
  <c r="KP113" i="1"/>
  <c r="JU114" i="1"/>
  <c r="JW114" i="1"/>
  <c r="JY114" i="1"/>
  <c r="KA114" i="1"/>
  <c r="KC114" i="1"/>
  <c r="KE114" i="1"/>
  <c r="KG114" i="1"/>
  <c r="KI114" i="1"/>
  <c r="KK114" i="1"/>
  <c r="KM114" i="1"/>
  <c r="KO114" i="1"/>
  <c r="KQ114" i="1"/>
  <c r="JT117" i="1"/>
  <c r="JV117" i="1"/>
  <c r="JX117" i="1"/>
  <c r="JZ117" i="1"/>
  <c r="KB117" i="1"/>
  <c r="KD117" i="1"/>
  <c r="KF117" i="1"/>
  <c r="KH117" i="1"/>
  <c r="KJ117" i="1"/>
  <c r="KL117" i="1"/>
  <c r="KN117" i="1"/>
  <c r="KP117" i="1"/>
  <c r="JU118" i="1"/>
  <c r="JW118" i="1"/>
  <c r="JY118" i="1"/>
  <c r="KA118" i="1"/>
  <c r="KC118" i="1"/>
  <c r="KE118" i="1"/>
  <c r="KG118" i="1"/>
  <c r="KI118" i="1"/>
  <c r="KK118" i="1"/>
  <c r="KM118" i="1"/>
  <c r="KO118" i="1"/>
  <c r="KQ118" i="1"/>
  <c r="JT121" i="1"/>
  <c r="JV121" i="1"/>
  <c r="JX121" i="1"/>
  <c r="JZ121" i="1"/>
  <c r="KB121" i="1"/>
  <c r="KD121" i="1"/>
  <c r="KF121" i="1"/>
  <c r="KH121" i="1"/>
  <c r="KJ121" i="1"/>
  <c r="KL121" i="1"/>
  <c r="KN121" i="1"/>
  <c r="KP121" i="1"/>
  <c r="JU119" i="1"/>
  <c r="JW119" i="1"/>
  <c r="JY119" i="1"/>
  <c r="KA119" i="1"/>
  <c r="KC119" i="1"/>
  <c r="KE119" i="1"/>
  <c r="KG119" i="1"/>
  <c r="KI119" i="1"/>
  <c r="KK119" i="1"/>
  <c r="KM119" i="1"/>
  <c r="KO119" i="1"/>
  <c r="KQ119" i="1"/>
  <c r="JT123" i="1"/>
  <c r="JV123" i="1"/>
  <c r="JX123" i="1"/>
  <c r="JZ123" i="1"/>
  <c r="KB123" i="1"/>
  <c r="KD123" i="1"/>
  <c r="KF123" i="1"/>
  <c r="KH123" i="1"/>
  <c r="KJ123" i="1"/>
  <c r="KL123" i="1"/>
  <c r="KN123" i="1"/>
  <c r="KP123" i="1"/>
  <c r="JU124" i="1"/>
  <c r="JW124" i="1"/>
  <c r="JY124" i="1"/>
  <c r="KA124" i="1"/>
  <c r="KC124" i="1"/>
  <c r="KE124" i="1"/>
  <c r="KG124" i="1"/>
  <c r="KI124" i="1"/>
  <c r="KK124" i="1"/>
  <c r="KM124" i="1"/>
  <c r="KO124" i="1"/>
  <c r="KQ124" i="1"/>
  <c r="JT125" i="1"/>
  <c r="JV125" i="1"/>
  <c r="JX125" i="1"/>
  <c r="JZ125" i="1"/>
  <c r="KB125" i="1"/>
  <c r="KD125" i="1"/>
  <c r="KF125" i="1"/>
  <c r="KH125" i="1"/>
  <c r="KJ125" i="1"/>
  <c r="KL125" i="1"/>
  <c r="KN125" i="1"/>
  <c r="KP125" i="1"/>
  <c r="JU126" i="1"/>
  <c r="JW126" i="1"/>
  <c r="JY126" i="1"/>
  <c r="KA126" i="1"/>
  <c r="KC126" i="1"/>
  <c r="KE126" i="1"/>
  <c r="KG126" i="1"/>
  <c r="KI126" i="1"/>
  <c r="KK126" i="1"/>
  <c r="KM126" i="1"/>
  <c r="KO126" i="1"/>
  <c r="KQ126" i="1"/>
  <c r="JT127" i="1"/>
  <c r="JV127" i="1"/>
  <c r="JX127" i="1"/>
  <c r="JZ127" i="1"/>
  <c r="KB127" i="1"/>
  <c r="KD127" i="1"/>
  <c r="KF127" i="1"/>
  <c r="KH127" i="1"/>
  <c r="KJ127" i="1"/>
  <c r="KL127" i="1"/>
  <c r="KN127" i="1"/>
  <c r="KP127" i="1"/>
  <c r="JU128" i="1"/>
  <c r="JW128" i="1"/>
  <c r="JY128" i="1"/>
  <c r="KA128" i="1"/>
  <c r="KC128" i="1"/>
  <c r="KE128" i="1"/>
  <c r="KG128" i="1"/>
  <c r="KI128" i="1"/>
  <c r="KK128" i="1"/>
  <c r="KM128" i="1"/>
  <c r="KO128" i="1"/>
  <c r="KQ128" i="1"/>
  <c r="JT129" i="1"/>
  <c r="JV129" i="1"/>
  <c r="JX129" i="1"/>
  <c r="JZ129" i="1"/>
  <c r="KB129" i="1"/>
  <c r="KD129" i="1"/>
  <c r="KF129" i="1"/>
  <c r="KH129" i="1"/>
  <c r="KJ129" i="1"/>
  <c r="KL129" i="1"/>
  <c r="KN129" i="1"/>
  <c r="KP129" i="1"/>
  <c r="JU130" i="1"/>
  <c r="JW130" i="1"/>
  <c r="JY130" i="1"/>
  <c r="KA130" i="1"/>
  <c r="KC130" i="1"/>
  <c r="KE130" i="1"/>
  <c r="KG130" i="1"/>
  <c r="KI130" i="1"/>
  <c r="KK130" i="1"/>
  <c r="KM130" i="1"/>
  <c r="KO130" i="1"/>
  <c r="KQ130" i="1"/>
  <c r="JT131" i="1"/>
  <c r="JV131" i="1"/>
  <c r="JX131" i="1"/>
  <c r="JZ131" i="1"/>
  <c r="KB131" i="1"/>
  <c r="KD131" i="1"/>
  <c r="KF131" i="1"/>
  <c r="KH131" i="1"/>
  <c r="KJ131" i="1"/>
  <c r="KL131" i="1"/>
  <c r="KN131" i="1"/>
  <c r="KP131" i="1"/>
  <c r="JU133" i="1"/>
  <c r="JW133" i="1"/>
  <c r="JY133" i="1"/>
  <c r="KA133" i="1"/>
  <c r="KC133" i="1"/>
  <c r="KE133" i="1"/>
  <c r="KG133" i="1"/>
  <c r="KI133" i="1"/>
  <c r="KK133" i="1"/>
  <c r="KM133" i="1"/>
  <c r="KO133" i="1"/>
  <c r="KQ133" i="1"/>
  <c r="JT134" i="1"/>
  <c r="JV134" i="1"/>
  <c r="JX134" i="1"/>
  <c r="JZ134" i="1"/>
  <c r="KB134" i="1"/>
  <c r="KD134" i="1"/>
  <c r="KF134" i="1"/>
  <c r="KH134" i="1"/>
  <c r="KJ134" i="1"/>
  <c r="KL134" i="1"/>
  <c r="KN134" i="1"/>
  <c r="KP134" i="1"/>
  <c r="JU136" i="1"/>
  <c r="JW136" i="1"/>
  <c r="JY136" i="1"/>
  <c r="KA136" i="1"/>
  <c r="KC136" i="1"/>
  <c r="KE136" i="1"/>
  <c r="KG136" i="1"/>
  <c r="KI136" i="1"/>
  <c r="KK136" i="1"/>
  <c r="KM136" i="1"/>
  <c r="KO136" i="1"/>
  <c r="KQ136" i="1"/>
  <c r="JT137" i="1"/>
  <c r="JV137" i="1"/>
  <c r="JX137" i="1"/>
  <c r="JZ137" i="1"/>
  <c r="KB137" i="1"/>
  <c r="KD137" i="1"/>
  <c r="KF137" i="1"/>
  <c r="KH137" i="1"/>
  <c r="KJ137" i="1"/>
  <c r="KL137" i="1"/>
  <c r="KN137" i="1"/>
  <c r="KP137" i="1"/>
  <c r="JU139" i="1"/>
  <c r="JW139" i="1"/>
  <c r="JY139" i="1"/>
  <c r="KA139" i="1"/>
  <c r="KC139" i="1"/>
  <c r="KE139" i="1"/>
  <c r="KG139" i="1"/>
  <c r="KI139" i="1"/>
  <c r="KK139" i="1"/>
  <c r="KM139" i="1"/>
  <c r="KO139" i="1"/>
  <c r="KQ139" i="1"/>
  <c r="JT141" i="1"/>
  <c r="JV141" i="1"/>
  <c r="JX141" i="1"/>
  <c r="JZ141" i="1"/>
  <c r="KB141" i="1"/>
  <c r="KD141" i="1"/>
  <c r="KF141" i="1"/>
  <c r="KH141" i="1"/>
  <c r="KJ141" i="1"/>
  <c r="KL141" i="1"/>
  <c r="KN141" i="1"/>
  <c r="KP141" i="1"/>
  <c r="JU143" i="1"/>
  <c r="JW143" i="1"/>
  <c r="JY143" i="1"/>
  <c r="KA143" i="1"/>
  <c r="KC143" i="1"/>
  <c r="KE143" i="1"/>
  <c r="KG143" i="1"/>
  <c r="KI143" i="1"/>
  <c r="KK143" i="1"/>
  <c r="KM143" i="1"/>
  <c r="KO143" i="1"/>
  <c r="KQ143" i="1"/>
  <c r="JU144" i="1"/>
  <c r="JW144" i="1"/>
  <c r="JY144" i="1"/>
  <c r="KA144" i="1"/>
  <c r="KC144" i="1"/>
  <c r="KE144" i="1"/>
  <c r="KG144" i="1"/>
  <c r="KI144" i="1"/>
  <c r="KK144" i="1"/>
  <c r="KM144" i="1"/>
  <c r="KO144" i="1"/>
  <c r="KQ144" i="1"/>
  <c r="JT145" i="1"/>
  <c r="JV145" i="1"/>
  <c r="JX145" i="1"/>
  <c r="JZ145" i="1"/>
  <c r="KB145" i="1"/>
  <c r="KD145" i="1"/>
  <c r="KF145" i="1"/>
  <c r="KH145" i="1"/>
  <c r="KJ145" i="1"/>
  <c r="KL145" i="1"/>
  <c r="KN145" i="1"/>
  <c r="KP145" i="1"/>
  <c r="JU146" i="1"/>
  <c r="JW146" i="1"/>
  <c r="JY146" i="1"/>
  <c r="KA146" i="1"/>
  <c r="KC146" i="1"/>
  <c r="KE146" i="1"/>
  <c r="KG146" i="1"/>
  <c r="KI146" i="1"/>
  <c r="KK146" i="1"/>
  <c r="KM146" i="1"/>
  <c r="KO146" i="1"/>
  <c r="KQ146" i="1"/>
  <c r="JT147" i="1"/>
  <c r="JV147" i="1"/>
  <c r="JX147" i="1"/>
  <c r="JZ147" i="1"/>
  <c r="KB147" i="1"/>
  <c r="KD147" i="1"/>
  <c r="KF147" i="1"/>
  <c r="KH147" i="1"/>
  <c r="KJ147" i="1"/>
  <c r="KL147" i="1"/>
  <c r="KN147" i="1"/>
  <c r="KP147" i="1"/>
  <c r="JU148" i="1"/>
  <c r="JW148" i="1"/>
  <c r="JY148" i="1"/>
  <c r="KA148" i="1"/>
  <c r="KC148" i="1"/>
  <c r="KE148" i="1"/>
  <c r="KG148" i="1"/>
  <c r="KI148" i="1"/>
  <c r="KK148" i="1"/>
  <c r="KM148" i="1"/>
  <c r="KO148" i="1"/>
  <c r="KQ148" i="1"/>
  <c r="JT149" i="1"/>
  <c r="JV149" i="1"/>
  <c r="JX149" i="1"/>
  <c r="JZ149" i="1"/>
  <c r="KB149" i="1"/>
  <c r="KD149" i="1"/>
  <c r="KF149" i="1"/>
  <c r="KH149" i="1"/>
  <c r="KJ149" i="1"/>
  <c r="KL149" i="1"/>
  <c r="KN149" i="1"/>
  <c r="KP149" i="1"/>
  <c r="JU150" i="1"/>
  <c r="JW150" i="1"/>
  <c r="JY150" i="1"/>
  <c r="KA150" i="1"/>
  <c r="KC150" i="1"/>
  <c r="KE150" i="1"/>
  <c r="KG150" i="1"/>
  <c r="KI150" i="1"/>
  <c r="KK150" i="1"/>
  <c r="KM150" i="1"/>
  <c r="KO150" i="1"/>
  <c r="KQ150" i="1"/>
  <c r="JT151" i="1"/>
  <c r="JV151" i="1"/>
  <c r="JX151" i="1"/>
  <c r="JZ151" i="1"/>
  <c r="KB151" i="1"/>
  <c r="KD151" i="1"/>
  <c r="KF151" i="1"/>
  <c r="KH151" i="1"/>
  <c r="KJ151" i="1"/>
  <c r="KL151" i="1"/>
  <c r="KN151" i="1"/>
  <c r="KP151" i="1"/>
  <c r="JU152" i="1"/>
  <c r="JW152" i="1"/>
  <c r="JY152" i="1"/>
  <c r="KA152" i="1"/>
  <c r="KC152" i="1"/>
  <c r="KE152" i="1"/>
  <c r="KG152" i="1"/>
  <c r="KI152" i="1"/>
  <c r="KK152" i="1"/>
  <c r="KM152" i="1"/>
  <c r="KO152" i="1"/>
  <c r="KQ152" i="1"/>
  <c r="JT153" i="1"/>
  <c r="JV153" i="1"/>
  <c r="JX153" i="1"/>
  <c r="JZ153" i="1"/>
  <c r="KB153" i="1"/>
  <c r="KD153" i="1"/>
  <c r="KF153" i="1"/>
  <c r="KH153" i="1"/>
  <c r="KJ153" i="1"/>
  <c r="KL153" i="1"/>
  <c r="KN153" i="1"/>
  <c r="KP153" i="1"/>
  <c r="JU154" i="1"/>
  <c r="JW154" i="1"/>
  <c r="JY154" i="1"/>
  <c r="KA154" i="1"/>
  <c r="KC154" i="1"/>
  <c r="KE154" i="1"/>
  <c r="KG154" i="1"/>
  <c r="KI154" i="1"/>
  <c r="KK154" i="1"/>
  <c r="KM154" i="1"/>
  <c r="KO154" i="1"/>
  <c r="KQ154" i="1"/>
  <c r="JT155" i="1"/>
  <c r="JV155" i="1"/>
  <c r="JX155" i="1"/>
  <c r="JZ155" i="1"/>
  <c r="KB155" i="1"/>
  <c r="KD155" i="1"/>
  <c r="KF155" i="1"/>
  <c r="KH155" i="1"/>
  <c r="KJ155" i="1"/>
  <c r="KL155" i="1"/>
  <c r="KN155" i="1"/>
  <c r="KP155" i="1"/>
  <c r="JU157" i="1"/>
  <c r="JW157" i="1"/>
  <c r="JY157" i="1"/>
  <c r="KA157" i="1"/>
  <c r="KC157" i="1"/>
  <c r="KE157" i="1"/>
  <c r="KG157" i="1"/>
  <c r="KI157" i="1"/>
  <c r="KK157" i="1"/>
  <c r="KM157" i="1"/>
  <c r="KO157" i="1"/>
  <c r="KQ157" i="1"/>
  <c r="JT158" i="1"/>
  <c r="JV158" i="1"/>
  <c r="JX158" i="1"/>
  <c r="JZ158" i="1"/>
  <c r="KB158" i="1"/>
  <c r="KD158" i="1"/>
  <c r="KF158" i="1"/>
  <c r="KH158" i="1"/>
  <c r="KJ158" i="1"/>
  <c r="KL158" i="1"/>
  <c r="KN158" i="1"/>
  <c r="KP158" i="1"/>
  <c r="JU159" i="1"/>
  <c r="JW159" i="1"/>
  <c r="JY159" i="1"/>
  <c r="KA159" i="1"/>
  <c r="KC159" i="1"/>
  <c r="KE159" i="1"/>
  <c r="KG159" i="1"/>
  <c r="KI159" i="1"/>
  <c r="KK159" i="1"/>
  <c r="KM159" i="1"/>
  <c r="KO159" i="1"/>
  <c r="KQ159" i="1"/>
  <c r="JT160" i="1"/>
  <c r="JV160" i="1"/>
  <c r="JX160" i="1"/>
  <c r="JZ160" i="1"/>
  <c r="KB160" i="1"/>
  <c r="KD160" i="1"/>
  <c r="KF160" i="1"/>
  <c r="KH160" i="1"/>
  <c r="KJ160" i="1"/>
  <c r="KL160" i="1"/>
  <c r="KN160" i="1"/>
  <c r="KP160" i="1"/>
  <c r="JU161" i="1"/>
  <c r="JW161" i="1"/>
  <c r="JY161" i="1"/>
  <c r="KA161" i="1"/>
  <c r="KC161" i="1"/>
  <c r="KE161" i="1"/>
  <c r="KG161" i="1"/>
  <c r="KI161" i="1"/>
  <c r="KK161" i="1"/>
  <c r="KM161" i="1"/>
  <c r="KO161" i="1"/>
  <c r="KQ161" i="1"/>
  <c r="JT162" i="1"/>
  <c r="JV162" i="1"/>
  <c r="JX162" i="1"/>
  <c r="JZ162" i="1"/>
  <c r="KB162" i="1"/>
  <c r="KD162" i="1"/>
  <c r="KF162" i="1"/>
  <c r="KH162" i="1"/>
  <c r="KJ162" i="1"/>
  <c r="KL162" i="1"/>
  <c r="KN162" i="1"/>
  <c r="KP162" i="1"/>
  <c r="JU163" i="1"/>
  <c r="JW163" i="1"/>
  <c r="JY163" i="1"/>
  <c r="KA163" i="1"/>
  <c r="KC163" i="1"/>
  <c r="KE163" i="1"/>
  <c r="KG163" i="1"/>
  <c r="KI163" i="1"/>
  <c r="KK163" i="1"/>
  <c r="KM163" i="1"/>
  <c r="KO163" i="1"/>
  <c r="KQ163" i="1"/>
  <c r="JT164" i="1"/>
  <c r="JV164" i="1"/>
  <c r="JX164" i="1"/>
  <c r="JZ164" i="1"/>
  <c r="KB164" i="1"/>
  <c r="KD164" i="1"/>
  <c r="KF164" i="1"/>
  <c r="KH164" i="1"/>
  <c r="KJ164" i="1"/>
  <c r="KL164" i="1"/>
  <c r="KN164" i="1"/>
  <c r="KP164" i="1"/>
  <c r="JU165" i="1"/>
  <c r="JW165" i="1"/>
  <c r="JY165" i="1"/>
  <c r="KA165" i="1"/>
  <c r="KC165" i="1"/>
  <c r="KE165" i="1"/>
  <c r="KG165" i="1"/>
  <c r="KI165" i="1"/>
  <c r="KK165" i="1"/>
  <c r="KM165" i="1"/>
  <c r="KO165" i="1"/>
  <c r="KQ165" i="1"/>
  <c r="JT166" i="1"/>
  <c r="JV166" i="1"/>
  <c r="JX166" i="1"/>
  <c r="JZ166" i="1"/>
  <c r="KB166" i="1"/>
  <c r="KD166" i="1"/>
  <c r="KF166" i="1"/>
  <c r="KH166" i="1"/>
  <c r="KJ166" i="1"/>
  <c r="KL166" i="1"/>
  <c r="KN166" i="1"/>
  <c r="KP166" i="1"/>
  <c r="JU168" i="1"/>
  <c r="JW168" i="1"/>
  <c r="JY168" i="1"/>
  <c r="KA168" i="1"/>
  <c r="KC168" i="1"/>
  <c r="KE168" i="1"/>
  <c r="KG168" i="1"/>
  <c r="KI168" i="1"/>
  <c r="KK168" i="1"/>
  <c r="KM168" i="1"/>
  <c r="KO168" i="1"/>
  <c r="KQ168" i="1"/>
  <c r="JT169" i="1"/>
  <c r="JV169" i="1"/>
  <c r="JX169" i="1"/>
  <c r="JZ169" i="1"/>
  <c r="KB169" i="1"/>
  <c r="KD169" i="1"/>
  <c r="KF169" i="1"/>
  <c r="KH169" i="1"/>
  <c r="KJ169" i="1"/>
  <c r="KL169" i="1"/>
  <c r="KN169" i="1"/>
  <c r="KP169" i="1"/>
  <c r="JU170" i="1"/>
  <c r="JW170" i="1"/>
  <c r="JY170" i="1"/>
  <c r="KA170" i="1"/>
  <c r="KC170" i="1"/>
  <c r="KE170" i="1"/>
  <c r="KG170" i="1"/>
  <c r="KI170" i="1"/>
  <c r="KK170" i="1"/>
  <c r="KM170" i="1"/>
  <c r="KO170" i="1"/>
  <c r="KQ170" i="1"/>
  <c r="JT171" i="1"/>
  <c r="JV171" i="1"/>
  <c r="JX171" i="1"/>
  <c r="JZ171" i="1"/>
  <c r="KB171" i="1"/>
  <c r="KD171" i="1"/>
  <c r="KF171" i="1"/>
  <c r="KH171" i="1"/>
  <c r="KJ171" i="1"/>
  <c r="KL171" i="1"/>
  <c r="KN171" i="1"/>
  <c r="KP171" i="1"/>
  <c r="JU172" i="1"/>
  <c r="JW172" i="1"/>
  <c r="JY172" i="1"/>
  <c r="KA172" i="1"/>
  <c r="KC172" i="1"/>
  <c r="KE172" i="1"/>
  <c r="KG172" i="1"/>
  <c r="KI172" i="1"/>
  <c r="KK172" i="1"/>
  <c r="KM172" i="1"/>
  <c r="KO172" i="1"/>
  <c r="KQ172" i="1"/>
  <c r="JT173" i="1"/>
  <c r="JV173" i="1"/>
  <c r="JX173" i="1"/>
  <c r="JZ173" i="1"/>
  <c r="KB173" i="1"/>
  <c r="KD173" i="1"/>
  <c r="KF173" i="1"/>
  <c r="KH173" i="1"/>
  <c r="KJ173" i="1"/>
  <c r="KL173" i="1"/>
  <c r="KN173" i="1"/>
  <c r="KP173" i="1"/>
  <c r="JU174" i="1"/>
  <c r="JW174" i="1"/>
  <c r="JY174" i="1"/>
  <c r="KA174" i="1"/>
  <c r="KC174" i="1"/>
  <c r="KE174" i="1"/>
  <c r="KG174" i="1"/>
  <c r="KI174" i="1"/>
  <c r="KK174" i="1"/>
  <c r="KM174" i="1"/>
  <c r="KO174" i="1"/>
  <c r="KQ174" i="1"/>
  <c r="JT175" i="1"/>
  <c r="JV175" i="1"/>
  <c r="JX175" i="1"/>
  <c r="JZ175" i="1"/>
  <c r="KB175" i="1"/>
  <c r="KD175" i="1"/>
  <c r="KF175" i="1"/>
  <c r="KH175" i="1"/>
  <c r="KJ175" i="1"/>
  <c r="KL175" i="1"/>
  <c r="KN175" i="1"/>
  <c r="KP175" i="1"/>
  <c r="JU177" i="1"/>
  <c r="JW177" i="1"/>
  <c r="JY177" i="1"/>
  <c r="KA177" i="1"/>
  <c r="KC177" i="1"/>
  <c r="KE177" i="1"/>
  <c r="KG177" i="1"/>
  <c r="KI177" i="1"/>
  <c r="KK177" i="1"/>
  <c r="KM177" i="1"/>
  <c r="KO177" i="1"/>
  <c r="KQ177" i="1"/>
  <c r="JT179" i="1"/>
  <c r="JV179" i="1"/>
  <c r="JX179" i="1"/>
  <c r="JZ179" i="1"/>
  <c r="KB179" i="1"/>
  <c r="KD179" i="1"/>
  <c r="KF179" i="1"/>
  <c r="KH179" i="1"/>
  <c r="KJ179" i="1"/>
  <c r="KL179" i="1"/>
  <c r="KN179" i="1"/>
  <c r="KP179" i="1"/>
  <c r="JU180" i="1"/>
  <c r="JW180" i="1"/>
  <c r="JY180" i="1"/>
  <c r="KA180" i="1"/>
  <c r="KC180" i="1"/>
  <c r="KE180" i="1"/>
  <c r="KG180" i="1"/>
  <c r="KI180" i="1"/>
  <c r="KK180" i="1"/>
  <c r="KM180" i="1"/>
  <c r="KO180" i="1"/>
  <c r="KQ180" i="1"/>
  <c r="JT181" i="1"/>
  <c r="JV181" i="1"/>
  <c r="JX181" i="1"/>
  <c r="JZ181" i="1"/>
  <c r="KB181" i="1"/>
  <c r="KD181" i="1"/>
  <c r="KF181" i="1"/>
  <c r="KH181" i="1"/>
  <c r="KJ181" i="1"/>
  <c r="KL181" i="1"/>
  <c r="KN181" i="1"/>
  <c r="KP181" i="1"/>
  <c r="JU182" i="1"/>
  <c r="JW182" i="1"/>
  <c r="JY182" i="1"/>
  <c r="KA182" i="1"/>
  <c r="KC182" i="1"/>
  <c r="KE182" i="1"/>
  <c r="KG182" i="1"/>
  <c r="KI182" i="1"/>
  <c r="KK182" i="1"/>
  <c r="KM182" i="1"/>
  <c r="KO182" i="1"/>
  <c r="KQ182" i="1"/>
  <c r="JT183" i="1"/>
  <c r="JV183" i="1"/>
  <c r="JX183" i="1"/>
  <c r="JZ183" i="1"/>
  <c r="KB183" i="1"/>
  <c r="KD183" i="1"/>
  <c r="KF183" i="1"/>
  <c r="KH183" i="1"/>
  <c r="KJ183" i="1"/>
  <c r="KL183" i="1"/>
  <c r="KN183" i="1"/>
  <c r="KP183" i="1"/>
  <c r="JT184" i="1"/>
  <c r="JV184" i="1"/>
  <c r="JX184" i="1"/>
  <c r="JZ184" i="1"/>
  <c r="KB184" i="1"/>
  <c r="KD184" i="1"/>
  <c r="KF184" i="1"/>
  <c r="KH184" i="1"/>
  <c r="KJ184" i="1"/>
  <c r="KO184" i="1"/>
  <c r="KQ184" i="1"/>
  <c r="JT185" i="1"/>
  <c r="JV185" i="1"/>
  <c r="JX185" i="1"/>
  <c r="JZ185" i="1"/>
  <c r="KB185" i="1"/>
  <c r="KD185" i="1"/>
  <c r="KF185" i="1"/>
  <c r="KH185" i="1"/>
  <c r="KJ185" i="1"/>
  <c r="KL185" i="1"/>
  <c r="KN185" i="1"/>
  <c r="KP185" i="1"/>
  <c r="JU187" i="1"/>
  <c r="JW187" i="1"/>
  <c r="JY187" i="1"/>
  <c r="KA187" i="1"/>
  <c r="KC187" i="1"/>
  <c r="KE187" i="1"/>
  <c r="KG187" i="1"/>
  <c r="KI187" i="1"/>
  <c r="KK187" i="1"/>
  <c r="KM187" i="1"/>
  <c r="KO187" i="1"/>
  <c r="KQ187" i="1"/>
  <c r="JT189" i="1"/>
  <c r="JV189" i="1"/>
  <c r="JX189" i="1"/>
  <c r="JZ189" i="1"/>
  <c r="KB189" i="1"/>
  <c r="KD189" i="1"/>
  <c r="KF189" i="1"/>
  <c r="KH189" i="1"/>
  <c r="KJ189" i="1"/>
  <c r="KL189" i="1"/>
  <c r="KN189" i="1"/>
  <c r="KP189" i="1"/>
  <c r="JU190" i="1"/>
  <c r="JW190" i="1"/>
  <c r="JY190" i="1"/>
  <c r="KA190" i="1"/>
  <c r="KC190" i="1"/>
  <c r="KE190" i="1"/>
  <c r="KG190" i="1"/>
  <c r="KI190" i="1"/>
  <c r="KK190" i="1"/>
  <c r="KM190" i="1"/>
  <c r="KO190" i="1"/>
  <c r="KQ190" i="1"/>
  <c r="JT191" i="1"/>
  <c r="JV191" i="1"/>
  <c r="JX191" i="1"/>
  <c r="JZ191" i="1"/>
  <c r="KB191" i="1"/>
  <c r="KD191" i="1"/>
  <c r="KF191" i="1"/>
  <c r="KH191" i="1"/>
  <c r="KJ191" i="1"/>
  <c r="KL191" i="1"/>
  <c r="KN191" i="1"/>
  <c r="KP191" i="1"/>
  <c r="JU192" i="1"/>
  <c r="JW192" i="1"/>
  <c r="JY192" i="1"/>
  <c r="KA192" i="1"/>
  <c r="KC192" i="1"/>
  <c r="KE192" i="1"/>
  <c r="KG192" i="1"/>
  <c r="KI192" i="1"/>
  <c r="KK192" i="1"/>
  <c r="KM192" i="1"/>
  <c r="KO192" i="1"/>
  <c r="KQ192" i="1"/>
  <c r="JT193" i="1"/>
  <c r="JV193" i="1"/>
  <c r="JX193" i="1"/>
  <c r="JZ193" i="1"/>
  <c r="KB193" i="1"/>
  <c r="KD193" i="1"/>
  <c r="KF193" i="1"/>
  <c r="KH193" i="1"/>
  <c r="KJ193" i="1"/>
  <c r="KL193" i="1"/>
  <c r="KN193" i="1"/>
  <c r="KP193" i="1"/>
  <c r="JU195" i="1"/>
  <c r="JW195" i="1"/>
  <c r="JY195" i="1"/>
  <c r="KA195" i="1"/>
  <c r="KC195" i="1"/>
  <c r="KE195" i="1"/>
  <c r="KG195" i="1"/>
  <c r="KI195" i="1"/>
  <c r="KK195" i="1"/>
  <c r="KM195" i="1"/>
  <c r="KO195" i="1"/>
  <c r="KQ195" i="1"/>
  <c r="JT196" i="1"/>
  <c r="JV196" i="1"/>
  <c r="JX196" i="1"/>
  <c r="JZ196" i="1"/>
  <c r="KB196" i="1"/>
  <c r="KD196" i="1"/>
  <c r="KF196" i="1"/>
  <c r="KH196" i="1"/>
  <c r="KJ196" i="1"/>
  <c r="KL196" i="1"/>
  <c r="KN196" i="1"/>
  <c r="KP196" i="1"/>
  <c r="JU198" i="1"/>
  <c r="JW198" i="1"/>
  <c r="JY198" i="1"/>
  <c r="KA198" i="1"/>
  <c r="KC198" i="1"/>
  <c r="KE198" i="1"/>
  <c r="KG198" i="1"/>
  <c r="KI198" i="1"/>
  <c r="KK198" i="1"/>
  <c r="KM198" i="1"/>
  <c r="KO198" i="1"/>
  <c r="KQ198" i="1"/>
  <c r="JT201" i="1"/>
  <c r="JV201" i="1"/>
  <c r="JX201" i="1"/>
  <c r="JZ201" i="1"/>
  <c r="KB201" i="1"/>
  <c r="KD201" i="1"/>
  <c r="KF201" i="1"/>
  <c r="KH201" i="1"/>
  <c r="KJ201" i="1"/>
  <c r="KL201" i="1"/>
  <c r="KN201" i="1"/>
  <c r="KP201" i="1"/>
  <c r="JU203" i="1"/>
  <c r="JW203" i="1"/>
  <c r="JY203" i="1"/>
  <c r="KA203" i="1"/>
  <c r="KC203" i="1"/>
  <c r="KE203" i="1"/>
  <c r="KG203" i="1"/>
  <c r="KI203" i="1"/>
  <c r="KK203" i="1"/>
  <c r="KM203" i="1"/>
  <c r="KO203" i="1"/>
  <c r="KQ203" i="1"/>
  <c r="JT204" i="1"/>
  <c r="JV204" i="1"/>
  <c r="JX204" i="1"/>
  <c r="JZ204" i="1"/>
  <c r="KB204" i="1"/>
  <c r="KD204" i="1"/>
  <c r="KF204" i="1"/>
  <c r="KH204" i="1"/>
  <c r="KJ204" i="1"/>
  <c r="KL204" i="1"/>
  <c r="KN204" i="1"/>
  <c r="KP204" i="1"/>
  <c r="JU206" i="1"/>
  <c r="JW206" i="1"/>
  <c r="JY206" i="1"/>
  <c r="KA206" i="1"/>
  <c r="KC206" i="1"/>
  <c r="KE206" i="1"/>
  <c r="KG206" i="1"/>
  <c r="KI206" i="1"/>
  <c r="KK206" i="1"/>
  <c r="KM206" i="1"/>
  <c r="KO206" i="1"/>
  <c r="KQ206" i="1"/>
  <c r="JT207" i="1"/>
  <c r="JV207" i="1"/>
  <c r="JX207" i="1"/>
  <c r="JZ207" i="1"/>
  <c r="KB207" i="1"/>
  <c r="KD207" i="1"/>
  <c r="KF207" i="1"/>
  <c r="KH207" i="1"/>
  <c r="KJ207" i="1"/>
  <c r="KL207" i="1"/>
  <c r="KN207" i="1"/>
  <c r="KP207" i="1"/>
  <c r="JU208" i="1"/>
  <c r="JW208" i="1"/>
  <c r="JY208" i="1"/>
  <c r="KA208" i="1"/>
  <c r="KC208" i="1"/>
  <c r="KE208" i="1"/>
  <c r="KG208" i="1"/>
  <c r="KI208" i="1"/>
  <c r="KK208" i="1"/>
  <c r="KM208" i="1"/>
  <c r="KO208" i="1"/>
  <c r="KQ208" i="1"/>
  <c r="JT211" i="1"/>
  <c r="JV211" i="1"/>
  <c r="JX211" i="1"/>
  <c r="JZ211" i="1"/>
  <c r="KB211" i="1"/>
  <c r="KD211" i="1"/>
  <c r="KF211" i="1"/>
  <c r="KH211" i="1"/>
  <c r="KJ211" i="1"/>
  <c r="KL211" i="1"/>
  <c r="KN211" i="1"/>
  <c r="KP211" i="1"/>
  <c r="JU212" i="1"/>
  <c r="JW212" i="1"/>
  <c r="JY212" i="1"/>
  <c r="KA212" i="1"/>
  <c r="KC212" i="1"/>
  <c r="KE212" i="1"/>
  <c r="KG212" i="1"/>
  <c r="KI212" i="1"/>
  <c r="KK212" i="1"/>
  <c r="KM212" i="1"/>
  <c r="KO212" i="1"/>
  <c r="KQ212" i="1"/>
  <c r="JT213" i="1"/>
  <c r="JV213" i="1"/>
  <c r="JX213" i="1"/>
  <c r="JZ213" i="1"/>
  <c r="KB213" i="1"/>
  <c r="KD213" i="1"/>
  <c r="KF213" i="1"/>
  <c r="KH213" i="1"/>
  <c r="KJ213" i="1"/>
  <c r="KL213" i="1"/>
  <c r="KN213" i="1"/>
  <c r="KP213" i="1"/>
  <c r="JU214" i="1"/>
  <c r="JW214" i="1"/>
  <c r="JY214" i="1"/>
  <c r="KA214" i="1"/>
  <c r="KC214" i="1"/>
  <c r="KE214" i="1"/>
  <c r="KG214" i="1"/>
  <c r="KI214" i="1"/>
  <c r="KK214" i="1"/>
  <c r="KM214" i="1"/>
  <c r="KO214" i="1"/>
  <c r="KQ214" i="1"/>
  <c r="JT215" i="1"/>
  <c r="JV215" i="1"/>
  <c r="JX215" i="1"/>
  <c r="JZ215" i="1"/>
  <c r="KB215" i="1"/>
  <c r="KD215" i="1"/>
  <c r="KF215" i="1"/>
  <c r="KH215" i="1"/>
  <c r="KJ215" i="1"/>
  <c r="KL215" i="1"/>
  <c r="KN215" i="1"/>
  <c r="KP215" i="1"/>
  <c r="JU217" i="1"/>
  <c r="JW217" i="1"/>
  <c r="JY217" i="1"/>
  <c r="KA217" i="1"/>
  <c r="KC217" i="1"/>
  <c r="KE217" i="1"/>
  <c r="KG217" i="1"/>
  <c r="KI217" i="1"/>
  <c r="KK217" i="1"/>
  <c r="KM217" i="1"/>
  <c r="KO217" i="1"/>
  <c r="KQ217" i="1"/>
  <c r="JT218" i="1"/>
  <c r="JV218" i="1"/>
  <c r="JX218" i="1"/>
  <c r="JZ218" i="1"/>
  <c r="KB218" i="1"/>
  <c r="KD218" i="1"/>
  <c r="KF218" i="1"/>
  <c r="KH218" i="1"/>
  <c r="KJ218" i="1"/>
  <c r="KL218" i="1"/>
  <c r="KN218" i="1"/>
  <c r="KP218" i="1"/>
  <c r="JU220" i="1"/>
  <c r="JW220" i="1"/>
  <c r="JY220" i="1"/>
  <c r="KA220" i="1"/>
  <c r="KC220" i="1"/>
  <c r="KE220" i="1"/>
  <c r="KG220" i="1"/>
  <c r="KI220" i="1"/>
  <c r="KK220" i="1"/>
  <c r="KM220" i="1"/>
  <c r="KO220" i="1"/>
  <c r="KQ220" i="1"/>
  <c r="JT221" i="1"/>
  <c r="JV221" i="1"/>
  <c r="JX221" i="1"/>
  <c r="JZ221" i="1"/>
  <c r="KB221" i="1"/>
  <c r="KD221" i="1"/>
  <c r="KF221" i="1"/>
  <c r="KH221" i="1"/>
  <c r="KJ221" i="1"/>
  <c r="KL221" i="1"/>
  <c r="KN221" i="1"/>
  <c r="KP221" i="1"/>
  <c r="JU222" i="1"/>
  <c r="JW222" i="1"/>
  <c r="JY222" i="1"/>
  <c r="KA222" i="1"/>
  <c r="KC222" i="1"/>
  <c r="KE222" i="1"/>
  <c r="KG222" i="1"/>
  <c r="KI222" i="1"/>
  <c r="KK222" i="1"/>
  <c r="KM222" i="1"/>
  <c r="KO222" i="1"/>
  <c r="KQ222" i="1"/>
  <c r="JT223" i="1"/>
  <c r="JV223" i="1"/>
  <c r="JX223" i="1"/>
  <c r="JZ223" i="1"/>
  <c r="KB223" i="1"/>
  <c r="KD223" i="1"/>
  <c r="KF223" i="1"/>
  <c r="KH223" i="1"/>
  <c r="KJ223" i="1"/>
  <c r="KL223" i="1"/>
  <c r="KN223" i="1"/>
  <c r="KP223" i="1"/>
  <c r="JU224" i="1"/>
  <c r="JW224" i="1"/>
  <c r="JY224" i="1"/>
  <c r="KA224" i="1"/>
  <c r="KC224" i="1"/>
  <c r="KE224" i="1"/>
  <c r="KG224" i="1"/>
  <c r="KI224" i="1"/>
  <c r="KK224" i="1"/>
  <c r="KM224" i="1"/>
  <c r="KO224" i="1"/>
  <c r="KQ224" i="1"/>
  <c r="JT225" i="1"/>
  <c r="JV225" i="1"/>
  <c r="JX225" i="1"/>
  <c r="JZ225" i="1"/>
  <c r="KB225" i="1"/>
  <c r="KD225" i="1"/>
  <c r="KF225" i="1"/>
  <c r="KH225" i="1"/>
  <c r="KJ225" i="1"/>
  <c r="KL225" i="1"/>
  <c r="KN225" i="1"/>
  <c r="KP225" i="1"/>
  <c r="JU226" i="1"/>
  <c r="JW226" i="1"/>
  <c r="JY226" i="1"/>
  <c r="KA226" i="1"/>
  <c r="KC226" i="1"/>
  <c r="KE226" i="1"/>
  <c r="KG226" i="1"/>
  <c r="KI226" i="1"/>
  <c r="KK226" i="1"/>
  <c r="KM226" i="1"/>
  <c r="KO226" i="1"/>
  <c r="KQ226" i="1"/>
  <c r="JT227" i="1"/>
  <c r="JV227" i="1"/>
  <c r="JX227" i="1"/>
  <c r="JZ227" i="1"/>
  <c r="KB227" i="1"/>
  <c r="KD227" i="1"/>
  <c r="KF227" i="1"/>
  <c r="KH227" i="1"/>
  <c r="KJ227" i="1"/>
  <c r="KL227" i="1"/>
  <c r="KN227" i="1"/>
  <c r="KP227" i="1"/>
  <c r="JU228" i="1"/>
  <c r="JW228" i="1"/>
  <c r="JY228" i="1"/>
  <c r="KA228" i="1"/>
  <c r="KC228" i="1"/>
  <c r="KE228" i="1"/>
  <c r="KG228" i="1"/>
  <c r="KI228" i="1"/>
  <c r="KK228" i="1"/>
  <c r="KM228" i="1"/>
  <c r="KO228" i="1"/>
  <c r="KQ228" i="1"/>
  <c r="JT229" i="1"/>
  <c r="JV229" i="1"/>
  <c r="JX229" i="1"/>
  <c r="JZ229" i="1"/>
  <c r="KB229" i="1"/>
  <c r="KD229" i="1"/>
  <c r="KF229" i="1"/>
  <c r="KH229" i="1"/>
  <c r="KJ229" i="1"/>
  <c r="KL229" i="1"/>
  <c r="KN229" i="1"/>
  <c r="KP229" i="1"/>
  <c r="JU231" i="1"/>
  <c r="JW231" i="1"/>
  <c r="JY231" i="1"/>
  <c r="KA231" i="1"/>
  <c r="KC231" i="1"/>
  <c r="KE231" i="1"/>
  <c r="KG231" i="1"/>
  <c r="KI231" i="1"/>
  <c r="KK231" i="1"/>
  <c r="KM231" i="1"/>
  <c r="KO231" i="1"/>
  <c r="KQ231" i="1"/>
  <c r="JT232" i="1"/>
  <c r="JV232" i="1"/>
  <c r="JX232" i="1"/>
  <c r="JZ232" i="1"/>
  <c r="KB232" i="1"/>
  <c r="KD232" i="1"/>
  <c r="KF232" i="1"/>
  <c r="KH232" i="1"/>
  <c r="KJ232" i="1"/>
  <c r="KL232" i="1"/>
  <c r="KN232" i="1"/>
  <c r="KP232" i="1"/>
  <c r="JU233" i="1"/>
  <c r="JW233" i="1"/>
  <c r="JY233" i="1"/>
  <c r="KA233" i="1"/>
  <c r="KC233" i="1"/>
  <c r="KE233" i="1"/>
  <c r="KG233" i="1"/>
  <c r="KI233" i="1"/>
  <c r="KK233" i="1"/>
  <c r="KM233" i="1"/>
  <c r="KO233" i="1"/>
  <c r="KQ233" i="1"/>
  <c r="JT235" i="1"/>
  <c r="JV235" i="1"/>
  <c r="JX235" i="1"/>
  <c r="JZ235" i="1"/>
  <c r="KB235" i="1"/>
  <c r="KD235" i="1"/>
  <c r="KF235" i="1"/>
  <c r="KH235" i="1"/>
  <c r="KJ235" i="1"/>
  <c r="KL235" i="1"/>
  <c r="KN235" i="1"/>
  <c r="KP235" i="1"/>
  <c r="JU236" i="1"/>
  <c r="JW236" i="1"/>
  <c r="JY236" i="1"/>
  <c r="KA236" i="1"/>
  <c r="KC236" i="1"/>
  <c r="KE236" i="1"/>
  <c r="KG236" i="1"/>
  <c r="KI236" i="1"/>
  <c r="KK236" i="1"/>
  <c r="KM236" i="1"/>
  <c r="KO236" i="1"/>
  <c r="KQ236" i="1"/>
  <c r="JT237" i="1"/>
  <c r="JV237" i="1"/>
  <c r="JX237" i="1"/>
  <c r="JZ237" i="1"/>
  <c r="KB237" i="1"/>
  <c r="KD237" i="1"/>
  <c r="KF237" i="1"/>
  <c r="KH237" i="1"/>
  <c r="KJ237" i="1"/>
  <c r="KL237" i="1"/>
  <c r="KN237" i="1"/>
  <c r="KP237" i="1"/>
  <c r="JU238" i="1"/>
  <c r="JW238" i="1"/>
  <c r="JY238" i="1"/>
  <c r="KA238" i="1"/>
  <c r="KC238" i="1"/>
  <c r="KE238" i="1"/>
  <c r="KG238" i="1"/>
  <c r="KI238" i="1"/>
  <c r="KK238" i="1"/>
  <c r="KM238" i="1"/>
  <c r="KO238" i="1"/>
  <c r="KQ238" i="1"/>
  <c r="JT239" i="1"/>
  <c r="JV239" i="1"/>
  <c r="JX239" i="1"/>
  <c r="JZ239" i="1"/>
  <c r="KB239" i="1"/>
  <c r="KD239" i="1"/>
  <c r="KF239" i="1"/>
  <c r="KH239" i="1"/>
  <c r="KJ239" i="1"/>
  <c r="KL239" i="1"/>
  <c r="KN239" i="1"/>
  <c r="KP239" i="1"/>
  <c r="JU240" i="1"/>
  <c r="JW240" i="1"/>
  <c r="JY240" i="1"/>
  <c r="KA240" i="1"/>
  <c r="KC240" i="1"/>
  <c r="KE240" i="1"/>
  <c r="KG240" i="1"/>
  <c r="KI240" i="1"/>
  <c r="KK240" i="1"/>
  <c r="KM240" i="1"/>
  <c r="KO240" i="1"/>
  <c r="KQ240" i="1"/>
  <c r="JT241" i="1"/>
  <c r="JV241" i="1"/>
  <c r="JX241" i="1"/>
  <c r="JZ241" i="1"/>
  <c r="KB241" i="1"/>
  <c r="KD241" i="1"/>
  <c r="KF241" i="1"/>
  <c r="KH241" i="1"/>
  <c r="KJ241" i="1"/>
  <c r="KL241" i="1"/>
  <c r="KN241" i="1"/>
  <c r="KP241" i="1"/>
  <c r="JU242" i="1"/>
  <c r="JW242" i="1"/>
  <c r="JY242" i="1"/>
  <c r="KA242" i="1"/>
  <c r="KC242" i="1"/>
  <c r="KE242" i="1"/>
  <c r="KG242" i="1"/>
  <c r="KI242" i="1"/>
  <c r="KK242" i="1"/>
  <c r="KM242" i="1"/>
  <c r="KO242" i="1"/>
  <c r="KQ242" i="1"/>
  <c r="KN136" i="1"/>
  <c r="KP136" i="1"/>
  <c r="JU137" i="1"/>
  <c r="JW137" i="1"/>
  <c r="JY137" i="1"/>
  <c r="KA137" i="1"/>
  <c r="KC137" i="1"/>
  <c r="KE137" i="1"/>
  <c r="KG137" i="1"/>
  <c r="KI137" i="1"/>
  <c r="KK137" i="1"/>
  <c r="KM137" i="1"/>
  <c r="KO137" i="1"/>
  <c r="KQ137" i="1"/>
  <c r="JT139" i="1"/>
  <c r="JV139" i="1"/>
  <c r="JX139" i="1"/>
  <c r="JZ139" i="1"/>
  <c r="KB139" i="1"/>
  <c r="KD139" i="1"/>
  <c r="KF139" i="1"/>
  <c r="KH139" i="1"/>
  <c r="KJ139" i="1"/>
  <c r="KL139" i="1"/>
  <c r="KN139" i="1"/>
  <c r="KP139" i="1"/>
  <c r="JU141" i="1"/>
  <c r="JW141" i="1"/>
  <c r="JY141" i="1"/>
  <c r="KA141" i="1"/>
  <c r="KC141" i="1"/>
  <c r="KE141" i="1"/>
  <c r="KG141" i="1"/>
  <c r="KI141" i="1"/>
  <c r="KK141" i="1"/>
  <c r="KM141" i="1"/>
  <c r="KO141" i="1"/>
  <c r="KQ141" i="1"/>
  <c r="JT143" i="1"/>
  <c r="JV143" i="1"/>
  <c r="JX143" i="1"/>
  <c r="JZ143" i="1"/>
  <c r="KB143" i="1"/>
  <c r="KD143" i="1"/>
  <c r="KF143" i="1"/>
  <c r="KH143" i="1"/>
  <c r="KJ143" i="1"/>
  <c r="KL143" i="1"/>
  <c r="KN143" i="1"/>
  <c r="KP143" i="1"/>
  <c r="JT144" i="1"/>
  <c r="JV144" i="1"/>
  <c r="JX144" i="1"/>
  <c r="JZ144" i="1"/>
  <c r="KB144" i="1"/>
  <c r="KD144" i="1"/>
  <c r="KF144" i="1"/>
  <c r="KH144" i="1"/>
  <c r="KJ144" i="1"/>
  <c r="KL144" i="1"/>
  <c r="KN144" i="1"/>
  <c r="KP144" i="1"/>
  <c r="JU145" i="1"/>
  <c r="JW145" i="1"/>
  <c r="JY145" i="1"/>
  <c r="KA145" i="1"/>
  <c r="KC145" i="1"/>
  <c r="KE145" i="1"/>
  <c r="KG145" i="1"/>
  <c r="KI145" i="1"/>
  <c r="KK145" i="1"/>
  <c r="KM145" i="1"/>
  <c r="KO145" i="1"/>
  <c r="KQ145" i="1"/>
  <c r="JT146" i="1"/>
  <c r="JV146" i="1"/>
  <c r="JX146" i="1"/>
  <c r="JZ146" i="1"/>
  <c r="KB146" i="1"/>
  <c r="KD146" i="1"/>
  <c r="KF146" i="1"/>
  <c r="KH146" i="1"/>
  <c r="KJ146" i="1"/>
  <c r="KL146" i="1"/>
  <c r="KN146" i="1"/>
  <c r="KP146" i="1"/>
  <c r="JU147" i="1"/>
  <c r="JW147" i="1"/>
  <c r="JY147" i="1"/>
  <c r="KA147" i="1"/>
  <c r="KC147" i="1"/>
  <c r="KE147" i="1"/>
  <c r="KG147" i="1"/>
  <c r="KI147" i="1"/>
  <c r="KK147" i="1"/>
  <c r="KM147" i="1"/>
  <c r="KO147" i="1"/>
  <c r="KQ147" i="1"/>
  <c r="JT148" i="1"/>
  <c r="JV148" i="1"/>
  <c r="JX148" i="1"/>
  <c r="JZ148" i="1"/>
  <c r="KB148" i="1"/>
  <c r="KD148" i="1"/>
  <c r="KF148" i="1"/>
  <c r="KH148" i="1"/>
  <c r="KJ148" i="1"/>
  <c r="KL148" i="1"/>
  <c r="KN148" i="1"/>
  <c r="KP148" i="1"/>
  <c r="JU149" i="1"/>
  <c r="JW149" i="1"/>
  <c r="JY149" i="1"/>
  <c r="KA149" i="1"/>
  <c r="KC149" i="1"/>
  <c r="KE149" i="1"/>
  <c r="KG149" i="1"/>
  <c r="KI149" i="1"/>
  <c r="KK149" i="1"/>
  <c r="KM149" i="1"/>
  <c r="KO149" i="1"/>
  <c r="KQ149" i="1"/>
  <c r="JT150" i="1"/>
  <c r="JV150" i="1"/>
  <c r="JX150" i="1"/>
  <c r="JZ150" i="1"/>
  <c r="KB150" i="1"/>
  <c r="KD150" i="1"/>
  <c r="KF150" i="1"/>
  <c r="KH150" i="1"/>
  <c r="KJ150" i="1"/>
  <c r="KL150" i="1"/>
  <c r="KN150" i="1"/>
  <c r="KP150" i="1"/>
  <c r="JU151" i="1"/>
  <c r="JW151" i="1"/>
  <c r="JY151" i="1"/>
  <c r="KA151" i="1"/>
  <c r="KC151" i="1"/>
  <c r="KE151" i="1"/>
  <c r="KG151" i="1"/>
  <c r="KI151" i="1"/>
  <c r="KK151" i="1"/>
  <c r="KM151" i="1"/>
  <c r="KO151" i="1"/>
  <c r="KQ151" i="1"/>
  <c r="JT152" i="1"/>
  <c r="JV152" i="1"/>
  <c r="JX152" i="1"/>
  <c r="JZ152" i="1"/>
  <c r="KB152" i="1"/>
  <c r="KD152" i="1"/>
  <c r="KF152" i="1"/>
  <c r="KH152" i="1"/>
  <c r="KJ152" i="1"/>
  <c r="KL152" i="1"/>
  <c r="KN152" i="1"/>
  <c r="KP152" i="1"/>
  <c r="JU153" i="1"/>
  <c r="JW153" i="1"/>
  <c r="JY153" i="1"/>
  <c r="KA153" i="1"/>
  <c r="KC153" i="1"/>
  <c r="KE153" i="1"/>
  <c r="KG153" i="1"/>
  <c r="KI153" i="1"/>
  <c r="KK153" i="1"/>
  <c r="KM153" i="1"/>
  <c r="KO153" i="1"/>
  <c r="KQ153" i="1"/>
  <c r="JT154" i="1"/>
  <c r="JV154" i="1"/>
  <c r="JX154" i="1"/>
  <c r="JZ154" i="1"/>
  <c r="KB154" i="1"/>
  <c r="KD154" i="1"/>
  <c r="KF154" i="1"/>
  <c r="KH154" i="1"/>
  <c r="KJ154" i="1"/>
  <c r="KL154" i="1"/>
  <c r="KN154" i="1"/>
  <c r="KP154" i="1"/>
  <c r="JU155" i="1"/>
  <c r="JW155" i="1"/>
  <c r="JY155" i="1"/>
  <c r="KA155" i="1"/>
  <c r="KC155" i="1"/>
  <c r="KE155" i="1"/>
  <c r="KG155" i="1"/>
  <c r="KI155" i="1"/>
  <c r="KK155" i="1"/>
  <c r="KM155" i="1"/>
  <c r="KO155" i="1"/>
  <c r="KQ155" i="1"/>
  <c r="JT157" i="1"/>
  <c r="JV157" i="1"/>
  <c r="JX157" i="1"/>
  <c r="JZ157" i="1"/>
  <c r="KB157" i="1"/>
  <c r="KD157" i="1"/>
  <c r="KF157" i="1"/>
  <c r="KH157" i="1"/>
  <c r="KJ157" i="1"/>
  <c r="KL157" i="1"/>
  <c r="KN157" i="1"/>
  <c r="KP157" i="1"/>
  <c r="JU158" i="1"/>
  <c r="JW158" i="1"/>
  <c r="JY158" i="1"/>
  <c r="KA158" i="1"/>
  <c r="KC158" i="1"/>
  <c r="KE158" i="1"/>
  <c r="KG158" i="1"/>
  <c r="KI158" i="1"/>
  <c r="KK158" i="1"/>
  <c r="KM158" i="1"/>
  <c r="KO158" i="1"/>
  <c r="KQ158" i="1"/>
  <c r="JT159" i="1"/>
  <c r="JV159" i="1"/>
  <c r="JX159" i="1"/>
  <c r="JZ159" i="1"/>
  <c r="KB159" i="1"/>
  <c r="KD159" i="1"/>
  <c r="KF159" i="1"/>
  <c r="KH159" i="1"/>
  <c r="KJ159" i="1"/>
  <c r="KL159" i="1"/>
  <c r="KN159" i="1"/>
  <c r="KP159" i="1"/>
  <c r="JU160" i="1"/>
  <c r="JW160" i="1"/>
  <c r="JY160" i="1"/>
  <c r="KA160" i="1"/>
  <c r="KC160" i="1"/>
  <c r="KE160" i="1"/>
  <c r="KG160" i="1"/>
  <c r="KI160" i="1"/>
  <c r="KK160" i="1"/>
  <c r="KM160" i="1"/>
  <c r="KO160" i="1"/>
  <c r="KQ160" i="1"/>
  <c r="JT161" i="1"/>
  <c r="JV161" i="1"/>
  <c r="JX161" i="1"/>
  <c r="JZ161" i="1"/>
  <c r="KB161" i="1"/>
  <c r="KD161" i="1"/>
  <c r="KF161" i="1"/>
  <c r="KH161" i="1"/>
  <c r="KJ161" i="1"/>
  <c r="KL161" i="1"/>
  <c r="KN161" i="1"/>
  <c r="KP161" i="1"/>
  <c r="JU162" i="1"/>
  <c r="JW162" i="1"/>
  <c r="JY162" i="1"/>
  <c r="KA162" i="1"/>
  <c r="KC162" i="1"/>
  <c r="KE162" i="1"/>
  <c r="KG162" i="1"/>
  <c r="KI162" i="1"/>
  <c r="KK162" i="1"/>
  <c r="KM162" i="1"/>
  <c r="KO162" i="1"/>
  <c r="KQ162" i="1"/>
  <c r="JT163" i="1"/>
  <c r="JV163" i="1"/>
  <c r="JX163" i="1"/>
  <c r="JZ163" i="1"/>
  <c r="KB163" i="1"/>
  <c r="KD163" i="1"/>
  <c r="KF163" i="1"/>
  <c r="KH163" i="1"/>
  <c r="KJ163" i="1"/>
  <c r="KL163" i="1"/>
  <c r="KN163" i="1"/>
  <c r="KP163" i="1"/>
  <c r="JU164" i="1"/>
  <c r="JW164" i="1"/>
  <c r="JY164" i="1"/>
  <c r="KA164" i="1"/>
  <c r="KC164" i="1"/>
  <c r="KE164" i="1"/>
  <c r="KG164" i="1"/>
  <c r="KI164" i="1"/>
  <c r="KK164" i="1"/>
  <c r="KM164" i="1"/>
  <c r="KO164" i="1"/>
  <c r="KQ164" i="1"/>
  <c r="JT165" i="1"/>
  <c r="JV165" i="1"/>
  <c r="JX165" i="1"/>
  <c r="JZ165" i="1"/>
  <c r="KB165" i="1"/>
  <c r="KD165" i="1"/>
  <c r="KF165" i="1"/>
  <c r="KH165" i="1"/>
  <c r="KJ165" i="1"/>
  <c r="KL165" i="1"/>
  <c r="KN165" i="1"/>
  <c r="KP165" i="1"/>
  <c r="JU166" i="1"/>
  <c r="JW166" i="1"/>
  <c r="JY166" i="1"/>
  <c r="KA166" i="1"/>
  <c r="KC166" i="1"/>
  <c r="KE166" i="1"/>
  <c r="KG166" i="1"/>
  <c r="KI166" i="1"/>
  <c r="KK166" i="1"/>
  <c r="KM166" i="1"/>
  <c r="KO166" i="1"/>
  <c r="KQ166" i="1"/>
  <c r="JT168" i="1"/>
  <c r="JV168" i="1"/>
  <c r="JX168" i="1"/>
  <c r="JZ168" i="1"/>
  <c r="KB168" i="1"/>
  <c r="KD168" i="1"/>
  <c r="KF168" i="1"/>
  <c r="KH168" i="1"/>
  <c r="KJ168" i="1"/>
  <c r="KL168" i="1"/>
  <c r="KN168" i="1"/>
  <c r="KP168" i="1"/>
  <c r="JU169" i="1"/>
  <c r="JW169" i="1"/>
  <c r="JY169" i="1"/>
  <c r="KA169" i="1"/>
  <c r="KC169" i="1"/>
  <c r="KE169" i="1"/>
  <c r="KG169" i="1"/>
  <c r="KI169" i="1"/>
  <c r="KK169" i="1"/>
  <c r="KM169" i="1"/>
  <c r="KO169" i="1"/>
  <c r="KQ169" i="1"/>
  <c r="JT170" i="1"/>
  <c r="JV170" i="1"/>
  <c r="JX170" i="1"/>
  <c r="JZ170" i="1"/>
  <c r="KB170" i="1"/>
  <c r="KD170" i="1"/>
  <c r="KF170" i="1"/>
  <c r="KH170" i="1"/>
  <c r="KJ170" i="1"/>
  <c r="KL170" i="1"/>
  <c r="KN170" i="1"/>
  <c r="KP170" i="1"/>
  <c r="JU171" i="1"/>
  <c r="JW171" i="1"/>
  <c r="JY171" i="1"/>
  <c r="KA171" i="1"/>
  <c r="KC171" i="1"/>
  <c r="KE171" i="1"/>
  <c r="KG171" i="1"/>
  <c r="KI171" i="1"/>
  <c r="KK171" i="1"/>
  <c r="KM171" i="1"/>
  <c r="KO171" i="1"/>
  <c r="KQ171" i="1"/>
  <c r="JT172" i="1"/>
  <c r="JV172" i="1"/>
  <c r="JX172" i="1"/>
  <c r="JZ172" i="1"/>
  <c r="KB172" i="1"/>
  <c r="KD172" i="1"/>
  <c r="KF172" i="1"/>
  <c r="KH172" i="1"/>
  <c r="KJ172" i="1"/>
  <c r="KL172" i="1"/>
  <c r="KN172" i="1"/>
  <c r="KP172" i="1"/>
  <c r="JU173" i="1"/>
  <c r="JW173" i="1"/>
  <c r="JY173" i="1"/>
  <c r="KA173" i="1"/>
  <c r="KC173" i="1"/>
  <c r="KE173" i="1"/>
  <c r="KG173" i="1"/>
  <c r="KI173" i="1"/>
  <c r="KK173" i="1"/>
  <c r="KM173" i="1"/>
  <c r="KO173" i="1"/>
  <c r="KQ173" i="1"/>
  <c r="JT174" i="1"/>
  <c r="JV174" i="1"/>
  <c r="JX174" i="1"/>
  <c r="JZ174" i="1"/>
  <c r="KB174" i="1"/>
  <c r="KD174" i="1"/>
  <c r="KF174" i="1"/>
  <c r="KH174" i="1"/>
  <c r="KJ174" i="1"/>
  <c r="KL174" i="1"/>
  <c r="KN174" i="1"/>
  <c r="KP174" i="1"/>
  <c r="JU175" i="1"/>
  <c r="JW175" i="1"/>
  <c r="JY175" i="1"/>
  <c r="KA175" i="1"/>
  <c r="KC175" i="1"/>
  <c r="KE175" i="1"/>
  <c r="KG175" i="1"/>
  <c r="KI175" i="1"/>
  <c r="KK175" i="1"/>
  <c r="KM175" i="1"/>
  <c r="KO175" i="1"/>
  <c r="KQ175" i="1"/>
  <c r="JT177" i="1"/>
  <c r="JV177" i="1"/>
  <c r="JX177" i="1"/>
  <c r="JZ177" i="1"/>
  <c r="KB177" i="1"/>
  <c r="KD177" i="1"/>
  <c r="KF177" i="1"/>
  <c r="KH177" i="1"/>
  <c r="KJ177" i="1"/>
  <c r="KL177" i="1"/>
  <c r="KN177" i="1"/>
  <c r="KP177" i="1"/>
  <c r="JU179" i="1"/>
  <c r="JW179" i="1"/>
  <c r="JY179" i="1"/>
  <c r="KA179" i="1"/>
  <c r="KC179" i="1"/>
  <c r="KE179" i="1"/>
  <c r="KG179" i="1"/>
  <c r="KI179" i="1"/>
  <c r="KK179" i="1"/>
  <c r="KM179" i="1"/>
  <c r="KO179" i="1"/>
  <c r="KQ179" i="1"/>
  <c r="JT180" i="1"/>
  <c r="JV180" i="1"/>
  <c r="JX180" i="1"/>
  <c r="JZ180" i="1"/>
  <c r="KB180" i="1"/>
  <c r="KD180" i="1"/>
  <c r="KF180" i="1"/>
  <c r="KH180" i="1"/>
  <c r="KJ180" i="1"/>
  <c r="KL180" i="1"/>
  <c r="KN180" i="1"/>
  <c r="KP180" i="1"/>
  <c r="JU181" i="1"/>
  <c r="JW181" i="1"/>
  <c r="JY181" i="1"/>
  <c r="KA181" i="1"/>
  <c r="KC181" i="1"/>
  <c r="KE181" i="1"/>
  <c r="KG181" i="1"/>
  <c r="KI181" i="1"/>
  <c r="KK181" i="1"/>
  <c r="KM181" i="1"/>
  <c r="KO181" i="1"/>
  <c r="KQ181" i="1"/>
  <c r="JT182" i="1"/>
  <c r="JV182" i="1"/>
  <c r="JX182" i="1"/>
  <c r="JZ182" i="1"/>
  <c r="KB182" i="1"/>
  <c r="KD182" i="1"/>
  <c r="KF182" i="1"/>
  <c r="KH182" i="1"/>
  <c r="KJ182" i="1"/>
  <c r="KL182" i="1"/>
  <c r="KN182" i="1"/>
  <c r="KP182" i="1"/>
  <c r="JU183" i="1"/>
  <c r="JW183" i="1"/>
  <c r="JY183" i="1"/>
  <c r="KA183" i="1"/>
  <c r="KC183" i="1"/>
  <c r="KE183" i="1"/>
  <c r="KG183" i="1"/>
  <c r="KI183" i="1"/>
  <c r="KK183" i="1"/>
  <c r="KM183" i="1"/>
  <c r="KO183" i="1"/>
  <c r="KQ183" i="1"/>
  <c r="KL184" i="1"/>
  <c r="KN184" i="1"/>
  <c r="JU184" i="1"/>
  <c r="JW184" i="1"/>
  <c r="JY184" i="1"/>
  <c r="KA184" i="1"/>
  <c r="KC184" i="1"/>
  <c r="KE184" i="1"/>
  <c r="KG184" i="1"/>
  <c r="KI184" i="1"/>
  <c r="KK184" i="1"/>
  <c r="KP184" i="1"/>
  <c r="JU185" i="1"/>
  <c r="JW185" i="1"/>
  <c r="JY185" i="1"/>
  <c r="KA185" i="1"/>
  <c r="KC185" i="1"/>
  <c r="KE185" i="1"/>
  <c r="KG185" i="1"/>
  <c r="KI185" i="1"/>
  <c r="KK185" i="1"/>
  <c r="KM185" i="1"/>
  <c r="KO185" i="1"/>
  <c r="KQ185" i="1"/>
  <c r="JT187" i="1"/>
  <c r="JV187" i="1"/>
  <c r="JX187" i="1"/>
  <c r="JZ187" i="1"/>
  <c r="KB187" i="1"/>
  <c r="KD187" i="1"/>
  <c r="KF187" i="1"/>
  <c r="KH187" i="1"/>
  <c r="KJ187" i="1"/>
  <c r="KL187" i="1"/>
  <c r="KN187" i="1"/>
  <c r="KP187" i="1"/>
  <c r="JU189" i="1"/>
  <c r="JW189" i="1"/>
  <c r="JY189" i="1"/>
  <c r="KA189" i="1"/>
  <c r="KC189" i="1"/>
  <c r="KE189" i="1"/>
  <c r="KG189" i="1"/>
  <c r="KI189" i="1"/>
  <c r="KK189" i="1"/>
  <c r="KM189" i="1"/>
  <c r="KO189" i="1"/>
  <c r="KQ189" i="1"/>
  <c r="JT190" i="1"/>
  <c r="JV190" i="1"/>
  <c r="JX190" i="1"/>
  <c r="JZ190" i="1"/>
  <c r="KB190" i="1"/>
  <c r="KD190" i="1"/>
  <c r="KF190" i="1"/>
  <c r="KH190" i="1"/>
  <c r="KJ190" i="1"/>
  <c r="KL190" i="1"/>
  <c r="KN190" i="1"/>
  <c r="KP190" i="1"/>
  <c r="JU191" i="1"/>
  <c r="JW191" i="1"/>
  <c r="JY191" i="1"/>
  <c r="KA191" i="1"/>
  <c r="KC191" i="1"/>
  <c r="KE191" i="1"/>
  <c r="KG191" i="1"/>
  <c r="KI191" i="1"/>
  <c r="KK191" i="1"/>
  <c r="KM191" i="1"/>
  <c r="KO191" i="1"/>
  <c r="KQ191" i="1"/>
  <c r="JT192" i="1"/>
  <c r="JV192" i="1"/>
  <c r="JX192" i="1"/>
  <c r="JZ192" i="1"/>
  <c r="KB192" i="1"/>
  <c r="KD192" i="1"/>
  <c r="KF192" i="1"/>
  <c r="KH192" i="1"/>
  <c r="KJ192" i="1"/>
  <c r="KL192" i="1"/>
  <c r="KN192" i="1"/>
  <c r="KP192" i="1"/>
  <c r="JU193" i="1"/>
  <c r="JW193" i="1"/>
  <c r="JY193" i="1"/>
  <c r="KA193" i="1"/>
  <c r="KC193" i="1"/>
  <c r="KE193" i="1"/>
  <c r="KG193" i="1"/>
  <c r="KI193" i="1"/>
  <c r="KK193" i="1"/>
  <c r="KM193" i="1"/>
  <c r="KO193" i="1"/>
  <c r="KQ193" i="1"/>
  <c r="JT195" i="1"/>
  <c r="JV195" i="1"/>
  <c r="JX195" i="1"/>
  <c r="JZ195" i="1"/>
  <c r="KB195" i="1"/>
  <c r="KD195" i="1"/>
  <c r="KF195" i="1"/>
  <c r="KH195" i="1"/>
  <c r="KJ195" i="1"/>
  <c r="KL195" i="1"/>
  <c r="KN195" i="1"/>
  <c r="KP195" i="1"/>
  <c r="JU196" i="1"/>
  <c r="JW196" i="1"/>
  <c r="JY196" i="1"/>
  <c r="KA196" i="1"/>
  <c r="KC196" i="1"/>
  <c r="KE196" i="1"/>
  <c r="KG196" i="1"/>
  <c r="KI196" i="1"/>
  <c r="KK196" i="1"/>
  <c r="KM196" i="1"/>
  <c r="KO196" i="1"/>
  <c r="KQ196" i="1"/>
  <c r="JT198" i="1"/>
  <c r="JV198" i="1"/>
  <c r="JX198" i="1"/>
  <c r="JZ198" i="1"/>
  <c r="KB198" i="1"/>
  <c r="KD198" i="1"/>
  <c r="KF198" i="1"/>
  <c r="KH198" i="1"/>
  <c r="KJ198" i="1"/>
  <c r="KL198" i="1"/>
  <c r="KN198" i="1"/>
  <c r="KP198" i="1"/>
  <c r="JU201" i="1"/>
  <c r="JW201" i="1"/>
  <c r="JY201" i="1"/>
  <c r="KA201" i="1"/>
  <c r="KC201" i="1"/>
  <c r="KE201" i="1"/>
  <c r="KG201" i="1"/>
  <c r="KI201" i="1"/>
  <c r="KK201" i="1"/>
  <c r="KM201" i="1"/>
  <c r="KO201" i="1"/>
  <c r="KQ201" i="1"/>
  <c r="JT203" i="1"/>
  <c r="JV203" i="1"/>
  <c r="JX203" i="1"/>
  <c r="JZ203" i="1"/>
  <c r="KB203" i="1"/>
  <c r="KD203" i="1"/>
  <c r="KF203" i="1"/>
  <c r="KH203" i="1"/>
  <c r="KJ203" i="1"/>
  <c r="KL203" i="1"/>
  <c r="KN203" i="1"/>
  <c r="KP203" i="1"/>
  <c r="JU204" i="1"/>
  <c r="JW204" i="1"/>
  <c r="JY204" i="1"/>
  <c r="KA204" i="1"/>
  <c r="KC204" i="1"/>
  <c r="KE204" i="1"/>
  <c r="KG204" i="1"/>
  <c r="KI204" i="1"/>
  <c r="KK204" i="1"/>
  <c r="KM204" i="1"/>
  <c r="KO204" i="1"/>
  <c r="KQ204" i="1"/>
  <c r="JT206" i="1"/>
  <c r="JV206" i="1"/>
  <c r="JX206" i="1"/>
  <c r="JZ206" i="1"/>
  <c r="KB206" i="1"/>
  <c r="KD206" i="1"/>
  <c r="KF206" i="1"/>
  <c r="KH206" i="1"/>
  <c r="KJ206" i="1"/>
  <c r="KL206" i="1"/>
  <c r="KN206" i="1"/>
  <c r="KP206" i="1"/>
  <c r="JU207" i="1"/>
  <c r="JW207" i="1"/>
  <c r="JY207" i="1"/>
  <c r="KA207" i="1"/>
  <c r="KC207" i="1"/>
  <c r="KE207" i="1"/>
  <c r="KG207" i="1"/>
  <c r="KI207" i="1"/>
  <c r="KK207" i="1"/>
  <c r="KM207" i="1"/>
  <c r="KO207" i="1"/>
  <c r="KQ207" i="1"/>
  <c r="JT208" i="1"/>
  <c r="JV208" i="1"/>
  <c r="JX208" i="1"/>
  <c r="JZ208" i="1"/>
  <c r="KB208" i="1"/>
  <c r="KD208" i="1"/>
  <c r="KF208" i="1"/>
  <c r="KH208" i="1"/>
  <c r="KJ208" i="1"/>
  <c r="KL208" i="1"/>
  <c r="KN208" i="1"/>
  <c r="KP208" i="1"/>
  <c r="JU211" i="1"/>
  <c r="JW211" i="1"/>
  <c r="JY211" i="1"/>
  <c r="KA211" i="1"/>
  <c r="KC211" i="1"/>
  <c r="KE211" i="1"/>
  <c r="KG211" i="1"/>
  <c r="KI211" i="1"/>
  <c r="KK211" i="1"/>
  <c r="KM211" i="1"/>
  <c r="KO211" i="1"/>
  <c r="KQ211" i="1"/>
  <c r="JT212" i="1"/>
  <c r="JV212" i="1"/>
  <c r="JX212" i="1"/>
  <c r="JZ212" i="1"/>
  <c r="KB212" i="1"/>
  <c r="KD212" i="1"/>
  <c r="KF212" i="1"/>
  <c r="KH212" i="1"/>
  <c r="KJ212" i="1"/>
  <c r="KL212" i="1"/>
  <c r="KN212" i="1"/>
  <c r="KP212" i="1"/>
  <c r="JU213" i="1"/>
  <c r="JW213" i="1"/>
  <c r="JY213" i="1"/>
  <c r="KA213" i="1"/>
  <c r="KC213" i="1"/>
  <c r="KE213" i="1"/>
  <c r="KG213" i="1"/>
  <c r="KI213" i="1"/>
  <c r="KK213" i="1"/>
  <c r="KM213" i="1"/>
  <c r="KO213" i="1"/>
  <c r="KQ213" i="1"/>
  <c r="JT214" i="1"/>
  <c r="JV214" i="1"/>
  <c r="JX214" i="1"/>
  <c r="JZ214" i="1"/>
  <c r="KB214" i="1"/>
  <c r="KD214" i="1"/>
  <c r="KF214" i="1"/>
  <c r="KH214" i="1"/>
  <c r="KJ214" i="1"/>
  <c r="KL214" i="1"/>
  <c r="KN214" i="1"/>
  <c r="KP214" i="1"/>
  <c r="JU215" i="1"/>
  <c r="JW215" i="1"/>
  <c r="JY215" i="1"/>
  <c r="KA215" i="1"/>
  <c r="KC215" i="1"/>
  <c r="KE215" i="1"/>
  <c r="KG215" i="1"/>
  <c r="KI215" i="1"/>
  <c r="KK215" i="1"/>
  <c r="KM215" i="1"/>
  <c r="KO215" i="1"/>
  <c r="KQ215" i="1"/>
  <c r="JT217" i="1"/>
  <c r="JV217" i="1"/>
  <c r="JX217" i="1"/>
  <c r="JZ217" i="1"/>
  <c r="KB217" i="1"/>
  <c r="KD217" i="1"/>
  <c r="KF217" i="1"/>
  <c r="KH217" i="1"/>
  <c r="KJ217" i="1"/>
  <c r="KL217" i="1"/>
  <c r="KN217" i="1"/>
  <c r="KP217" i="1"/>
  <c r="JU218" i="1"/>
  <c r="JW218" i="1"/>
  <c r="JY218" i="1"/>
  <c r="KA218" i="1"/>
  <c r="KC218" i="1"/>
  <c r="KE218" i="1"/>
  <c r="KG218" i="1"/>
  <c r="KI218" i="1"/>
  <c r="KK218" i="1"/>
  <c r="KM218" i="1"/>
  <c r="KO218" i="1"/>
  <c r="KQ218" i="1"/>
  <c r="JT220" i="1"/>
  <c r="JV220" i="1"/>
  <c r="JX220" i="1"/>
  <c r="JZ220" i="1"/>
  <c r="KB220" i="1"/>
  <c r="KD220" i="1"/>
  <c r="KF220" i="1"/>
  <c r="KH220" i="1"/>
  <c r="KJ220" i="1"/>
  <c r="KL220" i="1"/>
  <c r="KN220" i="1"/>
  <c r="KP220" i="1"/>
  <c r="JU221" i="1"/>
  <c r="JW221" i="1"/>
  <c r="JY221" i="1"/>
  <c r="KA221" i="1"/>
  <c r="KC221" i="1"/>
  <c r="KE221" i="1"/>
  <c r="KG221" i="1"/>
  <c r="KI221" i="1"/>
  <c r="KK221" i="1"/>
  <c r="KM221" i="1"/>
  <c r="KO221" i="1"/>
  <c r="KQ221" i="1"/>
  <c r="JT222" i="1"/>
  <c r="JV222" i="1"/>
  <c r="JX222" i="1"/>
  <c r="JZ222" i="1"/>
  <c r="KB222" i="1"/>
  <c r="KD222" i="1"/>
  <c r="KF222" i="1"/>
  <c r="KH222" i="1"/>
  <c r="KJ222" i="1"/>
  <c r="KL222" i="1"/>
  <c r="KN222" i="1"/>
  <c r="KP222" i="1"/>
  <c r="JU223" i="1"/>
  <c r="JW223" i="1"/>
  <c r="JY223" i="1"/>
  <c r="KA223" i="1"/>
  <c r="KC223" i="1"/>
  <c r="KE223" i="1"/>
  <c r="KG223" i="1"/>
  <c r="KI223" i="1"/>
  <c r="KK223" i="1"/>
  <c r="KM223" i="1"/>
  <c r="KO223" i="1"/>
  <c r="KQ223" i="1"/>
  <c r="JT224" i="1"/>
  <c r="JV224" i="1"/>
  <c r="JX224" i="1"/>
  <c r="JZ224" i="1"/>
  <c r="KB224" i="1"/>
  <c r="KD224" i="1"/>
  <c r="KF224" i="1"/>
  <c r="KH224" i="1"/>
  <c r="KJ224" i="1"/>
  <c r="KL224" i="1"/>
  <c r="KN224" i="1"/>
  <c r="KP224" i="1"/>
  <c r="JU225" i="1"/>
  <c r="JW225" i="1"/>
  <c r="JY225" i="1"/>
  <c r="KA225" i="1"/>
  <c r="KC225" i="1"/>
  <c r="KE225" i="1"/>
  <c r="KG225" i="1"/>
  <c r="KI225" i="1"/>
  <c r="KK225" i="1"/>
  <c r="KM225" i="1"/>
  <c r="KO225" i="1"/>
  <c r="KQ225" i="1"/>
  <c r="JT226" i="1"/>
  <c r="JV226" i="1"/>
  <c r="JX226" i="1"/>
  <c r="JZ226" i="1"/>
  <c r="KB226" i="1"/>
  <c r="KD226" i="1"/>
  <c r="KF226" i="1"/>
  <c r="KH226" i="1"/>
  <c r="KJ226" i="1"/>
  <c r="KL226" i="1"/>
  <c r="KN226" i="1"/>
  <c r="KP226" i="1"/>
  <c r="JU227" i="1"/>
  <c r="JW227" i="1"/>
  <c r="JY227" i="1"/>
  <c r="KA227" i="1"/>
  <c r="KC227" i="1"/>
  <c r="KE227" i="1"/>
  <c r="KG227" i="1"/>
  <c r="KI227" i="1"/>
  <c r="KK227" i="1"/>
  <c r="KM227" i="1"/>
  <c r="KO227" i="1"/>
  <c r="KQ227" i="1"/>
  <c r="JT228" i="1"/>
  <c r="JV228" i="1"/>
  <c r="JX228" i="1"/>
  <c r="JZ228" i="1"/>
  <c r="KB228" i="1"/>
  <c r="KD228" i="1"/>
  <c r="KF228" i="1"/>
  <c r="KH228" i="1"/>
  <c r="KJ228" i="1"/>
  <c r="KL228" i="1"/>
  <c r="KN228" i="1"/>
  <c r="KP228" i="1"/>
  <c r="JU229" i="1"/>
  <c r="JW229" i="1"/>
  <c r="JY229" i="1"/>
  <c r="KA229" i="1"/>
  <c r="KC229" i="1"/>
  <c r="KE229" i="1"/>
  <c r="KG229" i="1"/>
  <c r="KI229" i="1"/>
  <c r="KK229" i="1"/>
  <c r="KM229" i="1"/>
  <c r="KO229" i="1"/>
  <c r="KQ229" i="1"/>
  <c r="JT231" i="1"/>
  <c r="JV231" i="1"/>
  <c r="JX231" i="1"/>
  <c r="JZ231" i="1"/>
  <c r="KB231" i="1"/>
  <c r="KD231" i="1"/>
  <c r="KF231" i="1"/>
  <c r="KH231" i="1"/>
  <c r="KJ231" i="1"/>
  <c r="KL231" i="1"/>
  <c r="KN231" i="1"/>
  <c r="KP231" i="1"/>
  <c r="JU232" i="1"/>
  <c r="JW232" i="1"/>
  <c r="JY232" i="1"/>
  <c r="KA232" i="1"/>
  <c r="KC232" i="1"/>
  <c r="KE232" i="1"/>
  <c r="KG232" i="1"/>
  <c r="KI232" i="1"/>
  <c r="KK232" i="1"/>
  <c r="KM232" i="1"/>
  <c r="KO232" i="1"/>
  <c r="KQ232" i="1"/>
  <c r="JT233" i="1"/>
  <c r="JV233" i="1"/>
  <c r="JX233" i="1"/>
  <c r="JZ233" i="1"/>
  <c r="KB233" i="1"/>
  <c r="KD233" i="1"/>
  <c r="KF233" i="1"/>
  <c r="KH233" i="1"/>
  <c r="KJ233" i="1"/>
  <c r="KL233" i="1"/>
  <c r="KN233" i="1"/>
  <c r="KP233" i="1"/>
  <c r="JU235" i="1"/>
  <c r="JW235" i="1"/>
  <c r="JY235" i="1"/>
  <c r="KA235" i="1"/>
  <c r="KC235" i="1"/>
  <c r="KE235" i="1"/>
  <c r="KG235" i="1"/>
  <c r="KI235" i="1"/>
  <c r="KK235" i="1"/>
  <c r="KM235" i="1"/>
  <c r="KO235" i="1"/>
  <c r="KQ235" i="1"/>
  <c r="JT236" i="1"/>
  <c r="JV236" i="1"/>
  <c r="JX236" i="1"/>
  <c r="JZ236" i="1"/>
  <c r="KB236" i="1"/>
  <c r="KD236" i="1"/>
  <c r="KF236" i="1"/>
  <c r="KH236" i="1"/>
  <c r="KJ236" i="1"/>
  <c r="KL236" i="1"/>
  <c r="KN236" i="1"/>
  <c r="KP236" i="1"/>
  <c r="JU237" i="1"/>
  <c r="JW237" i="1"/>
  <c r="JY237" i="1"/>
  <c r="KA237" i="1"/>
  <c r="KC237" i="1"/>
  <c r="KE237" i="1"/>
  <c r="KG237" i="1"/>
  <c r="KI237" i="1"/>
  <c r="KK237" i="1"/>
  <c r="KM237" i="1"/>
  <c r="KO237" i="1"/>
  <c r="KQ237" i="1"/>
  <c r="JT238" i="1"/>
  <c r="JV238" i="1"/>
  <c r="JX238" i="1"/>
  <c r="JZ238" i="1"/>
  <c r="KB238" i="1"/>
  <c r="KD238" i="1"/>
  <c r="KF238" i="1"/>
  <c r="KH238" i="1"/>
  <c r="KJ238" i="1"/>
  <c r="KL238" i="1"/>
  <c r="KN238" i="1"/>
  <c r="KP238" i="1"/>
  <c r="JU239" i="1"/>
  <c r="JW239" i="1"/>
  <c r="JY239" i="1"/>
  <c r="KA239" i="1"/>
  <c r="KC239" i="1"/>
  <c r="KE239" i="1"/>
  <c r="KG239" i="1"/>
  <c r="KI239" i="1"/>
  <c r="KK239" i="1"/>
  <c r="KM239" i="1"/>
  <c r="KO239" i="1"/>
  <c r="KQ239" i="1"/>
  <c r="JT240" i="1"/>
  <c r="JV240" i="1"/>
  <c r="JX240" i="1"/>
  <c r="JZ240" i="1"/>
  <c r="KB240" i="1"/>
  <c r="KD240" i="1"/>
  <c r="KF240" i="1"/>
  <c r="KH240" i="1"/>
  <c r="KJ240" i="1"/>
  <c r="KL240" i="1"/>
  <c r="KN240" i="1"/>
  <c r="KP240" i="1"/>
  <c r="JU241" i="1"/>
  <c r="JW241" i="1"/>
  <c r="JY241" i="1"/>
  <c r="KA241" i="1"/>
  <c r="KC241" i="1"/>
  <c r="KE241" i="1"/>
  <c r="KG241" i="1"/>
  <c r="KI241" i="1"/>
  <c r="KK241" i="1"/>
  <c r="KM241" i="1"/>
  <c r="KO241" i="1"/>
  <c r="KQ241" i="1"/>
  <c r="JT242" i="1"/>
  <c r="JV242" i="1"/>
  <c r="JX242" i="1"/>
  <c r="JZ242" i="1"/>
  <c r="KB242" i="1"/>
  <c r="KD242" i="1"/>
  <c r="KF242" i="1"/>
  <c r="KH242" i="1"/>
  <c r="KJ242" i="1"/>
  <c r="KL242" i="1"/>
  <c r="KN242" i="1"/>
  <c r="KP242" i="1"/>
  <c r="JU243" i="1"/>
  <c r="JW243" i="1"/>
  <c r="JY243" i="1"/>
  <c r="KA243" i="1"/>
  <c r="KC243" i="1"/>
  <c r="KE243" i="1"/>
  <c r="KG243" i="1"/>
  <c r="KI243" i="1"/>
  <c r="KK243" i="1"/>
  <c r="KM243" i="1"/>
  <c r="KO243" i="1"/>
  <c r="KQ243" i="1"/>
  <c r="JT244" i="1"/>
  <c r="JV244" i="1"/>
  <c r="JX244" i="1"/>
  <c r="JZ244" i="1"/>
  <c r="KB244" i="1"/>
  <c r="KD244" i="1"/>
  <c r="KF244" i="1"/>
  <c r="KH244" i="1"/>
  <c r="KJ244" i="1"/>
  <c r="KL244" i="1"/>
  <c r="KN244" i="1"/>
  <c r="KP244" i="1"/>
  <c r="JU245" i="1"/>
  <c r="JW245" i="1"/>
  <c r="JY245" i="1"/>
  <c r="KA245" i="1"/>
  <c r="KC245" i="1"/>
  <c r="KE245" i="1"/>
  <c r="KG245" i="1"/>
  <c r="KI245" i="1"/>
  <c r="KK245" i="1"/>
  <c r="KM245" i="1"/>
  <c r="KO245" i="1"/>
  <c r="KQ245" i="1"/>
  <c r="JT246" i="1"/>
  <c r="JV246" i="1"/>
  <c r="JX246" i="1"/>
  <c r="JZ246" i="1"/>
  <c r="KB246" i="1"/>
  <c r="KD246" i="1"/>
  <c r="KF246" i="1"/>
  <c r="KH246" i="1"/>
  <c r="KJ246" i="1"/>
  <c r="KL246" i="1"/>
  <c r="KN246" i="1"/>
  <c r="KP246" i="1"/>
  <c r="JU247" i="1"/>
  <c r="JW247" i="1"/>
  <c r="JY247" i="1"/>
  <c r="KA247" i="1"/>
  <c r="KC247" i="1"/>
  <c r="KE247" i="1"/>
  <c r="KG247" i="1"/>
  <c r="KI247" i="1"/>
  <c r="KK247" i="1"/>
  <c r="KM247" i="1"/>
  <c r="KO247" i="1"/>
  <c r="KQ247" i="1"/>
  <c r="JT250" i="1"/>
  <c r="JV250" i="1"/>
  <c r="JX250" i="1"/>
  <c r="JZ250" i="1"/>
  <c r="KB250" i="1"/>
  <c r="KD250" i="1"/>
  <c r="KF250" i="1"/>
  <c r="KH250" i="1"/>
  <c r="KJ250" i="1"/>
  <c r="KL250" i="1"/>
  <c r="KN250" i="1"/>
  <c r="KP250" i="1"/>
  <c r="JU251" i="1"/>
  <c r="JW251" i="1"/>
  <c r="JY251" i="1"/>
  <c r="KA251" i="1"/>
  <c r="KC251" i="1"/>
  <c r="KE251" i="1"/>
  <c r="KG251" i="1"/>
  <c r="KI251" i="1"/>
  <c r="KK251" i="1"/>
  <c r="KM251" i="1"/>
  <c r="KO251" i="1"/>
  <c r="KQ251" i="1"/>
  <c r="JT253" i="1"/>
  <c r="JV253" i="1"/>
  <c r="JX253" i="1"/>
  <c r="JZ253" i="1"/>
  <c r="KB253" i="1"/>
  <c r="KD253" i="1"/>
  <c r="KF253" i="1"/>
  <c r="KH253" i="1"/>
  <c r="KJ253" i="1"/>
  <c r="KL253" i="1"/>
  <c r="KN253" i="1"/>
  <c r="KP253" i="1"/>
  <c r="JU254" i="1"/>
  <c r="JW254" i="1"/>
  <c r="JY254" i="1"/>
  <c r="KA254" i="1"/>
  <c r="KC254" i="1"/>
  <c r="KE254" i="1"/>
  <c r="KG254" i="1"/>
  <c r="KI254" i="1"/>
  <c r="KK254" i="1"/>
  <c r="KM254" i="1"/>
  <c r="KO254" i="1"/>
  <c r="KQ254" i="1"/>
  <c r="JT255" i="1"/>
  <c r="JV255" i="1"/>
  <c r="JX255" i="1"/>
  <c r="JZ255" i="1"/>
  <c r="KB255" i="1"/>
  <c r="KD255" i="1"/>
  <c r="KF255" i="1"/>
  <c r="KH255" i="1"/>
  <c r="KJ255" i="1"/>
  <c r="KL255" i="1"/>
  <c r="KN255" i="1"/>
  <c r="KP255" i="1"/>
  <c r="JU256" i="1"/>
  <c r="JW256" i="1"/>
  <c r="JY256" i="1"/>
  <c r="KA256" i="1"/>
  <c r="KC256" i="1"/>
  <c r="KE256" i="1"/>
  <c r="KG256" i="1"/>
  <c r="KI256" i="1"/>
  <c r="KK256" i="1"/>
  <c r="KM256" i="1"/>
  <c r="KO256" i="1"/>
  <c r="KQ256" i="1"/>
  <c r="JT258" i="1"/>
  <c r="JV258" i="1"/>
  <c r="JX258" i="1"/>
  <c r="JZ258" i="1"/>
  <c r="KB258" i="1"/>
  <c r="KD258" i="1"/>
  <c r="KF258" i="1"/>
  <c r="KH258" i="1"/>
  <c r="KJ258" i="1"/>
  <c r="KL258" i="1"/>
  <c r="KN258" i="1"/>
  <c r="KP258" i="1"/>
  <c r="JU259" i="1"/>
  <c r="JW259" i="1"/>
  <c r="JY259" i="1"/>
  <c r="KA259" i="1"/>
  <c r="KC259" i="1"/>
  <c r="KE259" i="1"/>
  <c r="KG259" i="1"/>
  <c r="KI259" i="1"/>
  <c r="KK259" i="1"/>
  <c r="KM259" i="1"/>
  <c r="KO259" i="1"/>
  <c r="KQ259" i="1"/>
  <c r="JT260" i="1"/>
  <c r="JV260" i="1"/>
  <c r="JX260" i="1"/>
  <c r="JZ260" i="1"/>
  <c r="KB260" i="1"/>
  <c r="KD260" i="1"/>
  <c r="KF260" i="1"/>
  <c r="KH260" i="1"/>
  <c r="KJ260" i="1"/>
  <c r="KL260" i="1"/>
  <c r="KN260" i="1"/>
  <c r="KP260" i="1"/>
  <c r="JU261" i="1"/>
  <c r="JW261" i="1"/>
  <c r="JY261" i="1"/>
  <c r="KA261" i="1"/>
  <c r="KC261" i="1"/>
  <c r="KE261" i="1"/>
  <c r="KG261" i="1"/>
  <c r="KI261" i="1"/>
  <c r="KK261" i="1"/>
  <c r="KM261" i="1"/>
  <c r="KO261" i="1"/>
  <c r="KQ261" i="1"/>
  <c r="JT262" i="1"/>
  <c r="JV262" i="1"/>
  <c r="JX262" i="1"/>
  <c r="JZ262" i="1"/>
  <c r="KB262" i="1"/>
  <c r="KD262" i="1"/>
  <c r="KF262" i="1"/>
  <c r="KH262" i="1"/>
  <c r="KJ262" i="1"/>
  <c r="KL262" i="1"/>
  <c r="KN262" i="1"/>
  <c r="KP262" i="1"/>
  <c r="JU263" i="1"/>
  <c r="JW263" i="1"/>
  <c r="JY263" i="1"/>
  <c r="KA263" i="1"/>
  <c r="KC263" i="1"/>
  <c r="KE263" i="1"/>
  <c r="KG263" i="1"/>
  <c r="KI263" i="1"/>
  <c r="KK263" i="1"/>
  <c r="KM263" i="1"/>
  <c r="KO263" i="1"/>
  <c r="KQ263" i="1"/>
  <c r="JT264" i="1"/>
  <c r="JV264" i="1"/>
  <c r="JX264" i="1"/>
  <c r="JZ264" i="1"/>
  <c r="KB264" i="1"/>
  <c r="KD264" i="1"/>
  <c r="KF264" i="1"/>
  <c r="KH264" i="1"/>
  <c r="KJ264" i="1"/>
  <c r="KL264" i="1"/>
  <c r="KN264" i="1"/>
  <c r="KP264" i="1"/>
  <c r="JU272" i="1"/>
  <c r="JW272" i="1"/>
  <c r="JY272" i="1"/>
  <c r="KA272" i="1"/>
  <c r="KC272" i="1"/>
  <c r="KE272" i="1"/>
  <c r="KG272" i="1"/>
  <c r="KI272" i="1"/>
  <c r="KK272" i="1"/>
  <c r="KM272" i="1"/>
  <c r="KO272" i="1"/>
  <c r="KQ272" i="1"/>
  <c r="JT265" i="1"/>
  <c r="JV265" i="1"/>
  <c r="JX265" i="1"/>
  <c r="JZ265" i="1"/>
  <c r="KB265" i="1"/>
  <c r="KD265" i="1"/>
  <c r="KF265" i="1"/>
  <c r="KH265" i="1"/>
  <c r="KJ265" i="1"/>
  <c r="KL265" i="1"/>
  <c r="KN265" i="1"/>
  <c r="KP265" i="1"/>
  <c r="JT270" i="1"/>
  <c r="JV270" i="1"/>
  <c r="JX270" i="1"/>
  <c r="JZ270" i="1"/>
  <c r="KB270" i="1"/>
  <c r="KD270" i="1"/>
  <c r="KF270" i="1"/>
  <c r="KH270" i="1"/>
  <c r="KJ270" i="1"/>
  <c r="KL270" i="1"/>
  <c r="KN270" i="1"/>
  <c r="KP270" i="1"/>
  <c r="JU273" i="1"/>
  <c r="JW273" i="1"/>
  <c r="JY273" i="1"/>
  <c r="KA273" i="1"/>
  <c r="KC273" i="1"/>
  <c r="KE273" i="1"/>
  <c r="KG273" i="1"/>
  <c r="KI273" i="1"/>
  <c r="KK273" i="1"/>
  <c r="KM273" i="1"/>
  <c r="KO273" i="1"/>
  <c r="KQ273" i="1"/>
  <c r="JT276" i="1"/>
  <c r="JV276" i="1"/>
  <c r="JX276" i="1"/>
  <c r="JZ276" i="1"/>
  <c r="KB276" i="1"/>
  <c r="KD276" i="1"/>
  <c r="KF276" i="1"/>
  <c r="KH276" i="1"/>
  <c r="KJ276" i="1"/>
  <c r="KL276" i="1"/>
  <c r="KN276" i="1"/>
  <c r="KP276" i="1"/>
  <c r="JU278" i="1"/>
  <c r="JW278" i="1"/>
  <c r="JY278" i="1"/>
  <c r="KA278" i="1"/>
  <c r="KC278" i="1"/>
  <c r="KE278" i="1"/>
  <c r="KG278" i="1"/>
  <c r="KI278" i="1"/>
  <c r="KK278" i="1"/>
  <c r="KM278" i="1"/>
  <c r="KO278" i="1"/>
  <c r="KQ278" i="1"/>
  <c r="JT279" i="1"/>
  <c r="JV279" i="1"/>
  <c r="JX279" i="1"/>
  <c r="JZ279" i="1"/>
  <c r="KB279" i="1"/>
  <c r="KD279" i="1"/>
  <c r="KF279" i="1"/>
  <c r="KH279" i="1"/>
  <c r="KJ279" i="1"/>
  <c r="KL279" i="1"/>
  <c r="KN279" i="1"/>
  <c r="KP279" i="1"/>
  <c r="JU280" i="1"/>
  <c r="JW280" i="1"/>
  <c r="JY280" i="1"/>
  <c r="KA280" i="1"/>
  <c r="KC280" i="1"/>
  <c r="KE280" i="1"/>
  <c r="KG280" i="1"/>
  <c r="KI280" i="1"/>
  <c r="KK280" i="1"/>
  <c r="KM280" i="1"/>
  <c r="KO280" i="1"/>
  <c r="KQ280" i="1"/>
  <c r="JT281" i="1"/>
  <c r="JV281" i="1"/>
  <c r="JX281" i="1"/>
  <c r="JZ281" i="1"/>
  <c r="KB281" i="1"/>
  <c r="KD281" i="1"/>
  <c r="KF281" i="1"/>
  <c r="KH281" i="1"/>
  <c r="KJ281" i="1"/>
  <c r="KL281" i="1"/>
  <c r="KN281" i="1"/>
  <c r="KP281" i="1"/>
  <c r="JU282" i="1"/>
  <c r="JW282" i="1"/>
  <c r="JY282" i="1"/>
  <c r="KA282" i="1"/>
  <c r="KC282" i="1"/>
  <c r="KE282" i="1"/>
  <c r="KG282" i="1"/>
  <c r="KI282" i="1"/>
  <c r="KK282" i="1"/>
  <c r="KM282" i="1"/>
  <c r="KO282" i="1"/>
  <c r="KQ282" i="1"/>
  <c r="JT283" i="1"/>
  <c r="JV283" i="1"/>
  <c r="JX283" i="1"/>
  <c r="JZ283" i="1"/>
  <c r="KB283" i="1"/>
  <c r="KD283" i="1"/>
  <c r="KF283" i="1"/>
  <c r="KH283" i="1"/>
  <c r="KJ283" i="1"/>
  <c r="KL283" i="1"/>
  <c r="KN283" i="1"/>
  <c r="KP283" i="1"/>
  <c r="JU284" i="1"/>
  <c r="JW284" i="1"/>
  <c r="JY284" i="1"/>
  <c r="KA284" i="1"/>
  <c r="KC284" i="1"/>
  <c r="KE284" i="1"/>
  <c r="KG284" i="1"/>
  <c r="KI284" i="1"/>
  <c r="KK284" i="1"/>
  <c r="KM284" i="1"/>
  <c r="KO284" i="1"/>
  <c r="KQ284" i="1"/>
  <c r="JT285" i="1"/>
  <c r="JV285" i="1"/>
  <c r="JX285" i="1"/>
  <c r="JZ285" i="1"/>
  <c r="KB285" i="1"/>
  <c r="KD285" i="1"/>
  <c r="KF285" i="1"/>
  <c r="KH285" i="1"/>
  <c r="KJ285" i="1"/>
  <c r="KL285" i="1"/>
  <c r="KN285" i="1"/>
  <c r="KP285" i="1"/>
  <c r="JU286" i="1"/>
  <c r="JW286" i="1"/>
  <c r="JY286" i="1"/>
  <c r="KA286" i="1"/>
  <c r="KC286" i="1"/>
  <c r="KE286" i="1"/>
  <c r="KG286" i="1"/>
  <c r="KI286" i="1"/>
  <c r="KK286" i="1"/>
  <c r="KM286" i="1"/>
  <c r="KO286" i="1"/>
  <c r="KQ286" i="1"/>
  <c r="JT287" i="1"/>
  <c r="JV287" i="1"/>
  <c r="JX287" i="1"/>
  <c r="JZ287" i="1"/>
  <c r="KB287" i="1"/>
  <c r="KD287" i="1"/>
  <c r="KF287" i="1"/>
  <c r="KH287" i="1"/>
  <c r="KJ287" i="1"/>
  <c r="KL287" i="1"/>
  <c r="KN287" i="1"/>
  <c r="KP287" i="1"/>
  <c r="JU288" i="1"/>
  <c r="JW288" i="1"/>
  <c r="JY288" i="1"/>
  <c r="KA288" i="1"/>
  <c r="KC288" i="1"/>
  <c r="KE288" i="1"/>
  <c r="KG288" i="1"/>
  <c r="KI288" i="1"/>
  <c r="KK288" i="1"/>
  <c r="KM288" i="1"/>
  <c r="KO288" i="1"/>
  <c r="KQ288" i="1"/>
  <c r="JT289" i="1"/>
  <c r="JV289" i="1"/>
  <c r="JX289" i="1"/>
  <c r="JZ289" i="1"/>
  <c r="KB289" i="1"/>
  <c r="KD289" i="1"/>
  <c r="KF289" i="1"/>
  <c r="KH289" i="1"/>
  <c r="KJ289" i="1"/>
  <c r="KL289" i="1"/>
  <c r="KN289" i="1"/>
  <c r="KP289" i="1"/>
  <c r="JU290" i="1"/>
  <c r="JW290" i="1"/>
  <c r="JY290" i="1"/>
  <c r="KA290" i="1"/>
  <c r="KC290" i="1"/>
  <c r="KE290" i="1"/>
  <c r="KG290" i="1"/>
  <c r="KI290" i="1"/>
  <c r="KK290" i="1"/>
  <c r="KM290" i="1"/>
  <c r="KO290" i="1"/>
  <c r="KQ290" i="1"/>
  <c r="JT292" i="1"/>
  <c r="JV292" i="1"/>
  <c r="JX292" i="1"/>
  <c r="JZ292" i="1"/>
  <c r="KB292" i="1"/>
  <c r="KD292" i="1"/>
  <c r="KF292" i="1"/>
  <c r="KH292" i="1"/>
  <c r="KJ292" i="1"/>
  <c r="KL292" i="1"/>
  <c r="KN292" i="1"/>
  <c r="KP292" i="1"/>
  <c r="JU294" i="1"/>
  <c r="JW294" i="1"/>
  <c r="JY294" i="1"/>
  <c r="KA294" i="1"/>
  <c r="KC294" i="1"/>
  <c r="KE294" i="1"/>
  <c r="KG294" i="1"/>
  <c r="KI294" i="1"/>
  <c r="KK294" i="1"/>
  <c r="KM294" i="1"/>
  <c r="KO294" i="1"/>
  <c r="KQ294" i="1"/>
  <c r="JT296" i="1"/>
  <c r="JV296" i="1"/>
  <c r="JX296" i="1"/>
  <c r="JZ296" i="1"/>
  <c r="KB296" i="1"/>
  <c r="KD296" i="1"/>
  <c r="KF296" i="1"/>
  <c r="KH296" i="1"/>
  <c r="KJ296" i="1"/>
  <c r="KL296" i="1"/>
  <c r="KN296" i="1"/>
  <c r="KP296" i="1"/>
  <c r="JU297" i="1"/>
  <c r="JW297" i="1"/>
  <c r="JY297" i="1"/>
  <c r="KA297" i="1"/>
  <c r="KC297" i="1"/>
  <c r="KE297" i="1"/>
  <c r="KG297" i="1"/>
  <c r="KI297" i="1"/>
  <c r="KK297" i="1"/>
  <c r="KM297" i="1"/>
  <c r="KO297" i="1"/>
  <c r="KQ297" i="1"/>
  <c r="JT298" i="1"/>
  <c r="JV298" i="1"/>
  <c r="JX298" i="1"/>
  <c r="JZ298" i="1"/>
  <c r="KB298" i="1"/>
  <c r="KD298" i="1"/>
  <c r="KF298" i="1"/>
  <c r="KH298" i="1"/>
  <c r="KJ298" i="1"/>
  <c r="KL298" i="1"/>
  <c r="KN298" i="1"/>
  <c r="KP298" i="1"/>
  <c r="JU299" i="1"/>
  <c r="JW299" i="1"/>
  <c r="JY299" i="1"/>
  <c r="KA299" i="1"/>
  <c r="KC299" i="1"/>
  <c r="KE299" i="1"/>
  <c r="KG299" i="1"/>
  <c r="KI299" i="1"/>
  <c r="KK299" i="1"/>
  <c r="KM299" i="1"/>
  <c r="KO299" i="1"/>
  <c r="KQ299" i="1"/>
  <c r="JT300" i="1"/>
  <c r="JV300" i="1"/>
  <c r="JX300" i="1"/>
  <c r="JZ300" i="1"/>
  <c r="KB300" i="1"/>
  <c r="KD300" i="1"/>
  <c r="KF300" i="1"/>
  <c r="KH300" i="1"/>
  <c r="JT243" i="1"/>
  <c r="JV243" i="1"/>
  <c r="JX243" i="1"/>
  <c r="JZ243" i="1"/>
  <c r="KB243" i="1"/>
  <c r="KD243" i="1"/>
  <c r="KF243" i="1"/>
  <c r="KH243" i="1"/>
  <c r="KJ243" i="1"/>
  <c r="KL243" i="1"/>
  <c r="KN243" i="1"/>
  <c r="KP243" i="1"/>
  <c r="JU244" i="1"/>
  <c r="JW244" i="1"/>
  <c r="JY244" i="1"/>
  <c r="KA244" i="1"/>
  <c r="KC244" i="1"/>
  <c r="KE244" i="1"/>
  <c r="KG244" i="1"/>
  <c r="KI244" i="1"/>
  <c r="KK244" i="1"/>
  <c r="KM244" i="1"/>
  <c r="KO244" i="1"/>
  <c r="KQ244" i="1"/>
  <c r="JT245" i="1"/>
  <c r="JV245" i="1"/>
  <c r="JX245" i="1"/>
  <c r="JZ245" i="1"/>
  <c r="KB245" i="1"/>
  <c r="KD245" i="1"/>
  <c r="KF245" i="1"/>
  <c r="KH245" i="1"/>
  <c r="KJ245" i="1"/>
  <c r="KL245" i="1"/>
  <c r="KN245" i="1"/>
  <c r="KP245" i="1"/>
  <c r="JU246" i="1"/>
  <c r="JW246" i="1"/>
  <c r="JY246" i="1"/>
  <c r="KA246" i="1"/>
  <c r="KC246" i="1"/>
  <c r="KE246" i="1"/>
  <c r="KG246" i="1"/>
  <c r="KI246" i="1"/>
  <c r="KK246" i="1"/>
  <c r="KM246" i="1"/>
  <c r="KO246" i="1"/>
  <c r="KQ246" i="1"/>
  <c r="JT247" i="1"/>
  <c r="JV247" i="1"/>
  <c r="JX247" i="1"/>
  <c r="JZ247" i="1"/>
  <c r="KB247" i="1"/>
  <c r="KD247" i="1"/>
  <c r="KF247" i="1"/>
  <c r="KH247" i="1"/>
  <c r="KJ247" i="1"/>
  <c r="KL247" i="1"/>
  <c r="KN247" i="1"/>
  <c r="KP247" i="1"/>
  <c r="JU250" i="1"/>
  <c r="JW250" i="1"/>
  <c r="JY250" i="1"/>
  <c r="KA250" i="1"/>
  <c r="KC250" i="1"/>
  <c r="KE250" i="1"/>
  <c r="KG250" i="1"/>
  <c r="KI250" i="1"/>
  <c r="KK250" i="1"/>
  <c r="KM250" i="1"/>
  <c r="KO250" i="1"/>
  <c r="KQ250" i="1"/>
  <c r="JT251" i="1"/>
  <c r="JV251" i="1"/>
  <c r="JX251" i="1"/>
  <c r="JZ251" i="1"/>
  <c r="KB251" i="1"/>
  <c r="KD251" i="1"/>
  <c r="KF251" i="1"/>
  <c r="KH251" i="1"/>
  <c r="KJ251" i="1"/>
  <c r="KL251" i="1"/>
  <c r="KN251" i="1"/>
  <c r="KP251" i="1"/>
  <c r="JU253" i="1"/>
  <c r="JW253" i="1"/>
  <c r="JY253" i="1"/>
  <c r="KA253" i="1"/>
  <c r="KC253" i="1"/>
  <c r="KE253" i="1"/>
  <c r="KG253" i="1"/>
  <c r="KI253" i="1"/>
  <c r="KK253" i="1"/>
  <c r="KM253" i="1"/>
  <c r="KO253" i="1"/>
  <c r="KQ253" i="1"/>
  <c r="JT254" i="1"/>
  <c r="JV254" i="1"/>
  <c r="JX254" i="1"/>
  <c r="JZ254" i="1"/>
  <c r="KB254" i="1"/>
  <c r="KD254" i="1"/>
  <c r="KF254" i="1"/>
  <c r="KH254" i="1"/>
  <c r="KJ254" i="1"/>
  <c r="KL254" i="1"/>
  <c r="KN254" i="1"/>
  <c r="KP254" i="1"/>
  <c r="JU255" i="1"/>
  <c r="JW255" i="1"/>
  <c r="JY255" i="1"/>
  <c r="KA255" i="1"/>
  <c r="KC255" i="1"/>
  <c r="KE255" i="1"/>
  <c r="KG255" i="1"/>
  <c r="KI255" i="1"/>
  <c r="KK255" i="1"/>
  <c r="KM255" i="1"/>
  <c r="KO255" i="1"/>
  <c r="KQ255" i="1"/>
  <c r="JT256" i="1"/>
  <c r="JV256" i="1"/>
  <c r="JX256" i="1"/>
  <c r="JZ256" i="1"/>
  <c r="KB256" i="1"/>
  <c r="KD256" i="1"/>
  <c r="KF256" i="1"/>
  <c r="KH256" i="1"/>
  <c r="KJ256" i="1"/>
  <c r="KL256" i="1"/>
  <c r="KN256" i="1"/>
  <c r="KP256" i="1"/>
  <c r="JU258" i="1"/>
  <c r="JW258" i="1"/>
  <c r="JY258" i="1"/>
  <c r="KA258" i="1"/>
  <c r="KC258" i="1"/>
  <c r="KE258" i="1"/>
  <c r="KG258" i="1"/>
  <c r="KI258" i="1"/>
  <c r="KK258" i="1"/>
  <c r="KM258" i="1"/>
  <c r="KO258" i="1"/>
  <c r="KQ258" i="1"/>
  <c r="JT259" i="1"/>
  <c r="JV259" i="1"/>
  <c r="JX259" i="1"/>
  <c r="JZ259" i="1"/>
  <c r="KB259" i="1"/>
  <c r="KD259" i="1"/>
  <c r="KF259" i="1"/>
  <c r="KH259" i="1"/>
  <c r="KJ259" i="1"/>
  <c r="KL259" i="1"/>
  <c r="KN259" i="1"/>
  <c r="KP259" i="1"/>
  <c r="JU260" i="1"/>
  <c r="JW260" i="1"/>
  <c r="JY260" i="1"/>
  <c r="KA260" i="1"/>
  <c r="KC260" i="1"/>
  <c r="KE260" i="1"/>
  <c r="KG260" i="1"/>
  <c r="KI260" i="1"/>
  <c r="KK260" i="1"/>
  <c r="KM260" i="1"/>
  <c r="KO260" i="1"/>
  <c r="KQ260" i="1"/>
  <c r="JT261" i="1"/>
  <c r="JV261" i="1"/>
  <c r="JX261" i="1"/>
  <c r="JZ261" i="1"/>
  <c r="KB261" i="1"/>
  <c r="KD261" i="1"/>
  <c r="KF261" i="1"/>
  <c r="KH261" i="1"/>
  <c r="KJ261" i="1"/>
  <c r="KL261" i="1"/>
  <c r="KN261" i="1"/>
  <c r="KP261" i="1"/>
  <c r="JU262" i="1"/>
  <c r="JW262" i="1"/>
  <c r="JY262" i="1"/>
  <c r="KA262" i="1"/>
  <c r="KC262" i="1"/>
  <c r="KE262" i="1"/>
  <c r="KG262" i="1"/>
  <c r="KI262" i="1"/>
  <c r="KK262" i="1"/>
  <c r="KM262" i="1"/>
  <c r="KO262" i="1"/>
  <c r="KQ262" i="1"/>
  <c r="JT263" i="1"/>
  <c r="JV263" i="1"/>
  <c r="JX263" i="1"/>
  <c r="JZ263" i="1"/>
  <c r="KB263" i="1"/>
  <c r="KD263" i="1"/>
  <c r="KF263" i="1"/>
  <c r="KH263" i="1"/>
  <c r="KJ263" i="1"/>
  <c r="KL263" i="1"/>
  <c r="KN263" i="1"/>
  <c r="KP263" i="1"/>
  <c r="JU264" i="1"/>
  <c r="JW264" i="1"/>
  <c r="JY264" i="1"/>
  <c r="KA264" i="1"/>
  <c r="KC264" i="1"/>
  <c r="KE264" i="1"/>
  <c r="KG264" i="1"/>
  <c r="KI264" i="1"/>
  <c r="KK264" i="1"/>
  <c r="KM264" i="1"/>
  <c r="KO264" i="1"/>
  <c r="KQ264" i="1"/>
  <c r="JT272" i="1"/>
  <c r="JV272" i="1"/>
  <c r="JX272" i="1"/>
  <c r="JZ272" i="1"/>
  <c r="KB272" i="1"/>
  <c r="KD272" i="1"/>
  <c r="KF272" i="1"/>
  <c r="KH272" i="1"/>
  <c r="KJ272" i="1"/>
  <c r="KL272" i="1"/>
  <c r="KN272" i="1"/>
  <c r="KP272" i="1"/>
  <c r="JU265" i="1"/>
  <c r="JW265" i="1"/>
  <c r="JY265" i="1"/>
  <c r="KA265" i="1"/>
  <c r="KC265" i="1"/>
  <c r="KE265" i="1"/>
  <c r="KG265" i="1"/>
  <c r="KI265" i="1"/>
  <c r="KK265" i="1"/>
  <c r="KM265" i="1"/>
  <c r="KO265" i="1"/>
  <c r="KQ265" i="1"/>
  <c r="JU270" i="1"/>
  <c r="JW270" i="1"/>
  <c r="JY270" i="1"/>
  <c r="KA270" i="1"/>
  <c r="KC270" i="1"/>
  <c r="KE270" i="1"/>
  <c r="KG270" i="1"/>
  <c r="KI270" i="1"/>
  <c r="KK270" i="1"/>
  <c r="KM270" i="1"/>
  <c r="KO270" i="1"/>
  <c r="KQ270" i="1"/>
  <c r="JT273" i="1"/>
  <c r="JV273" i="1"/>
  <c r="JX273" i="1"/>
  <c r="JZ273" i="1"/>
  <c r="KB273" i="1"/>
  <c r="KD273" i="1"/>
  <c r="KF273" i="1"/>
  <c r="KH273" i="1"/>
  <c r="KJ273" i="1"/>
  <c r="KL273" i="1"/>
  <c r="KN273" i="1"/>
  <c r="KP273" i="1"/>
  <c r="JU276" i="1"/>
  <c r="JW276" i="1"/>
  <c r="JY276" i="1"/>
  <c r="KA276" i="1"/>
  <c r="KC276" i="1"/>
  <c r="KE276" i="1"/>
  <c r="KG276" i="1"/>
  <c r="KI276" i="1"/>
  <c r="KK276" i="1"/>
  <c r="KM276" i="1"/>
  <c r="KO276" i="1"/>
  <c r="KQ276" i="1"/>
  <c r="JT278" i="1"/>
  <c r="JV278" i="1"/>
  <c r="JX278" i="1"/>
  <c r="JZ278" i="1"/>
  <c r="KB278" i="1"/>
  <c r="KD278" i="1"/>
  <c r="KF278" i="1"/>
  <c r="KH278" i="1"/>
  <c r="KJ278" i="1"/>
  <c r="KL278" i="1"/>
  <c r="KN278" i="1"/>
  <c r="KP278" i="1"/>
  <c r="JU279" i="1"/>
  <c r="JW279" i="1"/>
  <c r="JY279" i="1"/>
  <c r="KA279" i="1"/>
  <c r="KC279" i="1"/>
  <c r="KE279" i="1"/>
  <c r="KG279" i="1"/>
  <c r="KI279" i="1"/>
  <c r="KK279" i="1"/>
  <c r="KM279" i="1"/>
  <c r="KO279" i="1"/>
  <c r="KQ279" i="1"/>
  <c r="JT280" i="1"/>
  <c r="JV280" i="1"/>
  <c r="JX280" i="1"/>
  <c r="JZ280" i="1"/>
  <c r="KB280" i="1"/>
  <c r="KD280" i="1"/>
  <c r="KF280" i="1"/>
  <c r="KH280" i="1"/>
  <c r="KJ280" i="1"/>
  <c r="KL280" i="1"/>
  <c r="KN280" i="1"/>
  <c r="KP280" i="1"/>
  <c r="JU281" i="1"/>
  <c r="JW281" i="1"/>
  <c r="JY281" i="1"/>
  <c r="KA281" i="1"/>
  <c r="KC281" i="1"/>
  <c r="KE281" i="1"/>
  <c r="KG281" i="1"/>
  <c r="KI281" i="1"/>
  <c r="KK281" i="1"/>
  <c r="KM281" i="1"/>
  <c r="KO281" i="1"/>
  <c r="KQ281" i="1"/>
  <c r="JT282" i="1"/>
  <c r="JV282" i="1"/>
  <c r="JX282" i="1"/>
  <c r="JZ282" i="1"/>
  <c r="KB282" i="1"/>
  <c r="KD282" i="1"/>
  <c r="KF282" i="1"/>
  <c r="KH282" i="1"/>
  <c r="KJ282" i="1"/>
  <c r="KL282" i="1"/>
  <c r="KN282" i="1"/>
  <c r="KP282" i="1"/>
  <c r="JU283" i="1"/>
  <c r="JW283" i="1"/>
  <c r="JY283" i="1"/>
  <c r="KA283" i="1"/>
  <c r="KC283" i="1"/>
  <c r="KE283" i="1"/>
  <c r="KG283" i="1"/>
  <c r="KI283" i="1"/>
  <c r="KK283" i="1"/>
  <c r="KM283" i="1"/>
  <c r="KO283" i="1"/>
  <c r="KQ283" i="1"/>
  <c r="JT284" i="1"/>
  <c r="JV284" i="1"/>
  <c r="JX284" i="1"/>
  <c r="JZ284" i="1"/>
  <c r="KB284" i="1"/>
  <c r="KD284" i="1"/>
  <c r="KF284" i="1"/>
  <c r="KH284" i="1"/>
  <c r="KJ284" i="1"/>
  <c r="KL284" i="1"/>
  <c r="KN284" i="1"/>
  <c r="KP284" i="1"/>
  <c r="JU285" i="1"/>
  <c r="JW285" i="1"/>
  <c r="JY285" i="1"/>
  <c r="KA285" i="1"/>
  <c r="KC285" i="1"/>
  <c r="KE285" i="1"/>
  <c r="KG285" i="1"/>
  <c r="KI285" i="1"/>
  <c r="KK285" i="1"/>
  <c r="KM285" i="1"/>
  <c r="KO285" i="1"/>
  <c r="KQ285" i="1"/>
  <c r="JT286" i="1"/>
  <c r="JV286" i="1"/>
  <c r="JX286" i="1"/>
  <c r="JZ286" i="1"/>
  <c r="KB286" i="1"/>
  <c r="KD286" i="1"/>
  <c r="KF286" i="1"/>
  <c r="KH286" i="1"/>
  <c r="KJ286" i="1"/>
  <c r="KL286" i="1"/>
  <c r="KN286" i="1"/>
  <c r="KP286" i="1"/>
  <c r="JU287" i="1"/>
  <c r="JW287" i="1"/>
  <c r="JY287" i="1"/>
  <c r="KA287" i="1"/>
  <c r="KC287" i="1"/>
  <c r="KE287" i="1"/>
  <c r="KG287" i="1"/>
  <c r="KI287" i="1"/>
  <c r="KK287" i="1"/>
  <c r="KM287" i="1"/>
  <c r="KO287" i="1"/>
  <c r="KQ287" i="1"/>
  <c r="JT288" i="1"/>
  <c r="JV288" i="1"/>
  <c r="JX288" i="1"/>
  <c r="JZ288" i="1"/>
  <c r="KB288" i="1"/>
  <c r="KD288" i="1"/>
  <c r="KF288" i="1"/>
  <c r="KH288" i="1"/>
  <c r="KJ288" i="1"/>
  <c r="KL288" i="1"/>
  <c r="KN288" i="1"/>
  <c r="KP288" i="1"/>
  <c r="JU289" i="1"/>
  <c r="JW289" i="1"/>
  <c r="JY289" i="1"/>
  <c r="KA289" i="1"/>
  <c r="KC289" i="1"/>
  <c r="KE289" i="1"/>
  <c r="KG289" i="1"/>
  <c r="KI289" i="1"/>
  <c r="KK289" i="1"/>
  <c r="KM289" i="1"/>
  <c r="KO289" i="1"/>
  <c r="KQ289" i="1"/>
  <c r="JT290" i="1"/>
  <c r="JV290" i="1"/>
  <c r="JX290" i="1"/>
  <c r="JZ290" i="1"/>
  <c r="KB290" i="1"/>
  <c r="KD290" i="1"/>
  <c r="KF290" i="1"/>
  <c r="KH290" i="1"/>
  <c r="KJ290" i="1"/>
  <c r="KL290" i="1"/>
  <c r="KN290" i="1"/>
  <c r="KP290" i="1"/>
  <c r="JU292" i="1"/>
  <c r="JW292" i="1"/>
  <c r="JY292" i="1"/>
  <c r="KA292" i="1"/>
  <c r="KC292" i="1"/>
  <c r="KE292" i="1"/>
  <c r="KG292" i="1"/>
  <c r="KI292" i="1"/>
  <c r="KK292" i="1"/>
  <c r="KM292" i="1"/>
  <c r="KO292" i="1"/>
  <c r="KQ292" i="1"/>
  <c r="JT294" i="1"/>
  <c r="JV294" i="1"/>
  <c r="JX294" i="1"/>
  <c r="JZ294" i="1"/>
  <c r="KB294" i="1"/>
  <c r="KD294" i="1"/>
  <c r="KF294" i="1"/>
  <c r="KH294" i="1"/>
  <c r="KJ294" i="1"/>
  <c r="KL294" i="1"/>
  <c r="KN294" i="1"/>
  <c r="KP294" i="1"/>
  <c r="JU296" i="1"/>
  <c r="JW296" i="1"/>
  <c r="JY296" i="1"/>
  <c r="KA296" i="1"/>
  <c r="KC296" i="1"/>
  <c r="KE296" i="1"/>
  <c r="KG296" i="1"/>
  <c r="KI296" i="1"/>
  <c r="KK296" i="1"/>
  <c r="KM296" i="1"/>
  <c r="KO296" i="1"/>
  <c r="KQ296" i="1"/>
  <c r="JT297" i="1"/>
  <c r="JV297" i="1"/>
  <c r="JX297" i="1"/>
  <c r="JZ297" i="1"/>
  <c r="KB297" i="1"/>
  <c r="KD297" i="1"/>
  <c r="KF297" i="1"/>
  <c r="KH297" i="1"/>
  <c r="KJ297" i="1"/>
  <c r="KL297" i="1"/>
  <c r="KN297" i="1"/>
  <c r="KP297" i="1"/>
  <c r="JU298" i="1"/>
  <c r="JW298" i="1"/>
  <c r="JY298" i="1"/>
  <c r="KA298" i="1"/>
  <c r="KC298" i="1"/>
  <c r="KE298" i="1"/>
  <c r="KG298" i="1"/>
  <c r="KI298" i="1"/>
  <c r="KK298" i="1"/>
  <c r="KM298" i="1"/>
  <c r="KO298" i="1"/>
  <c r="KQ298" i="1"/>
  <c r="JT299" i="1"/>
  <c r="JV299" i="1"/>
  <c r="JX299" i="1"/>
  <c r="JZ299" i="1"/>
  <c r="KB299" i="1"/>
  <c r="KD299" i="1"/>
  <c r="KF299" i="1"/>
  <c r="KH299" i="1"/>
  <c r="KJ299" i="1"/>
  <c r="KL299" i="1"/>
  <c r="KN299" i="1"/>
  <c r="KP299" i="1"/>
  <c r="JU300" i="1"/>
  <c r="JW300" i="1"/>
  <c r="JY300" i="1"/>
  <c r="KA300" i="1"/>
  <c r="KC300" i="1"/>
  <c r="KE300" i="1"/>
  <c r="KG300" i="1"/>
  <c r="KI300" i="1"/>
  <c r="KJ300" i="1"/>
  <c r="KL300" i="1"/>
  <c r="KN300" i="1"/>
  <c r="KP300" i="1"/>
  <c r="JU301" i="1"/>
  <c r="JW301" i="1"/>
  <c r="JY301" i="1"/>
  <c r="KA301" i="1"/>
  <c r="KC301" i="1"/>
  <c r="KE301" i="1"/>
  <c r="KG301" i="1"/>
  <c r="KI301" i="1"/>
  <c r="KK301" i="1"/>
  <c r="KM301" i="1"/>
  <c r="KO301" i="1"/>
  <c r="KQ301" i="1"/>
  <c r="JT303" i="1"/>
  <c r="JV303" i="1"/>
  <c r="JX303" i="1"/>
  <c r="JZ303" i="1"/>
  <c r="KB303" i="1"/>
  <c r="KD303" i="1"/>
  <c r="KF303" i="1"/>
  <c r="KH303" i="1"/>
  <c r="KJ303" i="1"/>
  <c r="KL303" i="1"/>
  <c r="KN303" i="1"/>
  <c r="KP303" i="1"/>
  <c r="JU305" i="1"/>
  <c r="JW305" i="1"/>
  <c r="JY305" i="1"/>
  <c r="KA305" i="1"/>
  <c r="KC305" i="1"/>
  <c r="KE305" i="1"/>
  <c r="KG305" i="1"/>
  <c r="KI305" i="1"/>
  <c r="KK305" i="1"/>
  <c r="KM305" i="1"/>
  <c r="KO305" i="1"/>
  <c r="KQ305" i="1"/>
  <c r="JT306" i="1"/>
  <c r="JV306" i="1"/>
  <c r="JX306" i="1"/>
  <c r="JZ306" i="1"/>
  <c r="KB306" i="1"/>
  <c r="KD306" i="1"/>
  <c r="KF306" i="1"/>
  <c r="KH306" i="1"/>
  <c r="KJ306" i="1"/>
  <c r="KL306" i="1"/>
  <c r="KN306" i="1"/>
  <c r="KP306" i="1"/>
  <c r="JU308" i="1"/>
  <c r="JW308" i="1"/>
  <c r="JY308" i="1"/>
  <c r="KA308" i="1"/>
  <c r="KC308" i="1"/>
  <c r="KE308" i="1"/>
  <c r="KG308" i="1"/>
  <c r="KI308" i="1"/>
  <c r="KK308" i="1"/>
  <c r="KM308" i="1"/>
  <c r="KO308" i="1"/>
  <c r="KQ308" i="1"/>
  <c r="JT309" i="1"/>
  <c r="JV309" i="1"/>
  <c r="JX309" i="1"/>
  <c r="JZ309" i="1"/>
  <c r="KB309" i="1"/>
  <c r="KD309" i="1"/>
  <c r="KF309" i="1"/>
  <c r="KH309" i="1"/>
  <c r="KJ309" i="1"/>
  <c r="KL309" i="1"/>
  <c r="KN309" i="1"/>
  <c r="KP309" i="1"/>
  <c r="JU310" i="1"/>
  <c r="JW310" i="1"/>
  <c r="JY310" i="1"/>
  <c r="KA310" i="1"/>
  <c r="KC310" i="1"/>
  <c r="KE310" i="1"/>
  <c r="KG310" i="1"/>
  <c r="KI310" i="1"/>
  <c r="KK310" i="1"/>
  <c r="KM310" i="1"/>
  <c r="KO310" i="1"/>
  <c r="KQ310" i="1"/>
  <c r="JT311" i="1"/>
  <c r="JV311" i="1"/>
  <c r="JX311" i="1"/>
  <c r="JZ311" i="1"/>
  <c r="KB311" i="1"/>
  <c r="KD311" i="1"/>
  <c r="KF311" i="1"/>
  <c r="KH311" i="1"/>
  <c r="KJ311" i="1"/>
  <c r="KL311" i="1"/>
  <c r="KN311" i="1"/>
  <c r="KP311" i="1"/>
  <c r="JU313" i="1"/>
  <c r="JW313" i="1"/>
  <c r="JY313" i="1"/>
  <c r="KA313" i="1"/>
  <c r="KC313" i="1"/>
  <c r="KE313" i="1"/>
  <c r="KG313" i="1"/>
  <c r="KI313" i="1"/>
  <c r="KK313" i="1"/>
  <c r="KM313" i="1"/>
  <c r="KO313" i="1"/>
  <c r="KQ313" i="1"/>
  <c r="JT314" i="1"/>
  <c r="JV314" i="1"/>
  <c r="JX314" i="1"/>
  <c r="JZ314" i="1"/>
  <c r="KB314" i="1"/>
  <c r="KD314" i="1"/>
  <c r="KF314" i="1"/>
  <c r="KH314" i="1"/>
  <c r="KJ314" i="1"/>
  <c r="KL314" i="1"/>
  <c r="KN314" i="1"/>
  <c r="KP314" i="1"/>
  <c r="JU315" i="1"/>
  <c r="JW315" i="1"/>
  <c r="JY315" i="1"/>
  <c r="KA315" i="1"/>
  <c r="KC315" i="1"/>
  <c r="KE315" i="1"/>
  <c r="KG315" i="1"/>
  <c r="KI315" i="1"/>
  <c r="KK315" i="1"/>
  <c r="KM315" i="1"/>
  <c r="KO315" i="1"/>
  <c r="KQ315" i="1"/>
  <c r="JT316" i="1"/>
  <c r="JV316" i="1"/>
  <c r="JX316" i="1"/>
  <c r="JZ316" i="1"/>
  <c r="KB316" i="1"/>
  <c r="KD316" i="1"/>
  <c r="KF316" i="1"/>
  <c r="KH316" i="1"/>
  <c r="KJ316" i="1"/>
  <c r="KL316" i="1"/>
  <c r="KN316" i="1"/>
  <c r="KP316" i="1"/>
  <c r="JU318" i="1"/>
  <c r="JW318" i="1"/>
  <c r="JY318" i="1"/>
  <c r="KA318" i="1"/>
  <c r="KC318" i="1"/>
  <c r="KE318" i="1"/>
  <c r="KG318" i="1"/>
  <c r="KI318" i="1"/>
  <c r="KK318" i="1"/>
  <c r="KM318" i="1"/>
  <c r="KO318" i="1"/>
  <c r="KQ318" i="1"/>
  <c r="JT320" i="1"/>
  <c r="JV320" i="1"/>
  <c r="JX320" i="1"/>
  <c r="JZ320" i="1"/>
  <c r="KB320" i="1"/>
  <c r="KD320" i="1"/>
  <c r="KF320" i="1"/>
  <c r="KH320" i="1"/>
  <c r="KJ320" i="1"/>
  <c r="KL320" i="1"/>
  <c r="KN320" i="1"/>
  <c r="KP320" i="1"/>
  <c r="JU319" i="1"/>
  <c r="JW319" i="1"/>
  <c r="JY319" i="1"/>
  <c r="KA319" i="1"/>
  <c r="KC319" i="1"/>
  <c r="KE319" i="1"/>
  <c r="KG319" i="1"/>
  <c r="KI319" i="1"/>
  <c r="KK319" i="1"/>
  <c r="KM319" i="1"/>
  <c r="KO319" i="1"/>
  <c r="KQ319" i="1"/>
  <c r="JT321" i="1"/>
  <c r="JV321" i="1"/>
  <c r="JX321" i="1"/>
  <c r="JZ321" i="1"/>
  <c r="KB321" i="1"/>
  <c r="KD321" i="1"/>
  <c r="KF321" i="1"/>
  <c r="KH321" i="1"/>
  <c r="KJ321" i="1"/>
  <c r="KL321" i="1"/>
  <c r="KN321" i="1"/>
  <c r="KP321" i="1"/>
  <c r="JU323" i="1"/>
  <c r="JW323" i="1"/>
  <c r="JY323" i="1"/>
  <c r="KA323" i="1"/>
  <c r="KC323" i="1"/>
  <c r="KE323" i="1"/>
  <c r="KG323" i="1"/>
  <c r="KI323" i="1"/>
  <c r="KK323" i="1"/>
  <c r="KM323" i="1"/>
  <c r="KO323" i="1"/>
  <c r="KQ323" i="1"/>
  <c r="JT324" i="1"/>
  <c r="JV324" i="1"/>
  <c r="JX324" i="1"/>
  <c r="JZ324" i="1"/>
  <c r="KB324" i="1"/>
  <c r="KD324" i="1"/>
  <c r="KF324" i="1"/>
  <c r="KH324" i="1"/>
  <c r="KJ324" i="1"/>
  <c r="KL324" i="1"/>
  <c r="KN324" i="1"/>
  <c r="KP324" i="1"/>
  <c r="JU325" i="1"/>
  <c r="JW325" i="1"/>
  <c r="JY325" i="1"/>
  <c r="KA325" i="1"/>
  <c r="KC325" i="1"/>
  <c r="KE325" i="1"/>
  <c r="KG325" i="1"/>
  <c r="KI325" i="1"/>
  <c r="KK325" i="1"/>
  <c r="KM325" i="1"/>
  <c r="KO325" i="1"/>
  <c r="KQ325" i="1"/>
  <c r="JT326" i="1"/>
  <c r="JV326" i="1"/>
  <c r="JX326" i="1"/>
  <c r="JZ326" i="1"/>
  <c r="KB326" i="1"/>
  <c r="KD326" i="1"/>
  <c r="KF326" i="1"/>
  <c r="KH326" i="1"/>
  <c r="KJ326" i="1"/>
  <c r="KL326" i="1"/>
  <c r="KN326" i="1"/>
  <c r="KP326" i="1"/>
  <c r="JU328" i="1"/>
  <c r="JW328" i="1"/>
  <c r="JY328" i="1"/>
  <c r="KA328" i="1"/>
  <c r="KC328" i="1"/>
  <c r="KE328" i="1"/>
  <c r="KG328" i="1"/>
  <c r="KI328" i="1"/>
  <c r="KK328" i="1"/>
  <c r="KM328" i="1"/>
  <c r="KO328" i="1"/>
  <c r="KQ328" i="1"/>
  <c r="KK300" i="1"/>
  <c r="KM300" i="1"/>
  <c r="KO300" i="1"/>
  <c r="KQ300" i="1"/>
  <c r="JT301" i="1"/>
  <c r="JV301" i="1"/>
  <c r="JX301" i="1"/>
  <c r="JZ301" i="1"/>
  <c r="KB301" i="1"/>
  <c r="KD301" i="1"/>
  <c r="KF301" i="1"/>
  <c r="KH301" i="1"/>
  <c r="KJ301" i="1"/>
  <c r="KL301" i="1"/>
  <c r="KN301" i="1"/>
  <c r="KP301" i="1"/>
  <c r="JU303" i="1"/>
  <c r="JW303" i="1"/>
  <c r="JY303" i="1"/>
  <c r="KA303" i="1"/>
  <c r="KC303" i="1"/>
  <c r="KE303" i="1"/>
  <c r="KG303" i="1"/>
  <c r="KI303" i="1"/>
  <c r="KK303" i="1"/>
  <c r="KM303" i="1"/>
  <c r="KO303" i="1"/>
  <c r="KQ303" i="1"/>
  <c r="JT305" i="1"/>
  <c r="JV305" i="1"/>
  <c r="JX305" i="1"/>
  <c r="JZ305" i="1"/>
  <c r="KB305" i="1"/>
  <c r="KD305" i="1"/>
  <c r="KF305" i="1"/>
  <c r="KH305" i="1"/>
  <c r="KJ305" i="1"/>
  <c r="KL305" i="1"/>
  <c r="KN305" i="1"/>
  <c r="KP305" i="1"/>
  <c r="JU306" i="1"/>
  <c r="JW306" i="1"/>
  <c r="JY306" i="1"/>
  <c r="KA306" i="1"/>
  <c r="KC306" i="1"/>
  <c r="KE306" i="1"/>
  <c r="KG306" i="1"/>
  <c r="KI306" i="1"/>
  <c r="KK306" i="1"/>
  <c r="KM306" i="1"/>
  <c r="KO306" i="1"/>
  <c r="KQ306" i="1"/>
  <c r="JT308" i="1"/>
  <c r="JV308" i="1"/>
  <c r="JX308" i="1"/>
  <c r="JZ308" i="1"/>
  <c r="KB308" i="1"/>
  <c r="KD308" i="1"/>
  <c r="KF308" i="1"/>
  <c r="KH308" i="1"/>
  <c r="KJ308" i="1"/>
  <c r="KL308" i="1"/>
  <c r="KN308" i="1"/>
  <c r="KP308" i="1"/>
  <c r="JU309" i="1"/>
  <c r="JW309" i="1"/>
  <c r="JY309" i="1"/>
  <c r="KA309" i="1"/>
  <c r="KC309" i="1"/>
  <c r="KE309" i="1"/>
  <c r="KG309" i="1"/>
  <c r="KI309" i="1"/>
  <c r="KK309" i="1"/>
  <c r="KM309" i="1"/>
  <c r="KO309" i="1"/>
  <c r="KQ309" i="1"/>
  <c r="JT310" i="1"/>
  <c r="JV310" i="1"/>
  <c r="JX310" i="1"/>
  <c r="JZ310" i="1"/>
  <c r="KB310" i="1"/>
  <c r="KD310" i="1"/>
  <c r="KF310" i="1"/>
  <c r="KH310" i="1"/>
  <c r="KJ310" i="1"/>
  <c r="KL310" i="1"/>
  <c r="KN310" i="1"/>
  <c r="KP310" i="1"/>
  <c r="JU311" i="1"/>
  <c r="JW311" i="1"/>
  <c r="JY311" i="1"/>
  <c r="KA311" i="1"/>
  <c r="KC311" i="1"/>
  <c r="KE311" i="1"/>
  <c r="KG311" i="1"/>
  <c r="KI311" i="1"/>
  <c r="KK311" i="1"/>
  <c r="KM311" i="1"/>
  <c r="KO311" i="1"/>
  <c r="KQ311" i="1"/>
  <c r="JT313" i="1"/>
  <c r="JV313" i="1"/>
  <c r="JX313" i="1"/>
  <c r="JZ313" i="1"/>
  <c r="KB313" i="1"/>
  <c r="KD313" i="1"/>
  <c r="KF313" i="1"/>
  <c r="KH313" i="1"/>
  <c r="KJ313" i="1"/>
  <c r="KL313" i="1"/>
  <c r="KN313" i="1"/>
  <c r="KP313" i="1"/>
  <c r="JU314" i="1"/>
  <c r="JW314" i="1"/>
  <c r="JY314" i="1"/>
  <c r="KA314" i="1"/>
  <c r="KC314" i="1"/>
  <c r="KE314" i="1"/>
  <c r="KG314" i="1"/>
  <c r="KI314" i="1"/>
  <c r="KK314" i="1"/>
  <c r="KM314" i="1"/>
  <c r="KO314" i="1"/>
  <c r="KQ314" i="1"/>
  <c r="JT315" i="1"/>
  <c r="JV315" i="1"/>
  <c r="JX315" i="1"/>
  <c r="JZ315" i="1"/>
  <c r="KB315" i="1"/>
  <c r="KD315" i="1"/>
  <c r="KF315" i="1"/>
  <c r="KH315" i="1"/>
  <c r="KJ315" i="1"/>
  <c r="KL315" i="1"/>
  <c r="KN315" i="1"/>
  <c r="KP315" i="1"/>
  <c r="JU316" i="1"/>
  <c r="JW316" i="1"/>
  <c r="JY316" i="1"/>
  <c r="KA316" i="1"/>
  <c r="KC316" i="1"/>
  <c r="KE316" i="1"/>
  <c r="KG316" i="1"/>
  <c r="KI316" i="1"/>
  <c r="KK316" i="1"/>
  <c r="KM316" i="1"/>
  <c r="KO316" i="1"/>
  <c r="KQ316" i="1"/>
  <c r="JT318" i="1"/>
  <c r="JV318" i="1"/>
  <c r="JX318" i="1"/>
  <c r="JZ318" i="1"/>
  <c r="KB318" i="1"/>
  <c r="KD318" i="1"/>
  <c r="KF318" i="1"/>
  <c r="KH318" i="1"/>
  <c r="KJ318" i="1"/>
  <c r="KL318" i="1"/>
  <c r="KN318" i="1"/>
  <c r="KP318" i="1"/>
  <c r="JU320" i="1"/>
  <c r="JW320" i="1"/>
  <c r="JY320" i="1"/>
  <c r="KA320" i="1"/>
  <c r="KC320" i="1"/>
  <c r="KE320" i="1"/>
  <c r="KG320" i="1"/>
  <c r="KI320" i="1"/>
  <c r="KK320" i="1"/>
  <c r="KM320" i="1"/>
  <c r="KO320" i="1"/>
  <c r="KQ320" i="1"/>
  <c r="JT319" i="1"/>
  <c r="JV319" i="1"/>
  <c r="JX319" i="1"/>
  <c r="JZ319" i="1"/>
  <c r="KB319" i="1"/>
  <c r="KD319" i="1"/>
  <c r="KF319" i="1"/>
  <c r="KH319" i="1"/>
  <c r="KJ319" i="1"/>
  <c r="KL319" i="1"/>
  <c r="KN319" i="1"/>
  <c r="KP319" i="1"/>
  <c r="JU321" i="1"/>
  <c r="JW321" i="1"/>
  <c r="JY321" i="1"/>
  <c r="KA321" i="1"/>
  <c r="KC321" i="1"/>
  <c r="KE321" i="1"/>
  <c r="KG321" i="1"/>
  <c r="KI321" i="1"/>
  <c r="KK321" i="1"/>
  <c r="KM321" i="1"/>
  <c r="KO321" i="1"/>
  <c r="KQ321" i="1"/>
  <c r="JT323" i="1"/>
  <c r="JV323" i="1"/>
  <c r="JX323" i="1"/>
  <c r="JZ323" i="1"/>
  <c r="KB323" i="1"/>
  <c r="KD323" i="1"/>
  <c r="KF323" i="1"/>
  <c r="KH323" i="1"/>
  <c r="KJ323" i="1"/>
  <c r="KL323" i="1"/>
  <c r="KN323" i="1"/>
  <c r="KP323" i="1"/>
  <c r="JU324" i="1"/>
  <c r="JW324" i="1"/>
  <c r="JY324" i="1"/>
  <c r="KA324" i="1"/>
  <c r="KC324" i="1"/>
  <c r="KE324" i="1"/>
  <c r="KG324" i="1"/>
  <c r="KI324" i="1"/>
  <c r="KK324" i="1"/>
  <c r="KM324" i="1"/>
  <c r="KO324" i="1"/>
  <c r="KQ324" i="1"/>
  <c r="JT325" i="1"/>
  <c r="JV325" i="1"/>
  <c r="JX325" i="1"/>
  <c r="JZ325" i="1"/>
  <c r="KB325" i="1"/>
  <c r="KD325" i="1"/>
  <c r="KF325" i="1"/>
  <c r="KH325" i="1"/>
  <c r="KJ325" i="1"/>
  <c r="KL325" i="1"/>
  <c r="KN325" i="1"/>
  <c r="KP325" i="1"/>
  <c r="JU326" i="1"/>
  <c r="JW326" i="1"/>
  <c r="JY326" i="1"/>
  <c r="KA326" i="1"/>
  <c r="KC326" i="1"/>
  <c r="KE326" i="1"/>
  <c r="KG326" i="1"/>
  <c r="KI326" i="1"/>
  <c r="KK326" i="1"/>
  <c r="KM326" i="1"/>
  <c r="KO326" i="1"/>
  <c r="KQ326" i="1"/>
  <c r="JT328" i="1"/>
  <c r="JV328" i="1"/>
  <c r="JX328" i="1"/>
  <c r="JZ328" i="1"/>
  <c r="KB328" i="1"/>
  <c r="KD328" i="1"/>
  <c r="KF328" i="1"/>
  <c r="KH328" i="1"/>
  <c r="KJ328" i="1"/>
  <c r="KL328" i="1"/>
  <c r="KN328" i="1"/>
  <c r="KP328" i="1"/>
  <c r="AK331" i="1"/>
  <c r="AM331" i="1"/>
  <c r="AL331" i="1"/>
  <c r="AN331" i="1"/>
  <c r="KR29" i="1"/>
  <c r="KR86" i="1"/>
  <c r="KR4" i="1"/>
  <c r="KR24" i="1"/>
  <c r="KR8" i="1"/>
  <c r="KR89" i="1"/>
  <c r="KR107" i="1"/>
  <c r="KR110" i="1"/>
  <c r="KR118" i="1"/>
  <c r="KR136" i="1"/>
  <c r="KR145" i="1"/>
  <c r="KR149" i="1"/>
  <c r="KR151" i="1"/>
  <c r="KR177" i="1"/>
  <c r="KR183" i="1"/>
  <c r="KR185" i="1"/>
  <c r="KR189" i="1"/>
  <c r="KR217" i="1"/>
  <c r="KR229" i="1"/>
  <c r="KR232" i="1"/>
  <c r="KR233" i="1"/>
  <c r="KR236" i="1"/>
  <c r="KR247" i="1"/>
  <c r="KR256" i="1"/>
  <c r="KR276" i="1"/>
  <c r="KR283" i="1"/>
  <c r="KR306" i="1"/>
  <c r="KR326" i="1"/>
  <c r="KR13" i="1"/>
  <c r="KR21" i="1"/>
  <c r="KR35" i="1"/>
  <c r="KR15" i="1"/>
  <c r="KR30" i="1"/>
  <c r="KR61" i="1"/>
  <c r="KR90" i="1"/>
  <c r="KR127" i="1"/>
  <c r="KR137" i="1"/>
  <c r="KR143" i="1"/>
  <c r="KR144" i="1"/>
  <c r="KR150" i="1"/>
  <c r="KR152" i="1"/>
  <c r="KR155" i="1"/>
  <c r="KR201" i="1"/>
  <c r="KR204" i="1"/>
  <c r="KR220" i="1"/>
  <c r="KR241" i="1"/>
  <c r="KR279" i="1"/>
  <c r="KR299" i="1"/>
  <c r="KR301" i="1"/>
  <c r="FX330" i="1"/>
  <c r="FZ330" i="1"/>
  <c r="GB330" i="1"/>
  <c r="GD330" i="1"/>
  <c r="GF330" i="1"/>
  <c r="GH330" i="1"/>
  <c r="GJ330" i="1"/>
  <c r="GO330" i="1"/>
  <c r="FY330" i="1"/>
  <c r="GA330" i="1"/>
  <c r="GC330" i="1"/>
  <c r="GE330" i="1"/>
  <c r="GG330" i="1"/>
  <c r="GI330" i="1"/>
  <c r="GK330" i="1"/>
  <c r="GN330" i="1"/>
  <c r="GP330" i="1"/>
  <c r="IL184" i="1"/>
  <c r="GL330" i="1"/>
  <c r="HX110" i="1"/>
  <c r="HZ110" i="1"/>
  <c r="IB110" i="1"/>
  <c r="ID110" i="1"/>
  <c r="IF110" i="1"/>
  <c r="IH110" i="1"/>
  <c r="IJ110" i="1"/>
  <c r="IN110" i="1"/>
  <c r="IP110" i="1"/>
  <c r="HY110" i="1"/>
  <c r="IA110" i="1"/>
  <c r="IC110" i="1"/>
  <c r="IE110" i="1"/>
  <c r="IG110" i="1"/>
  <c r="II110" i="1"/>
  <c r="IK110" i="1"/>
  <c r="IM110" i="1"/>
  <c r="IO110" i="1"/>
  <c r="KP110" i="1" l="1"/>
  <c r="KL110" i="1"/>
  <c r="KH110" i="1"/>
  <c r="KD110" i="1"/>
  <c r="JZ110" i="1"/>
  <c r="KO110" i="1"/>
  <c r="KI110" i="1"/>
  <c r="KE110" i="1"/>
  <c r="KA110" i="1"/>
  <c r="KN110" i="1"/>
  <c r="KJ110" i="1"/>
  <c r="KF110" i="1"/>
  <c r="KB110" i="1"/>
  <c r="KQ110" i="1"/>
  <c r="KK110" i="1"/>
  <c r="KG110" i="1"/>
  <c r="KC110" i="1"/>
  <c r="JY110" i="1"/>
  <c r="KM184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JT16" i="1" l="1"/>
  <c r="JV16" i="1"/>
  <c r="JX16" i="1"/>
  <c r="JZ16" i="1"/>
  <c r="KB16" i="1"/>
  <c r="KD16" i="1"/>
  <c r="KF16" i="1"/>
  <c r="KH16" i="1"/>
  <c r="KJ16" i="1"/>
  <c r="KL16" i="1"/>
  <c r="KN16" i="1"/>
  <c r="KP16" i="1"/>
  <c r="JU16" i="1"/>
  <c r="JW16" i="1"/>
  <c r="JY16" i="1"/>
  <c r="KA16" i="1"/>
  <c r="KC16" i="1"/>
  <c r="KE16" i="1"/>
  <c r="KG16" i="1"/>
  <c r="KI16" i="1"/>
  <c r="KK16" i="1"/>
  <c r="KM16" i="1"/>
  <c r="KO16" i="1"/>
  <c r="IP16" i="1"/>
  <c r="IP29" i="1"/>
  <c r="IP13" i="1"/>
  <c r="IP63" i="1"/>
  <c r="IP5" i="1"/>
  <c r="IP28" i="1"/>
  <c r="IP47" i="1"/>
  <c r="IP61" i="1"/>
  <c r="IP8" i="1"/>
  <c r="IP72" i="1"/>
  <c r="IP39" i="1"/>
  <c r="IP9" i="1"/>
  <c r="IP56" i="1"/>
  <c r="IP35" i="1"/>
  <c r="IP73" i="1"/>
  <c r="IP57" i="1"/>
  <c r="IP27" i="1"/>
  <c r="CN7" i="1"/>
  <c r="CN32" i="1"/>
  <c r="CN5" i="1"/>
  <c r="CN8" i="1"/>
  <c r="CN30" i="1"/>
  <c r="CN2" i="1"/>
  <c r="CN3" i="1"/>
  <c r="CN9" i="1"/>
  <c r="CN19" i="1"/>
  <c r="CN4" i="1"/>
  <c r="CN10" i="1"/>
  <c r="CN33" i="1"/>
  <c r="CN18" i="1"/>
  <c r="CN11" i="1"/>
  <c r="CN31" i="1"/>
  <c r="KQ57" i="1" l="1"/>
  <c r="KQ35" i="1"/>
  <c r="KQ9" i="1"/>
  <c r="KQ72" i="1"/>
  <c r="KQ61" i="1"/>
  <c r="KQ28" i="1"/>
  <c r="KQ63" i="1"/>
  <c r="KQ29" i="1"/>
  <c r="KQ27" i="1"/>
  <c r="KQ73" i="1"/>
  <c r="KQ56" i="1"/>
  <c r="KQ39" i="1"/>
  <c r="KQ8" i="1"/>
  <c r="KQ47" i="1"/>
  <c r="KQ5" i="1"/>
  <c r="KQ13" i="1"/>
  <c r="KQ16" i="1"/>
  <c r="IP41" i="1"/>
  <c r="IP10" i="1"/>
  <c r="IP19" i="1"/>
  <c r="IP2" i="1"/>
  <c r="IP23" i="1"/>
  <c r="IP59" i="1"/>
  <c r="IP85" i="1"/>
  <c r="IP84" i="1"/>
  <c r="IP74" i="1"/>
  <c r="IP38" i="1"/>
  <c r="IP81" i="1"/>
  <c r="IP82" i="1"/>
  <c r="IP62" i="1"/>
  <c r="IP7" i="1"/>
  <c r="IP60" i="1"/>
  <c r="IP69" i="1"/>
  <c r="IP80" i="1"/>
  <c r="IP30" i="1"/>
  <c r="IP68" i="1"/>
  <c r="IP31" i="1"/>
  <c r="IP18" i="1"/>
  <c r="IP21" i="1"/>
  <c r="IP37" i="1"/>
  <c r="IP48" i="1"/>
  <c r="IP43" i="1"/>
  <c r="IP70" i="1"/>
  <c r="IP25" i="1"/>
  <c r="IP33" i="1"/>
  <c r="IP65" i="1"/>
  <c r="IP50" i="1"/>
  <c r="IP51" i="1"/>
  <c r="IP45" i="1"/>
  <c r="IP75" i="1"/>
  <c r="IP40" i="1"/>
  <c r="IP26" i="1"/>
  <c r="IP42" i="1"/>
  <c r="IP52" i="1"/>
  <c r="IP76" i="1"/>
  <c r="IP79" i="1"/>
  <c r="IP11" i="1"/>
  <c r="IP4" i="1"/>
  <c r="IP15" i="1"/>
  <c r="IP54" i="1"/>
  <c r="IP3" i="1"/>
  <c r="IP24" i="1"/>
  <c r="IP44" i="1"/>
  <c r="IP32" i="1"/>
  <c r="IP66" i="1"/>
  <c r="IP86" i="1"/>
  <c r="KQ66" i="1" l="1"/>
  <c r="KQ44" i="1"/>
  <c r="KQ3" i="1"/>
  <c r="KQ15" i="1"/>
  <c r="KQ11" i="1"/>
  <c r="KQ76" i="1"/>
  <c r="KQ26" i="1"/>
  <c r="KQ75" i="1"/>
  <c r="KQ51" i="1"/>
  <c r="KQ65" i="1"/>
  <c r="KQ25" i="1"/>
  <c r="KQ43" i="1"/>
  <c r="KQ37" i="1"/>
  <c r="KQ18" i="1"/>
  <c r="KQ30" i="1"/>
  <c r="KQ69" i="1"/>
  <c r="KQ7" i="1"/>
  <c r="KQ82" i="1"/>
  <c r="KQ38" i="1"/>
  <c r="KQ84" i="1"/>
  <c r="KQ85" i="1"/>
  <c r="KQ59" i="1"/>
  <c r="KQ10" i="1"/>
  <c r="KQ41" i="1"/>
  <c r="KQ86" i="1"/>
  <c r="KQ32" i="1"/>
  <c r="KQ24" i="1"/>
  <c r="KQ54" i="1"/>
  <c r="KQ4" i="1"/>
  <c r="KQ79" i="1"/>
  <c r="KQ52" i="1"/>
  <c r="KQ42" i="1"/>
  <c r="KQ40" i="1"/>
  <c r="KQ45" i="1"/>
  <c r="KQ50" i="1"/>
  <c r="KQ33" i="1"/>
  <c r="KQ70" i="1"/>
  <c r="KQ48" i="1"/>
  <c r="KQ21" i="1"/>
  <c r="KQ31" i="1"/>
  <c r="KQ68" i="1"/>
  <c r="KQ80" i="1"/>
  <c r="KQ60" i="1"/>
  <c r="KQ62" i="1"/>
  <c r="KQ81" i="1"/>
  <c r="KQ74" i="1"/>
  <c r="KQ23" i="1"/>
  <c r="KQ19" i="1"/>
  <c r="KQ2" i="1"/>
  <c r="IO25" i="1"/>
  <c r="IO60" i="1"/>
  <c r="IO87" i="1"/>
  <c r="IO66" i="1"/>
  <c r="IO7" i="1"/>
  <c r="IO32" i="1"/>
  <c r="IO42" i="1"/>
  <c r="IO59" i="1"/>
  <c r="IO5" i="1"/>
  <c r="IO47" i="1"/>
  <c r="IO62" i="1"/>
  <c r="IO61" i="1"/>
  <c r="IO23" i="1"/>
  <c r="IO26" i="1"/>
  <c r="IO44" i="1"/>
  <c r="IO40" i="1"/>
  <c r="IO8" i="1"/>
  <c r="IO82" i="1"/>
  <c r="IO68" i="1"/>
  <c r="IO30" i="1"/>
  <c r="IO81" i="1"/>
  <c r="IO80" i="1"/>
  <c r="IO72" i="1"/>
  <c r="IO75" i="1"/>
  <c r="IO45" i="1"/>
  <c r="IO2" i="1"/>
  <c r="IO38" i="1"/>
  <c r="IO24" i="1"/>
  <c r="IO69" i="1"/>
  <c r="IO3" i="1"/>
  <c r="IO51" i="1"/>
  <c r="IO39" i="1"/>
  <c r="IO9" i="1"/>
  <c r="IO56" i="1"/>
  <c r="IO50" i="1"/>
  <c r="IO54" i="1"/>
  <c r="IO70" i="1"/>
  <c r="IO15" i="1"/>
  <c r="IO19" i="1"/>
  <c r="IO4" i="1"/>
  <c r="IO55" i="1"/>
  <c r="IO65" i="1"/>
  <c r="IO10" i="1"/>
  <c r="IO43" i="1"/>
  <c r="IO67" i="1"/>
  <c r="IO35" i="1"/>
  <c r="IO36" i="1"/>
  <c r="IO74" i="1"/>
  <c r="IO73" i="1"/>
  <c r="IO86" i="1"/>
  <c r="IO48" i="1"/>
  <c r="IO28" i="1"/>
  <c r="IO37" i="1"/>
  <c r="IO33" i="1"/>
  <c r="IO21" i="1"/>
  <c r="IO29" i="1"/>
  <c r="IO85" i="1"/>
  <c r="IO13" i="1"/>
  <c r="IO63" i="1"/>
  <c r="IO84" i="1"/>
  <c r="IO18" i="1"/>
  <c r="IO57" i="1"/>
  <c r="IO83" i="1"/>
  <c r="IO11" i="1"/>
  <c r="IO31" i="1"/>
  <c r="IO79" i="1"/>
  <c r="IO27" i="1"/>
  <c r="IO41" i="1"/>
  <c r="IO76" i="1"/>
  <c r="IO52" i="1"/>
  <c r="IO77" i="1"/>
  <c r="CM7" i="1"/>
  <c r="CM32" i="1"/>
  <c r="CM5" i="1"/>
  <c r="CM8" i="1"/>
  <c r="CM30" i="1"/>
  <c r="CM2" i="1"/>
  <c r="CM3" i="1"/>
  <c r="CM9" i="1"/>
  <c r="CM19" i="1"/>
  <c r="CM4" i="1"/>
  <c r="CM10" i="1"/>
  <c r="CM33" i="1"/>
  <c r="CM18" i="1"/>
  <c r="CM11" i="1"/>
  <c r="CM31" i="1"/>
  <c r="IN61" i="1"/>
  <c r="IN24" i="1"/>
  <c r="IN15" i="1"/>
  <c r="IN35" i="1"/>
  <c r="IN86" i="1"/>
  <c r="CL7" i="1"/>
  <c r="CL32" i="1"/>
  <c r="CL5" i="1"/>
  <c r="CL8" i="1"/>
  <c r="CL30" i="1"/>
  <c r="CL2" i="1"/>
  <c r="CL3" i="1"/>
  <c r="CL9" i="1"/>
  <c r="CL19" i="1"/>
  <c r="CL4" i="1"/>
  <c r="CL10" i="1"/>
  <c r="CL33" i="1"/>
  <c r="CL18" i="1"/>
  <c r="CL11" i="1"/>
  <c r="CL31" i="1"/>
  <c r="KO86" i="1" l="1"/>
  <c r="KO15" i="1"/>
  <c r="KO61" i="1"/>
  <c r="KP52" i="1"/>
  <c r="KP41" i="1"/>
  <c r="KP79" i="1"/>
  <c r="KP11" i="1"/>
  <c r="KP57" i="1"/>
  <c r="KP84" i="1"/>
  <c r="KP13" i="1"/>
  <c r="KP29" i="1"/>
  <c r="KP33" i="1"/>
  <c r="KP28" i="1"/>
  <c r="KP86" i="1"/>
  <c r="KP74" i="1"/>
  <c r="KP35" i="1"/>
  <c r="KP43" i="1"/>
  <c r="KP65" i="1"/>
  <c r="KP4" i="1"/>
  <c r="KP15" i="1"/>
  <c r="KP54" i="1"/>
  <c r="KP56" i="1"/>
  <c r="KP39" i="1"/>
  <c r="KP3" i="1"/>
  <c r="KP24" i="1"/>
  <c r="KP75" i="1"/>
  <c r="KP80" i="1"/>
  <c r="KP30" i="1"/>
  <c r="KP82" i="1"/>
  <c r="KP40" i="1"/>
  <c r="KP26" i="1"/>
  <c r="KP61" i="1"/>
  <c r="KP47" i="1"/>
  <c r="KP59" i="1"/>
  <c r="KP32" i="1"/>
  <c r="KP66" i="1"/>
  <c r="KP60" i="1"/>
  <c r="KO35" i="1"/>
  <c r="KO24" i="1"/>
  <c r="KP77" i="1"/>
  <c r="KP76" i="1"/>
  <c r="KP27" i="1"/>
  <c r="KP31" i="1"/>
  <c r="KP83" i="1"/>
  <c r="KP18" i="1"/>
  <c r="KP63" i="1"/>
  <c r="KP85" i="1"/>
  <c r="KP21" i="1"/>
  <c r="KP37" i="1"/>
  <c r="KP48" i="1"/>
  <c r="KP73" i="1"/>
  <c r="KP36" i="1"/>
  <c r="KP67" i="1"/>
  <c r="KP10" i="1"/>
  <c r="KP55" i="1"/>
  <c r="KP19" i="1"/>
  <c r="KP70" i="1"/>
  <c r="KP50" i="1"/>
  <c r="KP9" i="1"/>
  <c r="KP51" i="1"/>
  <c r="KP69" i="1"/>
  <c r="KP38" i="1"/>
  <c r="KP45" i="1"/>
  <c r="KP72" i="1"/>
  <c r="KP81" i="1"/>
  <c r="KP68" i="1"/>
  <c r="KP8" i="1"/>
  <c r="KP44" i="1"/>
  <c r="KP23" i="1"/>
  <c r="KP62" i="1"/>
  <c r="KP5" i="1"/>
  <c r="KP42" i="1"/>
  <c r="KP7" i="1"/>
  <c r="KP87" i="1"/>
  <c r="KP25" i="1"/>
  <c r="KP2" i="1"/>
  <c r="KP330" i="1"/>
  <c r="IO330" i="1"/>
  <c r="IO331" i="1"/>
  <c r="GM54" i="1"/>
  <c r="GM330" i="1" s="1"/>
  <c r="IO332" i="1" l="1"/>
  <c r="IM61" i="1" l="1"/>
  <c r="IM80" i="1"/>
  <c r="IM24" i="1"/>
  <c r="IM15" i="1"/>
  <c r="IM35" i="1"/>
  <c r="IM86" i="1"/>
  <c r="CK7" i="1"/>
  <c r="CK32" i="1"/>
  <c r="CK5" i="1"/>
  <c r="CK8" i="1"/>
  <c r="CK30" i="1"/>
  <c r="CK2" i="1"/>
  <c r="CK3" i="1"/>
  <c r="CK9" i="1"/>
  <c r="CK19" i="1"/>
  <c r="CK4" i="1"/>
  <c r="CK10" i="1"/>
  <c r="CK33" i="1"/>
  <c r="CK18" i="1"/>
  <c r="CK11" i="1"/>
  <c r="CK31" i="1"/>
  <c r="KN86" i="1" l="1"/>
  <c r="KN15" i="1"/>
  <c r="KN80" i="1"/>
  <c r="KN35" i="1"/>
  <c r="KN24" i="1"/>
  <c r="KN61" i="1"/>
  <c r="IL25" i="1"/>
  <c r="IL60" i="1"/>
  <c r="IL87" i="1"/>
  <c r="IL66" i="1"/>
  <c r="IL7" i="1"/>
  <c r="IL32" i="1"/>
  <c r="IL42" i="1"/>
  <c r="IL59" i="1"/>
  <c r="IL5" i="1"/>
  <c r="IL47" i="1"/>
  <c r="IL62" i="1"/>
  <c r="IL61" i="1"/>
  <c r="IL23" i="1"/>
  <c r="IL26" i="1"/>
  <c r="IL44" i="1"/>
  <c r="IL40" i="1"/>
  <c r="IL8" i="1"/>
  <c r="IL82" i="1"/>
  <c r="IL68" i="1"/>
  <c r="IL30" i="1"/>
  <c r="IL81" i="1"/>
  <c r="IL80" i="1"/>
  <c r="IL72" i="1"/>
  <c r="IL75" i="1"/>
  <c r="IL45" i="1"/>
  <c r="IL2" i="1"/>
  <c r="IL38" i="1"/>
  <c r="IL24" i="1"/>
  <c r="IL69" i="1"/>
  <c r="IL3" i="1"/>
  <c r="IL51" i="1"/>
  <c r="IL39" i="1"/>
  <c r="IL9" i="1"/>
  <c r="IL56" i="1"/>
  <c r="IL50" i="1"/>
  <c r="IL54" i="1"/>
  <c r="IL70" i="1"/>
  <c r="IL15" i="1"/>
  <c r="IL19" i="1"/>
  <c r="IL4" i="1"/>
  <c r="IL55" i="1"/>
  <c r="IL65" i="1"/>
  <c r="IL10" i="1"/>
  <c r="IL43" i="1"/>
  <c r="IL67" i="1"/>
  <c r="IL35" i="1"/>
  <c r="IL36" i="1"/>
  <c r="IL74" i="1"/>
  <c r="IL73" i="1"/>
  <c r="IL86" i="1"/>
  <c r="IL48" i="1"/>
  <c r="IL28" i="1"/>
  <c r="IL37" i="1"/>
  <c r="IL33" i="1"/>
  <c r="IL21" i="1"/>
  <c r="IL29" i="1"/>
  <c r="IL85" i="1"/>
  <c r="IL13" i="1"/>
  <c r="IL63" i="1"/>
  <c r="IL84" i="1"/>
  <c r="IL18" i="1"/>
  <c r="IL57" i="1"/>
  <c r="IL83" i="1"/>
  <c r="IL11" i="1"/>
  <c r="IL31" i="1"/>
  <c r="IL79" i="1"/>
  <c r="IL27" i="1"/>
  <c r="IL41" i="1"/>
  <c r="IL76" i="1"/>
  <c r="IL52" i="1"/>
  <c r="IL77" i="1"/>
  <c r="CJ7" i="1"/>
  <c r="CJ32" i="1"/>
  <c r="CJ5" i="1"/>
  <c r="CJ8" i="1"/>
  <c r="CJ30" i="1"/>
  <c r="CJ2" i="1"/>
  <c r="CJ3" i="1"/>
  <c r="CJ9" i="1"/>
  <c r="CJ19" i="1"/>
  <c r="CJ4" i="1"/>
  <c r="CJ10" i="1"/>
  <c r="CJ33" i="1"/>
  <c r="CJ18" i="1"/>
  <c r="CJ11" i="1"/>
  <c r="CJ31" i="1"/>
  <c r="KM52" i="1" l="1"/>
  <c r="KM41" i="1"/>
  <c r="KM79" i="1"/>
  <c r="KM11" i="1"/>
  <c r="KM57" i="1"/>
  <c r="KM84" i="1"/>
  <c r="KM13" i="1"/>
  <c r="KM29" i="1"/>
  <c r="KM33" i="1"/>
  <c r="KM28" i="1"/>
  <c r="KM86" i="1"/>
  <c r="KM74" i="1"/>
  <c r="KM35" i="1"/>
  <c r="KM43" i="1"/>
  <c r="KM65" i="1"/>
  <c r="KM4" i="1"/>
  <c r="KM15" i="1"/>
  <c r="KM54" i="1"/>
  <c r="KM56" i="1"/>
  <c r="KM39" i="1"/>
  <c r="KM3" i="1"/>
  <c r="KM24" i="1"/>
  <c r="KM75" i="1"/>
  <c r="KM80" i="1"/>
  <c r="KM30" i="1"/>
  <c r="KM82" i="1"/>
  <c r="KM40" i="1"/>
  <c r="KM26" i="1"/>
  <c r="KM61" i="1"/>
  <c r="KM47" i="1"/>
  <c r="KM59" i="1"/>
  <c r="KM32" i="1"/>
  <c r="KM66" i="1"/>
  <c r="KM60" i="1"/>
  <c r="KM77" i="1"/>
  <c r="KM76" i="1"/>
  <c r="KM27" i="1"/>
  <c r="KM31" i="1"/>
  <c r="KM83" i="1"/>
  <c r="KM18" i="1"/>
  <c r="KM63" i="1"/>
  <c r="KM85" i="1"/>
  <c r="KM21" i="1"/>
  <c r="KM37" i="1"/>
  <c r="KM48" i="1"/>
  <c r="KM73" i="1"/>
  <c r="KM36" i="1"/>
  <c r="KM67" i="1"/>
  <c r="KM10" i="1"/>
  <c r="KM55" i="1"/>
  <c r="KM19" i="1"/>
  <c r="KM70" i="1"/>
  <c r="KM50" i="1"/>
  <c r="KM9" i="1"/>
  <c r="KM51" i="1"/>
  <c r="KM69" i="1"/>
  <c r="KM38" i="1"/>
  <c r="KM45" i="1"/>
  <c r="KM72" i="1"/>
  <c r="KM81" i="1"/>
  <c r="KM68" i="1"/>
  <c r="KM8" i="1"/>
  <c r="KM44" i="1"/>
  <c r="KM23" i="1"/>
  <c r="KM62" i="1"/>
  <c r="KM5" i="1"/>
  <c r="KM42" i="1"/>
  <c r="KM7" i="1"/>
  <c r="KM87" i="1"/>
  <c r="KM25" i="1"/>
  <c r="IL331" i="1"/>
  <c r="KM330" i="1"/>
  <c r="IL330" i="1"/>
  <c r="KM2" i="1"/>
  <c r="IL332" i="1" l="1"/>
  <c r="CI18" i="1" l="1"/>
  <c r="CI11" i="1"/>
  <c r="IK61" i="1"/>
  <c r="IK24" i="1"/>
  <c r="IK15" i="1"/>
  <c r="IK35" i="1"/>
  <c r="IK86" i="1"/>
  <c r="CI7" i="1"/>
  <c r="CI32" i="1"/>
  <c r="CI5" i="1"/>
  <c r="CI8" i="1"/>
  <c r="CI30" i="1"/>
  <c r="CI2" i="1"/>
  <c r="CI3" i="1"/>
  <c r="CI9" i="1"/>
  <c r="CI19" i="1"/>
  <c r="CI4" i="1"/>
  <c r="CI10" i="1"/>
  <c r="CI33" i="1"/>
  <c r="CI31" i="1"/>
  <c r="KL35" i="1" l="1"/>
  <c r="KL24" i="1"/>
  <c r="KL86" i="1"/>
  <c r="KL15" i="1"/>
  <c r="KL61" i="1"/>
  <c r="IJ25" i="1"/>
  <c r="IJ60" i="1"/>
  <c r="IJ66" i="1"/>
  <c r="IJ7" i="1"/>
  <c r="IJ32" i="1"/>
  <c r="IJ42" i="1"/>
  <c r="IJ59" i="1"/>
  <c r="IJ5" i="1"/>
  <c r="IJ47" i="1"/>
  <c r="IJ62" i="1"/>
  <c r="IJ61" i="1"/>
  <c r="IJ23" i="1"/>
  <c r="IJ26" i="1"/>
  <c r="IJ44" i="1"/>
  <c r="IJ40" i="1"/>
  <c r="IJ8" i="1"/>
  <c r="IJ82" i="1"/>
  <c r="IJ68" i="1"/>
  <c r="IJ30" i="1"/>
  <c r="IJ81" i="1"/>
  <c r="IJ80" i="1"/>
  <c r="IJ72" i="1"/>
  <c r="IJ75" i="1"/>
  <c r="IJ45" i="1"/>
  <c r="IJ2" i="1"/>
  <c r="IJ38" i="1"/>
  <c r="IJ24" i="1"/>
  <c r="IJ69" i="1"/>
  <c r="IJ3" i="1"/>
  <c r="IJ51" i="1"/>
  <c r="IJ39" i="1"/>
  <c r="IJ9" i="1"/>
  <c r="IJ50" i="1"/>
  <c r="IJ54" i="1"/>
  <c r="IJ70" i="1"/>
  <c r="IJ15" i="1"/>
  <c r="IJ19" i="1"/>
  <c r="IJ4" i="1"/>
  <c r="IJ65" i="1"/>
  <c r="IJ10" i="1"/>
  <c r="IJ43" i="1"/>
  <c r="IJ35" i="1"/>
  <c r="IJ74" i="1"/>
  <c r="IJ73" i="1"/>
  <c r="IJ86" i="1"/>
  <c r="IJ48" i="1"/>
  <c r="IJ28" i="1"/>
  <c r="IJ37" i="1"/>
  <c r="IJ33" i="1"/>
  <c r="IJ21" i="1"/>
  <c r="IJ29" i="1"/>
  <c r="IJ13" i="1"/>
  <c r="IJ63" i="1"/>
  <c r="IJ84" i="1"/>
  <c r="IJ18" i="1"/>
  <c r="IJ57" i="1"/>
  <c r="IJ11" i="1"/>
  <c r="IJ31" i="1"/>
  <c r="IJ79" i="1"/>
  <c r="IJ27" i="1"/>
  <c r="IJ41" i="1"/>
  <c r="IJ76" i="1"/>
  <c r="IJ52" i="1"/>
  <c r="IJ77" i="1"/>
  <c r="CH7" i="1"/>
  <c r="CH32" i="1"/>
  <c r="CH5" i="1"/>
  <c r="CH8" i="1"/>
  <c r="CH30" i="1"/>
  <c r="CH2" i="1"/>
  <c r="CH3" i="1"/>
  <c r="CH9" i="1"/>
  <c r="CH19" i="1"/>
  <c r="CH4" i="1"/>
  <c r="CH10" i="1"/>
  <c r="CH33" i="1"/>
  <c r="CH18" i="1"/>
  <c r="CH11" i="1"/>
  <c r="CH31" i="1"/>
  <c r="KK52" i="1" l="1"/>
  <c r="KK41" i="1"/>
  <c r="KK79" i="1"/>
  <c r="KK11" i="1"/>
  <c r="KK18" i="1"/>
  <c r="KK63" i="1"/>
  <c r="KK29" i="1"/>
  <c r="KK33" i="1"/>
  <c r="KK28" i="1"/>
  <c r="KK86" i="1"/>
  <c r="KK74" i="1"/>
  <c r="KK43" i="1"/>
  <c r="KK65" i="1"/>
  <c r="KK19" i="1"/>
  <c r="KK70" i="1"/>
  <c r="KK50" i="1"/>
  <c r="KK39" i="1"/>
  <c r="KK3" i="1"/>
  <c r="KK24" i="1"/>
  <c r="KK75" i="1"/>
  <c r="KK80" i="1"/>
  <c r="KK30" i="1"/>
  <c r="KK82" i="1"/>
  <c r="KK40" i="1"/>
  <c r="KK26" i="1"/>
  <c r="KK61" i="1"/>
  <c r="KK47" i="1"/>
  <c r="KK59" i="1"/>
  <c r="KK32" i="1"/>
  <c r="KK66" i="1"/>
  <c r="KK25" i="1"/>
  <c r="KK77" i="1"/>
  <c r="KK76" i="1"/>
  <c r="KK27" i="1"/>
  <c r="KK31" i="1"/>
  <c r="KK57" i="1"/>
  <c r="KK84" i="1"/>
  <c r="KK13" i="1"/>
  <c r="KK21" i="1"/>
  <c r="KK37" i="1"/>
  <c r="KK48" i="1"/>
  <c r="KK73" i="1"/>
  <c r="KK35" i="1"/>
  <c r="KK10" i="1"/>
  <c r="KK4" i="1"/>
  <c r="KK15" i="1"/>
  <c r="KK54" i="1"/>
  <c r="KK9" i="1"/>
  <c r="KK51" i="1"/>
  <c r="KK69" i="1"/>
  <c r="KK38" i="1"/>
  <c r="KK45" i="1"/>
  <c r="KK72" i="1"/>
  <c r="KK81" i="1"/>
  <c r="KK68" i="1"/>
  <c r="KK8" i="1"/>
  <c r="KK44" i="1"/>
  <c r="KK23" i="1"/>
  <c r="KK62" i="1"/>
  <c r="KK5" i="1"/>
  <c r="KK42" i="1"/>
  <c r="KK7" i="1"/>
  <c r="KK60" i="1"/>
  <c r="KK2" i="1"/>
  <c r="CG7" i="1"/>
  <c r="CG32" i="1"/>
  <c r="CG5" i="1"/>
  <c r="CG8" i="1"/>
  <c r="CG30" i="1"/>
  <c r="CG2" i="1"/>
  <c r="CG3" i="1"/>
  <c r="CG9" i="1"/>
  <c r="CG19" i="1"/>
  <c r="CG4" i="1"/>
  <c r="CG10" i="1"/>
  <c r="CG33" i="1"/>
  <c r="CG18" i="1"/>
  <c r="CG11" i="1"/>
  <c r="CG31" i="1"/>
  <c r="II24" i="1"/>
  <c r="II86" i="1"/>
  <c r="KJ24" i="1" l="1"/>
  <c r="KJ86" i="1"/>
  <c r="II61" i="1"/>
  <c r="II35" i="1"/>
  <c r="II15" i="1"/>
  <c r="KJ15" i="1" l="1"/>
  <c r="KJ61" i="1"/>
  <c r="KJ3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JU60" i="1" l="1"/>
  <c r="JW60" i="1"/>
  <c r="JY60" i="1"/>
  <c r="KA60" i="1"/>
  <c r="KC60" i="1"/>
  <c r="KE60" i="1"/>
  <c r="KG60" i="1"/>
  <c r="JT25" i="1"/>
  <c r="JV25" i="1"/>
  <c r="JX25" i="1"/>
  <c r="JZ25" i="1"/>
  <c r="KB25" i="1"/>
  <c r="KD25" i="1"/>
  <c r="KF25" i="1"/>
  <c r="KH25" i="1"/>
  <c r="JT60" i="1"/>
  <c r="JV60" i="1"/>
  <c r="JX60" i="1"/>
  <c r="JZ60" i="1"/>
  <c r="KB60" i="1"/>
  <c r="KD60" i="1"/>
  <c r="KF60" i="1"/>
  <c r="KH60" i="1"/>
  <c r="JU25" i="1"/>
  <c r="JW25" i="1"/>
  <c r="JY25" i="1"/>
  <c r="KA25" i="1"/>
  <c r="KC25" i="1"/>
  <c r="KE25" i="1"/>
  <c r="KG25" i="1"/>
  <c r="IH61" i="1"/>
  <c r="IH24" i="1"/>
  <c r="IH15" i="1"/>
  <c r="IH35" i="1"/>
  <c r="CF7" i="1"/>
  <c r="CF32" i="1"/>
  <c r="CF5" i="1"/>
  <c r="CF8" i="1"/>
  <c r="CF30" i="1"/>
  <c r="CF2" i="1"/>
  <c r="CF3" i="1"/>
  <c r="CF9" i="1"/>
  <c r="CF19" i="1"/>
  <c r="CF4" i="1"/>
  <c r="CF10" i="1"/>
  <c r="CF33" i="1"/>
  <c r="CF18" i="1"/>
  <c r="CF11" i="1"/>
  <c r="CF31" i="1"/>
  <c r="KI35" i="1" l="1"/>
  <c r="KI15" i="1"/>
  <c r="KI61" i="1"/>
  <c r="KI24" i="1"/>
  <c r="IH60" i="1"/>
  <c r="KI60" i="1" l="1"/>
  <c r="IG87" i="1"/>
  <c r="IG66" i="1"/>
  <c r="IG7" i="1"/>
  <c r="IG32" i="1"/>
  <c r="IG42" i="1"/>
  <c r="IG59" i="1"/>
  <c r="IG5" i="1"/>
  <c r="IG47" i="1"/>
  <c r="IG62" i="1"/>
  <c r="IG61" i="1"/>
  <c r="IG23" i="1"/>
  <c r="IG26" i="1"/>
  <c r="IG44" i="1"/>
  <c r="IG40" i="1"/>
  <c r="IG8" i="1"/>
  <c r="IG82" i="1"/>
  <c r="IG68" i="1"/>
  <c r="IG30" i="1"/>
  <c r="IG81" i="1"/>
  <c r="IG80" i="1"/>
  <c r="IG72" i="1"/>
  <c r="IG75" i="1"/>
  <c r="IG45" i="1"/>
  <c r="IG2" i="1"/>
  <c r="IG38" i="1"/>
  <c r="IG24" i="1"/>
  <c r="IG69" i="1"/>
  <c r="IG3" i="1"/>
  <c r="IG51" i="1"/>
  <c r="IG39" i="1"/>
  <c r="IG9" i="1"/>
  <c r="IG56" i="1"/>
  <c r="IG50" i="1"/>
  <c r="IG54" i="1"/>
  <c r="IG70" i="1"/>
  <c r="IG15" i="1"/>
  <c r="IG19" i="1"/>
  <c r="IG4" i="1"/>
  <c r="IG55" i="1"/>
  <c r="IG65" i="1"/>
  <c r="IG10" i="1"/>
  <c r="IG43" i="1"/>
  <c r="IG67" i="1"/>
  <c r="IG35" i="1"/>
  <c r="IG36" i="1"/>
  <c r="IG74" i="1"/>
  <c r="IG73" i="1"/>
  <c r="IG86" i="1"/>
  <c r="IG48" i="1"/>
  <c r="IG28" i="1"/>
  <c r="IG37" i="1"/>
  <c r="IG33" i="1"/>
  <c r="IG21" i="1"/>
  <c r="IG29" i="1"/>
  <c r="IG85" i="1"/>
  <c r="IG13" i="1"/>
  <c r="IG63" i="1"/>
  <c r="IG84" i="1"/>
  <c r="IG18" i="1"/>
  <c r="IG57" i="1"/>
  <c r="IG83" i="1"/>
  <c r="IG11" i="1"/>
  <c r="IG31" i="1"/>
  <c r="IG79" i="1"/>
  <c r="IG27" i="1"/>
  <c r="IG41" i="1"/>
  <c r="IG76" i="1"/>
  <c r="IG52" i="1"/>
  <c r="IG77" i="1"/>
  <c r="CE7" i="1"/>
  <c r="CE32" i="1"/>
  <c r="CE5" i="1"/>
  <c r="CE8" i="1"/>
  <c r="CE30" i="1"/>
  <c r="CE2" i="1"/>
  <c r="CE3" i="1"/>
  <c r="CE9" i="1"/>
  <c r="CE19" i="1"/>
  <c r="CE4" i="1"/>
  <c r="CE10" i="1"/>
  <c r="CE33" i="1"/>
  <c r="CE18" i="1"/>
  <c r="CE11" i="1"/>
  <c r="CE31" i="1"/>
  <c r="KH52" i="1" l="1"/>
  <c r="KH41" i="1"/>
  <c r="KH79" i="1"/>
  <c r="KH11" i="1"/>
  <c r="KH57" i="1"/>
  <c r="KH84" i="1"/>
  <c r="KH13" i="1"/>
  <c r="KH29" i="1"/>
  <c r="KH33" i="1"/>
  <c r="KH28" i="1"/>
  <c r="KH86" i="1"/>
  <c r="KH74" i="1"/>
  <c r="KH35" i="1"/>
  <c r="KH43" i="1"/>
  <c r="KH65" i="1"/>
  <c r="KH4" i="1"/>
  <c r="KH15" i="1"/>
  <c r="KH54" i="1"/>
  <c r="KH56" i="1"/>
  <c r="KH39" i="1"/>
  <c r="KH3" i="1"/>
  <c r="KH24" i="1"/>
  <c r="KH75" i="1"/>
  <c r="KH80" i="1"/>
  <c r="KH30" i="1"/>
  <c r="KH82" i="1"/>
  <c r="KH40" i="1"/>
  <c r="KH26" i="1"/>
  <c r="KH61" i="1"/>
  <c r="KH47" i="1"/>
  <c r="KH59" i="1"/>
  <c r="KH32" i="1"/>
  <c r="KH66" i="1"/>
  <c r="KH77" i="1"/>
  <c r="KH76" i="1"/>
  <c r="KH27" i="1"/>
  <c r="KH31" i="1"/>
  <c r="KH83" i="1"/>
  <c r="KH18" i="1"/>
  <c r="KH63" i="1"/>
  <c r="KH85" i="1"/>
  <c r="KH21" i="1"/>
  <c r="KH37" i="1"/>
  <c r="KH48" i="1"/>
  <c r="KH73" i="1"/>
  <c r="KH36" i="1"/>
  <c r="KH67" i="1"/>
  <c r="KH10" i="1"/>
  <c r="KH55" i="1"/>
  <c r="KH19" i="1"/>
  <c r="KH70" i="1"/>
  <c r="KH50" i="1"/>
  <c r="KH9" i="1"/>
  <c r="KH51" i="1"/>
  <c r="KH69" i="1"/>
  <c r="KH38" i="1"/>
  <c r="KH45" i="1"/>
  <c r="KH72" i="1"/>
  <c r="KH81" i="1"/>
  <c r="KH68" i="1"/>
  <c r="KH8" i="1"/>
  <c r="KH44" i="1"/>
  <c r="KH23" i="1"/>
  <c r="KH62" i="1"/>
  <c r="KH5" i="1"/>
  <c r="KH42" i="1"/>
  <c r="KH7" i="1"/>
  <c r="KH87" i="1"/>
  <c r="KH330" i="1"/>
  <c r="IG330" i="1"/>
  <c r="IG331" i="1"/>
  <c r="KH2" i="1"/>
  <c r="IG332" i="1" l="1"/>
  <c r="CD7" i="1" l="1"/>
  <c r="CD32" i="1"/>
  <c r="CD5" i="1"/>
  <c r="CD8" i="1"/>
  <c r="CD30" i="1"/>
  <c r="CD2" i="1"/>
  <c r="CD3" i="1"/>
  <c r="CD9" i="1"/>
  <c r="CD19" i="1"/>
  <c r="CD4" i="1"/>
  <c r="CD10" i="1"/>
  <c r="CD33" i="1"/>
  <c r="CD18" i="1"/>
  <c r="CD11" i="1"/>
  <c r="CD31" i="1"/>
  <c r="IF66" i="1"/>
  <c r="IF7" i="1"/>
  <c r="IF32" i="1"/>
  <c r="IF42" i="1"/>
  <c r="IF59" i="1"/>
  <c r="IF5" i="1"/>
  <c r="IF47" i="1"/>
  <c r="IF62" i="1"/>
  <c r="IF61" i="1"/>
  <c r="IF23" i="1"/>
  <c r="IF26" i="1"/>
  <c r="IF44" i="1"/>
  <c r="IF40" i="1"/>
  <c r="IF8" i="1"/>
  <c r="IF82" i="1"/>
  <c r="IF30" i="1"/>
  <c r="IF81" i="1"/>
  <c r="IF80" i="1"/>
  <c r="IF72" i="1"/>
  <c r="IF75" i="1"/>
  <c r="IF45" i="1"/>
  <c r="IF2" i="1"/>
  <c r="IF38" i="1"/>
  <c r="IF24" i="1"/>
  <c r="IF69" i="1"/>
  <c r="IF3" i="1"/>
  <c r="IF51" i="1"/>
  <c r="IF39" i="1"/>
  <c r="IF9" i="1"/>
  <c r="IF50" i="1"/>
  <c r="IF54" i="1"/>
  <c r="IF70" i="1"/>
  <c r="IF15" i="1"/>
  <c r="IF19" i="1"/>
  <c r="IF4" i="1"/>
  <c r="IF65" i="1"/>
  <c r="IF10" i="1"/>
  <c r="IF43" i="1"/>
  <c r="IF35" i="1"/>
  <c r="IF74" i="1"/>
  <c r="IF73" i="1"/>
  <c r="IF86" i="1"/>
  <c r="IF48" i="1"/>
  <c r="IF28" i="1"/>
  <c r="IF37" i="1"/>
  <c r="IF21" i="1"/>
  <c r="IF29" i="1"/>
  <c r="IF13" i="1"/>
  <c r="IF63" i="1"/>
  <c r="IF18" i="1"/>
  <c r="IF57" i="1"/>
  <c r="IF11" i="1"/>
  <c r="IF31" i="1"/>
  <c r="IF79" i="1"/>
  <c r="IF27" i="1"/>
  <c r="IF41" i="1"/>
  <c r="IF76" i="1"/>
  <c r="IF52" i="1"/>
  <c r="KG27" i="1" l="1"/>
  <c r="KG31" i="1"/>
  <c r="KG57" i="1"/>
  <c r="KG63" i="1"/>
  <c r="KG29" i="1"/>
  <c r="KG37" i="1"/>
  <c r="KG48" i="1"/>
  <c r="KG73" i="1"/>
  <c r="KG35" i="1"/>
  <c r="KG10" i="1"/>
  <c r="KG4" i="1"/>
  <c r="KG15" i="1"/>
  <c r="KG54" i="1"/>
  <c r="KG9" i="1"/>
  <c r="KG51" i="1"/>
  <c r="KG69" i="1"/>
  <c r="KG38" i="1"/>
  <c r="KG45" i="1"/>
  <c r="KG72" i="1"/>
  <c r="KG81" i="1"/>
  <c r="KG82" i="1"/>
  <c r="KG40" i="1"/>
  <c r="KG26" i="1"/>
  <c r="KG61" i="1"/>
  <c r="KG47" i="1"/>
  <c r="KG59" i="1"/>
  <c r="KG32" i="1"/>
  <c r="KG66" i="1"/>
  <c r="KG76" i="1"/>
  <c r="KG52" i="1"/>
  <c r="KG41" i="1"/>
  <c r="KG79" i="1"/>
  <c r="KG11" i="1"/>
  <c r="KG18" i="1"/>
  <c r="KG13" i="1"/>
  <c r="KG21" i="1"/>
  <c r="KG28" i="1"/>
  <c r="KG86" i="1"/>
  <c r="KG74" i="1"/>
  <c r="KG43" i="1"/>
  <c r="KG65" i="1"/>
  <c r="KG19" i="1"/>
  <c r="KG70" i="1"/>
  <c r="KG50" i="1"/>
  <c r="KG39" i="1"/>
  <c r="KG3" i="1"/>
  <c r="KG24" i="1"/>
  <c r="KG75" i="1"/>
  <c r="KG80" i="1"/>
  <c r="KG30" i="1"/>
  <c r="KG8" i="1"/>
  <c r="KG44" i="1"/>
  <c r="KG23" i="1"/>
  <c r="KG62" i="1"/>
  <c r="KG5" i="1"/>
  <c r="KG42" i="1"/>
  <c r="KG7" i="1"/>
  <c r="KG2" i="1"/>
  <c r="CC7" i="1"/>
  <c r="CC32" i="1"/>
  <c r="CC5" i="1"/>
  <c r="CC8" i="1"/>
  <c r="CC30" i="1"/>
  <c r="CC2" i="1"/>
  <c r="CC3" i="1"/>
  <c r="CC9" i="1"/>
  <c r="CC19" i="1"/>
  <c r="CC4" i="1"/>
  <c r="CC10" i="1"/>
  <c r="CC33" i="1"/>
  <c r="CC18" i="1"/>
  <c r="CC11" i="1"/>
  <c r="CC31" i="1"/>
  <c r="IE87" i="1" l="1"/>
  <c r="IE66" i="1"/>
  <c r="IE7" i="1"/>
  <c r="IE32" i="1"/>
  <c r="IE42" i="1"/>
  <c r="IE59" i="1"/>
  <c r="IE5" i="1"/>
  <c r="IE47" i="1"/>
  <c r="IE62" i="1"/>
  <c r="IE61" i="1"/>
  <c r="IE23" i="1"/>
  <c r="IE26" i="1"/>
  <c r="IE44" i="1"/>
  <c r="IE40" i="1"/>
  <c r="IE8" i="1"/>
  <c r="IE82" i="1"/>
  <c r="IE68" i="1"/>
  <c r="IE30" i="1"/>
  <c r="IE81" i="1"/>
  <c r="IE80" i="1"/>
  <c r="IE72" i="1"/>
  <c r="IE75" i="1"/>
  <c r="IE45" i="1"/>
  <c r="IE2" i="1"/>
  <c r="IE38" i="1"/>
  <c r="IE24" i="1"/>
  <c r="IE69" i="1"/>
  <c r="IE3" i="1"/>
  <c r="IE51" i="1"/>
  <c r="IE39" i="1"/>
  <c r="IE9" i="1"/>
  <c r="IE56" i="1"/>
  <c r="IE50" i="1"/>
  <c r="IE54" i="1"/>
  <c r="IE70" i="1"/>
  <c r="IE15" i="1"/>
  <c r="IE19" i="1"/>
  <c r="IE4" i="1"/>
  <c r="IE55" i="1"/>
  <c r="IE65" i="1"/>
  <c r="IE10" i="1"/>
  <c r="IE43" i="1"/>
  <c r="IE67" i="1"/>
  <c r="IE35" i="1"/>
  <c r="IE36" i="1"/>
  <c r="IE74" i="1"/>
  <c r="IE73" i="1"/>
  <c r="IE86" i="1"/>
  <c r="IE48" i="1"/>
  <c r="IE28" i="1"/>
  <c r="IE37" i="1"/>
  <c r="IE33" i="1"/>
  <c r="IE21" i="1"/>
  <c r="IE29" i="1"/>
  <c r="IE85" i="1"/>
  <c r="IE13" i="1"/>
  <c r="IE63" i="1"/>
  <c r="IE84" i="1"/>
  <c r="IE18" i="1"/>
  <c r="IE57" i="1"/>
  <c r="IE83" i="1"/>
  <c r="IE11" i="1"/>
  <c r="IE31" i="1"/>
  <c r="IE79" i="1"/>
  <c r="IE27" i="1"/>
  <c r="IE41" i="1"/>
  <c r="IE76" i="1"/>
  <c r="IE52" i="1"/>
  <c r="IE77" i="1"/>
  <c r="KF76" i="1" l="1"/>
  <c r="KF31" i="1"/>
  <c r="KF18" i="1"/>
  <c r="KF63" i="1"/>
  <c r="KF85" i="1"/>
  <c r="KF21" i="1"/>
  <c r="KF37" i="1"/>
  <c r="KF48" i="1"/>
  <c r="KF73" i="1"/>
  <c r="KF36" i="1"/>
  <c r="KF67" i="1"/>
  <c r="KF10" i="1"/>
  <c r="KF55" i="1"/>
  <c r="KF19" i="1"/>
  <c r="KF70" i="1"/>
  <c r="KF50" i="1"/>
  <c r="KF9" i="1"/>
  <c r="KF51" i="1"/>
  <c r="KF69" i="1"/>
  <c r="KF38" i="1"/>
  <c r="KF45" i="1"/>
  <c r="KF72" i="1"/>
  <c r="KF81" i="1"/>
  <c r="KF68" i="1"/>
  <c r="KF8" i="1"/>
  <c r="KF44" i="1"/>
  <c r="KF23" i="1"/>
  <c r="KF62" i="1"/>
  <c r="KF5" i="1"/>
  <c r="KF42" i="1"/>
  <c r="KF7" i="1"/>
  <c r="KF87" i="1"/>
  <c r="KF77" i="1"/>
  <c r="KF27" i="1"/>
  <c r="KF83" i="1"/>
  <c r="KF52" i="1"/>
  <c r="KF41" i="1"/>
  <c r="KF79" i="1"/>
  <c r="KF11" i="1"/>
  <c r="KF57" i="1"/>
  <c r="KF84" i="1"/>
  <c r="KF13" i="1"/>
  <c r="KF29" i="1"/>
  <c r="KF33" i="1"/>
  <c r="KF28" i="1"/>
  <c r="KF86" i="1"/>
  <c r="KF74" i="1"/>
  <c r="KF35" i="1"/>
  <c r="KF43" i="1"/>
  <c r="KF65" i="1"/>
  <c r="KF4" i="1"/>
  <c r="KF15" i="1"/>
  <c r="KF54" i="1"/>
  <c r="KF56" i="1"/>
  <c r="KF39" i="1"/>
  <c r="KF3" i="1"/>
  <c r="KF24" i="1"/>
  <c r="KF75" i="1"/>
  <c r="KF80" i="1"/>
  <c r="KF30" i="1"/>
  <c r="KF82" i="1"/>
  <c r="KF40" i="1"/>
  <c r="KF26" i="1"/>
  <c r="KF61" i="1"/>
  <c r="KF47" i="1"/>
  <c r="KF59" i="1"/>
  <c r="KF32" i="1"/>
  <c r="KF66" i="1"/>
  <c r="KF330" i="1"/>
  <c r="IE330" i="1"/>
  <c r="IE331" i="1"/>
  <c r="KF2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KA87" i="1" l="1"/>
  <c r="JT87" i="1"/>
  <c r="JV87" i="1"/>
  <c r="JX87" i="1"/>
  <c r="JZ87" i="1"/>
  <c r="KB87" i="1"/>
  <c r="KD87" i="1"/>
  <c r="JU87" i="1"/>
  <c r="JW87" i="1"/>
  <c r="JY87" i="1"/>
  <c r="KC87" i="1"/>
  <c r="KE87" i="1"/>
  <c r="IE332" i="1"/>
  <c r="CB10" i="1" l="1"/>
  <c r="CB19" i="1" l="1"/>
  <c r="CB9" i="1"/>
  <c r="CB3" i="1"/>
  <c r="CB2" i="1"/>
  <c r="CB5" i="1"/>
  <c r="CB32" i="1"/>
  <c r="CB11" i="1"/>
  <c r="CB18" i="1"/>
  <c r="CB33" i="1"/>
  <c r="CB31" i="1"/>
  <c r="CB4" i="1"/>
  <c r="CB30" i="1"/>
  <c r="CB8" i="1"/>
  <c r="CB7" i="1"/>
  <c r="ID66" i="1" l="1"/>
  <c r="IC66" i="1"/>
  <c r="IB66" i="1"/>
  <c r="IA66" i="1"/>
  <c r="HZ66" i="1"/>
  <c r="HY66" i="1"/>
  <c r="HX66" i="1"/>
  <c r="HW66" i="1"/>
  <c r="HV66" i="1"/>
  <c r="HU66" i="1"/>
  <c r="HT66" i="1"/>
  <c r="ID7" i="1"/>
  <c r="IC7" i="1"/>
  <c r="IB7" i="1"/>
  <c r="IA7" i="1"/>
  <c r="HZ7" i="1"/>
  <c r="HY7" i="1"/>
  <c r="HX7" i="1"/>
  <c r="HW7" i="1"/>
  <c r="HV7" i="1"/>
  <c r="HU7" i="1"/>
  <c r="HT7" i="1"/>
  <c r="ID32" i="1"/>
  <c r="IC32" i="1"/>
  <c r="IB32" i="1"/>
  <c r="IA32" i="1"/>
  <c r="HZ32" i="1"/>
  <c r="HY32" i="1"/>
  <c r="HX32" i="1"/>
  <c r="HW32" i="1"/>
  <c r="HV32" i="1"/>
  <c r="HU32" i="1"/>
  <c r="HT32" i="1"/>
  <c r="ID42" i="1"/>
  <c r="IC42" i="1"/>
  <c r="IB42" i="1"/>
  <c r="IA42" i="1"/>
  <c r="HZ42" i="1"/>
  <c r="HY42" i="1"/>
  <c r="HX42" i="1"/>
  <c r="HW42" i="1"/>
  <c r="HV42" i="1"/>
  <c r="HU42" i="1"/>
  <c r="HT42" i="1"/>
  <c r="ID59" i="1"/>
  <c r="IC59" i="1"/>
  <c r="IB59" i="1"/>
  <c r="IA59" i="1"/>
  <c r="HZ59" i="1"/>
  <c r="HY59" i="1"/>
  <c r="HX59" i="1"/>
  <c r="HW59" i="1"/>
  <c r="HV59" i="1"/>
  <c r="HU59" i="1"/>
  <c r="HT59" i="1"/>
  <c r="ID5" i="1"/>
  <c r="IC5" i="1"/>
  <c r="IB5" i="1"/>
  <c r="IA5" i="1"/>
  <c r="HZ5" i="1"/>
  <c r="HY5" i="1"/>
  <c r="HX5" i="1"/>
  <c r="HW5" i="1"/>
  <c r="HV5" i="1"/>
  <c r="HU5" i="1"/>
  <c r="HT5" i="1"/>
  <c r="ID47" i="1"/>
  <c r="IC47" i="1"/>
  <c r="IB47" i="1"/>
  <c r="IA47" i="1"/>
  <c r="HZ47" i="1"/>
  <c r="HY47" i="1"/>
  <c r="HX47" i="1"/>
  <c r="HW47" i="1"/>
  <c r="HV47" i="1"/>
  <c r="HU47" i="1"/>
  <c r="HT47" i="1"/>
  <c r="ID62" i="1"/>
  <c r="IC62" i="1"/>
  <c r="IB62" i="1"/>
  <c r="IA62" i="1"/>
  <c r="HZ62" i="1"/>
  <c r="HY62" i="1"/>
  <c r="HX62" i="1"/>
  <c r="HW62" i="1"/>
  <c r="HV62" i="1"/>
  <c r="HU62" i="1"/>
  <c r="HT62" i="1"/>
  <c r="ID61" i="1"/>
  <c r="IC61" i="1"/>
  <c r="IB61" i="1"/>
  <c r="IA61" i="1"/>
  <c r="HZ61" i="1"/>
  <c r="HY61" i="1"/>
  <c r="HX61" i="1"/>
  <c r="HW61" i="1"/>
  <c r="HV61" i="1"/>
  <c r="HU61" i="1"/>
  <c r="HT61" i="1"/>
  <c r="ID23" i="1"/>
  <c r="IC23" i="1"/>
  <c r="IB23" i="1"/>
  <c r="IA23" i="1"/>
  <c r="HZ23" i="1"/>
  <c r="HY23" i="1"/>
  <c r="HX23" i="1"/>
  <c r="HW23" i="1"/>
  <c r="HV23" i="1"/>
  <c r="HU23" i="1"/>
  <c r="HT23" i="1"/>
  <c r="ID26" i="1"/>
  <c r="IC26" i="1"/>
  <c r="IB26" i="1"/>
  <c r="IA26" i="1"/>
  <c r="HZ26" i="1"/>
  <c r="HY26" i="1"/>
  <c r="HX26" i="1"/>
  <c r="HW26" i="1"/>
  <c r="HV26" i="1"/>
  <c r="HU26" i="1"/>
  <c r="HT26" i="1"/>
  <c r="ID44" i="1"/>
  <c r="IC44" i="1"/>
  <c r="IB44" i="1"/>
  <c r="IA44" i="1"/>
  <c r="HZ44" i="1"/>
  <c r="HY44" i="1"/>
  <c r="HX44" i="1"/>
  <c r="HW44" i="1"/>
  <c r="HV44" i="1"/>
  <c r="HU44" i="1"/>
  <c r="HT44" i="1"/>
  <c r="ID40" i="1"/>
  <c r="IC40" i="1"/>
  <c r="IB40" i="1"/>
  <c r="IA40" i="1"/>
  <c r="HZ40" i="1"/>
  <c r="HY40" i="1"/>
  <c r="HX40" i="1"/>
  <c r="HW40" i="1"/>
  <c r="HV40" i="1"/>
  <c r="HU40" i="1"/>
  <c r="HT40" i="1"/>
  <c r="ID8" i="1"/>
  <c r="IC8" i="1"/>
  <c r="IB8" i="1"/>
  <c r="IA8" i="1"/>
  <c r="HZ8" i="1"/>
  <c r="HY8" i="1"/>
  <c r="HX8" i="1"/>
  <c r="HW8" i="1"/>
  <c r="HV8" i="1"/>
  <c r="HU8" i="1"/>
  <c r="HT8" i="1"/>
  <c r="ID82" i="1"/>
  <c r="IC82" i="1"/>
  <c r="IB82" i="1"/>
  <c r="IA82" i="1"/>
  <c r="HZ82" i="1"/>
  <c r="HY82" i="1"/>
  <c r="HX82" i="1"/>
  <c r="HW82" i="1"/>
  <c r="HV82" i="1"/>
  <c r="HU82" i="1"/>
  <c r="HT82" i="1"/>
  <c r="ID68" i="1"/>
  <c r="IC68" i="1"/>
  <c r="IB68" i="1"/>
  <c r="IA68" i="1"/>
  <c r="HZ68" i="1"/>
  <c r="HY68" i="1"/>
  <c r="HX68" i="1"/>
  <c r="HW68" i="1"/>
  <c r="HV68" i="1"/>
  <c r="HU68" i="1"/>
  <c r="HT68" i="1"/>
  <c r="ID30" i="1"/>
  <c r="IC30" i="1"/>
  <c r="IB30" i="1"/>
  <c r="IA30" i="1"/>
  <c r="HZ30" i="1"/>
  <c r="HY30" i="1"/>
  <c r="HX30" i="1"/>
  <c r="HW30" i="1"/>
  <c r="HV30" i="1"/>
  <c r="HU30" i="1"/>
  <c r="HT30" i="1"/>
  <c r="ID81" i="1"/>
  <c r="IC81" i="1"/>
  <c r="IB81" i="1"/>
  <c r="IA81" i="1"/>
  <c r="HZ81" i="1"/>
  <c r="HY81" i="1"/>
  <c r="HX81" i="1"/>
  <c r="HW81" i="1"/>
  <c r="HV81" i="1"/>
  <c r="HU81" i="1"/>
  <c r="HT81" i="1"/>
  <c r="ID80" i="1"/>
  <c r="IC80" i="1"/>
  <c r="IB80" i="1"/>
  <c r="IA80" i="1"/>
  <c r="HZ80" i="1"/>
  <c r="HY80" i="1"/>
  <c r="HX80" i="1"/>
  <c r="HW80" i="1"/>
  <c r="HV80" i="1"/>
  <c r="HU80" i="1"/>
  <c r="HT80" i="1"/>
  <c r="ID72" i="1"/>
  <c r="IC72" i="1"/>
  <c r="IB72" i="1"/>
  <c r="IA72" i="1"/>
  <c r="HZ72" i="1"/>
  <c r="HY72" i="1"/>
  <c r="HX72" i="1"/>
  <c r="HW72" i="1"/>
  <c r="HV72" i="1"/>
  <c r="HU72" i="1"/>
  <c r="HT72" i="1"/>
  <c r="ID75" i="1"/>
  <c r="IC75" i="1"/>
  <c r="IB75" i="1"/>
  <c r="IA75" i="1"/>
  <c r="HZ75" i="1"/>
  <c r="HY75" i="1"/>
  <c r="HX75" i="1"/>
  <c r="HW75" i="1"/>
  <c r="HV75" i="1"/>
  <c r="HU75" i="1"/>
  <c r="HT75" i="1"/>
  <c r="ID45" i="1"/>
  <c r="IC45" i="1"/>
  <c r="IB45" i="1"/>
  <c r="IA45" i="1"/>
  <c r="HZ45" i="1"/>
  <c r="HY45" i="1"/>
  <c r="HX45" i="1"/>
  <c r="HW45" i="1"/>
  <c r="HV45" i="1"/>
  <c r="HU45" i="1"/>
  <c r="HT45" i="1"/>
  <c r="ID2" i="1"/>
  <c r="IC2" i="1"/>
  <c r="IB2" i="1"/>
  <c r="IA2" i="1"/>
  <c r="HZ2" i="1"/>
  <c r="HY2" i="1"/>
  <c r="HX2" i="1"/>
  <c r="HW2" i="1"/>
  <c r="HV2" i="1"/>
  <c r="HU2" i="1"/>
  <c r="HT2" i="1"/>
  <c r="ID38" i="1"/>
  <c r="IC38" i="1"/>
  <c r="IB38" i="1"/>
  <c r="IA38" i="1"/>
  <c r="HZ38" i="1"/>
  <c r="HY38" i="1"/>
  <c r="HX38" i="1"/>
  <c r="HW38" i="1"/>
  <c r="HV38" i="1"/>
  <c r="HU38" i="1"/>
  <c r="HT38" i="1"/>
  <c r="ID24" i="1"/>
  <c r="IC24" i="1"/>
  <c r="IB24" i="1"/>
  <c r="IA24" i="1"/>
  <c r="HZ24" i="1"/>
  <c r="HY24" i="1"/>
  <c r="HX24" i="1"/>
  <c r="HW24" i="1"/>
  <c r="HV24" i="1"/>
  <c r="HU24" i="1"/>
  <c r="HT24" i="1"/>
  <c r="ID69" i="1"/>
  <c r="IC69" i="1"/>
  <c r="IB69" i="1"/>
  <c r="IA69" i="1"/>
  <c r="HZ69" i="1"/>
  <c r="HY69" i="1"/>
  <c r="HX69" i="1"/>
  <c r="HW69" i="1"/>
  <c r="HV69" i="1"/>
  <c r="HU69" i="1"/>
  <c r="HT69" i="1"/>
  <c r="ID3" i="1"/>
  <c r="IC3" i="1"/>
  <c r="IB3" i="1"/>
  <c r="IA3" i="1"/>
  <c r="HZ3" i="1"/>
  <c r="HY3" i="1"/>
  <c r="HX3" i="1"/>
  <c r="HW3" i="1"/>
  <c r="HV3" i="1"/>
  <c r="HU3" i="1"/>
  <c r="HT3" i="1"/>
  <c r="ID51" i="1"/>
  <c r="IC51" i="1"/>
  <c r="IB51" i="1"/>
  <c r="IA51" i="1"/>
  <c r="HZ51" i="1"/>
  <c r="HY51" i="1"/>
  <c r="HX51" i="1"/>
  <c r="HW51" i="1"/>
  <c r="HV51" i="1"/>
  <c r="HU51" i="1"/>
  <c r="HT51" i="1"/>
  <c r="ID39" i="1"/>
  <c r="IC39" i="1"/>
  <c r="IB39" i="1"/>
  <c r="IA39" i="1"/>
  <c r="HZ39" i="1"/>
  <c r="HY39" i="1"/>
  <c r="HX39" i="1"/>
  <c r="HW39" i="1"/>
  <c r="HV39" i="1"/>
  <c r="HU39" i="1"/>
  <c r="HT39" i="1"/>
  <c r="ID9" i="1"/>
  <c r="IC9" i="1"/>
  <c r="IB9" i="1"/>
  <c r="IA9" i="1"/>
  <c r="HZ9" i="1"/>
  <c r="HY9" i="1"/>
  <c r="HX9" i="1"/>
  <c r="HW9" i="1"/>
  <c r="HV9" i="1"/>
  <c r="HU9" i="1"/>
  <c r="HT9" i="1"/>
  <c r="ID56" i="1"/>
  <c r="IC56" i="1"/>
  <c r="IB56" i="1"/>
  <c r="IA56" i="1"/>
  <c r="HZ56" i="1"/>
  <c r="HY56" i="1"/>
  <c r="HX56" i="1"/>
  <c r="HW56" i="1"/>
  <c r="HV56" i="1"/>
  <c r="HU56" i="1"/>
  <c r="HT56" i="1"/>
  <c r="ID50" i="1"/>
  <c r="IC50" i="1"/>
  <c r="IB50" i="1"/>
  <c r="IA50" i="1"/>
  <c r="HZ50" i="1"/>
  <c r="HY50" i="1"/>
  <c r="HX50" i="1"/>
  <c r="HW50" i="1"/>
  <c r="HV50" i="1"/>
  <c r="HU50" i="1"/>
  <c r="HT50" i="1"/>
  <c r="ID54" i="1"/>
  <c r="IC54" i="1"/>
  <c r="IB54" i="1"/>
  <c r="IA54" i="1"/>
  <c r="HZ54" i="1"/>
  <c r="HY54" i="1"/>
  <c r="HX54" i="1"/>
  <c r="HW54" i="1"/>
  <c r="HV54" i="1"/>
  <c r="HU54" i="1"/>
  <c r="HT54" i="1"/>
  <c r="ID70" i="1"/>
  <c r="IC70" i="1"/>
  <c r="IB70" i="1"/>
  <c r="IA70" i="1"/>
  <c r="HZ70" i="1"/>
  <c r="HY70" i="1"/>
  <c r="HX70" i="1"/>
  <c r="HW70" i="1"/>
  <c r="HV70" i="1"/>
  <c r="HU70" i="1"/>
  <c r="HT70" i="1"/>
  <c r="ID15" i="1"/>
  <c r="IC15" i="1"/>
  <c r="IB15" i="1"/>
  <c r="IA15" i="1"/>
  <c r="HZ15" i="1"/>
  <c r="HY15" i="1"/>
  <c r="HX15" i="1"/>
  <c r="HW15" i="1"/>
  <c r="HV15" i="1"/>
  <c r="HU15" i="1"/>
  <c r="HT15" i="1"/>
  <c r="ID19" i="1"/>
  <c r="IC19" i="1"/>
  <c r="IB19" i="1"/>
  <c r="IA19" i="1"/>
  <c r="HZ19" i="1"/>
  <c r="HY19" i="1"/>
  <c r="HX19" i="1"/>
  <c r="HW19" i="1"/>
  <c r="HV19" i="1"/>
  <c r="HU19" i="1"/>
  <c r="HT19" i="1"/>
  <c r="ID4" i="1"/>
  <c r="IC4" i="1"/>
  <c r="IB4" i="1"/>
  <c r="IA4" i="1"/>
  <c r="HZ4" i="1"/>
  <c r="HY4" i="1"/>
  <c r="HX4" i="1"/>
  <c r="HW4" i="1"/>
  <c r="HV4" i="1"/>
  <c r="HU4" i="1"/>
  <c r="HT4" i="1"/>
  <c r="ID55" i="1"/>
  <c r="IC55" i="1"/>
  <c r="IB55" i="1"/>
  <c r="IA55" i="1"/>
  <c r="HZ55" i="1"/>
  <c r="HY55" i="1"/>
  <c r="HX55" i="1"/>
  <c r="HW55" i="1"/>
  <c r="HV55" i="1"/>
  <c r="HU55" i="1"/>
  <c r="HT55" i="1"/>
  <c r="ID65" i="1"/>
  <c r="IC65" i="1"/>
  <c r="IB65" i="1"/>
  <c r="IA65" i="1"/>
  <c r="HZ65" i="1"/>
  <c r="HY65" i="1"/>
  <c r="HX65" i="1"/>
  <c r="HW65" i="1"/>
  <c r="HV65" i="1"/>
  <c r="HU65" i="1"/>
  <c r="HT65" i="1"/>
  <c r="ID10" i="1"/>
  <c r="IC10" i="1"/>
  <c r="IB10" i="1"/>
  <c r="IA10" i="1"/>
  <c r="HZ10" i="1"/>
  <c r="HY10" i="1"/>
  <c r="HX10" i="1"/>
  <c r="HW10" i="1"/>
  <c r="HV10" i="1"/>
  <c r="HU10" i="1"/>
  <c r="HT10" i="1"/>
  <c r="ID43" i="1"/>
  <c r="IC43" i="1"/>
  <c r="IB43" i="1"/>
  <c r="IA43" i="1"/>
  <c r="HZ43" i="1"/>
  <c r="HY43" i="1"/>
  <c r="HX43" i="1"/>
  <c r="HW43" i="1"/>
  <c r="HV43" i="1"/>
  <c r="HU43" i="1"/>
  <c r="HT43" i="1"/>
  <c r="ID67" i="1"/>
  <c r="IC67" i="1"/>
  <c r="IB67" i="1"/>
  <c r="IA67" i="1"/>
  <c r="HZ67" i="1"/>
  <c r="HY67" i="1"/>
  <c r="HX67" i="1"/>
  <c r="HW67" i="1"/>
  <c r="HV67" i="1"/>
  <c r="HU67" i="1"/>
  <c r="HT67" i="1"/>
  <c r="ID35" i="1"/>
  <c r="IC35" i="1"/>
  <c r="IB35" i="1"/>
  <c r="IA35" i="1"/>
  <c r="HZ35" i="1"/>
  <c r="HY35" i="1"/>
  <c r="HX35" i="1"/>
  <c r="HW35" i="1"/>
  <c r="HV35" i="1"/>
  <c r="HU35" i="1"/>
  <c r="HT35" i="1"/>
  <c r="ID36" i="1"/>
  <c r="IC36" i="1"/>
  <c r="IB36" i="1"/>
  <c r="IA36" i="1"/>
  <c r="HZ36" i="1"/>
  <c r="HY36" i="1"/>
  <c r="HX36" i="1"/>
  <c r="HW36" i="1"/>
  <c r="HV36" i="1"/>
  <c r="HU36" i="1"/>
  <c r="HT36" i="1"/>
  <c r="ID74" i="1"/>
  <c r="IC74" i="1"/>
  <c r="IB74" i="1"/>
  <c r="IA74" i="1"/>
  <c r="HZ74" i="1"/>
  <c r="HY74" i="1"/>
  <c r="HX74" i="1"/>
  <c r="HW74" i="1"/>
  <c r="HV74" i="1"/>
  <c r="HU74" i="1"/>
  <c r="HT74" i="1"/>
  <c r="ID73" i="1"/>
  <c r="IC73" i="1"/>
  <c r="IB73" i="1"/>
  <c r="IA73" i="1"/>
  <c r="HZ73" i="1"/>
  <c r="HY73" i="1"/>
  <c r="HX73" i="1"/>
  <c r="HW73" i="1"/>
  <c r="HV73" i="1"/>
  <c r="HU73" i="1"/>
  <c r="HT73" i="1"/>
  <c r="ID86" i="1"/>
  <c r="IC86" i="1"/>
  <c r="IB86" i="1"/>
  <c r="IA86" i="1"/>
  <c r="HZ86" i="1"/>
  <c r="HY86" i="1"/>
  <c r="HX86" i="1"/>
  <c r="HW86" i="1"/>
  <c r="HV86" i="1"/>
  <c r="HU86" i="1"/>
  <c r="HT86" i="1"/>
  <c r="ID48" i="1"/>
  <c r="IC48" i="1"/>
  <c r="IB48" i="1"/>
  <c r="IA48" i="1"/>
  <c r="HZ48" i="1"/>
  <c r="HY48" i="1"/>
  <c r="HX48" i="1"/>
  <c r="HW48" i="1"/>
  <c r="HV48" i="1"/>
  <c r="HU48" i="1"/>
  <c r="HT48" i="1"/>
  <c r="ID28" i="1"/>
  <c r="IC28" i="1"/>
  <c r="IB28" i="1"/>
  <c r="IA28" i="1"/>
  <c r="HZ28" i="1"/>
  <c r="HY28" i="1"/>
  <c r="HX28" i="1"/>
  <c r="HW28" i="1"/>
  <c r="HV28" i="1"/>
  <c r="HU28" i="1"/>
  <c r="HT28" i="1"/>
  <c r="ID37" i="1"/>
  <c r="IC37" i="1"/>
  <c r="IB37" i="1"/>
  <c r="IA37" i="1"/>
  <c r="HZ37" i="1"/>
  <c r="HY37" i="1"/>
  <c r="HX37" i="1"/>
  <c r="HW37" i="1"/>
  <c r="HV37" i="1"/>
  <c r="HU37" i="1"/>
  <c r="HT37" i="1"/>
  <c r="ID33" i="1"/>
  <c r="IC33" i="1"/>
  <c r="IB33" i="1"/>
  <c r="IA33" i="1"/>
  <c r="HZ33" i="1"/>
  <c r="HY33" i="1"/>
  <c r="HX33" i="1"/>
  <c r="HW33" i="1"/>
  <c r="HV33" i="1"/>
  <c r="HU33" i="1"/>
  <c r="HT33" i="1"/>
  <c r="ID21" i="1"/>
  <c r="IC21" i="1"/>
  <c r="IB21" i="1"/>
  <c r="IA21" i="1"/>
  <c r="HZ21" i="1"/>
  <c r="HY21" i="1"/>
  <c r="HX21" i="1"/>
  <c r="HW21" i="1"/>
  <c r="HV21" i="1"/>
  <c r="HU21" i="1"/>
  <c r="HT21" i="1"/>
  <c r="ID29" i="1"/>
  <c r="IC29" i="1"/>
  <c r="IB29" i="1"/>
  <c r="IA29" i="1"/>
  <c r="HZ29" i="1"/>
  <c r="HY29" i="1"/>
  <c r="HX29" i="1"/>
  <c r="HW29" i="1"/>
  <c r="HV29" i="1"/>
  <c r="HU29" i="1"/>
  <c r="HT29" i="1"/>
  <c r="ID85" i="1"/>
  <c r="IC85" i="1"/>
  <c r="IB85" i="1"/>
  <c r="IA85" i="1"/>
  <c r="HZ85" i="1"/>
  <c r="HY85" i="1"/>
  <c r="HX85" i="1"/>
  <c r="HW85" i="1"/>
  <c r="HV85" i="1"/>
  <c r="HU85" i="1"/>
  <c r="HT85" i="1"/>
  <c r="ID13" i="1"/>
  <c r="IC13" i="1"/>
  <c r="IB13" i="1"/>
  <c r="IA13" i="1"/>
  <c r="HZ13" i="1"/>
  <c r="HY13" i="1"/>
  <c r="HX13" i="1"/>
  <c r="HW13" i="1"/>
  <c r="HV13" i="1"/>
  <c r="HU13" i="1"/>
  <c r="HT13" i="1"/>
  <c r="ID63" i="1"/>
  <c r="IC63" i="1"/>
  <c r="IB63" i="1"/>
  <c r="IA63" i="1"/>
  <c r="HZ63" i="1"/>
  <c r="HY63" i="1"/>
  <c r="HX63" i="1"/>
  <c r="HW63" i="1"/>
  <c r="HV63" i="1"/>
  <c r="HU63" i="1"/>
  <c r="HT63" i="1"/>
  <c r="ID84" i="1"/>
  <c r="IC84" i="1"/>
  <c r="IB84" i="1"/>
  <c r="IA84" i="1"/>
  <c r="HZ84" i="1"/>
  <c r="HY84" i="1"/>
  <c r="HX84" i="1"/>
  <c r="HW84" i="1"/>
  <c r="HV84" i="1"/>
  <c r="HU84" i="1"/>
  <c r="HT84" i="1"/>
  <c r="ID18" i="1"/>
  <c r="IC18" i="1"/>
  <c r="IB18" i="1"/>
  <c r="IA18" i="1"/>
  <c r="HZ18" i="1"/>
  <c r="HY18" i="1"/>
  <c r="HX18" i="1"/>
  <c r="HW18" i="1"/>
  <c r="HV18" i="1"/>
  <c r="HU18" i="1"/>
  <c r="HT18" i="1"/>
  <c r="ID57" i="1"/>
  <c r="IC57" i="1"/>
  <c r="IB57" i="1"/>
  <c r="IA57" i="1"/>
  <c r="HZ57" i="1"/>
  <c r="HY57" i="1"/>
  <c r="HX57" i="1"/>
  <c r="HW57" i="1"/>
  <c r="HV57" i="1"/>
  <c r="HU57" i="1"/>
  <c r="HT57" i="1"/>
  <c r="ID83" i="1"/>
  <c r="IC83" i="1"/>
  <c r="IB83" i="1"/>
  <c r="IA83" i="1"/>
  <c r="HZ83" i="1"/>
  <c r="HY83" i="1"/>
  <c r="HX83" i="1"/>
  <c r="HW83" i="1"/>
  <c r="HV83" i="1"/>
  <c r="HU83" i="1"/>
  <c r="HT83" i="1"/>
  <c r="ID11" i="1"/>
  <c r="IC11" i="1"/>
  <c r="IB11" i="1"/>
  <c r="IA11" i="1"/>
  <c r="HZ11" i="1"/>
  <c r="HY11" i="1"/>
  <c r="HX11" i="1"/>
  <c r="HW11" i="1"/>
  <c r="HV11" i="1"/>
  <c r="HU11" i="1"/>
  <c r="HT11" i="1"/>
  <c r="ID31" i="1"/>
  <c r="IC31" i="1"/>
  <c r="IB31" i="1"/>
  <c r="IA31" i="1"/>
  <c r="HZ31" i="1"/>
  <c r="HY31" i="1"/>
  <c r="HX31" i="1"/>
  <c r="HW31" i="1"/>
  <c r="HV31" i="1"/>
  <c r="HU31" i="1"/>
  <c r="HT31" i="1"/>
  <c r="ID79" i="1"/>
  <c r="IC79" i="1"/>
  <c r="IB79" i="1"/>
  <c r="IA79" i="1"/>
  <c r="HZ79" i="1"/>
  <c r="HY79" i="1"/>
  <c r="HX79" i="1"/>
  <c r="HW79" i="1"/>
  <c r="HV79" i="1"/>
  <c r="HU79" i="1"/>
  <c r="HT79" i="1"/>
  <c r="ID27" i="1"/>
  <c r="IC27" i="1"/>
  <c r="IB27" i="1"/>
  <c r="IA27" i="1"/>
  <c r="HZ27" i="1"/>
  <c r="HY27" i="1"/>
  <c r="HX27" i="1"/>
  <c r="HW27" i="1"/>
  <c r="HV27" i="1"/>
  <c r="HU27" i="1"/>
  <c r="HT27" i="1"/>
  <c r="ID41" i="1"/>
  <c r="IC41" i="1"/>
  <c r="IB41" i="1"/>
  <c r="IA41" i="1"/>
  <c r="HZ41" i="1"/>
  <c r="HY41" i="1"/>
  <c r="HX41" i="1"/>
  <c r="HW41" i="1"/>
  <c r="HV41" i="1"/>
  <c r="HU41" i="1"/>
  <c r="HT41" i="1"/>
  <c r="ID76" i="1"/>
  <c r="IC76" i="1"/>
  <c r="IB76" i="1"/>
  <c r="IA76" i="1"/>
  <c r="HZ76" i="1"/>
  <c r="HY76" i="1"/>
  <c r="HX76" i="1"/>
  <c r="HW76" i="1"/>
  <c r="HV76" i="1"/>
  <c r="HU76" i="1"/>
  <c r="HT76" i="1"/>
  <c r="ID52" i="1"/>
  <c r="IC52" i="1"/>
  <c r="IB52" i="1"/>
  <c r="IA52" i="1"/>
  <c r="HZ52" i="1"/>
  <c r="HY52" i="1"/>
  <c r="HX52" i="1"/>
  <c r="HW52" i="1"/>
  <c r="HV52" i="1"/>
  <c r="HU52" i="1"/>
  <c r="HT52" i="1"/>
  <c r="ID77" i="1"/>
  <c r="IC77" i="1"/>
  <c r="IB77" i="1"/>
  <c r="IA77" i="1"/>
  <c r="HZ77" i="1"/>
  <c r="HY77" i="1"/>
  <c r="HX77" i="1"/>
  <c r="HW77" i="1"/>
  <c r="HV77" i="1"/>
  <c r="HU77" i="1"/>
  <c r="HT77" i="1"/>
  <c r="JV77" i="1" l="1"/>
  <c r="JX77" i="1"/>
  <c r="JZ77" i="1"/>
  <c r="KB77" i="1"/>
  <c r="KD77" i="1"/>
  <c r="JU52" i="1"/>
  <c r="JW52" i="1"/>
  <c r="JY52" i="1"/>
  <c r="KA52" i="1"/>
  <c r="KC52" i="1"/>
  <c r="KE52" i="1"/>
  <c r="JV76" i="1"/>
  <c r="JX76" i="1"/>
  <c r="JZ76" i="1"/>
  <c r="KB76" i="1"/>
  <c r="KD76" i="1"/>
  <c r="JU41" i="1"/>
  <c r="JW41" i="1"/>
  <c r="JY41" i="1"/>
  <c r="KA41" i="1"/>
  <c r="KC41" i="1"/>
  <c r="KE41" i="1"/>
  <c r="JV27" i="1"/>
  <c r="JX27" i="1"/>
  <c r="JZ27" i="1"/>
  <c r="KB27" i="1"/>
  <c r="KD27" i="1"/>
  <c r="JU79" i="1"/>
  <c r="JW79" i="1"/>
  <c r="JY79" i="1"/>
  <c r="KA79" i="1"/>
  <c r="KC79" i="1"/>
  <c r="KE79" i="1"/>
  <c r="JV31" i="1"/>
  <c r="JX31" i="1"/>
  <c r="JZ31" i="1"/>
  <c r="KB31" i="1"/>
  <c r="KD31" i="1"/>
  <c r="JU11" i="1"/>
  <c r="JW11" i="1"/>
  <c r="JY11" i="1"/>
  <c r="KA11" i="1"/>
  <c r="KC11" i="1"/>
  <c r="KE11" i="1"/>
  <c r="JV83" i="1"/>
  <c r="JX83" i="1"/>
  <c r="JZ83" i="1"/>
  <c r="KB83" i="1"/>
  <c r="KD83" i="1"/>
  <c r="JU57" i="1"/>
  <c r="JW57" i="1"/>
  <c r="JY57" i="1"/>
  <c r="KA57" i="1"/>
  <c r="KC57" i="1"/>
  <c r="KE57" i="1"/>
  <c r="JV18" i="1"/>
  <c r="JX18" i="1"/>
  <c r="JZ18" i="1"/>
  <c r="KB18" i="1"/>
  <c r="KD18" i="1"/>
  <c r="JU84" i="1"/>
  <c r="JW84" i="1"/>
  <c r="JY84" i="1"/>
  <c r="KA84" i="1"/>
  <c r="KC84" i="1"/>
  <c r="KE84" i="1"/>
  <c r="JV63" i="1"/>
  <c r="JX63" i="1"/>
  <c r="JZ63" i="1"/>
  <c r="KB63" i="1"/>
  <c r="KD63" i="1"/>
  <c r="JU13" i="1"/>
  <c r="JW13" i="1"/>
  <c r="JY13" i="1"/>
  <c r="KA13" i="1"/>
  <c r="KC13" i="1"/>
  <c r="KE13" i="1"/>
  <c r="JV85" i="1"/>
  <c r="JX85" i="1"/>
  <c r="JZ85" i="1"/>
  <c r="KB85" i="1"/>
  <c r="KD85" i="1"/>
  <c r="JU29" i="1"/>
  <c r="JW29" i="1"/>
  <c r="JY29" i="1"/>
  <c r="KA29" i="1"/>
  <c r="KC29" i="1"/>
  <c r="KE29" i="1"/>
  <c r="JV21" i="1"/>
  <c r="JX21" i="1"/>
  <c r="JZ21" i="1"/>
  <c r="KB21" i="1"/>
  <c r="KD21" i="1"/>
  <c r="JU33" i="1"/>
  <c r="JW33" i="1"/>
  <c r="JY33" i="1"/>
  <c r="KA33" i="1"/>
  <c r="KC33" i="1"/>
  <c r="KE33" i="1"/>
  <c r="JV37" i="1"/>
  <c r="JX37" i="1"/>
  <c r="JZ37" i="1"/>
  <c r="KB37" i="1"/>
  <c r="KD37" i="1"/>
  <c r="JU28" i="1"/>
  <c r="JW28" i="1"/>
  <c r="JY28" i="1"/>
  <c r="KA28" i="1"/>
  <c r="KC28" i="1"/>
  <c r="KE28" i="1"/>
  <c r="JV48" i="1"/>
  <c r="JX48" i="1"/>
  <c r="JZ48" i="1"/>
  <c r="KB48" i="1"/>
  <c r="KD48" i="1"/>
  <c r="JU86" i="1"/>
  <c r="JW86" i="1"/>
  <c r="JY86" i="1"/>
  <c r="KA86" i="1"/>
  <c r="KC86" i="1"/>
  <c r="KE86" i="1"/>
  <c r="JV73" i="1"/>
  <c r="JX73" i="1"/>
  <c r="JZ73" i="1"/>
  <c r="KB73" i="1"/>
  <c r="KD73" i="1"/>
  <c r="JU74" i="1"/>
  <c r="JW74" i="1"/>
  <c r="JY74" i="1"/>
  <c r="KA74" i="1"/>
  <c r="KC74" i="1"/>
  <c r="KE74" i="1"/>
  <c r="JV36" i="1"/>
  <c r="JX36" i="1"/>
  <c r="JZ36" i="1"/>
  <c r="KB36" i="1"/>
  <c r="KD36" i="1"/>
  <c r="JU35" i="1"/>
  <c r="JW35" i="1"/>
  <c r="JY35" i="1"/>
  <c r="KA35" i="1"/>
  <c r="KC35" i="1"/>
  <c r="KE35" i="1"/>
  <c r="JV67" i="1"/>
  <c r="JX67" i="1"/>
  <c r="JZ67" i="1"/>
  <c r="KB67" i="1"/>
  <c r="KD67" i="1"/>
  <c r="JU43" i="1"/>
  <c r="JW43" i="1"/>
  <c r="JY43" i="1"/>
  <c r="KA43" i="1"/>
  <c r="KC43" i="1"/>
  <c r="KE43" i="1"/>
  <c r="JV10" i="1"/>
  <c r="JX10" i="1"/>
  <c r="JZ10" i="1"/>
  <c r="KB10" i="1"/>
  <c r="KD10" i="1"/>
  <c r="JU65" i="1"/>
  <c r="JW65" i="1"/>
  <c r="JY65" i="1"/>
  <c r="KA65" i="1"/>
  <c r="KC65" i="1"/>
  <c r="KE65" i="1"/>
  <c r="JV55" i="1"/>
  <c r="JX55" i="1"/>
  <c r="JZ55" i="1"/>
  <c r="KB55" i="1"/>
  <c r="KD55" i="1"/>
  <c r="JU4" i="1"/>
  <c r="JW4" i="1"/>
  <c r="JY4" i="1"/>
  <c r="KA4" i="1"/>
  <c r="KC4" i="1"/>
  <c r="KE4" i="1"/>
  <c r="JV19" i="1"/>
  <c r="JX19" i="1"/>
  <c r="JZ19" i="1"/>
  <c r="KB19" i="1"/>
  <c r="KD19" i="1"/>
  <c r="JU15" i="1"/>
  <c r="JW15" i="1"/>
  <c r="JY15" i="1"/>
  <c r="KA15" i="1"/>
  <c r="KC15" i="1"/>
  <c r="KE15" i="1"/>
  <c r="JV70" i="1"/>
  <c r="JX70" i="1"/>
  <c r="JZ70" i="1"/>
  <c r="KB70" i="1"/>
  <c r="KD70" i="1"/>
  <c r="JU54" i="1"/>
  <c r="JW54" i="1"/>
  <c r="JY54" i="1"/>
  <c r="KA54" i="1"/>
  <c r="KC54" i="1"/>
  <c r="KE54" i="1"/>
  <c r="JV50" i="1"/>
  <c r="JX50" i="1"/>
  <c r="JZ50" i="1"/>
  <c r="KB50" i="1"/>
  <c r="KD50" i="1"/>
  <c r="JU56" i="1"/>
  <c r="JW56" i="1"/>
  <c r="JY56" i="1"/>
  <c r="KA56" i="1"/>
  <c r="KC56" i="1"/>
  <c r="KE56" i="1"/>
  <c r="JV9" i="1"/>
  <c r="JX9" i="1"/>
  <c r="JZ9" i="1"/>
  <c r="KB9" i="1"/>
  <c r="KD9" i="1"/>
  <c r="JU39" i="1"/>
  <c r="JW39" i="1"/>
  <c r="JY39" i="1"/>
  <c r="KA39" i="1"/>
  <c r="KC39" i="1"/>
  <c r="KE39" i="1"/>
  <c r="JV51" i="1"/>
  <c r="JX51" i="1"/>
  <c r="JZ51" i="1"/>
  <c r="KB51" i="1"/>
  <c r="KD51" i="1"/>
  <c r="JU3" i="1"/>
  <c r="JW3" i="1"/>
  <c r="JY3" i="1"/>
  <c r="KA3" i="1"/>
  <c r="KC3" i="1"/>
  <c r="KE3" i="1"/>
  <c r="JV69" i="1"/>
  <c r="JX69" i="1"/>
  <c r="JZ69" i="1"/>
  <c r="KB69" i="1"/>
  <c r="KD69" i="1"/>
  <c r="JU24" i="1"/>
  <c r="JW24" i="1"/>
  <c r="JY24" i="1"/>
  <c r="KA24" i="1"/>
  <c r="KC24" i="1"/>
  <c r="KE24" i="1"/>
  <c r="JV38" i="1"/>
  <c r="JX38" i="1"/>
  <c r="JZ38" i="1"/>
  <c r="KB38" i="1"/>
  <c r="KD38" i="1"/>
  <c r="JV45" i="1"/>
  <c r="JX45" i="1"/>
  <c r="JZ45" i="1"/>
  <c r="KB45" i="1"/>
  <c r="KD45" i="1"/>
  <c r="JU75" i="1"/>
  <c r="JW75" i="1"/>
  <c r="JY75" i="1"/>
  <c r="KA75" i="1"/>
  <c r="KC75" i="1"/>
  <c r="KE75" i="1"/>
  <c r="JV72" i="1"/>
  <c r="JX72" i="1"/>
  <c r="JZ72" i="1"/>
  <c r="KB72" i="1"/>
  <c r="KD72" i="1"/>
  <c r="JU80" i="1"/>
  <c r="JW80" i="1"/>
  <c r="JY80" i="1"/>
  <c r="KA80" i="1"/>
  <c r="KC80" i="1"/>
  <c r="KE80" i="1"/>
  <c r="JV81" i="1"/>
  <c r="JX81" i="1"/>
  <c r="JZ81" i="1"/>
  <c r="KB81" i="1"/>
  <c r="KD81" i="1"/>
  <c r="JU30" i="1"/>
  <c r="JW30" i="1"/>
  <c r="JY30" i="1"/>
  <c r="KA30" i="1"/>
  <c r="KC30" i="1"/>
  <c r="KE30" i="1"/>
  <c r="JV68" i="1"/>
  <c r="JX68" i="1"/>
  <c r="JZ68" i="1"/>
  <c r="KB68" i="1"/>
  <c r="KD68" i="1"/>
  <c r="JU82" i="1"/>
  <c r="JW82" i="1"/>
  <c r="JY82" i="1"/>
  <c r="KA82" i="1"/>
  <c r="KC82" i="1"/>
  <c r="KE82" i="1"/>
  <c r="JV8" i="1"/>
  <c r="JX8" i="1"/>
  <c r="JZ8" i="1"/>
  <c r="KB8" i="1"/>
  <c r="KD8" i="1"/>
  <c r="JU40" i="1"/>
  <c r="JW40" i="1"/>
  <c r="JY40" i="1"/>
  <c r="KA40" i="1"/>
  <c r="KC40" i="1"/>
  <c r="KE40" i="1"/>
  <c r="JV44" i="1"/>
  <c r="JX44" i="1"/>
  <c r="JZ44" i="1"/>
  <c r="KB44" i="1"/>
  <c r="KD44" i="1"/>
  <c r="JU26" i="1"/>
  <c r="JW26" i="1"/>
  <c r="JY26" i="1"/>
  <c r="KA26" i="1"/>
  <c r="KC26" i="1"/>
  <c r="KE26" i="1"/>
  <c r="JV23" i="1"/>
  <c r="JX23" i="1"/>
  <c r="JZ23" i="1"/>
  <c r="KB23" i="1"/>
  <c r="KD23" i="1"/>
  <c r="JU61" i="1"/>
  <c r="JW61" i="1"/>
  <c r="JY61" i="1"/>
  <c r="KA61" i="1"/>
  <c r="KC61" i="1"/>
  <c r="KE61" i="1"/>
  <c r="JV62" i="1"/>
  <c r="JX62" i="1"/>
  <c r="JZ62" i="1"/>
  <c r="KB62" i="1"/>
  <c r="KD62" i="1"/>
  <c r="JU47" i="1"/>
  <c r="JW47" i="1"/>
  <c r="JY47" i="1"/>
  <c r="KA47" i="1"/>
  <c r="KC47" i="1"/>
  <c r="KE47" i="1"/>
  <c r="JV5" i="1"/>
  <c r="JX5" i="1"/>
  <c r="JZ5" i="1"/>
  <c r="KB5" i="1"/>
  <c r="KD5" i="1"/>
  <c r="JU59" i="1"/>
  <c r="JW59" i="1"/>
  <c r="JY59" i="1"/>
  <c r="KA59" i="1"/>
  <c r="KC59" i="1"/>
  <c r="KE59" i="1"/>
  <c r="JV42" i="1"/>
  <c r="JX42" i="1"/>
  <c r="JZ42" i="1"/>
  <c r="KB42" i="1"/>
  <c r="KD42" i="1"/>
  <c r="JU32" i="1"/>
  <c r="JW32" i="1"/>
  <c r="JY32" i="1"/>
  <c r="KA32" i="1"/>
  <c r="KC32" i="1"/>
  <c r="KE32" i="1"/>
  <c r="JV7" i="1"/>
  <c r="JX7" i="1"/>
  <c r="JZ7" i="1"/>
  <c r="KB7" i="1"/>
  <c r="KD7" i="1"/>
  <c r="JU66" i="1"/>
  <c r="JW66" i="1"/>
  <c r="JY66" i="1"/>
  <c r="KA66" i="1"/>
  <c r="KC66" i="1"/>
  <c r="KE66" i="1"/>
  <c r="JU77" i="1"/>
  <c r="JW77" i="1"/>
  <c r="JY77" i="1"/>
  <c r="KA77" i="1"/>
  <c r="KC77" i="1"/>
  <c r="KE77" i="1"/>
  <c r="JV52" i="1"/>
  <c r="JX52" i="1"/>
  <c r="JZ52" i="1"/>
  <c r="KB52" i="1"/>
  <c r="KD52" i="1"/>
  <c r="JU76" i="1"/>
  <c r="JW76" i="1"/>
  <c r="JY76" i="1"/>
  <c r="KA76" i="1"/>
  <c r="KC76" i="1"/>
  <c r="KE76" i="1"/>
  <c r="JV41" i="1"/>
  <c r="JX41" i="1"/>
  <c r="JZ41" i="1"/>
  <c r="KB41" i="1"/>
  <c r="KD41" i="1"/>
  <c r="JU27" i="1"/>
  <c r="JW27" i="1"/>
  <c r="JY27" i="1"/>
  <c r="KA27" i="1"/>
  <c r="KC27" i="1"/>
  <c r="KE27" i="1"/>
  <c r="JV79" i="1"/>
  <c r="JX79" i="1"/>
  <c r="JZ79" i="1"/>
  <c r="KB79" i="1"/>
  <c r="KD79" i="1"/>
  <c r="JU31" i="1"/>
  <c r="JW31" i="1"/>
  <c r="JY31" i="1"/>
  <c r="KA31" i="1"/>
  <c r="KC31" i="1"/>
  <c r="KE31" i="1"/>
  <c r="JV11" i="1"/>
  <c r="JX11" i="1"/>
  <c r="JZ11" i="1"/>
  <c r="KB11" i="1"/>
  <c r="KD11" i="1"/>
  <c r="JU83" i="1"/>
  <c r="JW83" i="1"/>
  <c r="JY83" i="1"/>
  <c r="KA83" i="1"/>
  <c r="KC83" i="1"/>
  <c r="KE83" i="1"/>
  <c r="JV57" i="1"/>
  <c r="JX57" i="1"/>
  <c r="JZ57" i="1"/>
  <c r="KB57" i="1"/>
  <c r="KD57" i="1"/>
  <c r="JU18" i="1"/>
  <c r="JW18" i="1"/>
  <c r="JY18" i="1"/>
  <c r="KA18" i="1"/>
  <c r="KC18" i="1"/>
  <c r="KE18" i="1"/>
  <c r="JV84" i="1"/>
  <c r="JX84" i="1"/>
  <c r="JZ84" i="1"/>
  <c r="KB84" i="1"/>
  <c r="KD84" i="1"/>
  <c r="JU63" i="1"/>
  <c r="JW63" i="1"/>
  <c r="JY63" i="1"/>
  <c r="KA63" i="1"/>
  <c r="KC63" i="1"/>
  <c r="KE63" i="1"/>
  <c r="JV13" i="1"/>
  <c r="JX13" i="1"/>
  <c r="JZ13" i="1"/>
  <c r="KB13" i="1"/>
  <c r="KD13" i="1"/>
  <c r="JU85" i="1"/>
  <c r="JW85" i="1"/>
  <c r="JY85" i="1"/>
  <c r="KA85" i="1"/>
  <c r="KC85" i="1"/>
  <c r="KE85" i="1"/>
  <c r="JV29" i="1"/>
  <c r="JX29" i="1"/>
  <c r="JZ29" i="1"/>
  <c r="KB29" i="1"/>
  <c r="KD29" i="1"/>
  <c r="JU21" i="1"/>
  <c r="JW21" i="1"/>
  <c r="JY21" i="1"/>
  <c r="KA21" i="1"/>
  <c r="KC21" i="1"/>
  <c r="KE21" i="1"/>
  <c r="JV33" i="1"/>
  <c r="JX33" i="1"/>
  <c r="JZ33" i="1"/>
  <c r="KB33" i="1"/>
  <c r="KD33" i="1"/>
  <c r="JU37" i="1"/>
  <c r="JW37" i="1"/>
  <c r="JY37" i="1"/>
  <c r="KA37" i="1"/>
  <c r="KC37" i="1"/>
  <c r="KE37" i="1"/>
  <c r="JV28" i="1"/>
  <c r="JX28" i="1"/>
  <c r="JZ28" i="1"/>
  <c r="KB28" i="1"/>
  <c r="KD28" i="1"/>
  <c r="JU48" i="1"/>
  <c r="JW48" i="1"/>
  <c r="JY48" i="1"/>
  <c r="KA48" i="1"/>
  <c r="KC48" i="1"/>
  <c r="KE48" i="1"/>
  <c r="JV86" i="1"/>
  <c r="JX86" i="1"/>
  <c r="JZ86" i="1"/>
  <c r="KB86" i="1"/>
  <c r="KD86" i="1"/>
  <c r="JU73" i="1"/>
  <c r="JW73" i="1"/>
  <c r="JY73" i="1"/>
  <c r="KA73" i="1"/>
  <c r="KC73" i="1"/>
  <c r="KE73" i="1"/>
  <c r="JV74" i="1"/>
  <c r="JX74" i="1"/>
  <c r="JZ74" i="1"/>
  <c r="KB74" i="1"/>
  <c r="KD74" i="1"/>
  <c r="JU36" i="1"/>
  <c r="JW36" i="1"/>
  <c r="JY36" i="1"/>
  <c r="KA36" i="1"/>
  <c r="KC36" i="1"/>
  <c r="KE36" i="1"/>
  <c r="JV35" i="1"/>
  <c r="JX35" i="1"/>
  <c r="JZ35" i="1"/>
  <c r="KB35" i="1"/>
  <c r="KD35" i="1"/>
  <c r="JU67" i="1"/>
  <c r="JW67" i="1"/>
  <c r="JY67" i="1"/>
  <c r="KA67" i="1"/>
  <c r="KC67" i="1"/>
  <c r="KE67" i="1"/>
  <c r="JV43" i="1"/>
  <c r="JX43" i="1"/>
  <c r="JZ43" i="1"/>
  <c r="KB43" i="1"/>
  <c r="KD43" i="1"/>
  <c r="JU10" i="1"/>
  <c r="JW10" i="1"/>
  <c r="JY10" i="1"/>
  <c r="KA10" i="1"/>
  <c r="KC10" i="1"/>
  <c r="KE10" i="1"/>
  <c r="JV65" i="1"/>
  <c r="JX65" i="1"/>
  <c r="JZ65" i="1"/>
  <c r="KB65" i="1"/>
  <c r="KD65" i="1"/>
  <c r="JU55" i="1"/>
  <c r="JW55" i="1"/>
  <c r="JY55" i="1"/>
  <c r="KA55" i="1"/>
  <c r="KC55" i="1"/>
  <c r="KE55" i="1"/>
  <c r="JV4" i="1"/>
  <c r="JX4" i="1"/>
  <c r="JZ4" i="1"/>
  <c r="KB4" i="1"/>
  <c r="KD4" i="1"/>
  <c r="JU19" i="1"/>
  <c r="JW19" i="1"/>
  <c r="JY19" i="1"/>
  <c r="KA19" i="1"/>
  <c r="KC19" i="1"/>
  <c r="KE19" i="1"/>
  <c r="JV15" i="1"/>
  <c r="JX15" i="1"/>
  <c r="JZ15" i="1"/>
  <c r="KB15" i="1"/>
  <c r="KD15" i="1"/>
  <c r="JU70" i="1"/>
  <c r="JW70" i="1"/>
  <c r="JY70" i="1"/>
  <c r="KA70" i="1"/>
  <c r="KC70" i="1"/>
  <c r="KE70" i="1"/>
  <c r="JV54" i="1"/>
  <c r="JX54" i="1"/>
  <c r="JZ54" i="1"/>
  <c r="KB54" i="1"/>
  <c r="KD54" i="1"/>
  <c r="JU50" i="1"/>
  <c r="JW50" i="1"/>
  <c r="JY50" i="1"/>
  <c r="KA50" i="1"/>
  <c r="KC50" i="1"/>
  <c r="KE50" i="1"/>
  <c r="JV56" i="1"/>
  <c r="JX56" i="1"/>
  <c r="JZ56" i="1"/>
  <c r="KB56" i="1"/>
  <c r="KD56" i="1"/>
  <c r="JU9" i="1"/>
  <c r="JW9" i="1"/>
  <c r="JY9" i="1"/>
  <c r="KA9" i="1"/>
  <c r="KC9" i="1"/>
  <c r="KE9" i="1"/>
  <c r="JV39" i="1"/>
  <c r="JX39" i="1"/>
  <c r="JZ39" i="1"/>
  <c r="KB39" i="1"/>
  <c r="KD39" i="1"/>
  <c r="JU51" i="1"/>
  <c r="JW51" i="1"/>
  <c r="JY51" i="1"/>
  <c r="KA51" i="1"/>
  <c r="KC51" i="1"/>
  <c r="KE51" i="1"/>
  <c r="JV3" i="1"/>
  <c r="JX3" i="1"/>
  <c r="JZ3" i="1"/>
  <c r="KB3" i="1"/>
  <c r="KD3" i="1"/>
  <c r="JU69" i="1"/>
  <c r="JW69" i="1"/>
  <c r="JY69" i="1"/>
  <c r="KA69" i="1"/>
  <c r="KC69" i="1"/>
  <c r="KE69" i="1"/>
  <c r="JV24" i="1"/>
  <c r="JX24" i="1"/>
  <c r="JZ24" i="1"/>
  <c r="KB24" i="1"/>
  <c r="KD24" i="1"/>
  <c r="JU38" i="1"/>
  <c r="JW38" i="1"/>
  <c r="JY38" i="1"/>
  <c r="KA38" i="1"/>
  <c r="KC38" i="1"/>
  <c r="KE38" i="1"/>
  <c r="JU45" i="1"/>
  <c r="JW45" i="1"/>
  <c r="JY45" i="1"/>
  <c r="KA45" i="1"/>
  <c r="KC45" i="1"/>
  <c r="KE45" i="1"/>
  <c r="JV75" i="1"/>
  <c r="JX75" i="1"/>
  <c r="JZ75" i="1"/>
  <c r="KB75" i="1"/>
  <c r="KD75" i="1"/>
  <c r="JU72" i="1"/>
  <c r="JW72" i="1"/>
  <c r="JY72" i="1"/>
  <c r="KA72" i="1"/>
  <c r="KC72" i="1"/>
  <c r="KE72" i="1"/>
  <c r="JV80" i="1"/>
  <c r="JX80" i="1"/>
  <c r="JZ80" i="1"/>
  <c r="KB80" i="1"/>
  <c r="KD80" i="1"/>
  <c r="JU81" i="1"/>
  <c r="JW81" i="1"/>
  <c r="JY81" i="1"/>
  <c r="KA81" i="1"/>
  <c r="KC81" i="1"/>
  <c r="KE81" i="1"/>
  <c r="JV30" i="1"/>
  <c r="JX30" i="1"/>
  <c r="JZ30" i="1"/>
  <c r="KB30" i="1"/>
  <c r="KD30" i="1"/>
  <c r="JU68" i="1"/>
  <c r="JW68" i="1"/>
  <c r="JY68" i="1"/>
  <c r="KA68" i="1"/>
  <c r="KC68" i="1"/>
  <c r="KE68" i="1"/>
  <c r="JV82" i="1"/>
  <c r="JX82" i="1"/>
  <c r="JZ82" i="1"/>
  <c r="KB82" i="1"/>
  <c r="KD82" i="1"/>
  <c r="JU8" i="1"/>
  <c r="JW8" i="1"/>
  <c r="JY8" i="1"/>
  <c r="KA8" i="1"/>
  <c r="KC8" i="1"/>
  <c r="KE8" i="1"/>
  <c r="JV40" i="1"/>
  <c r="JX40" i="1"/>
  <c r="JZ40" i="1"/>
  <c r="KB40" i="1"/>
  <c r="KD40" i="1"/>
  <c r="JU44" i="1"/>
  <c r="JW44" i="1"/>
  <c r="JY44" i="1"/>
  <c r="KA44" i="1"/>
  <c r="KC44" i="1"/>
  <c r="KE44" i="1"/>
  <c r="JV26" i="1"/>
  <c r="JX26" i="1"/>
  <c r="JZ26" i="1"/>
  <c r="KB26" i="1"/>
  <c r="KD26" i="1"/>
  <c r="JU23" i="1"/>
  <c r="JW23" i="1"/>
  <c r="JY23" i="1"/>
  <c r="KA23" i="1"/>
  <c r="KC23" i="1"/>
  <c r="KE23" i="1"/>
  <c r="JV61" i="1"/>
  <c r="JX61" i="1"/>
  <c r="JZ61" i="1"/>
  <c r="KB61" i="1"/>
  <c r="KD61" i="1"/>
  <c r="JU62" i="1"/>
  <c r="JW62" i="1"/>
  <c r="JY62" i="1"/>
  <c r="KA62" i="1"/>
  <c r="KC62" i="1"/>
  <c r="KE62" i="1"/>
  <c r="JV47" i="1"/>
  <c r="JX47" i="1"/>
  <c r="JZ47" i="1"/>
  <c r="KB47" i="1"/>
  <c r="KD47" i="1"/>
  <c r="JU5" i="1"/>
  <c r="JW5" i="1"/>
  <c r="JY5" i="1"/>
  <c r="KA5" i="1"/>
  <c r="KC5" i="1"/>
  <c r="KE5" i="1"/>
  <c r="JV59" i="1"/>
  <c r="JX59" i="1"/>
  <c r="JZ59" i="1"/>
  <c r="KB59" i="1"/>
  <c r="KD59" i="1"/>
  <c r="JU42" i="1"/>
  <c r="JW42" i="1"/>
  <c r="JY42" i="1"/>
  <c r="KA42" i="1"/>
  <c r="KC42" i="1"/>
  <c r="KE42" i="1"/>
  <c r="JV32" i="1"/>
  <c r="JX32" i="1"/>
  <c r="JZ32" i="1"/>
  <c r="KB32" i="1"/>
  <c r="KD32" i="1"/>
  <c r="JU7" i="1"/>
  <c r="JW7" i="1"/>
  <c r="JY7" i="1"/>
  <c r="KA7" i="1"/>
  <c r="KC7" i="1"/>
  <c r="KE7" i="1"/>
  <c r="JV66" i="1"/>
  <c r="JX66" i="1"/>
  <c r="JZ66" i="1"/>
  <c r="KB66" i="1"/>
  <c r="KD66" i="1"/>
  <c r="HT331" i="1"/>
  <c r="JU330" i="1"/>
  <c r="HT330" i="1"/>
  <c r="HV331" i="1"/>
  <c r="JW330" i="1"/>
  <c r="HV330" i="1"/>
  <c r="HX331" i="1"/>
  <c r="JY330" i="1"/>
  <c r="HX330" i="1"/>
  <c r="HZ331" i="1"/>
  <c r="KA330" i="1"/>
  <c r="HZ330" i="1"/>
  <c r="IB331" i="1"/>
  <c r="KC330" i="1"/>
  <c r="IB330" i="1"/>
  <c r="KE2" i="1"/>
  <c r="ID331" i="1"/>
  <c r="KE330" i="1"/>
  <c r="ID330" i="1"/>
  <c r="JV330" i="1"/>
  <c r="HU330" i="1"/>
  <c r="HU331" i="1"/>
  <c r="JX330" i="1"/>
  <c r="HW330" i="1"/>
  <c r="HW331" i="1"/>
  <c r="JZ330" i="1"/>
  <c r="HY330" i="1"/>
  <c r="HY331" i="1"/>
  <c r="KB330" i="1"/>
  <c r="IA330" i="1"/>
  <c r="IA331" i="1"/>
  <c r="KD330" i="1"/>
  <c r="IC330" i="1"/>
  <c r="IC331" i="1"/>
  <c r="ID332" i="1" l="1"/>
  <c r="HS85" i="1"/>
  <c r="JT85" i="1" l="1"/>
  <c r="CA9" i="1"/>
  <c r="CA10" i="1"/>
  <c r="CA33" i="1"/>
  <c r="CA31" i="1"/>
  <c r="CA8" i="1"/>
  <c r="CA2" i="1"/>
  <c r="CA3" i="1"/>
  <c r="CA4" i="1"/>
  <c r="CA30" i="1"/>
  <c r="CA7" i="1"/>
  <c r="CA19" i="1"/>
  <c r="CA11" i="1"/>
  <c r="HS54" i="1"/>
  <c r="HS82" i="1"/>
  <c r="HS51" i="1"/>
  <c r="HS24" i="1"/>
  <c r="HS45" i="1"/>
  <c r="HS86" i="1"/>
  <c r="HS37" i="1"/>
  <c r="HS48" i="1"/>
  <c r="HS8" i="1"/>
  <c r="BZ8" i="1"/>
  <c r="BY8" i="1"/>
  <c r="BX8" i="1"/>
  <c r="BW8" i="1"/>
  <c r="BV8" i="1"/>
  <c r="BU8" i="1"/>
  <c r="BT8" i="1"/>
  <c r="BS8" i="1"/>
  <c r="BR8" i="1"/>
  <c r="BQ8" i="1"/>
  <c r="HS68" i="1"/>
  <c r="HS76" i="1"/>
  <c r="HS47" i="1"/>
  <c r="HS18" i="1"/>
  <c r="BZ18" i="1"/>
  <c r="BY18" i="1"/>
  <c r="BX18" i="1"/>
  <c r="BW18" i="1"/>
  <c r="BV18" i="1"/>
  <c r="BU18" i="1"/>
  <c r="BT18" i="1"/>
  <c r="BS18" i="1"/>
  <c r="BR18" i="1"/>
  <c r="BQ18" i="1"/>
  <c r="HS42" i="1"/>
  <c r="HS40" i="1"/>
  <c r="HS44" i="1"/>
  <c r="HS50" i="1"/>
  <c r="HS62" i="1"/>
  <c r="KC2" i="1"/>
  <c r="KB2" i="1"/>
  <c r="KA2" i="1"/>
  <c r="JZ2" i="1"/>
  <c r="JY2" i="1"/>
  <c r="JX2" i="1"/>
  <c r="JW2" i="1"/>
  <c r="JV2" i="1"/>
  <c r="HS2" i="1"/>
  <c r="BZ2" i="1"/>
  <c r="BY2" i="1"/>
  <c r="BX2" i="1"/>
  <c r="BW2" i="1"/>
  <c r="BV2" i="1"/>
  <c r="BU2" i="1"/>
  <c r="BT2" i="1"/>
  <c r="BS2" i="1"/>
  <c r="BR2" i="1"/>
  <c r="BQ2" i="1"/>
  <c r="HS66" i="1"/>
  <c r="HS21" i="1"/>
  <c r="HS65" i="1"/>
  <c r="HS74" i="1"/>
  <c r="HS28" i="1"/>
  <c r="HS69" i="1"/>
  <c r="HS27" i="1"/>
  <c r="HS63" i="1"/>
  <c r="HS13" i="1"/>
  <c r="HS5" i="1"/>
  <c r="BZ5" i="1"/>
  <c r="BY5" i="1"/>
  <c r="BX5" i="1"/>
  <c r="BW5" i="1"/>
  <c r="BV5" i="1"/>
  <c r="BU5" i="1"/>
  <c r="BT5" i="1"/>
  <c r="BS5" i="1"/>
  <c r="BR5" i="1"/>
  <c r="BQ5" i="1"/>
  <c r="HS3" i="1"/>
  <c r="BZ3" i="1"/>
  <c r="BY3" i="1"/>
  <c r="BX3" i="1"/>
  <c r="BW3" i="1"/>
  <c r="BV3" i="1"/>
  <c r="BU3" i="1"/>
  <c r="BT3" i="1"/>
  <c r="BS3" i="1"/>
  <c r="BR3" i="1"/>
  <c r="BQ3" i="1"/>
  <c r="HS56" i="1"/>
  <c r="HS32" i="1"/>
  <c r="BZ32" i="1"/>
  <c r="BY32" i="1"/>
  <c r="BX32" i="1"/>
  <c r="BW32" i="1"/>
  <c r="BV32" i="1"/>
  <c r="BU32" i="1"/>
  <c r="BT32" i="1"/>
  <c r="BS32" i="1"/>
  <c r="BR32" i="1"/>
  <c r="BQ32" i="1"/>
  <c r="HS55" i="1"/>
  <c r="HS4" i="1"/>
  <c r="BZ4" i="1"/>
  <c r="BY4" i="1"/>
  <c r="BX4" i="1"/>
  <c r="BW4" i="1"/>
  <c r="BV4" i="1"/>
  <c r="BU4" i="1"/>
  <c r="BT4" i="1"/>
  <c r="BS4" i="1"/>
  <c r="BR4" i="1"/>
  <c r="BQ4" i="1"/>
  <c r="HS57" i="1"/>
  <c r="HS38" i="1"/>
  <c r="HS83" i="1"/>
  <c r="HS30" i="1"/>
  <c r="BZ30" i="1"/>
  <c r="BY30" i="1"/>
  <c r="BX30" i="1"/>
  <c r="BW30" i="1"/>
  <c r="BV30" i="1"/>
  <c r="BU30" i="1"/>
  <c r="BT30" i="1"/>
  <c r="BS30" i="1"/>
  <c r="BR30" i="1"/>
  <c r="BQ30" i="1"/>
  <c r="HS7" i="1"/>
  <c r="BZ7" i="1"/>
  <c r="BY7" i="1"/>
  <c r="BX7" i="1"/>
  <c r="BW7" i="1"/>
  <c r="BV7" i="1"/>
  <c r="BU7" i="1"/>
  <c r="BT7" i="1"/>
  <c r="BS7" i="1"/>
  <c r="BR7" i="1"/>
  <c r="BQ7" i="1"/>
  <c r="HS39" i="1"/>
  <c r="HS75" i="1"/>
  <c r="HS70" i="1"/>
  <c r="HS52" i="1"/>
  <c r="HS84" i="1"/>
  <c r="HS79" i="1"/>
  <c r="HS73" i="1"/>
  <c r="HS29" i="1"/>
  <c r="HS43" i="1"/>
  <c r="HS81" i="1"/>
  <c r="HS19" i="1"/>
  <c r="BZ19" i="1"/>
  <c r="BY19" i="1"/>
  <c r="BX19" i="1"/>
  <c r="BW19" i="1"/>
  <c r="BV19" i="1"/>
  <c r="BU19" i="1"/>
  <c r="BT19" i="1"/>
  <c r="BS19" i="1"/>
  <c r="BR19" i="1"/>
  <c r="BQ19" i="1"/>
  <c r="HS9" i="1"/>
  <c r="BZ9" i="1"/>
  <c r="BY9" i="1"/>
  <c r="BX9" i="1"/>
  <c r="BW9" i="1"/>
  <c r="BV9" i="1"/>
  <c r="BU9" i="1"/>
  <c r="BT9" i="1"/>
  <c r="BS9" i="1"/>
  <c r="BR9" i="1"/>
  <c r="BQ9" i="1"/>
  <c r="HS41" i="1"/>
  <c r="HS77" i="1"/>
  <c r="HS10" i="1"/>
  <c r="BZ10" i="1"/>
  <c r="BY10" i="1"/>
  <c r="BX10" i="1"/>
  <c r="BW10" i="1"/>
  <c r="BV10" i="1"/>
  <c r="BU10" i="1"/>
  <c r="BT10" i="1"/>
  <c r="BS10" i="1"/>
  <c r="BR10" i="1"/>
  <c r="BQ10" i="1"/>
  <c r="HS11" i="1"/>
  <c r="BZ11" i="1"/>
  <c r="BY11" i="1"/>
  <c r="BX11" i="1"/>
  <c r="BW11" i="1"/>
  <c r="BV11" i="1"/>
  <c r="BU11" i="1"/>
  <c r="BT11" i="1"/>
  <c r="BS11" i="1"/>
  <c r="BR11" i="1"/>
  <c r="BQ11" i="1"/>
  <c r="HS36" i="1"/>
  <c r="HS26" i="1"/>
  <c r="HS80" i="1"/>
  <c r="HS72" i="1"/>
  <c r="HS33" i="1"/>
  <c r="BZ33" i="1"/>
  <c r="BY33" i="1"/>
  <c r="BX33" i="1"/>
  <c r="BW33" i="1"/>
  <c r="BV33" i="1"/>
  <c r="BU33" i="1"/>
  <c r="BT33" i="1"/>
  <c r="BS33" i="1"/>
  <c r="BR33" i="1"/>
  <c r="BQ33" i="1"/>
  <c r="HS61" i="1"/>
  <c r="HS67" i="1"/>
  <c r="HS59" i="1"/>
  <c r="HS23" i="1"/>
  <c r="HS31" i="1"/>
  <c r="BZ31" i="1"/>
  <c r="BY31" i="1"/>
  <c r="BX31" i="1"/>
  <c r="BW31" i="1"/>
  <c r="BV31" i="1"/>
  <c r="BU31" i="1"/>
  <c r="BT31" i="1"/>
  <c r="BS31" i="1"/>
  <c r="BR31" i="1"/>
  <c r="BQ31" i="1"/>
  <c r="JT31" i="1" l="1"/>
  <c r="JT23" i="1"/>
  <c r="JT67" i="1"/>
  <c r="JT61" i="1"/>
  <c r="JT26" i="1"/>
  <c r="JT36" i="1"/>
  <c r="JT11" i="1"/>
  <c r="JT10" i="1"/>
  <c r="JT77" i="1"/>
  <c r="JT41" i="1"/>
  <c r="JT9" i="1"/>
  <c r="JT19" i="1"/>
  <c r="JT81" i="1"/>
  <c r="JT43" i="1"/>
  <c r="JT29" i="1"/>
  <c r="JT73" i="1"/>
  <c r="JT79" i="1"/>
  <c r="JT84" i="1"/>
  <c r="JT52" i="1"/>
  <c r="JT70" i="1"/>
  <c r="JT75" i="1"/>
  <c r="JT39" i="1"/>
  <c r="JT7" i="1"/>
  <c r="JT30" i="1"/>
  <c r="JT83" i="1"/>
  <c r="JT38" i="1"/>
  <c r="JT57" i="1"/>
  <c r="JT4" i="1"/>
  <c r="JT55" i="1"/>
  <c r="JT32" i="1"/>
  <c r="JT56" i="1"/>
  <c r="JT3" i="1"/>
  <c r="JT5" i="1"/>
  <c r="JT13" i="1"/>
  <c r="JT63" i="1"/>
  <c r="JT27" i="1"/>
  <c r="JT69" i="1"/>
  <c r="JT28" i="1"/>
  <c r="JT74" i="1"/>
  <c r="JT65" i="1"/>
  <c r="JT21" i="1"/>
  <c r="JT66" i="1"/>
  <c r="JT62" i="1"/>
  <c r="JT50" i="1"/>
  <c r="JT44" i="1"/>
  <c r="JT40" i="1"/>
  <c r="JT42" i="1"/>
  <c r="JT18" i="1"/>
  <c r="JT47" i="1"/>
  <c r="JT76" i="1"/>
  <c r="JT68" i="1"/>
  <c r="JT8" i="1"/>
  <c r="JT48" i="1"/>
  <c r="JT37" i="1"/>
  <c r="JT86" i="1"/>
  <c r="JT45" i="1"/>
  <c r="JT24" i="1"/>
  <c r="JT51" i="1"/>
  <c r="JT82" i="1"/>
  <c r="JT54" i="1"/>
  <c r="JT59" i="1"/>
  <c r="JT33" i="1"/>
  <c r="JT72" i="1"/>
  <c r="JT80" i="1"/>
  <c r="JT2" i="1"/>
  <c r="JU2" i="1"/>
  <c r="CA32" i="1"/>
  <c r="CA5" i="1"/>
  <c r="CA18" i="1"/>
  <c r="KD2" i="1"/>
  <c r="HS15" i="1" l="1"/>
  <c r="HS35" i="1"/>
  <c r="JT15" i="1" l="1"/>
  <c r="JT35" i="1"/>
  <c r="HS330" i="1"/>
  <c r="JT330" i="1"/>
  <c r="HS331" i="1"/>
  <c r="HT332" i="1" l="1"/>
  <c r="HV332" i="1"/>
  <c r="HU332" i="1"/>
  <c r="HS332" i="1"/>
  <c r="HW332" i="1" l="1"/>
  <c r="HZ332" i="1" l="1"/>
  <c r="IC332" i="1"/>
  <c r="IB332" i="1"/>
  <c r="IA332" i="1"/>
  <c r="HY332" i="1"/>
  <c r="HX332" i="1"/>
  <c r="IF36" i="1" l="1"/>
  <c r="IF56" i="1"/>
  <c r="IF55" i="1"/>
  <c r="IF67" i="1"/>
  <c r="IF77" i="1"/>
  <c r="IF84" i="1"/>
  <c r="IF87" i="1"/>
  <c r="IF33" i="1"/>
  <c r="IF68" i="1"/>
  <c r="IF85" i="1"/>
  <c r="IF83" i="1"/>
  <c r="KG83" i="1" l="1"/>
  <c r="KG68" i="1"/>
  <c r="KG87" i="1"/>
  <c r="KG77" i="1"/>
  <c r="KG55" i="1"/>
  <c r="KG36" i="1"/>
  <c r="KG85" i="1"/>
  <c r="KG33" i="1"/>
  <c r="KG84" i="1"/>
  <c r="KG67" i="1"/>
  <c r="KG56" i="1"/>
  <c r="IF331" i="1"/>
  <c r="IF330" i="1"/>
  <c r="KG330" i="1"/>
  <c r="IF332" i="1" l="1"/>
  <c r="IH25" i="1" l="1"/>
  <c r="KI25" i="1" l="1"/>
  <c r="IH7" i="1"/>
  <c r="IH11" i="1"/>
  <c r="IH21" i="1"/>
  <c r="IH28" i="1"/>
  <c r="IH31" i="1"/>
  <c r="IH36" i="1"/>
  <c r="IH40" i="1"/>
  <c r="IH47" i="1"/>
  <c r="IH52" i="1"/>
  <c r="IH55" i="1"/>
  <c r="IH63" i="1"/>
  <c r="IH69" i="1"/>
  <c r="IH72" i="1"/>
  <c r="IH76" i="1"/>
  <c r="IH81" i="1"/>
  <c r="IH85" i="1"/>
  <c r="IH2" i="1"/>
  <c r="IH5" i="1"/>
  <c r="IH8" i="1"/>
  <c r="IH10" i="1"/>
  <c r="IH13" i="1"/>
  <c r="IH19" i="1"/>
  <c r="IH23" i="1"/>
  <c r="IH27" i="1"/>
  <c r="IH3" i="1"/>
  <c r="IH30" i="1"/>
  <c r="IH32" i="1"/>
  <c r="IH37" i="1"/>
  <c r="IH39" i="1"/>
  <c r="IH41" i="1"/>
  <c r="IH43" i="1"/>
  <c r="IH45" i="1"/>
  <c r="IH48" i="1"/>
  <c r="IH51" i="1"/>
  <c r="IH54" i="1"/>
  <c r="IH56" i="1"/>
  <c r="IH59" i="1"/>
  <c r="IH62" i="1"/>
  <c r="IH66" i="1"/>
  <c r="IH68" i="1"/>
  <c r="IH70" i="1"/>
  <c r="IH73" i="1"/>
  <c r="IH75" i="1"/>
  <c r="IH77" i="1"/>
  <c r="IH80" i="1"/>
  <c r="IH82" i="1"/>
  <c r="IH83" i="1"/>
  <c r="IH84" i="1"/>
  <c r="IH4" i="1"/>
  <c r="IH9" i="1"/>
  <c r="IH18" i="1"/>
  <c r="IH26" i="1"/>
  <c r="IH29" i="1"/>
  <c r="IH33" i="1"/>
  <c r="IH38" i="1"/>
  <c r="IH42" i="1"/>
  <c r="IH44" i="1"/>
  <c r="IH50" i="1"/>
  <c r="IH57" i="1"/>
  <c r="IH65" i="1"/>
  <c r="IH67" i="1"/>
  <c r="IH74" i="1"/>
  <c r="IH79" i="1"/>
  <c r="IH86" i="1"/>
  <c r="IH87" i="1"/>
  <c r="KI86" i="1" l="1"/>
  <c r="KI74" i="1"/>
  <c r="KI65" i="1"/>
  <c r="KI50" i="1"/>
  <c r="KI42" i="1"/>
  <c r="KI33" i="1"/>
  <c r="KI26" i="1"/>
  <c r="KI9" i="1"/>
  <c r="KI84" i="1"/>
  <c r="KI82" i="1"/>
  <c r="KI77" i="1"/>
  <c r="KI73" i="1"/>
  <c r="KI68" i="1"/>
  <c r="KI62" i="1"/>
  <c r="KI56" i="1"/>
  <c r="KI51" i="1"/>
  <c r="KI45" i="1"/>
  <c r="KI41" i="1"/>
  <c r="KI37" i="1"/>
  <c r="KI30" i="1"/>
  <c r="KI27" i="1"/>
  <c r="KI19" i="1"/>
  <c r="KI10" i="1"/>
  <c r="KI5" i="1"/>
  <c r="KI85" i="1"/>
  <c r="KI81" i="1"/>
  <c r="KI72" i="1"/>
  <c r="KI63" i="1"/>
  <c r="KI52" i="1"/>
  <c r="KI40" i="1"/>
  <c r="KI31" i="1"/>
  <c r="KI21" i="1"/>
  <c r="KI7" i="1"/>
  <c r="KI87" i="1"/>
  <c r="KI79" i="1"/>
  <c r="KI67" i="1"/>
  <c r="KI57" i="1"/>
  <c r="KI44" i="1"/>
  <c r="KI38" i="1"/>
  <c r="KI29" i="1"/>
  <c r="KI18" i="1"/>
  <c r="KI4" i="1"/>
  <c r="KI83" i="1"/>
  <c r="KI80" i="1"/>
  <c r="KI75" i="1"/>
  <c r="KI70" i="1"/>
  <c r="KI66" i="1"/>
  <c r="KI59" i="1"/>
  <c r="KI54" i="1"/>
  <c r="KI48" i="1"/>
  <c r="KI43" i="1"/>
  <c r="KI39" i="1"/>
  <c r="KI32" i="1"/>
  <c r="KI3" i="1"/>
  <c r="KI23" i="1"/>
  <c r="KI13" i="1"/>
  <c r="KI8" i="1"/>
  <c r="KI76" i="1"/>
  <c r="KI69" i="1"/>
  <c r="KI55" i="1"/>
  <c r="KI47" i="1"/>
  <c r="KI36" i="1"/>
  <c r="KI28" i="1"/>
  <c r="KI11" i="1"/>
  <c r="IH331" i="1"/>
  <c r="KI330" i="1"/>
  <c r="IH330" i="1"/>
  <c r="KI2" i="1"/>
  <c r="IH332" i="1" l="1"/>
  <c r="II60" i="1" l="1"/>
  <c r="KJ60" i="1" l="1"/>
  <c r="II25" i="1"/>
  <c r="KJ25" i="1" l="1"/>
  <c r="II2" i="1"/>
  <c r="II5" i="1"/>
  <c r="II8" i="1"/>
  <c r="II10" i="1"/>
  <c r="II13" i="1"/>
  <c r="II19" i="1"/>
  <c r="II23" i="1"/>
  <c r="II27" i="1"/>
  <c r="II3" i="1"/>
  <c r="II30" i="1"/>
  <c r="II32" i="1"/>
  <c r="II37" i="1"/>
  <c r="II39" i="1"/>
  <c r="II41" i="1"/>
  <c r="II43" i="1"/>
  <c r="II45" i="1"/>
  <c r="II48" i="1"/>
  <c r="II51" i="1"/>
  <c r="II54" i="1"/>
  <c r="II56" i="1"/>
  <c r="II59" i="1"/>
  <c r="II62" i="1"/>
  <c r="II66" i="1"/>
  <c r="II68" i="1"/>
  <c r="II70" i="1"/>
  <c r="II73" i="1"/>
  <c r="II75" i="1"/>
  <c r="II77" i="1"/>
  <c r="II80" i="1"/>
  <c r="II82" i="1"/>
  <c r="II83" i="1"/>
  <c r="II85" i="1"/>
  <c r="II87" i="1"/>
  <c r="II4" i="1"/>
  <c r="II7" i="1"/>
  <c r="II9" i="1"/>
  <c r="II11" i="1"/>
  <c r="II18" i="1"/>
  <c r="II21" i="1"/>
  <c r="II26" i="1"/>
  <c r="II28" i="1"/>
  <c r="II29" i="1"/>
  <c r="II31" i="1"/>
  <c r="II33" i="1"/>
  <c r="II36" i="1"/>
  <c r="II38" i="1"/>
  <c r="II40" i="1"/>
  <c r="II42" i="1"/>
  <c r="II44" i="1"/>
  <c r="II47" i="1"/>
  <c r="II50" i="1"/>
  <c r="II52" i="1"/>
  <c r="II55" i="1"/>
  <c r="II57" i="1"/>
  <c r="II63" i="1"/>
  <c r="II65" i="1"/>
  <c r="II67" i="1"/>
  <c r="II69" i="1"/>
  <c r="II72" i="1"/>
  <c r="II74" i="1"/>
  <c r="II76" i="1"/>
  <c r="II79" i="1"/>
  <c r="II81" i="1"/>
  <c r="II84" i="1"/>
  <c r="KJ84" i="1" l="1"/>
  <c r="KJ79" i="1"/>
  <c r="KJ74" i="1"/>
  <c r="KJ69" i="1"/>
  <c r="KJ65" i="1"/>
  <c r="KJ57" i="1"/>
  <c r="KJ52" i="1"/>
  <c r="KJ47" i="1"/>
  <c r="KJ42" i="1"/>
  <c r="KJ38" i="1"/>
  <c r="KJ33" i="1"/>
  <c r="KJ29" i="1"/>
  <c r="KJ26" i="1"/>
  <c r="KJ18" i="1"/>
  <c r="KJ9" i="1"/>
  <c r="KJ4" i="1"/>
  <c r="KJ85" i="1"/>
  <c r="KJ83" i="1"/>
  <c r="KJ80" i="1"/>
  <c r="KJ75" i="1"/>
  <c r="KJ70" i="1"/>
  <c r="KJ66" i="1"/>
  <c r="KJ59" i="1"/>
  <c r="KJ54" i="1"/>
  <c r="KJ48" i="1"/>
  <c r="KJ43" i="1"/>
  <c r="KJ39" i="1"/>
  <c r="KJ32" i="1"/>
  <c r="KJ3" i="1"/>
  <c r="KJ23" i="1"/>
  <c r="KJ13" i="1"/>
  <c r="KJ8" i="1"/>
  <c r="KJ81" i="1"/>
  <c r="KJ76" i="1"/>
  <c r="KJ72" i="1"/>
  <c r="KJ67" i="1"/>
  <c r="KJ63" i="1"/>
  <c r="KJ55" i="1"/>
  <c r="KJ50" i="1"/>
  <c r="KJ44" i="1"/>
  <c r="KJ40" i="1"/>
  <c r="KJ36" i="1"/>
  <c r="KJ31" i="1"/>
  <c r="KJ28" i="1"/>
  <c r="KJ21" i="1"/>
  <c r="KJ11" i="1"/>
  <c r="KJ7" i="1"/>
  <c r="KJ87" i="1"/>
  <c r="KJ82" i="1"/>
  <c r="KJ77" i="1"/>
  <c r="KJ73" i="1"/>
  <c r="KJ68" i="1"/>
  <c r="KJ62" i="1"/>
  <c r="KJ56" i="1"/>
  <c r="KJ51" i="1"/>
  <c r="KJ45" i="1"/>
  <c r="KJ41" i="1"/>
  <c r="KJ37" i="1"/>
  <c r="KJ30" i="1"/>
  <c r="KJ27" i="1"/>
  <c r="KJ19" i="1"/>
  <c r="KJ10" i="1"/>
  <c r="KJ5" i="1"/>
  <c r="KJ330" i="1"/>
  <c r="II330" i="1"/>
  <c r="II331" i="1"/>
  <c r="KJ2" i="1"/>
  <c r="II332" i="1" l="1"/>
  <c r="IJ36" i="1" l="1"/>
  <c r="IJ56" i="1"/>
  <c r="IJ67" i="1"/>
  <c r="IJ87" i="1"/>
  <c r="IJ55" i="1"/>
  <c r="IJ85" i="1"/>
  <c r="IJ83" i="1"/>
  <c r="KK85" i="1" l="1"/>
  <c r="KK83" i="1"/>
  <c r="KK55" i="1"/>
  <c r="KK67" i="1"/>
  <c r="KK36" i="1"/>
  <c r="KK87" i="1"/>
  <c r="KK56" i="1"/>
  <c r="IJ331" i="1"/>
  <c r="IJ330" i="1"/>
  <c r="KK330" i="1"/>
  <c r="IJ332" i="1" l="1"/>
  <c r="IK3" i="1" l="1"/>
  <c r="IK32" i="1"/>
  <c r="IK37" i="1"/>
  <c r="IK41" i="1"/>
  <c r="KL3" i="1" l="1"/>
  <c r="KL37" i="1"/>
  <c r="KL41" i="1"/>
  <c r="KL32" i="1"/>
  <c r="IK39" i="1"/>
  <c r="IK30" i="1"/>
  <c r="IK60" i="1"/>
  <c r="IK87" i="1"/>
  <c r="IK85" i="1"/>
  <c r="IK83" i="1"/>
  <c r="IK82" i="1"/>
  <c r="IK80" i="1"/>
  <c r="IK77" i="1"/>
  <c r="IK75" i="1"/>
  <c r="IK73" i="1"/>
  <c r="IK70" i="1"/>
  <c r="IK68" i="1"/>
  <c r="IK66" i="1"/>
  <c r="IK62" i="1"/>
  <c r="IK59" i="1"/>
  <c r="IK56" i="1"/>
  <c r="IK54" i="1"/>
  <c r="IK51" i="1"/>
  <c r="IK48" i="1"/>
  <c r="IK45" i="1"/>
  <c r="IK43" i="1"/>
  <c r="IK27" i="1"/>
  <c r="IK23" i="1"/>
  <c r="IK19" i="1"/>
  <c r="IK13" i="1"/>
  <c r="IK10" i="1"/>
  <c r="IK8" i="1"/>
  <c r="IK5" i="1"/>
  <c r="IK2" i="1"/>
  <c r="IK25" i="1"/>
  <c r="IK84" i="1"/>
  <c r="IK81" i="1"/>
  <c r="IK79" i="1"/>
  <c r="IK76" i="1"/>
  <c r="IK74" i="1"/>
  <c r="IK72" i="1"/>
  <c r="IK69" i="1"/>
  <c r="IK67" i="1"/>
  <c r="IK65" i="1"/>
  <c r="IK63" i="1"/>
  <c r="IK57" i="1"/>
  <c r="IK55" i="1"/>
  <c r="IK52" i="1"/>
  <c r="IK50" i="1"/>
  <c r="IK47" i="1"/>
  <c r="IK44" i="1"/>
  <c r="IK42" i="1"/>
  <c r="IK40" i="1"/>
  <c r="IK38" i="1"/>
  <c r="IK36" i="1"/>
  <c r="IK33" i="1"/>
  <c r="IK31" i="1"/>
  <c r="IK29" i="1"/>
  <c r="IK28" i="1"/>
  <c r="IK26" i="1"/>
  <c r="IK21" i="1"/>
  <c r="IK18" i="1"/>
  <c r="IK11" i="1"/>
  <c r="IK9" i="1"/>
  <c r="IK7" i="1"/>
  <c r="IK4" i="1"/>
  <c r="KL9" i="1" l="1"/>
  <c r="KL26" i="1"/>
  <c r="KL33" i="1"/>
  <c r="KL42" i="1"/>
  <c r="KL47" i="1"/>
  <c r="KL52" i="1"/>
  <c r="KL57" i="1"/>
  <c r="KL65" i="1"/>
  <c r="KL69" i="1"/>
  <c r="KL74" i="1"/>
  <c r="KL79" i="1"/>
  <c r="KL84" i="1"/>
  <c r="KL8" i="1"/>
  <c r="KL13" i="1"/>
  <c r="KL23" i="1"/>
  <c r="KL43" i="1"/>
  <c r="KL48" i="1"/>
  <c r="KL54" i="1"/>
  <c r="KL59" i="1"/>
  <c r="KL66" i="1"/>
  <c r="KL70" i="1"/>
  <c r="KL75" i="1"/>
  <c r="KL80" i="1"/>
  <c r="KL83" i="1"/>
  <c r="KL60" i="1"/>
  <c r="KL39" i="1"/>
  <c r="KL4" i="1"/>
  <c r="KL18" i="1"/>
  <c r="KL29" i="1"/>
  <c r="KL38" i="1"/>
  <c r="KL7" i="1"/>
  <c r="KL11" i="1"/>
  <c r="KL21" i="1"/>
  <c r="KL28" i="1"/>
  <c r="KL31" i="1"/>
  <c r="KL36" i="1"/>
  <c r="KL40" i="1"/>
  <c r="KL44" i="1"/>
  <c r="KL50" i="1"/>
  <c r="KL55" i="1"/>
  <c r="KL63" i="1"/>
  <c r="KL67" i="1"/>
  <c r="KL72" i="1"/>
  <c r="KL76" i="1"/>
  <c r="KL81" i="1"/>
  <c r="KL25" i="1"/>
  <c r="KL5" i="1"/>
  <c r="KL10" i="1"/>
  <c r="KL19" i="1"/>
  <c r="KL27" i="1"/>
  <c r="KL45" i="1"/>
  <c r="KL51" i="1"/>
  <c r="KL56" i="1"/>
  <c r="KL62" i="1"/>
  <c r="KL68" i="1"/>
  <c r="KL73" i="1"/>
  <c r="KL77" i="1"/>
  <c r="KL82" i="1"/>
  <c r="KL85" i="1"/>
  <c r="KL87" i="1"/>
  <c r="KL30" i="1"/>
  <c r="KL330" i="1"/>
  <c r="IK330" i="1"/>
  <c r="IK331" i="1"/>
  <c r="KL2" i="1"/>
  <c r="IK332" i="1" l="1"/>
  <c r="IM36" i="1" l="1"/>
  <c r="IM38" i="1"/>
  <c r="IM40" i="1"/>
  <c r="IM42" i="1"/>
  <c r="IM44" i="1"/>
  <c r="IM47" i="1"/>
  <c r="IM50" i="1"/>
  <c r="IM52" i="1"/>
  <c r="IM55" i="1"/>
  <c r="IM57" i="1"/>
  <c r="IM63" i="1"/>
  <c r="IM65" i="1"/>
  <c r="IM67" i="1"/>
  <c r="IM69" i="1"/>
  <c r="IM72" i="1"/>
  <c r="IM74" i="1"/>
  <c r="IM76" i="1"/>
  <c r="IM79" i="1"/>
  <c r="IM82" i="1"/>
  <c r="IM4" i="1"/>
  <c r="IM7" i="1"/>
  <c r="IM9" i="1"/>
  <c r="IM11" i="1"/>
  <c r="IM18" i="1"/>
  <c r="IM21" i="1"/>
  <c r="IM26" i="1"/>
  <c r="IM28" i="1"/>
  <c r="IM29" i="1"/>
  <c r="IM31" i="1"/>
  <c r="IM33" i="1"/>
  <c r="IM2" i="1"/>
  <c r="IM5" i="1"/>
  <c r="IM8" i="1"/>
  <c r="IM10" i="1"/>
  <c r="IM13" i="1"/>
  <c r="IM19" i="1"/>
  <c r="IM23" i="1"/>
  <c r="IM27" i="1"/>
  <c r="IM3" i="1"/>
  <c r="IM30" i="1"/>
  <c r="IM32" i="1"/>
  <c r="IM37" i="1"/>
  <c r="IM39" i="1"/>
  <c r="IM41" i="1"/>
  <c r="IM43" i="1"/>
  <c r="IM45" i="1"/>
  <c r="IM48" i="1"/>
  <c r="IM51" i="1"/>
  <c r="IM54" i="1"/>
  <c r="IM56" i="1"/>
  <c r="IM59" i="1"/>
  <c r="IM62" i="1"/>
  <c r="IM66" i="1"/>
  <c r="IM68" i="1"/>
  <c r="IM70" i="1"/>
  <c r="IM73" i="1"/>
  <c r="IM75" i="1"/>
  <c r="IM77" i="1"/>
  <c r="IM81" i="1"/>
  <c r="KN81" i="1" l="1"/>
  <c r="KN77" i="1"/>
  <c r="KN73" i="1"/>
  <c r="KN66" i="1"/>
  <c r="KN75" i="1"/>
  <c r="KN70" i="1"/>
  <c r="KN68" i="1"/>
  <c r="KN62" i="1"/>
  <c r="KN59" i="1"/>
  <c r="KN56" i="1"/>
  <c r="KN54" i="1"/>
  <c r="KN51" i="1"/>
  <c r="KN48" i="1"/>
  <c r="KN45" i="1"/>
  <c r="KN43" i="1"/>
  <c r="KN41" i="1"/>
  <c r="KN39" i="1"/>
  <c r="KN37" i="1"/>
  <c r="KN32" i="1"/>
  <c r="KN30" i="1"/>
  <c r="KN3" i="1"/>
  <c r="KN27" i="1"/>
  <c r="KN23" i="1"/>
  <c r="KN19" i="1"/>
  <c r="KN13" i="1"/>
  <c r="KN10" i="1"/>
  <c r="KN8" i="1"/>
  <c r="KN5" i="1"/>
  <c r="KN33" i="1"/>
  <c r="KN31" i="1"/>
  <c r="KN29" i="1"/>
  <c r="KN28" i="1"/>
  <c r="KN26" i="1"/>
  <c r="KN21" i="1"/>
  <c r="KN18" i="1"/>
  <c r="KN11" i="1"/>
  <c r="KN9" i="1"/>
  <c r="KN7" i="1"/>
  <c r="KN4" i="1"/>
  <c r="KN82" i="1"/>
  <c r="KN79" i="1"/>
  <c r="KN76" i="1"/>
  <c r="KN74" i="1"/>
  <c r="KN72" i="1"/>
  <c r="KN69" i="1"/>
  <c r="KN67" i="1"/>
  <c r="KN65" i="1"/>
  <c r="KN63" i="1"/>
  <c r="KN57" i="1"/>
  <c r="KN55" i="1"/>
  <c r="KN52" i="1"/>
  <c r="KN50" i="1"/>
  <c r="KN47" i="1"/>
  <c r="KN44" i="1"/>
  <c r="KN42" i="1"/>
  <c r="KN40" i="1"/>
  <c r="KN38" i="1"/>
  <c r="KN36" i="1"/>
  <c r="IM25" i="1"/>
  <c r="IM84" i="1"/>
  <c r="KN2" i="1"/>
  <c r="IM60" i="1"/>
  <c r="IM87" i="1"/>
  <c r="IM85" i="1"/>
  <c r="IM83" i="1"/>
  <c r="KN84" i="1" l="1"/>
  <c r="KN83" i="1"/>
  <c r="KN85" i="1"/>
  <c r="KN87" i="1"/>
  <c r="KN60" i="1"/>
  <c r="KN25" i="1"/>
  <c r="IM331" i="1"/>
  <c r="IM330" i="1"/>
  <c r="KN330" i="1"/>
  <c r="IM332" i="1" l="1"/>
  <c r="IN25" i="1" l="1"/>
  <c r="IN76" i="1"/>
  <c r="KO76" i="1" l="1"/>
  <c r="KO25" i="1"/>
  <c r="IN60" i="1"/>
  <c r="IN87" i="1"/>
  <c r="IN85" i="1"/>
  <c r="IN83" i="1"/>
  <c r="IN82" i="1"/>
  <c r="IN80" i="1"/>
  <c r="IN77" i="1"/>
  <c r="IN75" i="1"/>
  <c r="IN73" i="1"/>
  <c r="IN70" i="1"/>
  <c r="IN68" i="1"/>
  <c r="IN66" i="1"/>
  <c r="IN62" i="1"/>
  <c r="IN59" i="1"/>
  <c r="IN56" i="1"/>
  <c r="IN54" i="1"/>
  <c r="IN51" i="1"/>
  <c r="IN48" i="1"/>
  <c r="IN45" i="1"/>
  <c r="IN43" i="1"/>
  <c r="IN41" i="1"/>
  <c r="IN39" i="1"/>
  <c r="IN37" i="1"/>
  <c r="IN32" i="1"/>
  <c r="IN30" i="1"/>
  <c r="IN3" i="1"/>
  <c r="IN27" i="1"/>
  <c r="IN23" i="1"/>
  <c r="IN19" i="1"/>
  <c r="IN13" i="1"/>
  <c r="IN10" i="1"/>
  <c r="IN8" i="1"/>
  <c r="IN5" i="1"/>
  <c r="IN2" i="1"/>
  <c r="IN26" i="1"/>
  <c r="IN11" i="1"/>
  <c r="IN4" i="1"/>
  <c r="IN84" i="1"/>
  <c r="IN81" i="1"/>
  <c r="IN79" i="1"/>
  <c r="IN74" i="1"/>
  <c r="IN72" i="1"/>
  <c r="IN69" i="1"/>
  <c r="IN67" i="1"/>
  <c r="IN65" i="1"/>
  <c r="IN63" i="1"/>
  <c r="IN57" i="1"/>
  <c r="IN55" i="1"/>
  <c r="IN52" i="1"/>
  <c r="IN50" i="1"/>
  <c r="IN47" i="1"/>
  <c r="IN44" i="1"/>
  <c r="IN42" i="1"/>
  <c r="IN40" i="1"/>
  <c r="IN38" i="1"/>
  <c r="IN36" i="1"/>
  <c r="IN33" i="1"/>
  <c r="IN31" i="1"/>
  <c r="IN29" i="1"/>
  <c r="IN28" i="1"/>
  <c r="IN21" i="1"/>
  <c r="IN18" i="1"/>
  <c r="IN9" i="1"/>
  <c r="IN7" i="1"/>
  <c r="KO9" i="1" l="1"/>
  <c r="KO21" i="1"/>
  <c r="KO31" i="1"/>
  <c r="KO36" i="1"/>
  <c r="KO44" i="1"/>
  <c r="KO67" i="1"/>
  <c r="KO72" i="1"/>
  <c r="KO79" i="1"/>
  <c r="KO4" i="1"/>
  <c r="KO30" i="1"/>
  <c r="KO32" i="1"/>
  <c r="KO51" i="1"/>
  <c r="KO59" i="1"/>
  <c r="KO66" i="1"/>
  <c r="KO68" i="1"/>
  <c r="KO70" i="1"/>
  <c r="KO75" i="1"/>
  <c r="KO83" i="1"/>
  <c r="KO85" i="1"/>
  <c r="KO60" i="1"/>
  <c r="KO7" i="1"/>
  <c r="KO18" i="1"/>
  <c r="KO28" i="1"/>
  <c r="KO29" i="1"/>
  <c r="KO33" i="1"/>
  <c r="KO38" i="1"/>
  <c r="KO40" i="1"/>
  <c r="KO42" i="1"/>
  <c r="KO47" i="1"/>
  <c r="KO50" i="1"/>
  <c r="KO52" i="1"/>
  <c r="KO55" i="1"/>
  <c r="KO57" i="1"/>
  <c r="KO63" i="1"/>
  <c r="KO65" i="1"/>
  <c r="KO69" i="1"/>
  <c r="KO74" i="1"/>
  <c r="KO81" i="1"/>
  <c r="KO84" i="1"/>
  <c r="KO11" i="1"/>
  <c r="KO26" i="1"/>
  <c r="KO5" i="1"/>
  <c r="KO8" i="1"/>
  <c r="KO10" i="1"/>
  <c r="KO13" i="1"/>
  <c r="KO19" i="1"/>
  <c r="KO23" i="1"/>
  <c r="KO27" i="1"/>
  <c r="KO3" i="1"/>
  <c r="KO37" i="1"/>
  <c r="KO39" i="1"/>
  <c r="KO41" i="1"/>
  <c r="KO43" i="1"/>
  <c r="KO45" i="1"/>
  <c r="KO48" i="1"/>
  <c r="KO54" i="1"/>
  <c r="KO56" i="1"/>
  <c r="KO62" i="1"/>
  <c r="KO73" i="1"/>
  <c r="KO77" i="1"/>
  <c r="KO80" i="1"/>
  <c r="KO82" i="1"/>
  <c r="KO87" i="1"/>
  <c r="IN331" i="1"/>
  <c r="KO330" i="1"/>
  <c r="IN330" i="1"/>
  <c r="KO2" i="1"/>
  <c r="IN332" i="1" l="1"/>
  <c r="IP67" i="1" l="1"/>
  <c r="IP83" i="1"/>
  <c r="IP55" i="1"/>
  <c r="IP77" i="1"/>
  <c r="IP36" i="1"/>
  <c r="KQ67" i="1" l="1"/>
  <c r="KQ36" i="1"/>
  <c r="KQ55" i="1"/>
  <c r="KQ77" i="1"/>
  <c r="KQ83" i="1"/>
  <c r="IP87" i="1"/>
  <c r="KQ330" i="1" l="1"/>
  <c r="KQ87" i="1"/>
  <c r="IP331" i="1"/>
  <c r="IP330" i="1"/>
  <c r="IP332" i="1" l="1"/>
  <c r="IQ275" i="1" l="1"/>
  <c r="IQ277" i="1"/>
  <c r="IQ257" i="1"/>
  <c r="KR257" i="1" l="1"/>
  <c r="KR277" i="1"/>
  <c r="KR275" i="1"/>
  <c r="IQ153" i="1"/>
  <c r="IQ154" i="1"/>
  <c r="IQ158" i="1"/>
  <c r="IQ160" i="1"/>
  <c r="IQ162" i="1"/>
  <c r="IQ164" i="1"/>
  <c r="IQ166" i="1"/>
  <c r="IQ169" i="1"/>
  <c r="IQ171" i="1"/>
  <c r="IQ173" i="1"/>
  <c r="IQ175" i="1"/>
  <c r="IQ180" i="1"/>
  <c r="IQ182" i="1"/>
  <c r="IQ190" i="1"/>
  <c r="IQ192" i="1"/>
  <c r="IQ195" i="1"/>
  <c r="IQ198" i="1"/>
  <c r="IQ206" i="1"/>
  <c r="IQ208" i="1"/>
  <c r="IQ212" i="1"/>
  <c r="IQ214" i="1"/>
  <c r="IQ218" i="1"/>
  <c r="IQ222" i="1"/>
  <c r="IQ224" i="1"/>
  <c r="IQ226" i="1"/>
  <c r="IQ228" i="1"/>
  <c r="IQ2" i="1"/>
  <c r="IQ5" i="1"/>
  <c r="IQ10" i="1"/>
  <c r="IQ18" i="1"/>
  <c r="IQ25" i="1"/>
  <c r="IQ27" i="1"/>
  <c r="IQ3" i="1"/>
  <c r="IQ32" i="1"/>
  <c r="IQ37" i="1"/>
  <c r="IQ39" i="1"/>
  <c r="IQ41" i="1"/>
  <c r="IQ43" i="1"/>
  <c r="IQ45" i="1"/>
  <c r="IQ48" i="1"/>
  <c r="IQ51" i="1"/>
  <c r="IQ54" i="1"/>
  <c r="IQ56" i="1"/>
  <c r="IQ59" i="1"/>
  <c r="IQ63" i="1"/>
  <c r="IQ65" i="1"/>
  <c r="IQ67" i="1"/>
  <c r="IQ69" i="1"/>
  <c r="IQ72" i="1"/>
  <c r="IQ74" i="1"/>
  <c r="IQ76" i="1"/>
  <c r="IQ79" i="1"/>
  <c r="IQ81" i="1"/>
  <c r="IQ83" i="1"/>
  <c r="IQ85" i="1"/>
  <c r="IQ235" i="1"/>
  <c r="IQ238" i="1"/>
  <c r="IQ240" i="1"/>
  <c r="IQ243" i="1"/>
  <c r="IQ245" i="1"/>
  <c r="IQ250" i="1"/>
  <c r="IQ253" i="1"/>
  <c r="IQ255" i="1"/>
  <c r="IQ259" i="1"/>
  <c r="IQ261" i="1"/>
  <c r="IQ263" i="1"/>
  <c r="IQ265" i="1"/>
  <c r="IQ270" i="1"/>
  <c r="IQ273" i="1"/>
  <c r="IQ280" i="1"/>
  <c r="IQ282" i="1"/>
  <c r="IQ285" i="1"/>
  <c r="IQ287" i="1"/>
  <c r="IQ289" i="1"/>
  <c r="IQ292" i="1"/>
  <c r="IQ296" i="1"/>
  <c r="IQ298" i="1"/>
  <c r="IQ303" i="1"/>
  <c r="IQ308" i="1"/>
  <c r="IQ325" i="1"/>
  <c r="IQ93" i="1"/>
  <c r="IQ96" i="1"/>
  <c r="IQ99" i="1"/>
  <c r="IQ102" i="1"/>
  <c r="IQ104" i="1"/>
  <c r="IQ106" i="1"/>
  <c r="IQ111" i="1"/>
  <c r="IQ113" i="1"/>
  <c r="IQ117" i="1"/>
  <c r="IQ121" i="1"/>
  <c r="IQ124" i="1"/>
  <c r="IQ126" i="1"/>
  <c r="IQ129" i="1"/>
  <c r="IQ133" i="1"/>
  <c r="IQ141" i="1"/>
  <c r="IQ94" i="1"/>
  <c r="IQ147" i="1"/>
  <c r="IQ97" i="1"/>
  <c r="IQ187" i="1"/>
  <c r="IQ16" i="1"/>
  <c r="IQ157" i="1"/>
  <c r="IQ159" i="1"/>
  <c r="IQ161" i="1"/>
  <c r="IQ163" i="1"/>
  <c r="IQ165" i="1"/>
  <c r="IQ168" i="1"/>
  <c r="IQ170" i="1"/>
  <c r="IQ172" i="1"/>
  <c r="IQ174" i="1"/>
  <c r="IQ179" i="1"/>
  <c r="IQ181" i="1"/>
  <c r="IQ184" i="1"/>
  <c r="IQ191" i="1"/>
  <c r="IQ193" i="1"/>
  <c r="IQ196" i="1"/>
  <c r="IQ203" i="1"/>
  <c r="IQ207" i="1"/>
  <c r="IQ211" i="1"/>
  <c r="IQ213" i="1"/>
  <c r="IQ215" i="1"/>
  <c r="IQ221" i="1"/>
  <c r="IQ223" i="1"/>
  <c r="IQ225" i="1"/>
  <c r="IQ227" i="1"/>
  <c r="IQ231" i="1"/>
  <c r="IQ7" i="1"/>
  <c r="IQ9" i="1"/>
  <c r="IQ11" i="1"/>
  <c r="IQ19" i="1"/>
  <c r="IQ23" i="1"/>
  <c r="IQ26" i="1"/>
  <c r="IQ28" i="1"/>
  <c r="IQ31" i="1"/>
  <c r="IQ33" i="1"/>
  <c r="IQ36" i="1"/>
  <c r="IQ38" i="1"/>
  <c r="IQ40" i="1"/>
  <c r="IQ42" i="1"/>
  <c r="IQ44" i="1"/>
  <c r="IQ47" i="1"/>
  <c r="IQ50" i="1"/>
  <c r="IQ52" i="1"/>
  <c r="IQ55" i="1"/>
  <c r="IQ57" i="1"/>
  <c r="IQ60" i="1"/>
  <c r="IQ62" i="1"/>
  <c r="IQ66" i="1"/>
  <c r="IQ68" i="1"/>
  <c r="IQ70" i="1"/>
  <c r="IQ73" i="1"/>
  <c r="IQ75" i="1"/>
  <c r="IQ77" i="1"/>
  <c r="IQ80" i="1"/>
  <c r="IQ82" i="1"/>
  <c r="IQ84" i="1"/>
  <c r="IQ310" i="1"/>
  <c r="IQ237" i="1"/>
  <c r="IQ239" i="1"/>
  <c r="IQ242" i="1"/>
  <c r="IQ244" i="1"/>
  <c r="IQ246" i="1"/>
  <c r="IQ251" i="1"/>
  <c r="IQ254" i="1"/>
  <c r="IQ258" i="1"/>
  <c r="IQ260" i="1"/>
  <c r="IQ262" i="1"/>
  <c r="IQ264" i="1"/>
  <c r="IQ272" i="1"/>
  <c r="IQ278" i="1"/>
  <c r="IQ281" i="1"/>
  <c r="IQ284" i="1"/>
  <c r="IQ286" i="1"/>
  <c r="IQ288" i="1"/>
  <c r="IQ290" i="1"/>
  <c r="IQ294" i="1"/>
  <c r="IQ297" i="1"/>
  <c r="IQ300" i="1"/>
  <c r="IQ305" i="1"/>
  <c r="IQ309" i="1"/>
  <c r="IQ328" i="1"/>
  <c r="IQ95" i="1"/>
  <c r="IQ98" i="1"/>
  <c r="IQ100" i="1"/>
  <c r="IQ103" i="1"/>
  <c r="IQ105" i="1"/>
  <c r="IQ109" i="1"/>
  <c r="IQ112" i="1"/>
  <c r="IQ114" i="1"/>
  <c r="IQ119" i="1"/>
  <c r="IQ123" i="1"/>
  <c r="IQ125" i="1"/>
  <c r="IQ128" i="1"/>
  <c r="IQ130" i="1"/>
  <c r="IQ134" i="1"/>
  <c r="IQ139" i="1"/>
  <c r="IQ146" i="1"/>
  <c r="IQ148" i="1"/>
  <c r="IQ101" i="1"/>
  <c r="IQ131" i="1"/>
  <c r="KR130" i="1" l="1"/>
  <c r="KR128" i="1"/>
  <c r="KR119" i="1"/>
  <c r="KR114" i="1"/>
  <c r="KR112" i="1"/>
  <c r="KR109" i="1"/>
  <c r="KR100" i="1"/>
  <c r="KR98" i="1"/>
  <c r="KR305" i="1"/>
  <c r="KR297" i="1"/>
  <c r="KR294" i="1"/>
  <c r="KR290" i="1"/>
  <c r="KR288" i="1"/>
  <c r="KR286" i="1"/>
  <c r="KR284" i="1"/>
  <c r="KR264" i="1"/>
  <c r="KR262" i="1"/>
  <c r="KR260" i="1"/>
  <c r="KR258" i="1"/>
  <c r="KR246" i="1"/>
  <c r="KR244" i="1"/>
  <c r="KR242" i="1"/>
  <c r="KR239" i="1"/>
  <c r="KR237" i="1"/>
  <c r="KR310" i="1"/>
  <c r="KR82" i="1"/>
  <c r="KR80" i="1"/>
  <c r="KR77" i="1"/>
  <c r="KR75" i="1"/>
  <c r="KR70" i="1"/>
  <c r="KR66" i="1"/>
  <c r="KR62" i="1"/>
  <c r="KR60" i="1"/>
  <c r="KR57" i="1"/>
  <c r="KR55" i="1"/>
  <c r="KR52" i="1"/>
  <c r="KR47" i="1"/>
  <c r="KR42" i="1"/>
  <c r="KR40" i="1"/>
  <c r="KR38" i="1"/>
  <c r="KR36" i="1"/>
  <c r="KR33" i="1"/>
  <c r="KR31" i="1"/>
  <c r="KR28" i="1"/>
  <c r="KR26" i="1"/>
  <c r="KR23" i="1"/>
  <c r="KR19" i="1"/>
  <c r="KR9" i="1"/>
  <c r="KR227" i="1"/>
  <c r="KR225" i="1"/>
  <c r="KR223" i="1"/>
  <c r="KR221" i="1"/>
  <c r="KR203" i="1"/>
  <c r="KR191" i="1"/>
  <c r="KR174" i="1"/>
  <c r="KR172" i="1"/>
  <c r="KR170" i="1"/>
  <c r="KR168" i="1"/>
  <c r="KR165" i="1"/>
  <c r="KR163" i="1"/>
  <c r="KR161" i="1"/>
  <c r="KR159" i="1"/>
  <c r="KR157" i="1"/>
  <c r="KR16" i="1"/>
  <c r="KR147" i="1"/>
  <c r="KR94" i="1"/>
  <c r="KR141" i="1"/>
  <c r="KR133" i="1"/>
  <c r="KR126" i="1"/>
  <c r="KR124" i="1"/>
  <c r="KR106" i="1"/>
  <c r="KR104" i="1"/>
  <c r="KR102" i="1"/>
  <c r="KR96" i="1"/>
  <c r="KR325" i="1"/>
  <c r="KR308" i="1"/>
  <c r="KR282" i="1"/>
  <c r="KR270" i="1"/>
  <c r="KR265" i="1"/>
  <c r="KR255" i="1"/>
  <c r="KR253" i="1"/>
  <c r="KR250" i="1"/>
  <c r="KR235" i="1"/>
  <c r="KR85" i="1"/>
  <c r="KR83" i="1"/>
  <c r="KR79" i="1"/>
  <c r="KR76" i="1"/>
  <c r="KR74" i="1"/>
  <c r="KR72" i="1"/>
  <c r="KR69" i="1"/>
  <c r="KR67" i="1"/>
  <c r="KR65" i="1"/>
  <c r="KR63" i="1"/>
  <c r="KR59" i="1"/>
  <c r="KR56" i="1"/>
  <c r="KR54" i="1"/>
  <c r="KR43" i="1"/>
  <c r="KR39" i="1"/>
  <c r="KR37" i="1"/>
  <c r="KR32" i="1"/>
  <c r="KR3" i="1"/>
  <c r="KR27" i="1"/>
  <c r="KR18" i="1"/>
  <c r="KR228" i="1"/>
  <c r="KR226" i="1"/>
  <c r="KR224" i="1"/>
  <c r="KR222" i="1"/>
  <c r="KR190" i="1"/>
  <c r="KR182" i="1"/>
  <c r="KR175" i="1"/>
  <c r="KR173" i="1"/>
  <c r="KR171" i="1"/>
  <c r="KR169" i="1"/>
  <c r="KR166" i="1"/>
  <c r="KR164" i="1"/>
  <c r="KR162" i="1"/>
  <c r="KR160" i="1"/>
  <c r="KR158" i="1"/>
  <c r="KR154" i="1"/>
  <c r="KR131" i="1"/>
  <c r="KR101" i="1"/>
  <c r="KR148" i="1"/>
  <c r="KR146" i="1"/>
  <c r="KR139" i="1"/>
  <c r="KR134" i="1"/>
  <c r="KR125" i="1"/>
  <c r="KR123" i="1"/>
  <c r="KR105" i="1"/>
  <c r="KR103" i="1"/>
  <c r="KR95" i="1"/>
  <c r="KR328" i="1"/>
  <c r="KR309" i="1"/>
  <c r="KR300" i="1"/>
  <c r="KR281" i="1"/>
  <c r="KR278" i="1"/>
  <c r="KR272" i="1"/>
  <c r="KR254" i="1"/>
  <c r="KR251" i="1"/>
  <c r="KR84" i="1"/>
  <c r="KR73" i="1"/>
  <c r="KR68" i="1"/>
  <c r="KR50" i="1"/>
  <c r="KR44" i="1"/>
  <c r="KR11" i="1"/>
  <c r="KR7" i="1"/>
  <c r="KR231" i="1"/>
  <c r="KR215" i="1"/>
  <c r="KR213" i="1"/>
  <c r="KR211" i="1"/>
  <c r="KR207" i="1"/>
  <c r="KR196" i="1"/>
  <c r="KR193" i="1"/>
  <c r="KR184" i="1"/>
  <c r="KR181" i="1"/>
  <c r="KR179" i="1"/>
  <c r="KR187" i="1"/>
  <c r="KR97" i="1"/>
  <c r="KR129" i="1"/>
  <c r="KR121" i="1"/>
  <c r="KR117" i="1"/>
  <c r="KR113" i="1"/>
  <c r="KR111" i="1"/>
  <c r="KR99" i="1"/>
  <c r="KR93" i="1"/>
  <c r="KR303" i="1"/>
  <c r="KR298" i="1"/>
  <c r="KR296" i="1"/>
  <c r="KR292" i="1"/>
  <c r="KR289" i="1"/>
  <c r="KR287" i="1"/>
  <c r="KR285" i="1"/>
  <c r="KR280" i="1"/>
  <c r="KR273" i="1"/>
  <c r="KR263" i="1"/>
  <c r="KR261" i="1"/>
  <c r="KR259" i="1"/>
  <c r="KR245" i="1"/>
  <c r="KR243" i="1"/>
  <c r="KR240" i="1"/>
  <c r="KR238" i="1"/>
  <c r="KR81" i="1"/>
  <c r="KR51" i="1"/>
  <c r="KR48" i="1"/>
  <c r="KR45" i="1"/>
  <c r="KR41" i="1"/>
  <c r="KR25" i="1"/>
  <c r="KR10" i="1"/>
  <c r="KR5" i="1"/>
  <c r="KR218" i="1"/>
  <c r="KR214" i="1"/>
  <c r="KR212" i="1"/>
  <c r="KR208" i="1"/>
  <c r="KR206" i="1"/>
  <c r="KR198" i="1"/>
  <c r="KR195" i="1"/>
  <c r="KR192" i="1"/>
  <c r="KR180" i="1"/>
  <c r="KR153" i="1"/>
  <c r="KR2" i="1"/>
  <c r="IQ324" i="1"/>
  <c r="IQ321" i="1"/>
  <c r="IQ320" i="1"/>
  <c r="IQ316" i="1"/>
  <c r="IQ314" i="1"/>
  <c r="IQ319" i="1"/>
  <c r="IQ315" i="1"/>
  <c r="IQ87" i="1"/>
  <c r="IQ323" i="1"/>
  <c r="IQ318" i="1"/>
  <c r="IQ313" i="1"/>
  <c r="KR316" i="1" l="1"/>
  <c r="KR314" i="1"/>
  <c r="KR320" i="1"/>
  <c r="KR321" i="1"/>
  <c r="KR324" i="1"/>
  <c r="KR313" i="1"/>
  <c r="KR318" i="1"/>
  <c r="KR323" i="1"/>
  <c r="KR87" i="1"/>
  <c r="KR315" i="1"/>
  <c r="KR319" i="1"/>
  <c r="IQ311" i="1"/>
  <c r="EP330" i="1"/>
  <c r="KR311" i="1" l="1"/>
  <c r="KR330" i="1"/>
  <c r="IQ331" i="1"/>
  <c r="IQ330" i="1"/>
  <c r="IQ332" i="1" l="1"/>
  <c r="IU127" i="1" l="1"/>
  <c r="KV127" i="1" l="1"/>
  <c r="IU99" i="1"/>
  <c r="IU247" i="1"/>
  <c r="IU147" i="1"/>
  <c r="IU141" i="1"/>
  <c r="IU133" i="1"/>
  <c r="IU126" i="1"/>
  <c r="IU121" i="1"/>
  <c r="IU113" i="1"/>
  <c r="IU106" i="1"/>
  <c r="IU103" i="1"/>
  <c r="IU96" i="1"/>
  <c r="IU325" i="1"/>
  <c r="IU303" i="1"/>
  <c r="IU296" i="1"/>
  <c r="IU289" i="1"/>
  <c r="IU285" i="1"/>
  <c r="IU282" i="1"/>
  <c r="IU277" i="1"/>
  <c r="IU262" i="1"/>
  <c r="IU258" i="1"/>
  <c r="IU253" i="1"/>
  <c r="IU245" i="1"/>
  <c r="IU240" i="1"/>
  <c r="IU235" i="1"/>
  <c r="IU81" i="1"/>
  <c r="IU76" i="1"/>
  <c r="IU72" i="1"/>
  <c r="IU66" i="1"/>
  <c r="IU60" i="1"/>
  <c r="IU55" i="1"/>
  <c r="IU50" i="1"/>
  <c r="IU44" i="1"/>
  <c r="IU40" i="1"/>
  <c r="IU36" i="1"/>
  <c r="IU31" i="1"/>
  <c r="IU28" i="1"/>
  <c r="IU23" i="1"/>
  <c r="IU17" i="1"/>
  <c r="IU9" i="1"/>
  <c r="IU2" i="1"/>
  <c r="ET330" i="1"/>
  <c r="IU226" i="1"/>
  <c r="IU222" i="1"/>
  <c r="IU214" i="1"/>
  <c r="IU207" i="1"/>
  <c r="IU195" i="1"/>
  <c r="IU187" i="1"/>
  <c r="IU180" i="1"/>
  <c r="IU173" i="1"/>
  <c r="IU169" i="1"/>
  <c r="IU164" i="1"/>
  <c r="IU160" i="1"/>
  <c r="IU157" i="1"/>
  <c r="IU323" i="1"/>
  <c r="IU318" i="1"/>
  <c r="IU313" i="1"/>
  <c r="IU146" i="1"/>
  <c r="IU130" i="1"/>
  <c r="IU119" i="1"/>
  <c r="IU105" i="1"/>
  <c r="IU98" i="1"/>
  <c r="IU305" i="1"/>
  <c r="IU290" i="1"/>
  <c r="IU272" i="1"/>
  <c r="IU259" i="1"/>
  <c r="IU246" i="1"/>
  <c r="IU237" i="1"/>
  <c r="IU84" i="1"/>
  <c r="IU75" i="1"/>
  <c r="IU65" i="1"/>
  <c r="IU54" i="1"/>
  <c r="IU148" i="1"/>
  <c r="IU134" i="1"/>
  <c r="IU123" i="1"/>
  <c r="IU109" i="1"/>
  <c r="IU95" i="1"/>
  <c r="IU300" i="1"/>
  <c r="IU288" i="1"/>
  <c r="IU281" i="1"/>
  <c r="IU265" i="1"/>
  <c r="IU257" i="1"/>
  <c r="IU244" i="1"/>
  <c r="IU310" i="1"/>
  <c r="IU82" i="1"/>
  <c r="IU73" i="1"/>
  <c r="IU63" i="1"/>
  <c r="IU51" i="1"/>
  <c r="IU41" i="1"/>
  <c r="IU32" i="1"/>
  <c r="IU25" i="1"/>
  <c r="IU10" i="1"/>
  <c r="IU39" i="1"/>
  <c r="IU21" i="1"/>
  <c r="IU227" i="1"/>
  <c r="IU215" i="1"/>
  <c r="IU196" i="1"/>
  <c r="IU174" i="1"/>
  <c r="IU324" i="1"/>
  <c r="IU43" i="1"/>
  <c r="IU27" i="1"/>
  <c r="IU231" i="1"/>
  <c r="IU221" i="1"/>
  <c r="IU206" i="1"/>
  <c r="IU184" i="1"/>
  <c r="IU179" i="1"/>
  <c r="IU168" i="1"/>
  <c r="IU163" i="1"/>
  <c r="IU159" i="1"/>
  <c r="IU154" i="1"/>
  <c r="IU320" i="1"/>
  <c r="IU234" i="1"/>
  <c r="IU97" i="1"/>
  <c r="IU94" i="1"/>
  <c r="IU136" i="1"/>
  <c r="IU129" i="1"/>
  <c r="IU124" i="1"/>
  <c r="IU117" i="1"/>
  <c r="IU111" i="1"/>
  <c r="IU16" i="1"/>
  <c r="IU100" i="1"/>
  <c r="IU93" i="1"/>
  <c r="IU308" i="1"/>
  <c r="IU298" i="1"/>
  <c r="IU292" i="1"/>
  <c r="IU287" i="1"/>
  <c r="IU283" i="1"/>
  <c r="IU280" i="1"/>
  <c r="IU273" i="1"/>
  <c r="IU264" i="1"/>
  <c r="IU260" i="1"/>
  <c r="IU255" i="1"/>
  <c r="IU248" i="1"/>
  <c r="IU243" i="1"/>
  <c r="IU238" i="1"/>
  <c r="IU83" i="1"/>
  <c r="IU79" i="1"/>
  <c r="IU74" i="1"/>
  <c r="IU68" i="1"/>
  <c r="IU62" i="1"/>
  <c r="IU57" i="1"/>
  <c r="IU311" i="1"/>
  <c r="IU47" i="1"/>
  <c r="IU42" i="1"/>
  <c r="IU38" i="1"/>
  <c r="IU33" i="1"/>
  <c r="IU29" i="1"/>
  <c r="IU26" i="1"/>
  <c r="IU19" i="1"/>
  <c r="IU11" i="1"/>
  <c r="IU7" i="1"/>
  <c r="IU228" i="1"/>
  <c r="IU224" i="1"/>
  <c r="IU218" i="1"/>
  <c r="IU212" i="1"/>
  <c r="IU203" i="1"/>
  <c r="IU191" i="1"/>
  <c r="IU182" i="1"/>
  <c r="IU175" i="1"/>
  <c r="IU171" i="1"/>
  <c r="IU166" i="1"/>
  <c r="IU162" i="1"/>
  <c r="IU158" i="1"/>
  <c r="IU153" i="1"/>
  <c r="IU319" i="1"/>
  <c r="IU315" i="1"/>
  <c r="IU101" i="1"/>
  <c r="IU139" i="1"/>
  <c r="IU125" i="1"/>
  <c r="IU112" i="1"/>
  <c r="IU102" i="1"/>
  <c r="IU328" i="1"/>
  <c r="IU297" i="1"/>
  <c r="IU286" i="1"/>
  <c r="IU278" i="1"/>
  <c r="IU263" i="1"/>
  <c r="IU254" i="1"/>
  <c r="IU242" i="1"/>
  <c r="IU87" i="1"/>
  <c r="IU80" i="1"/>
  <c r="IU69" i="1"/>
  <c r="IU59" i="1"/>
  <c r="IU48" i="1"/>
  <c r="IU145" i="1"/>
  <c r="IU128" i="1"/>
  <c r="IU114" i="1"/>
  <c r="IU104" i="1"/>
  <c r="IU309" i="1"/>
  <c r="IU294" i="1"/>
  <c r="IU284" i="1"/>
  <c r="IU275" i="1"/>
  <c r="IU261" i="1"/>
  <c r="IU250" i="1"/>
  <c r="IU239" i="1"/>
  <c r="IU85" i="1"/>
  <c r="IU77" i="1"/>
  <c r="IU67" i="1"/>
  <c r="IU56" i="1"/>
  <c r="IU45" i="1"/>
  <c r="IU37" i="1"/>
  <c r="IU3" i="1"/>
  <c r="IU18" i="1"/>
  <c r="IU4" i="1"/>
  <c r="IU30" i="1"/>
  <c r="IU8" i="1"/>
  <c r="IU223" i="1"/>
  <c r="IU211" i="1"/>
  <c r="IU190" i="1"/>
  <c r="IU170" i="1"/>
  <c r="IU314" i="1"/>
  <c r="IU14" i="1"/>
  <c r="IU225" i="1"/>
  <c r="IU213" i="1"/>
  <c r="IU192" i="1"/>
  <c r="IU181" i="1"/>
  <c r="IU172" i="1"/>
  <c r="IU165" i="1"/>
  <c r="IU161" i="1"/>
  <c r="IU155" i="1"/>
  <c r="IU321" i="1"/>
  <c r="IU316" i="1"/>
  <c r="KV239" i="1" l="1"/>
  <c r="KV250" i="1"/>
  <c r="KV261" i="1"/>
  <c r="KV284" i="1"/>
  <c r="KV294" i="1"/>
  <c r="KV263" i="1"/>
  <c r="KV278" i="1"/>
  <c r="KV286" i="1"/>
  <c r="KV297" i="1"/>
  <c r="KV328" i="1"/>
  <c r="KV315" i="1"/>
  <c r="KV319" i="1"/>
  <c r="KV243" i="1"/>
  <c r="KV255" i="1"/>
  <c r="KV273" i="1"/>
  <c r="KV280" i="1"/>
  <c r="KV308" i="1"/>
  <c r="KV234" i="1"/>
  <c r="KV231" i="1"/>
  <c r="KV310" i="1"/>
  <c r="KV257" i="1"/>
  <c r="KV288" i="1"/>
  <c r="KV259" i="1"/>
  <c r="KV272" i="1"/>
  <c r="KV290" i="1"/>
  <c r="KV305" i="1"/>
  <c r="KV313" i="1"/>
  <c r="KV318" i="1"/>
  <c r="KV323" i="1"/>
  <c r="KV245" i="1"/>
  <c r="KV253" i="1"/>
  <c r="KV282" i="1"/>
  <c r="KV325" i="1"/>
  <c r="KV247" i="1"/>
  <c r="KV316" i="1"/>
  <c r="KV321" i="1"/>
  <c r="KV155" i="1"/>
  <c r="KV161" i="1"/>
  <c r="KV165" i="1"/>
  <c r="KV172" i="1"/>
  <c r="KV181" i="1"/>
  <c r="KV192" i="1"/>
  <c r="KV213" i="1"/>
  <c r="KV225" i="1"/>
  <c r="KV14" i="1"/>
  <c r="KV314" i="1"/>
  <c r="KV170" i="1"/>
  <c r="KV190" i="1"/>
  <c r="KV211" i="1"/>
  <c r="KV223" i="1"/>
  <c r="KV8" i="1"/>
  <c r="KV30" i="1"/>
  <c r="KV4" i="1"/>
  <c r="KV18" i="1"/>
  <c r="KV3" i="1"/>
  <c r="KV37" i="1"/>
  <c r="KV45" i="1"/>
  <c r="KV56" i="1"/>
  <c r="KV67" i="1"/>
  <c r="KV77" i="1"/>
  <c r="KV85" i="1"/>
  <c r="KV275" i="1"/>
  <c r="KV309" i="1"/>
  <c r="KV104" i="1"/>
  <c r="KV114" i="1"/>
  <c r="KV128" i="1"/>
  <c r="KV145" i="1"/>
  <c r="KV48" i="1"/>
  <c r="KV59" i="1"/>
  <c r="KV69" i="1"/>
  <c r="KV80" i="1"/>
  <c r="KV87" i="1"/>
  <c r="KV242" i="1"/>
  <c r="KV254" i="1"/>
  <c r="KV102" i="1"/>
  <c r="KV112" i="1"/>
  <c r="KV125" i="1"/>
  <c r="KV139" i="1"/>
  <c r="KV101" i="1"/>
  <c r="KV153" i="1"/>
  <c r="KV158" i="1"/>
  <c r="KV162" i="1"/>
  <c r="KV166" i="1"/>
  <c r="KV171" i="1"/>
  <c r="KV175" i="1"/>
  <c r="KV182" i="1"/>
  <c r="KV191" i="1"/>
  <c r="KV203" i="1"/>
  <c r="KV212" i="1"/>
  <c r="KV218" i="1"/>
  <c r="KV224" i="1"/>
  <c r="KV228" i="1"/>
  <c r="KV7" i="1"/>
  <c r="KV11" i="1"/>
  <c r="KV19" i="1"/>
  <c r="KV26" i="1"/>
  <c r="KV29" i="1"/>
  <c r="KV33" i="1"/>
  <c r="KV38" i="1"/>
  <c r="KV42" i="1"/>
  <c r="KV47" i="1"/>
  <c r="KV311" i="1"/>
  <c r="KV57" i="1"/>
  <c r="KV62" i="1"/>
  <c r="KV68" i="1"/>
  <c r="KV74" i="1"/>
  <c r="KV79" i="1"/>
  <c r="KV83" i="1"/>
  <c r="KV238" i="1"/>
  <c r="KV248" i="1"/>
  <c r="KV260" i="1"/>
  <c r="KV264" i="1"/>
  <c r="KV283" i="1"/>
  <c r="KV287" i="1"/>
  <c r="KV292" i="1"/>
  <c r="KV298" i="1"/>
  <c r="KV93" i="1"/>
  <c r="KV100" i="1"/>
  <c r="KV16" i="1"/>
  <c r="KV111" i="1"/>
  <c r="KV117" i="1"/>
  <c r="KV124" i="1"/>
  <c r="KV129" i="1"/>
  <c r="KV136" i="1"/>
  <c r="KV94" i="1"/>
  <c r="KV97" i="1"/>
  <c r="KV320" i="1"/>
  <c r="KV154" i="1"/>
  <c r="KV159" i="1"/>
  <c r="KV163" i="1"/>
  <c r="KV168" i="1"/>
  <c r="KV179" i="1"/>
  <c r="KV184" i="1"/>
  <c r="KV206" i="1"/>
  <c r="KV221" i="1"/>
  <c r="KV27" i="1"/>
  <c r="KV43" i="1"/>
  <c r="KV324" i="1"/>
  <c r="KV174" i="1"/>
  <c r="KV196" i="1"/>
  <c r="KV215" i="1"/>
  <c r="KV227" i="1"/>
  <c r="KV21" i="1"/>
  <c r="KV39" i="1"/>
  <c r="KV10" i="1"/>
  <c r="KV25" i="1"/>
  <c r="KV32" i="1"/>
  <c r="KV41" i="1"/>
  <c r="KV51" i="1"/>
  <c r="KV63" i="1"/>
  <c r="KV73" i="1"/>
  <c r="KV82" i="1"/>
  <c r="KV244" i="1"/>
  <c r="KV265" i="1"/>
  <c r="KV281" i="1"/>
  <c r="KV300" i="1"/>
  <c r="KV95" i="1"/>
  <c r="KV109" i="1"/>
  <c r="KV123" i="1"/>
  <c r="KV134" i="1"/>
  <c r="KV148" i="1"/>
  <c r="KV54" i="1"/>
  <c r="KV65" i="1"/>
  <c r="KV75" i="1"/>
  <c r="KV84" i="1"/>
  <c r="KV237" i="1"/>
  <c r="KV246" i="1"/>
  <c r="KV98" i="1"/>
  <c r="KV105" i="1"/>
  <c r="KV119" i="1"/>
  <c r="KV130" i="1"/>
  <c r="KV146" i="1"/>
  <c r="KV157" i="1"/>
  <c r="KV160" i="1"/>
  <c r="KV164" i="1"/>
  <c r="KV169" i="1"/>
  <c r="KV173" i="1"/>
  <c r="KV180" i="1"/>
  <c r="KV187" i="1"/>
  <c r="KV195" i="1"/>
  <c r="KV207" i="1"/>
  <c r="KV214" i="1"/>
  <c r="KV222" i="1"/>
  <c r="KV226" i="1"/>
  <c r="KV9" i="1"/>
  <c r="KV17" i="1"/>
  <c r="KV23" i="1"/>
  <c r="KV28" i="1"/>
  <c r="KV31" i="1"/>
  <c r="KV36" i="1"/>
  <c r="KV40" i="1"/>
  <c r="KV44" i="1"/>
  <c r="KV50" i="1"/>
  <c r="KV55" i="1"/>
  <c r="KV60" i="1"/>
  <c r="KV66" i="1"/>
  <c r="KV72" i="1"/>
  <c r="KV76" i="1"/>
  <c r="KV81" i="1"/>
  <c r="KV235" i="1"/>
  <c r="KV240" i="1"/>
  <c r="KV258" i="1"/>
  <c r="KV262" i="1"/>
  <c r="KV277" i="1"/>
  <c r="KV285" i="1"/>
  <c r="KV289" i="1"/>
  <c r="KV296" i="1"/>
  <c r="KV303" i="1"/>
  <c r="KV96" i="1"/>
  <c r="KV103" i="1"/>
  <c r="KV106" i="1"/>
  <c r="KV113" i="1"/>
  <c r="KV121" i="1"/>
  <c r="KV126" i="1"/>
  <c r="KV133" i="1"/>
  <c r="KV141" i="1"/>
  <c r="KV147" i="1"/>
  <c r="KV99" i="1"/>
  <c r="KV2" i="1"/>
  <c r="IU52" i="1" l="1"/>
  <c r="KV52" i="1" l="1"/>
  <c r="IU330" i="1"/>
  <c r="KV330" i="1"/>
  <c r="IU331" i="1"/>
  <c r="IU332" i="1" l="1"/>
  <c r="IW281" i="1" l="1"/>
  <c r="KX281" i="1" l="1"/>
  <c r="IW264" i="1"/>
  <c r="KX264" i="1" l="1"/>
  <c r="IW313" i="1"/>
  <c r="KX313" i="1" l="1"/>
  <c r="IW110" i="1"/>
  <c r="KX110" i="1" l="1"/>
  <c r="IW139" i="1"/>
  <c r="IW277" i="1"/>
  <c r="IW316" i="1"/>
  <c r="IW315" i="1"/>
  <c r="IW323" i="1"/>
  <c r="IW9" i="1"/>
  <c r="IW85" i="1"/>
  <c r="IW314" i="1"/>
  <c r="IW221" i="1"/>
  <c r="IW109" i="1"/>
  <c r="IW192" i="1"/>
  <c r="IW17" i="1"/>
  <c r="IW165" i="1"/>
  <c r="KX192" i="1" l="1"/>
  <c r="KX221" i="1"/>
  <c r="KX85" i="1"/>
  <c r="KX323" i="1"/>
  <c r="KX316" i="1"/>
  <c r="KX139" i="1"/>
  <c r="KX165" i="1"/>
  <c r="KX17" i="1"/>
  <c r="KX109" i="1"/>
  <c r="KX314" i="1"/>
  <c r="KX9" i="1"/>
  <c r="KX315" i="1"/>
  <c r="KX277" i="1"/>
  <c r="IW37" i="1"/>
  <c r="IW254" i="1"/>
  <c r="IW305" i="1"/>
  <c r="IW160" i="1"/>
  <c r="IW83" i="1"/>
  <c r="IW311" i="1"/>
  <c r="IW180" i="1"/>
  <c r="IW225" i="1"/>
  <c r="IW261" i="1"/>
  <c r="IW195" i="1"/>
  <c r="IW300" i="1"/>
  <c r="IW239" i="1"/>
  <c r="IW257" i="1"/>
  <c r="IW318" i="1"/>
  <c r="IW282" i="1"/>
  <c r="IW149" i="1"/>
  <c r="IW284" i="1"/>
  <c r="IW324" i="1"/>
  <c r="KX257" i="1" l="1"/>
  <c r="KX300" i="1"/>
  <c r="KX261" i="1"/>
  <c r="KX180" i="1"/>
  <c r="KX83" i="1"/>
  <c r="KX305" i="1"/>
  <c r="KX37" i="1"/>
  <c r="KX324" i="1"/>
  <c r="KX282" i="1"/>
  <c r="KX284" i="1"/>
  <c r="KX149" i="1"/>
  <c r="KX318" i="1"/>
  <c r="KX239" i="1"/>
  <c r="KX195" i="1"/>
  <c r="KX225" i="1"/>
  <c r="KX311" i="1"/>
  <c r="KX160" i="1"/>
  <c r="KX254" i="1"/>
  <c r="IW87" i="1"/>
  <c r="IW67" i="1"/>
  <c r="IW151" i="1"/>
  <c r="IW222" i="1"/>
  <c r="IW243" i="1"/>
  <c r="IW77" i="1"/>
  <c r="IW152" i="1"/>
  <c r="IW89" i="1"/>
  <c r="IW320" i="1"/>
  <c r="IW319" i="1"/>
  <c r="IW163" i="1"/>
  <c r="IW161" i="1"/>
  <c r="IW36" i="1"/>
  <c r="IW159" i="1"/>
  <c r="IW150" i="1"/>
  <c r="IW90" i="1"/>
  <c r="IW223" i="1"/>
  <c r="IW55" i="1"/>
  <c r="IW65" i="1"/>
  <c r="IW262" i="1"/>
  <c r="KX223" i="1" l="1"/>
  <c r="KX36" i="1"/>
  <c r="KX163" i="1"/>
  <c r="KX320" i="1"/>
  <c r="KX152" i="1"/>
  <c r="KX77" i="1"/>
  <c r="KX222" i="1"/>
  <c r="KX151" i="1"/>
  <c r="KX87" i="1"/>
  <c r="KX65" i="1"/>
  <c r="KX262" i="1"/>
  <c r="KX55" i="1"/>
  <c r="KX90" i="1"/>
  <c r="KX150" i="1"/>
  <c r="KX159" i="1"/>
  <c r="KX161" i="1"/>
  <c r="KX319" i="1"/>
  <c r="KX89" i="1"/>
  <c r="KX243" i="1"/>
  <c r="KX67" i="1"/>
  <c r="IW330" i="1"/>
  <c r="KX330" i="1"/>
  <c r="IW331" i="1"/>
  <c r="IW332" i="1" l="1"/>
  <c r="IZ271" i="1" l="1"/>
  <c r="IZ138" i="1"/>
  <c r="LA138" i="1" l="1"/>
  <c r="LA271" i="1"/>
  <c r="IZ313" i="1" l="1"/>
  <c r="IZ315" i="1"/>
  <c r="IZ318" i="1"/>
  <c r="IZ319" i="1"/>
  <c r="IZ323" i="1"/>
  <c r="IZ153" i="1"/>
  <c r="IZ157" i="1"/>
  <c r="IZ159" i="1"/>
  <c r="IZ161" i="1"/>
  <c r="IZ163" i="1"/>
  <c r="IZ165" i="1"/>
  <c r="IZ169" i="1"/>
  <c r="IZ171" i="1"/>
  <c r="IZ173" i="1"/>
  <c r="IZ175" i="1"/>
  <c r="IZ179" i="1"/>
  <c r="IZ181" i="1"/>
  <c r="IZ184" i="1"/>
  <c r="IZ187" i="1"/>
  <c r="IZ192" i="1"/>
  <c r="IZ202" i="1"/>
  <c r="IZ206" i="1"/>
  <c r="IZ212" i="1"/>
  <c r="IZ218" i="1"/>
  <c r="IZ222" i="1"/>
  <c r="IZ224" i="1"/>
  <c r="IZ226" i="1"/>
  <c r="IZ228" i="1"/>
  <c r="IZ231" i="1"/>
  <c r="IZ2" i="1"/>
  <c r="IZ8" i="1"/>
  <c r="IZ10" i="1"/>
  <c r="IZ14" i="1"/>
  <c r="IZ18" i="1"/>
  <c r="IZ23" i="1"/>
  <c r="IZ26" i="1"/>
  <c r="IZ28" i="1"/>
  <c r="IZ41" i="1"/>
  <c r="IZ42" i="1"/>
  <c r="IZ43" i="1"/>
  <c r="IZ44" i="1"/>
  <c r="IZ45" i="1"/>
  <c r="IZ47" i="1"/>
  <c r="IZ48" i="1"/>
  <c r="IZ50" i="1"/>
  <c r="IZ51" i="1"/>
  <c r="IZ52" i="1"/>
  <c r="IZ55" i="1"/>
  <c r="IZ56" i="1"/>
  <c r="IZ57" i="1"/>
  <c r="IZ59" i="1"/>
  <c r="IZ60" i="1"/>
  <c r="IZ63" i="1"/>
  <c r="IZ62" i="1"/>
  <c r="IZ65" i="1"/>
  <c r="IZ66" i="1"/>
  <c r="IZ67" i="1"/>
  <c r="IZ68" i="1"/>
  <c r="IZ69" i="1"/>
  <c r="IZ72" i="1"/>
  <c r="IZ73" i="1"/>
  <c r="IZ74" i="1"/>
  <c r="IZ75" i="1"/>
  <c r="IZ76" i="1"/>
  <c r="IZ77" i="1"/>
  <c r="IZ79" i="1"/>
  <c r="IZ80" i="1"/>
  <c r="IZ81" i="1"/>
  <c r="IZ286" i="1"/>
  <c r="IZ287" i="1"/>
  <c r="IZ288" i="1"/>
  <c r="IZ289" i="1"/>
  <c r="IZ291" i="1"/>
  <c r="IZ292" i="1"/>
  <c r="IZ294" i="1"/>
  <c r="IZ296" i="1"/>
  <c r="IZ297" i="1"/>
  <c r="IZ298" i="1"/>
  <c r="IZ300" i="1"/>
  <c r="IZ303" i="1"/>
  <c r="IZ305" i="1"/>
  <c r="IZ309" i="1"/>
  <c r="IZ325" i="1"/>
  <c r="IZ328" i="1"/>
  <c r="IZ311" i="1"/>
  <c r="IZ314" i="1"/>
  <c r="IZ316" i="1"/>
  <c r="IZ320" i="1"/>
  <c r="IZ321" i="1"/>
  <c r="IZ324" i="1"/>
  <c r="IZ154" i="1"/>
  <c r="IZ158" i="1"/>
  <c r="IZ160" i="1"/>
  <c r="IZ162" i="1"/>
  <c r="IZ164" i="1"/>
  <c r="IZ166" i="1"/>
  <c r="IZ168" i="1"/>
  <c r="IZ170" i="1"/>
  <c r="IZ172" i="1"/>
  <c r="IZ174" i="1"/>
  <c r="IZ178" i="1"/>
  <c r="IZ180" i="1"/>
  <c r="IZ182" i="1"/>
  <c r="IZ190" i="1"/>
  <c r="IZ191" i="1"/>
  <c r="IZ194" i="1"/>
  <c r="IZ195" i="1"/>
  <c r="IZ196" i="1"/>
  <c r="IZ203" i="1"/>
  <c r="IZ205" i="1"/>
  <c r="IZ207" i="1"/>
  <c r="IZ211" i="1"/>
  <c r="IZ213" i="1"/>
  <c r="IZ214" i="1"/>
  <c r="IZ221" i="1"/>
  <c r="IZ223" i="1"/>
  <c r="IZ225" i="1"/>
  <c r="IZ227" i="1"/>
  <c r="IZ230" i="1"/>
  <c r="IZ232" i="1"/>
  <c r="IZ4" i="1"/>
  <c r="IZ7" i="1"/>
  <c r="IZ9" i="1"/>
  <c r="IZ11" i="1"/>
  <c r="IZ17" i="1"/>
  <c r="IZ19" i="1"/>
  <c r="IZ25" i="1"/>
  <c r="IZ27" i="1"/>
  <c r="IZ3" i="1"/>
  <c r="IZ29" i="1"/>
  <c r="IZ30" i="1"/>
  <c r="IZ31" i="1"/>
  <c r="IZ32" i="1"/>
  <c r="IZ33" i="1"/>
  <c r="IZ36" i="1"/>
  <c r="IZ37" i="1"/>
  <c r="IZ38" i="1"/>
  <c r="IZ39" i="1"/>
  <c r="IZ40" i="1"/>
  <c r="IZ83" i="1"/>
  <c r="IZ85" i="1"/>
  <c r="IZ87" i="1"/>
  <c r="IZ84" i="1"/>
  <c r="IZ310" i="1"/>
  <c r="IZ234" i="1"/>
  <c r="IZ235" i="1"/>
  <c r="IZ237" i="1"/>
  <c r="IZ238" i="1"/>
  <c r="IZ239" i="1"/>
  <c r="IZ240" i="1"/>
  <c r="IZ242" i="1"/>
  <c r="IZ243" i="1"/>
  <c r="IZ244" i="1"/>
  <c r="IZ245" i="1"/>
  <c r="IZ246" i="1"/>
  <c r="IZ247" i="1"/>
  <c r="IZ248" i="1"/>
  <c r="IZ250" i="1"/>
  <c r="IZ253" i="1"/>
  <c r="IZ254" i="1"/>
  <c r="IZ255" i="1"/>
  <c r="IZ257" i="1"/>
  <c r="IZ258" i="1"/>
  <c r="IZ259" i="1"/>
  <c r="IZ260" i="1"/>
  <c r="IZ261" i="1"/>
  <c r="IZ262" i="1"/>
  <c r="IZ263" i="1"/>
  <c r="IZ264" i="1"/>
  <c r="IZ272" i="1"/>
  <c r="IZ275" i="1"/>
  <c r="IZ277" i="1"/>
  <c r="IZ278" i="1"/>
  <c r="IZ280" i="1"/>
  <c r="IZ281" i="1"/>
  <c r="IZ282" i="1"/>
  <c r="IZ283" i="1"/>
  <c r="IZ284" i="1"/>
  <c r="IZ285" i="1"/>
  <c r="LA284" i="1" l="1"/>
  <c r="LA282" i="1"/>
  <c r="LA280" i="1"/>
  <c r="LA264" i="1"/>
  <c r="LA262" i="1"/>
  <c r="LA258" i="1"/>
  <c r="LA255" i="1"/>
  <c r="LA248" i="1"/>
  <c r="LA244" i="1"/>
  <c r="LA239" i="1"/>
  <c r="LA234" i="1"/>
  <c r="LA84" i="1"/>
  <c r="LA85" i="1"/>
  <c r="LA40" i="1"/>
  <c r="LA32" i="1"/>
  <c r="LA30" i="1"/>
  <c r="LA3" i="1"/>
  <c r="LA9" i="1"/>
  <c r="LA4" i="1"/>
  <c r="LA230" i="1"/>
  <c r="LA221" i="1"/>
  <c r="LA203" i="1"/>
  <c r="LA191" i="1"/>
  <c r="LA199" i="1"/>
  <c r="LA162" i="1"/>
  <c r="LA158" i="1"/>
  <c r="LA324" i="1"/>
  <c r="LA320" i="1"/>
  <c r="LA314" i="1"/>
  <c r="IZ88" i="1"/>
  <c r="IZ151" i="1"/>
  <c r="IZ149" i="1"/>
  <c r="IZ148" i="1"/>
  <c r="IZ146" i="1"/>
  <c r="IZ94" i="1"/>
  <c r="IZ145" i="1"/>
  <c r="IZ141" i="1"/>
  <c r="IZ139" i="1"/>
  <c r="IZ136" i="1"/>
  <c r="IZ134" i="1"/>
  <c r="IZ133" i="1"/>
  <c r="IZ130" i="1"/>
  <c r="IZ129" i="1"/>
  <c r="IZ128" i="1"/>
  <c r="IZ127" i="1"/>
  <c r="IZ126" i="1"/>
  <c r="IZ125" i="1"/>
  <c r="IZ124" i="1"/>
  <c r="IZ123" i="1"/>
  <c r="IZ117" i="1"/>
  <c r="IZ114" i="1"/>
  <c r="IZ113" i="1"/>
  <c r="IZ112" i="1"/>
  <c r="IZ111" i="1"/>
  <c r="IZ109" i="1"/>
  <c r="IZ106" i="1"/>
  <c r="IZ105" i="1"/>
  <c r="IZ16" i="1"/>
  <c r="IZ104" i="1"/>
  <c r="IZ103" i="1"/>
  <c r="IZ102" i="1"/>
  <c r="IZ101" i="1"/>
  <c r="IZ100" i="1"/>
  <c r="IZ99" i="1"/>
  <c r="IZ98" i="1"/>
  <c r="IZ97" i="1"/>
  <c r="IZ96" i="1"/>
  <c r="IZ95" i="1"/>
  <c r="IZ93" i="1"/>
  <c r="IZ90" i="1"/>
  <c r="IZ89" i="1"/>
  <c r="LA328" i="1"/>
  <c r="LA309" i="1"/>
  <c r="LA303" i="1"/>
  <c r="LA298" i="1"/>
  <c r="LA296" i="1"/>
  <c r="LA292" i="1"/>
  <c r="LA289" i="1"/>
  <c r="LA287" i="1"/>
  <c r="LA81" i="1"/>
  <c r="LA79" i="1"/>
  <c r="LA76" i="1"/>
  <c r="LA74" i="1"/>
  <c r="LA72" i="1"/>
  <c r="LA68" i="1"/>
  <c r="LA66" i="1"/>
  <c r="LA62" i="1"/>
  <c r="LA60" i="1"/>
  <c r="LA57" i="1"/>
  <c r="LA55" i="1"/>
  <c r="LA52" i="1"/>
  <c r="LA50" i="1"/>
  <c r="LA47" i="1"/>
  <c r="LA44" i="1"/>
  <c r="LA43" i="1"/>
  <c r="LA41" i="1"/>
  <c r="LA26" i="1"/>
  <c r="LA18" i="1"/>
  <c r="LA10" i="1"/>
  <c r="LA6" i="1"/>
  <c r="LA2" i="1"/>
  <c r="LA228" i="1"/>
  <c r="LA224" i="1"/>
  <c r="LA218" i="1"/>
  <c r="LA209" i="1"/>
  <c r="LA202" i="1"/>
  <c r="LA187" i="1"/>
  <c r="LA181" i="1"/>
  <c r="LA175" i="1"/>
  <c r="LA171" i="1"/>
  <c r="LA165" i="1"/>
  <c r="LA161" i="1"/>
  <c r="LA157" i="1"/>
  <c r="LA323" i="1"/>
  <c r="LA318" i="1"/>
  <c r="LA313" i="1"/>
  <c r="LA277" i="1"/>
  <c r="LA272" i="1"/>
  <c r="LA260" i="1"/>
  <c r="LA253" i="1"/>
  <c r="LA246" i="1"/>
  <c r="LA242" i="1"/>
  <c r="LA237" i="1"/>
  <c r="LA38" i="1"/>
  <c r="LA36" i="1"/>
  <c r="LA25" i="1"/>
  <c r="LA17" i="1"/>
  <c r="LA225" i="1"/>
  <c r="LA213" i="1"/>
  <c r="LA207" i="1"/>
  <c r="LA195" i="1"/>
  <c r="LA180" i="1"/>
  <c r="LA174" i="1"/>
  <c r="LA170" i="1"/>
  <c r="LA166" i="1"/>
  <c r="IZ215" i="1"/>
  <c r="IZ152" i="1"/>
  <c r="IZ150" i="1"/>
  <c r="IZ147" i="1"/>
  <c r="LA285" i="1"/>
  <c r="LA283" i="1"/>
  <c r="LA281" i="1"/>
  <c r="LA278" i="1"/>
  <c r="LA275" i="1"/>
  <c r="LA263" i="1"/>
  <c r="LA261" i="1"/>
  <c r="LA259" i="1"/>
  <c r="LA257" i="1"/>
  <c r="LA254" i="1"/>
  <c r="LA250" i="1"/>
  <c r="LA247" i="1"/>
  <c r="LA245" i="1"/>
  <c r="LA243" i="1"/>
  <c r="LA240" i="1"/>
  <c r="LA238" i="1"/>
  <c r="LA235" i="1"/>
  <c r="LA310" i="1"/>
  <c r="LA87" i="1"/>
  <c r="LA83" i="1"/>
  <c r="LA39" i="1"/>
  <c r="LA37" i="1"/>
  <c r="LA33" i="1"/>
  <c r="LA31" i="1"/>
  <c r="LA29" i="1"/>
  <c r="LA27" i="1"/>
  <c r="LA19" i="1"/>
  <c r="LA11" i="1"/>
  <c r="LA7" i="1"/>
  <c r="LA232" i="1"/>
  <c r="LA227" i="1"/>
  <c r="LA223" i="1"/>
  <c r="LA214" i="1"/>
  <c r="LA211" i="1"/>
  <c r="LA205" i="1"/>
  <c r="LA196" i="1"/>
  <c r="LA194" i="1"/>
  <c r="LA190" i="1"/>
  <c r="LA182" i="1"/>
  <c r="LA178" i="1"/>
  <c r="LA172" i="1"/>
  <c r="LA168" i="1"/>
  <c r="LA164" i="1"/>
  <c r="LA160" i="1"/>
  <c r="LA154" i="1"/>
  <c r="LA321" i="1"/>
  <c r="LA316" i="1"/>
  <c r="LA311" i="1"/>
  <c r="LA325" i="1"/>
  <c r="LA305" i="1"/>
  <c r="LA300" i="1"/>
  <c r="LA297" i="1"/>
  <c r="LA294" i="1"/>
  <c r="LA291" i="1"/>
  <c r="LA288" i="1"/>
  <c r="LA286" i="1"/>
  <c r="LA80" i="1"/>
  <c r="LA77" i="1"/>
  <c r="LA75" i="1"/>
  <c r="LA73" i="1"/>
  <c r="LA69" i="1"/>
  <c r="LA67" i="1"/>
  <c r="LA65" i="1"/>
  <c r="LA63" i="1"/>
  <c r="LA59" i="1"/>
  <c r="LA56" i="1"/>
  <c r="LA54" i="1"/>
  <c r="LA51" i="1"/>
  <c r="LA48" i="1"/>
  <c r="LA45" i="1"/>
  <c r="LA122" i="1"/>
  <c r="LA42" i="1"/>
  <c r="LA28" i="1"/>
  <c r="LA23" i="1"/>
  <c r="LA14" i="1"/>
  <c r="LA8" i="1"/>
  <c r="LA231" i="1"/>
  <c r="LA226" i="1"/>
  <c r="LA222" i="1"/>
  <c r="LA212" i="1"/>
  <c r="LA206" i="1"/>
  <c r="LA192" i="1"/>
  <c r="LA184" i="1"/>
  <c r="LA179" i="1"/>
  <c r="LA173" i="1"/>
  <c r="LA169" i="1"/>
  <c r="LA163" i="1"/>
  <c r="LA159" i="1"/>
  <c r="LA153" i="1"/>
  <c r="LA319" i="1"/>
  <c r="LA315" i="1"/>
  <c r="EY330" i="1"/>
  <c r="LA150" i="1" l="1"/>
  <c r="LA89" i="1"/>
  <c r="LA91" i="1"/>
  <c r="LA95" i="1"/>
  <c r="LA97" i="1"/>
  <c r="LA99" i="1"/>
  <c r="LA101" i="1"/>
  <c r="LA103" i="1"/>
  <c r="LA16" i="1"/>
  <c r="LA106" i="1"/>
  <c r="LA111" i="1"/>
  <c r="LA113" i="1"/>
  <c r="LA117" i="1"/>
  <c r="LA124" i="1"/>
  <c r="LA126" i="1"/>
  <c r="LA128" i="1"/>
  <c r="LA130" i="1"/>
  <c r="LA134" i="1"/>
  <c r="LA139" i="1"/>
  <c r="LA145" i="1"/>
  <c r="LA146" i="1"/>
  <c r="LA149" i="1"/>
  <c r="LA88" i="1"/>
  <c r="IZ330" i="1"/>
  <c r="LA215" i="1"/>
  <c r="LA147" i="1"/>
  <c r="LA152" i="1"/>
  <c r="LA90" i="1"/>
  <c r="LA93" i="1"/>
  <c r="LA96" i="1"/>
  <c r="LA98" i="1"/>
  <c r="LA100" i="1"/>
  <c r="LA102" i="1"/>
  <c r="LA104" i="1"/>
  <c r="LA105" i="1"/>
  <c r="LA109" i="1"/>
  <c r="LA112" i="1"/>
  <c r="LA114" i="1"/>
  <c r="LA123" i="1"/>
  <c r="LA125" i="1"/>
  <c r="LA127" i="1"/>
  <c r="LA129" i="1"/>
  <c r="LA133" i="1"/>
  <c r="LA136" i="1"/>
  <c r="LA141" i="1"/>
  <c r="LA94" i="1"/>
  <c r="LA148" i="1"/>
  <c r="LA151" i="1"/>
  <c r="LA330" i="1"/>
  <c r="IZ331" i="1"/>
  <c r="IZ332" i="1" l="1"/>
  <c r="JC276" i="1" l="1"/>
  <c r="HC330" i="1" l="1"/>
  <c r="JC85" i="1"/>
  <c r="JC55" i="1"/>
  <c r="JC9" i="1"/>
  <c r="JC319" i="1"/>
  <c r="JC318" i="1"/>
  <c r="JC315" i="1"/>
  <c r="JC324" i="1"/>
  <c r="JC311" i="1"/>
  <c r="JC305" i="1"/>
  <c r="JC291" i="1"/>
  <c r="JC284" i="1"/>
  <c r="JC277" i="1"/>
  <c r="JC261" i="1"/>
  <c r="JC225" i="1"/>
  <c r="JC221" i="1"/>
  <c r="JC190" i="1"/>
  <c r="JC168" i="1"/>
  <c r="JC159" i="1"/>
  <c r="JC139" i="1"/>
  <c r="JC109" i="1"/>
  <c r="JC77" i="1"/>
  <c r="JC67" i="1"/>
  <c r="JC36" i="1"/>
  <c r="JC12" i="1"/>
  <c r="JC83" i="1"/>
  <c r="JC110" i="1"/>
  <c r="JC87" i="1"/>
  <c r="JC68" i="1"/>
  <c r="JC14" i="1"/>
  <c r="JC321" i="1"/>
  <c r="JC320" i="1"/>
  <c r="JC316" i="1"/>
  <c r="JC314" i="1"/>
  <c r="JC313" i="1"/>
  <c r="JC307" i="1"/>
  <c r="JC300" i="1"/>
  <c r="JC285" i="1"/>
  <c r="JC282" i="1"/>
  <c r="JC262" i="1"/>
  <c r="JC237" i="1"/>
  <c r="JC222" i="1"/>
  <c r="JC192" i="1"/>
  <c r="JC180" i="1"/>
  <c r="JC163" i="1"/>
  <c r="JC160" i="1"/>
  <c r="LD276" i="1"/>
  <c r="JC330" i="1" l="1"/>
  <c r="LD163" i="1"/>
  <c r="LD222" i="1"/>
  <c r="LD262" i="1"/>
  <c r="LD282" i="1"/>
  <c r="LD300" i="1"/>
  <c r="LD313" i="1"/>
  <c r="LD68" i="1"/>
  <c r="LD87" i="1"/>
  <c r="LD12" i="1"/>
  <c r="LD109" i="1"/>
  <c r="LD159" i="1"/>
  <c r="LD168" i="1"/>
  <c r="LD284" i="1"/>
  <c r="LD315" i="1"/>
  <c r="LD318" i="1"/>
  <c r="LD319" i="1"/>
  <c r="LD9" i="1"/>
  <c r="JC331" i="1"/>
  <c r="LD330" i="1"/>
  <c r="LD85" i="1"/>
  <c r="LD160" i="1"/>
  <c r="LD180" i="1"/>
  <c r="LD192" i="1"/>
  <c r="LD237" i="1"/>
  <c r="LD285" i="1"/>
  <c r="LD307" i="1"/>
  <c r="LD314" i="1"/>
  <c r="LD316" i="1"/>
  <c r="LD320" i="1"/>
  <c r="LD321" i="1"/>
  <c r="LD14" i="1"/>
  <c r="LD110" i="1"/>
  <c r="LD83" i="1"/>
  <c r="LD36" i="1"/>
  <c r="LD67" i="1"/>
  <c r="LD77" i="1"/>
  <c r="LD139" i="1"/>
  <c r="LD190" i="1"/>
  <c r="LD221" i="1"/>
  <c r="LD225" i="1"/>
  <c r="LD261" i="1"/>
  <c r="LD277" i="1"/>
  <c r="LD291" i="1"/>
  <c r="LD305" i="1"/>
  <c r="LD311" i="1"/>
  <c r="LD324" i="1"/>
  <c r="LD55" i="1"/>
  <c r="JC332" i="1" l="1"/>
  <c r="JE231" i="1"/>
  <c r="JE277" i="1"/>
  <c r="JE280" i="1"/>
  <c r="JE282" i="1"/>
  <c r="JE283" i="1"/>
  <c r="JE285" i="1"/>
  <c r="JE287" i="1"/>
  <c r="JE289" i="1"/>
  <c r="JE294" i="1"/>
  <c r="JE297" i="1"/>
  <c r="JE300" i="1"/>
  <c r="JE305" i="1"/>
  <c r="JE325" i="1"/>
  <c r="JE89" i="1"/>
  <c r="JE91" i="1"/>
  <c r="JE94" i="1"/>
  <c r="JE96" i="1"/>
  <c r="JE98" i="1"/>
  <c r="JE100" i="1"/>
  <c r="JE102" i="1"/>
  <c r="JE104" i="1"/>
  <c r="JE106" i="1"/>
  <c r="JE111" i="1"/>
  <c r="JE113" i="1"/>
  <c r="JE116" i="1"/>
  <c r="JE122" i="1"/>
  <c r="JE124" i="1"/>
  <c r="JE127" i="1"/>
  <c r="JE128" i="1"/>
  <c r="JE130" i="1"/>
  <c r="JE129" i="1" l="1"/>
  <c r="JE112" i="1"/>
  <c r="LF111" i="1"/>
  <c r="JE105" i="1"/>
  <c r="LF104" i="1"/>
  <c r="JE101" i="1"/>
  <c r="LF100" i="1"/>
  <c r="JE97" i="1"/>
  <c r="LF96" i="1"/>
  <c r="JE93" i="1"/>
  <c r="LF91" i="1"/>
  <c r="LF305" i="1"/>
  <c r="JE303" i="1"/>
  <c r="LF297" i="1"/>
  <c r="JE296" i="1"/>
  <c r="LF289" i="1"/>
  <c r="JE288" i="1"/>
  <c r="LF285" i="1"/>
  <c r="JE284" i="1"/>
  <c r="LF282" i="1"/>
  <c r="JE281" i="1"/>
  <c r="LF277" i="1"/>
  <c r="JE275" i="1"/>
  <c r="JE274" i="1"/>
  <c r="JE272" i="1"/>
  <c r="JE271" i="1"/>
  <c r="JE264" i="1"/>
  <c r="JE263" i="1"/>
  <c r="JE262" i="1"/>
  <c r="JE261" i="1"/>
  <c r="JE260" i="1"/>
  <c r="JE259" i="1"/>
  <c r="JE258" i="1"/>
  <c r="JE257" i="1"/>
  <c r="JE255" i="1"/>
  <c r="JE254" i="1"/>
  <c r="JE253" i="1"/>
  <c r="JE252" i="1"/>
  <c r="JE250" i="1"/>
  <c r="JE248" i="1"/>
  <c r="JE246" i="1"/>
  <c r="JE245" i="1"/>
  <c r="JE244" i="1"/>
  <c r="JE243" i="1"/>
  <c r="JE242" i="1"/>
  <c r="JE240" i="1"/>
  <c r="JE239" i="1"/>
  <c r="JE238" i="1"/>
  <c r="JE237" i="1"/>
  <c r="JE235" i="1"/>
  <c r="JE234" i="1"/>
  <c r="JE310" i="1"/>
  <c r="JE88" i="1"/>
  <c r="JE87" i="1"/>
  <c r="JE85" i="1"/>
  <c r="JE84" i="1"/>
  <c r="JE83" i="1"/>
  <c r="JE82" i="1"/>
  <c r="JE81" i="1"/>
  <c r="JE80" i="1"/>
  <c r="JE79" i="1"/>
  <c r="JE77" i="1"/>
  <c r="JE76" i="1"/>
  <c r="JE75" i="1"/>
  <c r="JE74" i="1"/>
  <c r="JE73" i="1"/>
  <c r="JE72" i="1"/>
  <c r="JE71" i="1"/>
  <c r="JE69" i="1"/>
  <c r="JE68" i="1"/>
  <c r="JE67" i="1"/>
  <c r="JE66" i="1"/>
  <c r="JE65" i="1"/>
  <c r="JE62" i="1"/>
  <c r="JE63" i="1"/>
  <c r="JE60" i="1"/>
  <c r="JE59" i="1"/>
  <c r="JE57" i="1"/>
  <c r="JE56" i="1"/>
  <c r="JE55" i="1"/>
  <c r="JE54" i="1"/>
  <c r="JE51" i="1"/>
  <c r="JE50" i="1"/>
  <c r="JE48" i="1"/>
  <c r="JE47" i="1"/>
  <c r="JE44" i="1"/>
  <c r="JE43" i="1"/>
  <c r="JE42" i="1"/>
  <c r="JE41" i="1"/>
  <c r="JE40" i="1"/>
  <c r="JE39" i="1"/>
  <c r="JE38" i="1"/>
  <c r="JE37" i="1"/>
  <c r="JE36" i="1"/>
  <c r="JE33" i="1"/>
  <c r="JE32" i="1"/>
  <c r="JE31" i="1"/>
  <c r="JE30" i="1"/>
  <c r="JE29" i="1"/>
  <c r="JE3" i="1"/>
  <c r="JE28" i="1"/>
  <c r="JE27" i="1"/>
  <c r="JE26" i="1"/>
  <c r="JE25" i="1"/>
  <c r="JE23" i="1"/>
  <c r="JE18" i="1"/>
  <c r="JE17" i="1"/>
  <c r="JE16" i="1"/>
  <c r="JE14" i="1"/>
  <c r="JE11" i="1"/>
  <c r="JE10" i="1"/>
  <c r="JE9" i="1"/>
  <c r="JE8" i="1"/>
  <c r="JE7" i="1"/>
  <c r="JE6" i="1"/>
  <c r="JE4" i="1"/>
  <c r="JE2" i="1"/>
  <c r="FD330" i="1"/>
  <c r="JE232" i="1"/>
  <c r="LF130" i="1"/>
  <c r="JE125" i="1"/>
  <c r="LF122" i="1"/>
  <c r="LF116" i="1"/>
  <c r="JE196" i="1"/>
  <c r="JE152" i="1"/>
  <c r="JE151" i="1"/>
  <c r="JE150" i="1"/>
  <c r="JE149" i="1"/>
  <c r="JE148" i="1"/>
  <c r="JE147" i="1"/>
  <c r="JE146" i="1"/>
  <c r="JE145" i="1"/>
  <c r="JE141" i="1"/>
  <c r="JE139" i="1"/>
  <c r="JE138" i="1"/>
  <c r="JE136" i="1"/>
  <c r="JE134" i="1"/>
  <c r="JE133" i="1"/>
  <c r="JE132" i="1"/>
  <c r="LF128" i="1"/>
  <c r="JE126" i="1"/>
  <c r="LF127" i="1"/>
  <c r="LF124" i="1"/>
  <c r="JE123" i="1"/>
  <c r="JE114" i="1"/>
  <c r="LF113" i="1"/>
  <c r="JE109" i="1"/>
  <c r="LF106" i="1"/>
  <c r="JE103" i="1"/>
  <c r="LF102" i="1"/>
  <c r="JE99" i="1"/>
  <c r="LF98" i="1"/>
  <c r="JE95" i="1"/>
  <c r="LF94" i="1"/>
  <c r="JE90" i="1"/>
  <c r="LF89" i="1"/>
  <c r="LF325" i="1"/>
  <c r="JE309" i="1"/>
  <c r="JE307" i="1"/>
  <c r="LF300" i="1"/>
  <c r="JE298" i="1"/>
  <c r="LF294" i="1"/>
  <c r="JE291" i="1"/>
  <c r="LF287" i="1"/>
  <c r="JE286" i="1"/>
  <c r="LF283" i="1"/>
  <c r="LF280" i="1"/>
  <c r="JE278" i="1"/>
  <c r="LF231" i="1"/>
  <c r="JE230" i="1"/>
  <c r="JE228" i="1"/>
  <c r="JE227" i="1"/>
  <c r="JE226" i="1"/>
  <c r="JE225" i="1"/>
  <c r="JE224" i="1"/>
  <c r="JE223" i="1"/>
  <c r="JE222" i="1"/>
  <c r="JE221" i="1"/>
  <c r="JE218" i="1"/>
  <c r="JE214" i="1"/>
  <c r="JE213" i="1"/>
  <c r="JE212" i="1"/>
  <c r="JE211" i="1"/>
  <c r="JE209" i="1"/>
  <c r="JE207" i="1"/>
  <c r="JE206" i="1"/>
  <c r="JE205" i="1"/>
  <c r="JE203" i="1"/>
  <c r="JE202" i="1"/>
  <c r="JE199" i="1"/>
  <c r="JE195" i="1"/>
  <c r="JE194" i="1"/>
  <c r="JE192" i="1"/>
  <c r="JE191" i="1"/>
  <c r="JE190" i="1"/>
  <c r="JE187" i="1"/>
  <c r="JE184" i="1"/>
  <c r="JE182" i="1"/>
  <c r="JE181" i="1"/>
  <c r="JE180" i="1"/>
  <c r="JE179" i="1"/>
  <c r="JE178" i="1"/>
  <c r="JE174" i="1"/>
  <c r="JE173" i="1"/>
  <c r="JE172" i="1"/>
  <c r="JE171" i="1"/>
  <c r="JE170" i="1"/>
  <c r="JE169" i="1"/>
  <c r="JE168" i="1"/>
  <c r="JE166" i="1"/>
  <c r="JE165" i="1"/>
  <c r="JE164" i="1"/>
  <c r="JE163" i="1"/>
  <c r="JE162" i="1"/>
  <c r="JE161" i="1"/>
  <c r="JE160" i="1"/>
  <c r="JE159" i="1"/>
  <c r="JE158" i="1"/>
  <c r="JE157" i="1"/>
  <c r="JE154" i="1"/>
  <c r="JE153" i="1"/>
  <c r="JE324" i="1"/>
  <c r="JE323" i="1"/>
  <c r="JE321" i="1"/>
  <c r="JE319" i="1"/>
  <c r="JE320" i="1"/>
  <c r="JE318" i="1"/>
  <c r="JE316" i="1"/>
  <c r="JE315" i="1"/>
  <c r="JE314" i="1"/>
  <c r="JE313" i="1"/>
  <c r="JE311" i="1"/>
  <c r="LF313" i="1" l="1"/>
  <c r="LF315" i="1"/>
  <c r="LF318" i="1"/>
  <c r="LF319" i="1"/>
  <c r="LF323" i="1"/>
  <c r="LF153" i="1"/>
  <c r="LF154" i="1"/>
  <c r="LF184" i="1"/>
  <c r="LF190" i="1"/>
  <c r="LF191" i="1"/>
  <c r="LF192" i="1"/>
  <c r="LF202" i="1"/>
  <c r="LF203" i="1"/>
  <c r="LF209" i="1"/>
  <c r="LF211" i="1"/>
  <c r="LF212" i="1"/>
  <c r="LF213" i="1"/>
  <c r="LF214" i="1"/>
  <c r="LF218" i="1"/>
  <c r="LF230" i="1"/>
  <c r="LF286" i="1"/>
  <c r="LF291" i="1"/>
  <c r="LF298" i="1"/>
  <c r="LF307" i="1"/>
  <c r="LF90" i="1"/>
  <c r="LF95" i="1"/>
  <c r="LF99" i="1"/>
  <c r="LF103" i="1"/>
  <c r="LF114" i="1"/>
  <c r="LF123" i="1"/>
  <c r="LF126" i="1"/>
  <c r="LF132" i="1"/>
  <c r="LF133" i="1"/>
  <c r="LF134" i="1"/>
  <c r="LF136" i="1"/>
  <c r="JE331" i="1"/>
  <c r="LF330" i="1"/>
  <c r="LF2" i="1"/>
  <c r="JE330" i="1"/>
  <c r="LF6" i="1"/>
  <c r="LF7" i="1"/>
  <c r="LF8" i="1"/>
  <c r="LF9" i="1"/>
  <c r="LF10" i="1"/>
  <c r="LF11" i="1"/>
  <c r="LF14" i="1"/>
  <c r="LF25" i="1"/>
  <c r="LF26" i="1"/>
  <c r="LF27" i="1"/>
  <c r="LF28" i="1"/>
  <c r="LF3" i="1"/>
  <c r="LF47" i="1"/>
  <c r="LF48" i="1"/>
  <c r="LF50" i="1"/>
  <c r="LF51" i="1"/>
  <c r="LF65" i="1"/>
  <c r="LF66" i="1"/>
  <c r="LF67" i="1"/>
  <c r="LF68" i="1"/>
  <c r="LF69" i="1"/>
  <c r="LF87" i="1"/>
  <c r="LF88" i="1"/>
  <c r="LF234" i="1"/>
  <c r="LF237" i="1"/>
  <c r="LF239" i="1"/>
  <c r="LF242" i="1"/>
  <c r="LF244" i="1"/>
  <c r="LF246" i="1"/>
  <c r="LF250" i="1"/>
  <c r="LF253" i="1"/>
  <c r="LF255" i="1"/>
  <c r="LF258" i="1"/>
  <c r="LF260" i="1"/>
  <c r="LF262" i="1"/>
  <c r="LF264" i="1"/>
  <c r="LF271" i="1"/>
  <c r="LF274" i="1"/>
  <c r="LF93" i="1"/>
  <c r="LF97" i="1"/>
  <c r="LF101" i="1"/>
  <c r="LF105" i="1"/>
  <c r="LF112" i="1"/>
  <c r="LF129" i="1"/>
  <c r="LF311" i="1"/>
  <c r="LF314" i="1"/>
  <c r="LF316" i="1"/>
  <c r="LF320" i="1"/>
  <c r="LF321" i="1"/>
  <c r="LF324" i="1"/>
  <c r="LF157" i="1"/>
  <c r="LF158" i="1"/>
  <c r="LF159" i="1"/>
  <c r="LF160" i="1"/>
  <c r="LF161" i="1"/>
  <c r="LF162" i="1"/>
  <c r="LF163" i="1"/>
  <c r="LF164" i="1"/>
  <c r="LF165" i="1"/>
  <c r="LF166" i="1"/>
  <c r="LF168" i="1"/>
  <c r="LF169" i="1"/>
  <c r="LF170" i="1"/>
  <c r="LF171" i="1"/>
  <c r="LF172" i="1"/>
  <c r="LF173" i="1"/>
  <c r="LF174" i="1"/>
  <c r="LF178" i="1"/>
  <c r="LF179" i="1"/>
  <c r="LF180" i="1"/>
  <c r="LF181" i="1"/>
  <c r="LF182" i="1"/>
  <c r="LF187" i="1"/>
  <c r="LF194" i="1"/>
  <c r="LF195" i="1"/>
  <c r="LF199" i="1"/>
  <c r="LF205" i="1"/>
  <c r="LF206" i="1"/>
  <c r="LF207" i="1"/>
  <c r="LF221" i="1"/>
  <c r="LF222" i="1"/>
  <c r="LF223" i="1"/>
  <c r="LF224" i="1"/>
  <c r="LF225" i="1"/>
  <c r="LF226" i="1"/>
  <c r="LF227" i="1"/>
  <c r="LF228" i="1"/>
  <c r="LF278" i="1"/>
  <c r="LF309" i="1"/>
  <c r="LF109" i="1"/>
  <c r="LF138" i="1"/>
  <c r="LF139" i="1"/>
  <c r="LF141" i="1"/>
  <c r="LF145" i="1"/>
  <c r="LF146" i="1"/>
  <c r="LF147" i="1"/>
  <c r="LF148" i="1"/>
  <c r="LF149" i="1"/>
  <c r="LF150" i="1"/>
  <c r="LF151" i="1"/>
  <c r="LF152" i="1"/>
  <c r="LF196" i="1"/>
  <c r="LF125" i="1"/>
  <c r="LF232" i="1"/>
  <c r="LF4" i="1"/>
  <c r="LF16" i="1"/>
  <c r="LF17" i="1"/>
  <c r="LF18" i="1"/>
  <c r="LF23" i="1"/>
  <c r="LF29" i="1"/>
  <c r="LF30" i="1"/>
  <c r="LF31" i="1"/>
  <c r="LF32" i="1"/>
  <c r="LF33" i="1"/>
  <c r="LF36" i="1"/>
  <c r="LF37" i="1"/>
  <c r="LF38" i="1"/>
  <c r="LF39" i="1"/>
  <c r="LF40" i="1"/>
  <c r="LF41" i="1"/>
  <c r="LF42" i="1"/>
  <c r="LF43" i="1"/>
  <c r="LF44" i="1"/>
  <c r="LF54" i="1"/>
  <c r="LF55" i="1"/>
  <c r="LF56" i="1"/>
  <c r="LF57" i="1"/>
  <c r="LF59" i="1"/>
  <c r="LF60" i="1"/>
  <c r="LF63" i="1"/>
  <c r="LF62" i="1"/>
  <c r="LF71" i="1"/>
  <c r="LF72" i="1"/>
  <c r="LF73" i="1"/>
  <c r="LF74" i="1"/>
  <c r="LF75" i="1"/>
  <c r="LF76" i="1"/>
  <c r="LF77" i="1"/>
  <c r="LF79" i="1"/>
  <c r="LF80" i="1"/>
  <c r="LF81" i="1"/>
  <c r="LF82" i="1"/>
  <c r="LF83" i="1"/>
  <c r="LF84" i="1"/>
  <c r="LF85" i="1"/>
  <c r="LF310" i="1"/>
  <c r="LF235" i="1"/>
  <c r="LF238" i="1"/>
  <c r="LF240" i="1"/>
  <c r="LF243" i="1"/>
  <c r="LF245" i="1"/>
  <c r="LF248" i="1"/>
  <c r="LF252" i="1"/>
  <c r="LF254" i="1"/>
  <c r="LF257" i="1"/>
  <c r="LF259" i="1"/>
  <c r="LF261" i="1"/>
  <c r="LF263" i="1"/>
  <c r="LF272" i="1"/>
  <c r="LF275" i="1"/>
  <c r="LF281" i="1"/>
  <c r="LF284" i="1"/>
  <c r="LF288" i="1"/>
  <c r="LF296" i="1"/>
  <c r="LF303" i="1"/>
  <c r="JE332" i="1" l="1"/>
  <c r="JK110" i="1" l="1"/>
  <c r="HK330" i="1" l="1"/>
  <c r="JK190" i="1"/>
  <c r="JK281" i="1"/>
  <c r="JK43" i="1"/>
  <c r="JK29" i="1"/>
  <c r="JK225" i="1"/>
  <c r="JK148" i="1"/>
  <c r="JK235" i="1"/>
  <c r="JK257" i="1"/>
  <c r="JK192" i="1"/>
  <c r="JK316" i="1"/>
  <c r="JK36" i="1"/>
  <c r="JK184" i="1"/>
  <c r="JK54" i="1"/>
  <c r="JK242" i="1"/>
  <c r="JK165" i="1"/>
  <c r="JK277" i="1"/>
  <c r="JK315" i="1"/>
  <c r="JK77" i="1"/>
  <c r="JK305" i="1"/>
  <c r="JK109" i="1"/>
  <c r="JK87" i="1"/>
  <c r="JK9" i="1"/>
  <c r="JK282" i="1"/>
  <c r="JK34" i="1"/>
  <c r="JK139" i="1"/>
  <c r="JK221" i="1"/>
  <c r="JK261" i="1"/>
  <c r="JK163" i="1"/>
  <c r="JK159" i="1"/>
  <c r="JK14" i="1"/>
  <c r="JK311" i="1"/>
  <c r="JK320" i="1"/>
  <c r="JK180" i="1"/>
  <c r="JK67" i="1"/>
  <c r="JK12" i="1"/>
  <c r="LL110" i="1"/>
  <c r="JK111" i="1"/>
  <c r="JK285" i="1"/>
  <c r="JK314" i="1"/>
  <c r="JK319" i="1"/>
  <c r="JK222" i="1"/>
  <c r="JK239" i="1"/>
  <c r="JK161" i="1"/>
  <c r="JK284" i="1"/>
  <c r="JK318" i="1"/>
  <c r="JK291" i="1"/>
  <c r="JK83" i="1"/>
  <c r="JK324" i="1"/>
  <c r="JK330" i="1" l="1"/>
  <c r="LL318" i="1"/>
  <c r="LL284" i="1"/>
  <c r="LL161" i="1"/>
  <c r="LL239" i="1"/>
  <c r="LL319" i="1"/>
  <c r="LL324" i="1"/>
  <c r="LL83" i="1"/>
  <c r="LL291" i="1"/>
  <c r="LL222" i="1"/>
  <c r="LL314" i="1"/>
  <c r="LL285" i="1"/>
  <c r="LL111" i="1"/>
  <c r="LL12" i="1"/>
  <c r="LL320" i="1"/>
  <c r="LL311" i="1"/>
  <c r="LL14" i="1"/>
  <c r="LL139" i="1"/>
  <c r="LL87" i="1"/>
  <c r="LL109" i="1"/>
  <c r="LL305" i="1"/>
  <c r="LL277" i="1"/>
  <c r="LL242" i="1"/>
  <c r="LL316" i="1"/>
  <c r="LL192" i="1"/>
  <c r="LL29" i="1"/>
  <c r="LL43" i="1"/>
  <c r="LL281" i="1"/>
  <c r="LL190" i="1"/>
  <c r="LL67" i="1"/>
  <c r="LL180" i="1"/>
  <c r="LL159" i="1"/>
  <c r="LL163" i="1"/>
  <c r="LL261" i="1"/>
  <c r="LL221" i="1"/>
  <c r="LL34" i="1"/>
  <c r="LL282" i="1"/>
  <c r="LL9" i="1"/>
  <c r="JK331" i="1"/>
  <c r="LL330" i="1"/>
  <c r="LL77" i="1"/>
  <c r="LL315" i="1"/>
  <c r="LL165" i="1"/>
  <c r="LL54" i="1"/>
  <c r="LL184" i="1"/>
  <c r="LL36" i="1"/>
  <c r="LL257" i="1"/>
  <c r="LL235" i="1"/>
  <c r="LL148" i="1"/>
  <c r="LL225" i="1"/>
  <c r="JK332" i="1" l="1"/>
  <c r="JS330" i="1"/>
  <c r="JS331" i="1"/>
  <c r="JS332" i="1" l="1"/>
</calcChain>
</file>

<file path=xl/comments1.xml><?xml version="1.0" encoding="utf-8"?>
<comments xmlns="http://schemas.openxmlformats.org/spreadsheetml/2006/main">
  <authors>
    <author>RameshVasudevan</author>
    <author>Ramesh.V</author>
  </authors>
  <commentList>
    <comment ref="E103" authorId="0" shapeId="0">
      <text>
        <r>
          <rPr>
            <sz val="9"/>
            <color indexed="81"/>
            <rFont val="Tahoma"/>
            <family val="2"/>
          </rPr>
          <t>Tcode changed due to change in Franchise</t>
        </r>
      </text>
    </comment>
    <comment ref="FP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Rent, remove CAM amount Rs 508365/-</t>
        </r>
      </text>
    </comment>
    <comment ref="FQ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Rent, remove CAM amount Rs 508365/-</t>
        </r>
      </text>
    </comment>
    <comment ref="GF110" authorId="1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remove CAM amount</t>
        </r>
      </text>
    </comment>
    <comment ref="GG110" authorId="1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H110" authorId="1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I110" authorId="1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remove CAM amount</t>
        </r>
      </text>
    </comment>
    <comment ref="GJ110" authorId="1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K110" authorId="1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L110" authorId="1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M110" authorId="1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N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O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remove CAM amount</t>
        </r>
      </text>
    </comment>
    <comment ref="GP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Q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R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remove CAM amount</t>
        </r>
      </text>
    </comment>
    <comment ref="GS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 xml:space="preserve">Note: In Zara Revenue Share, remove CAM amount
</t>
        </r>
      </text>
    </comment>
    <comment ref="GT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U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Note: In Zara Revenue Share, remove CAM amount</t>
        </r>
      </text>
    </comment>
    <comment ref="GV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remove CAM amount</t>
        </r>
      </text>
    </comment>
    <comment ref="GW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X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Y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</t>
        </r>
      </text>
    </comment>
    <comment ref="GZ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amount.</t>
        </r>
      </text>
    </comment>
    <comment ref="HA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amount.</t>
        </r>
      </text>
    </comment>
    <comment ref="HB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remove CAM amount.</t>
        </r>
      </text>
    </comment>
    <comment ref="HC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D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E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F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CAM amount removed.</t>
        </r>
      </text>
    </comment>
    <comment ref="HG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H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I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CAM amount removed.</t>
        </r>
      </text>
    </comment>
    <comment ref="HJ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CAM amount removed.</t>
        </r>
      </text>
    </comment>
    <comment ref="HK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L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CAM amount removed.</t>
        </r>
      </text>
    </comment>
    <comment ref="HM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N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O110" authorId="0" shapeId="0">
      <text>
        <r>
          <rPr>
            <b/>
            <sz val="9"/>
            <color indexed="81"/>
            <rFont val="Tahoma"/>
            <family val="2"/>
          </rPr>
          <t>Note:</t>
        </r>
        <r>
          <rPr>
            <sz val="9"/>
            <color indexed="81"/>
            <rFont val="Tahoma"/>
            <family val="2"/>
          </rPr>
          <t xml:space="preserve"> In Zara Revenue Share, CAM amount removed.</t>
        </r>
      </text>
    </comment>
    <comment ref="HP110" authorId="0" shapeId="0">
      <text>
        <r>
          <rPr>
            <b/>
            <sz val="9"/>
            <color indexed="81"/>
            <rFont val="Tahoma"/>
            <family val="2"/>
          </rPr>
          <t xml:space="preserve">Note: </t>
        </r>
        <r>
          <rPr>
            <sz val="9"/>
            <color indexed="81"/>
            <rFont val="Tahoma"/>
            <family val="2"/>
          </rPr>
          <t>In Zara Revenue Share, CAM amount removed.</t>
        </r>
      </text>
    </comment>
  </commentList>
</comments>
</file>

<file path=xl/sharedStrings.xml><?xml version="1.0" encoding="utf-8"?>
<sst xmlns="http://schemas.openxmlformats.org/spreadsheetml/2006/main" count="3255" uniqueCount="1539">
  <si>
    <t>Sr. No.</t>
  </si>
  <si>
    <t>Floor</t>
  </si>
  <si>
    <t>Unit Nos</t>
  </si>
  <si>
    <t>Carpet Area</t>
  </si>
  <si>
    <t>Format</t>
  </si>
  <si>
    <t>Brand Name</t>
  </si>
  <si>
    <t>Ground Floor</t>
  </si>
  <si>
    <t>Inline</t>
  </si>
  <si>
    <t>Planet Sports</t>
  </si>
  <si>
    <t>Nike</t>
  </si>
  <si>
    <t xml:space="preserve">Levis  </t>
  </si>
  <si>
    <t>UCB</t>
  </si>
  <si>
    <t>Woodland</t>
  </si>
  <si>
    <t>Sports XS</t>
  </si>
  <si>
    <t>Mochi</t>
  </si>
  <si>
    <t>Casio</t>
  </si>
  <si>
    <t>Converse</t>
  </si>
  <si>
    <t>F&amp;B</t>
  </si>
  <si>
    <t>Mammo Deli</t>
  </si>
  <si>
    <t>Lunettes Lounge</t>
  </si>
  <si>
    <t>Ecstasy</t>
  </si>
  <si>
    <t>Jewellery</t>
  </si>
  <si>
    <t>Pet World</t>
  </si>
  <si>
    <t>Studio Cell</t>
  </si>
  <si>
    <t>Hyper market</t>
  </si>
  <si>
    <t>Big Bazaar</t>
  </si>
  <si>
    <t>Foams India</t>
  </si>
  <si>
    <t xml:space="preserve">Reynolds </t>
  </si>
  <si>
    <t>Capdase</t>
  </si>
  <si>
    <t>VIP</t>
  </si>
  <si>
    <t>Fastrack</t>
  </si>
  <si>
    <t>Indian Terrain</t>
  </si>
  <si>
    <t>Flying Machine</t>
  </si>
  <si>
    <t>Peter England</t>
  </si>
  <si>
    <t>Mufti</t>
  </si>
  <si>
    <t>Spykar</t>
  </si>
  <si>
    <t>Urban Touch</t>
  </si>
  <si>
    <t>John Players</t>
  </si>
  <si>
    <t>Sting</t>
  </si>
  <si>
    <t>Poppat Jamals</t>
  </si>
  <si>
    <t>Turakhia</t>
  </si>
  <si>
    <t>Gini &amp; Jony</t>
  </si>
  <si>
    <t>MegaMart</t>
  </si>
  <si>
    <t>Anchor</t>
  </si>
  <si>
    <t>MAX</t>
  </si>
  <si>
    <t>Lego</t>
  </si>
  <si>
    <t>Mera Toy Shop</t>
  </si>
  <si>
    <t>CEX</t>
  </si>
  <si>
    <t>Univercell</t>
  </si>
  <si>
    <t>The Mobile Store</t>
  </si>
  <si>
    <t>Time Factory</t>
  </si>
  <si>
    <t>Lee</t>
  </si>
  <si>
    <t>Wrangler</t>
  </si>
  <si>
    <t>Jockey</t>
  </si>
  <si>
    <t>Speedo</t>
  </si>
  <si>
    <t>Pepe</t>
  </si>
  <si>
    <t>Manchester United</t>
  </si>
  <si>
    <t>Rayban</t>
  </si>
  <si>
    <t>GNC</t>
  </si>
  <si>
    <t>Puma</t>
  </si>
  <si>
    <t>Allen Solly</t>
  </si>
  <si>
    <t>Adidas</t>
  </si>
  <si>
    <t>Reebok</t>
  </si>
  <si>
    <t>Mini - Anchor</t>
  </si>
  <si>
    <t>Reliance Digital</t>
  </si>
  <si>
    <t>Splash</t>
  </si>
  <si>
    <t>Kiosk</t>
  </si>
  <si>
    <t>CCD</t>
  </si>
  <si>
    <t>Chai Café</t>
  </si>
  <si>
    <t>Steve Madden</t>
  </si>
  <si>
    <t>SunGlass Hut</t>
  </si>
  <si>
    <t>Promod</t>
  </si>
  <si>
    <t>Charles &amp; Keith</t>
  </si>
  <si>
    <t>Tommy Hilfiger</t>
  </si>
  <si>
    <t>Guess</t>
  </si>
  <si>
    <t>Lacoste</t>
  </si>
  <si>
    <t>Gas</t>
  </si>
  <si>
    <t>Levis Global</t>
  </si>
  <si>
    <t>Tag Heuer</t>
  </si>
  <si>
    <t>Swarovski</t>
  </si>
  <si>
    <t>Forest Essentials</t>
  </si>
  <si>
    <t>Eske</t>
  </si>
  <si>
    <t>Lifestyle</t>
  </si>
  <si>
    <t>M&amp;S</t>
  </si>
  <si>
    <t>Pantaloons</t>
  </si>
  <si>
    <t>Zodiac</t>
  </si>
  <si>
    <t>Clarks</t>
  </si>
  <si>
    <t>Helios</t>
  </si>
  <si>
    <t>CPK</t>
  </si>
  <si>
    <t>Hidesign</t>
  </si>
  <si>
    <t>Parcos Perfumes</t>
  </si>
  <si>
    <t>Calonge</t>
  </si>
  <si>
    <t>Aldo</t>
  </si>
  <si>
    <t>Rado</t>
  </si>
  <si>
    <t>Nandos</t>
  </si>
  <si>
    <t>Fcuk</t>
  </si>
  <si>
    <t>Swatch</t>
  </si>
  <si>
    <t>Tissot</t>
  </si>
  <si>
    <t>Longines</t>
  </si>
  <si>
    <t>Parcos Cosmetics</t>
  </si>
  <si>
    <t>Clinique</t>
  </si>
  <si>
    <t>Estee Lauder</t>
  </si>
  <si>
    <t>Mac</t>
  </si>
  <si>
    <t>Calvin klein Jeans - CK</t>
  </si>
  <si>
    <t>Da Milano Women</t>
  </si>
  <si>
    <t>Chanel</t>
  </si>
  <si>
    <t>Quiksilver</t>
  </si>
  <si>
    <t>SuperDry</t>
  </si>
  <si>
    <t>Kenneth Cole</t>
  </si>
  <si>
    <t>First Floor</t>
  </si>
  <si>
    <t>Cotton World</t>
  </si>
  <si>
    <t>The Raymond shop</t>
  </si>
  <si>
    <t>Arrow</t>
  </si>
  <si>
    <t>Van Heusen</t>
  </si>
  <si>
    <t>US Polo</t>
  </si>
  <si>
    <t>Louis Phillippe</t>
  </si>
  <si>
    <t>Celio</t>
  </si>
  <si>
    <t>Metro</t>
  </si>
  <si>
    <t>WITCO</t>
  </si>
  <si>
    <t>BATA</t>
  </si>
  <si>
    <t>Home Stop</t>
  </si>
  <si>
    <t>INC 5</t>
  </si>
  <si>
    <t>Esbeda</t>
  </si>
  <si>
    <t>Chemistry</t>
  </si>
  <si>
    <t>Wills Lifestyle</t>
  </si>
  <si>
    <t>Croma</t>
  </si>
  <si>
    <t>Baggit</t>
  </si>
  <si>
    <t>Raiara</t>
  </si>
  <si>
    <t>Malabar Gold</t>
  </si>
  <si>
    <t>Globus</t>
  </si>
  <si>
    <t>Coffee Bean Tea leaf</t>
  </si>
  <si>
    <t>Rajdhani</t>
  </si>
  <si>
    <t>Little Nathella</t>
  </si>
  <si>
    <t>Cygnus</t>
  </si>
  <si>
    <t>Zimson</t>
  </si>
  <si>
    <t>GILI</t>
  </si>
  <si>
    <t>GRT</t>
  </si>
  <si>
    <t>AND</t>
  </si>
  <si>
    <t>Seacret</t>
  </si>
  <si>
    <t>Avirate</t>
  </si>
  <si>
    <t>Ruosh</t>
  </si>
  <si>
    <t>Pavers England</t>
  </si>
  <si>
    <t>Rosso Brunelio</t>
  </si>
  <si>
    <t>GKB Opticals</t>
  </si>
  <si>
    <t>Park Avenue</t>
  </si>
  <si>
    <t>Baskin Robbins</t>
  </si>
  <si>
    <t>Juice Lounge</t>
  </si>
  <si>
    <t>Blackberrys</t>
  </si>
  <si>
    <t>Sony World</t>
  </si>
  <si>
    <t>World of titan</t>
  </si>
  <si>
    <t>Second Floor</t>
  </si>
  <si>
    <t>Begum</t>
  </si>
  <si>
    <t>SOCH</t>
  </si>
  <si>
    <t>Global Desi</t>
  </si>
  <si>
    <t>Kushals</t>
  </si>
  <si>
    <t xml:space="preserve">Access </t>
  </si>
  <si>
    <t>Robotouch</t>
  </si>
  <si>
    <t>O2 Spa</t>
  </si>
  <si>
    <t>Ethnicity</t>
  </si>
  <si>
    <t>Bose</t>
  </si>
  <si>
    <t>Ayesha</t>
  </si>
  <si>
    <t>WH</t>
  </si>
  <si>
    <t>Enamor</t>
  </si>
  <si>
    <t>1st Step</t>
  </si>
  <si>
    <t>Sculpture</t>
  </si>
  <si>
    <t>Gadget Monster</t>
  </si>
  <si>
    <t>Bombay Dyeing</t>
  </si>
  <si>
    <t>Archies</t>
  </si>
  <si>
    <t>Toni &amp; Guy</t>
  </si>
  <si>
    <t>Kalanikethan</t>
  </si>
  <si>
    <t>Entertainment</t>
  </si>
  <si>
    <t>Scary House</t>
  </si>
  <si>
    <t>Claire's</t>
  </si>
  <si>
    <t>Vasanta Bhavan</t>
  </si>
  <si>
    <t>Tantra</t>
  </si>
  <si>
    <t>Cream &amp; Fudge</t>
  </si>
  <si>
    <t>Samsung</t>
  </si>
  <si>
    <t>Subway</t>
  </si>
  <si>
    <t>Kababs</t>
  </si>
  <si>
    <t>BIBA</t>
  </si>
  <si>
    <t>Fab India</t>
  </si>
  <si>
    <t>RMKV</t>
  </si>
  <si>
    <t>Jashn</t>
  </si>
  <si>
    <t>Third Floor</t>
  </si>
  <si>
    <t>Moti Mahal</t>
  </si>
  <si>
    <t>Nallas Appakadai</t>
  </si>
  <si>
    <t>China Wall</t>
  </si>
  <si>
    <t>Kailash Parbat</t>
  </si>
  <si>
    <t>Arabian Hut</t>
  </si>
  <si>
    <t>Fruit Punch</t>
  </si>
  <si>
    <t>Kwality Walls</t>
  </si>
  <si>
    <t>Dominos</t>
  </si>
  <si>
    <t>KFC</t>
  </si>
  <si>
    <t>Funcity</t>
  </si>
  <si>
    <t>Donut House</t>
  </si>
  <si>
    <t>M2M</t>
  </si>
  <si>
    <t>ADSR</t>
  </si>
  <si>
    <t>Mannual</t>
  </si>
  <si>
    <t>ID - Food Court</t>
  </si>
  <si>
    <t>Source</t>
  </si>
  <si>
    <t>Pink Berry</t>
  </si>
  <si>
    <t>ID - Restaurant</t>
  </si>
  <si>
    <t>Cha Republic</t>
  </si>
  <si>
    <t xml:space="preserve">Igloo </t>
  </si>
  <si>
    <t>HP World</t>
  </si>
  <si>
    <t>I Play</t>
  </si>
  <si>
    <t>Wow Momos</t>
  </si>
  <si>
    <t>Trading Date</t>
  </si>
  <si>
    <t>Chargeable Area</t>
  </si>
  <si>
    <t>OOD Life</t>
  </si>
  <si>
    <t>Zara</t>
  </si>
  <si>
    <t>Lower Ground</t>
  </si>
  <si>
    <t>RS PS on Chargebale Area</t>
  </si>
  <si>
    <t>MG PS on Chargeable Area</t>
  </si>
  <si>
    <t xml:space="preserve">Canon </t>
  </si>
  <si>
    <t>Uttarikha</t>
  </si>
  <si>
    <t>Brown tree</t>
  </si>
  <si>
    <t>The Body Shop</t>
  </si>
  <si>
    <t>Apple I</t>
  </si>
  <si>
    <t>Diesel</t>
  </si>
  <si>
    <t>Omega/Cartier</t>
  </si>
  <si>
    <t>William Pen</t>
  </si>
  <si>
    <t xml:space="preserve">Cookieman </t>
  </si>
  <si>
    <t>Bag Zone</t>
  </si>
  <si>
    <t xml:space="preserve">Nathella   </t>
  </si>
  <si>
    <t>Country Club</t>
  </si>
  <si>
    <t>Naturals Lounge</t>
  </si>
  <si>
    <t>Camera Need</t>
  </si>
  <si>
    <t>Aakrithi</t>
  </si>
  <si>
    <t>Accessorize</t>
  </si>
  <si>
    <t>Blackberry Mobile</t>
  </si>
  <si>
    <t>Shreenikethan</t>
  </si>
  <si>
    <t>Just Watches</t>
  </si>
  <si>
    <t>Headphone Zone</t>
  </si>
  <si>
    <t>Basic Life</t>
  </si>
  <si>
    <t>Doctors Pharmacy</t>
  </si>
  <si>
    <t>Brooks Brother</t>
  </si>
  <si>
    <t>Bbag</t>
  </si>
  <si>
    <t>Revenue Share %</t>
  </si>
  <si>
    <t>Airtel</t>
  </si>
  <si>
    <t>Grolier</t>
  </si>
  <si>
    <t>Addon</t>
  </si>
  <si>
    <t>Mainland China</t>
  </si>
  <si>
    <t>TASMAC</t>
  </si>
  <si>
    <t>Liquor</t>
  </si>
  <si>
    <t>Noodle Bar</t>
  </si>
  <si>
    <t>Spagetti Kitchen</t>
  </si>
  <si>
    <t>Kobe Sizzlers</t>
  </si>
  <si>
    <t>Bloom</t>
  </si>
  <si>
    <t>Veromoda</t>
  </si>
  <si>
    <t>Only</t>
  </si>
  <si>
    <t>Jan 2014 Sales</t>
  </si>
  <si>
    <t>Jan 2014 
TD</t>
  </si>
  <si>
    <t>Jan 2014 
LF</t>
  </si>
  <si>
    <t>Jan 2014 
RS</t>
  </si>
  <si>
    <t>Jan 2014 
Total (LF+RS)</t>
  </si>
  <si>
    <t>Faces</t>
  </si>
  <si>
    <t>Feb 2014 Sales</t>
  </si>
  <si>
    <t>Feb 2014 
TD</t>
  </si>
  <si>
    <t>Feb 2014 
LF</t>
  </si>
  <si>
    <t>Feb 2014 
RS</t>
  </si>
  <si>
    <t>Feb 2014 
Total (LF+RS)</t>
  </si>
  <si>
    <t>Costa Coffee</t>
  </si>
  <si>
    <t>Cigusta</t>
  </si>
  <si>
    <t>HRC</t>
  </si>
  <si>
    <t>ColorPlus</t>
  </si>
  <si>
    <t>Health&amp;Glow</t>
  </si>
  <si>
    <t>Jansport&amp;Caterpillar</t>
  </si>
  <si>
    <t>Poorvika</t>
  </si>
  <si>
    <t>Mar 2014 Sales</t>
  </si>
  <si>
    <t>Mar 2014 
TD</t>
  </si>
  <si>
    <t>Mar 2014 
LF</t>
  </si>
  <si>
    <t>Mar 2014 
RS</t>
  </si>
  <si>
    <t>Mar 2014 
Total (LF+RS)</t>
  </si>
  <si>
    <t>MG/PRS</t>
  </si>
  <si>
    <t>MG</t>
  </si>
  <si>
    <t>Major B</t>
  </si>
  <si>
    <t>PRS</t>
  </si>
  <si>
    <t>Infinithesm</t>
  </si>
  <si>
    <t>Haagen Dazs</t>
  </si>
  <si>
    <t>Men's Fashion</t>
  </si>
  <si>
    <t>Women's Fashion</t>
  </si>
  <si>
    <t>Apr 2014 Sales</t>
  </si>
  <si>
    <t>Apr 2014 
TD</t>
  </si>
  <si>
    <t>Apr 2014 
LF</t>
  </si>
  <si>
    <t>Apr 2014 
RS</t>
  </si>
  <si>
    <t>Apr 2014 
Total (LF+RS)</t>
  </si>
  <si>
    <t>Tailorman</t>
  </si>
  <si>
    <t>Multiplex</t>
  </si>
  <si>
    <t>Foot Fashion, Bags, Luggage &amp; Accessories</t>
  </si>
  <si>
    <t>Electronics, Gizmos &amp; Gadgets</t>
  </si>
  <si>
    <t>Sportswear &amp; Sportsgear</t>
  </si>
  <si>
    <t>General Fashion</t>
  </si>
  <si>
    <t>Food Court</t>
  </si>
  <si>
    <t>Books, Music, Toys &amp; Games</t>
  </si>
  <si>
    <t>Cosmetics, Salon, Spas &amp; Optics</t>
  </si>
  <si>
    <t>May 2014 Sales</t>
  </si>
  <si>
    <t>May 2014 
TD</t>
  </si>
  <si>
    <t>May 2014 
LF</t>
  </si>
  <si>
    <t>May 2014 
RS</t>
  </si>
  <si>
    <t>May 2014 
Total (LF+RS)</t>
  </si>
  <si>
    <t>Mustard</t>
  </si>
  <si>
    <t>N2H</t>
  </si>
  <si>
    <t>Apr 2013 
TD</t>
  </si>
  <si>
    <t>May  2013 
TD</t>
  </si>
  <si>
    <t>Jun  2013 
TD</t>
  </si>
  <si>
    <t>Jul  2013 
TD</t>
  </si>
  <si>
    <t>Aug 2013 
TD</t>
  </si>
  <si>
    <t>Sep 2013 
TD</t>
  </si>
  <si>
    <t>Oct 2013 
TD</t>
  </si>
  <si>
    <t>Nov 2013 
TD</t>
  </si>
  <si>
    <t>Dec 2013 
TD</t>
  </si>
  <si>
    <t>Apr 2013 
LF</t>
  </si>
  <si>
    <t>May 2013 
LF</t>
  </si>
  <si>
    <t>Jun 2013
 LF</t>
  </si>
  <si>
    <t>Jul 2013 
LF</t>
  </si>
  <si>
    <t>Aug 2013 
LF</t>
  </si>
  <si>
    <t>Sep 2013 
LF</t>
  </si>
  <si>
    <t>Oct 2013 
LF</t>
  </si>
  <si>
    <t>Nov 2013 
LF</t>
  </si>
  <si>
    <t>Dec 2013 
LF</t>
  </si>
  <si>
    <t>Apr 2013 
RS</t>
  </si>
  <si>
    <t>May 2013 
RS</t>
  </si>
  <si>
    <t>Jun 2013 
RS</t>
  </si>
  <si>
    <t>Jul 2013 
RS</t>
  </si>
  <si>
    <t>Aug 2013 
RS</t>
  </si>
  <si>
    <t>Sep 2013 
RS</t>
  </si>
  <si>
    <t>Oct 2013 
RS</t>
  </si>
  <si>
    <t>Nov 2013 
RS</t>
  </si>
  <si>
    <t>Dec 2013 
RS</t>
  </si>
  <si>
    <t>Apr 2013 
Total (LF+RS)</t>
  </si>
  <si>
    <t>May 2013 
Total (LF+RS)</t>
  </si>
  <si>
    <t>Jun 2013 
Total (LF+RS)</t>
  </si>
  <si>
    <t>Jul 2013 
Total (LF+RS)</t>
  </si>
  <si>
    <t>Aug 2013 
Total (LF+RS)</t>
  </si>
  <si>
    <t>Sep 2013 
Total (LF+RS)</t>
  </si>
  <si>
    <t>Oct 2013 
Total (LF+RS)</t>
  </si>
  <si>
    <t>Nov 2013 
Total (LF+RS)</t>
  </si>
  <si>
    <t>Dec 2013 
Total (LF+RS)</t>
  </si>
  <si>
    <t>Mothercare - ELC</t>
  </si>
  <si>
    <t>Praful Sarees</t>
  </si>
  <si>
    <t>Jun 2014 Sales</t>
  </si>
  <si>
    <t>Jun 2014 
TD</t>
  </si>
  <si>
    <t>Jun 2014 
LF</t>
  </si>
  <si>
    <t>Jun 2014 
RS</t>
  </si>
  <si>
    <t>Jun 2014 
Total (LF+RS)</t>
  </si>
  <si>
    <t>Hush Puppies</t>
  </si>
  <si>
    <t>Jul 2014 Sales</t>
  </si>
  <si>
    <t>Jul 2014 
TD</t>
  </si>
  <si>
    <t>Jul 2014 
LF</t>
  </si>
  <si>
    <t>Jul 2014 
RS</t>
  </si>
  <si>
    <t>Jul 2014 
Total (LF+RS)</t>
  </si>
  <si>
    <t>High Sierra</t>
  </si>
  <si>
    <t>Iris</t>
  </si>
  <si>
    <t>Starbucks</t>
  </si>
  <si>
    <t>All</t>
  </si>
  <si>
    <t>New U</t>
  </si>
  <si>
    <t>GF - 16B</t>
  </si>
  <si>
    <t>Aug 2014 Sales</t>
  </si>
  <si>
    <t>Aug 2014 
TD</t>
  </si>
  <si>
    <t>Aug 2014 
LF</t>
  </si>
  <si>
    <t>Aug 2014 
RS</t>
  </si>
  <si>
    <t>Aug 2014 
Total (LF+RS)</t>
  </si>
  <si>
    <t>Reliance Trends</t>
  </si>
  <si>
    <t>Gelato Italia</t>
  </si>
  <si>
    <t>Sep 2014 Sales</t>
  </si>
  <si>
    <t>Sep 2014 
TD</t>
  </si>
  <si>
    <t>Sep 2014 
LF</t>
  </si>
  <si>
    <t>Sep 2014 
RS</t>
  </si>
  <si>
    <t>Sep 2014 
Total (LF+RS)</t>
  </si>
  <si>
    <t>Oct 2014 Sales</t>
  </si>
  <si>
    <t>Oct 2014 
TD</t>
  </si>
  <si>
    <t>Oct 2014 
LF</t>
  </si>
  <si>
    <t>Oct 2014 
RS</t>
  </si>
  <si>
    <t>Oct 2014 
Total (LF+RS)</t>
  </si>
  <si>
    <t>Howards Storage</t>
  </si>
  <si>
    <t>Hamleys</t>
  </si>
  <si>
    <t>Mother Earth</t>
  </si>
  <si>
    <t>Nov 2014 Sales</t>
  </si>
  <si>
    <t>Nov 2014 
TD</t>
  </si>
  <si>
    <t>Nov 2014 
LF</t>
  </si>
  <si>
    <t>Nov 2014 
RS</t>
  </si>
  <si>
    <t>Nov 2014 
Total (LF+RS)</t>
  </si>
  <si>
    <t>Kama Ayurveda</t>
  </si>
  <si>
    <t>City Deli</t>
  </si>
  <si>
    <t>Peek A Boo</t>
  </si>
  <si>
    <t>Dec 2014 Sales</t>
  </si>
  <si>
    <t>Dec 2014 
TD</t>
  </si>
  <si>
    <t>Dec 2014 
LF</t>
  </si>
  <si>
    <t>Dec 2014 
RS</t>
  </si>
  <si>
    <t>Dec 2014 
Total (LF+RS)</t>
  </si>
  <si>
    <t>Prime Forex</t>
  </si>
  <si>
    <t>Starmark</t>
  </si>
  <si>
    <t>Habanero</t>
  </si>
  <si>
    <t>Barbeque Grill</t>
  </si>
  <si>
    <t>Jan 2015 Sales</t>
  </si>
  <si>
    <t>Jan 2015 
TD</t>
  </si>
  <si>
    <t>Jan 2015 
LF</t>
  </si>
  <si>
    <t>Jan 2015 
RS</t>
  </si>
  <si>
    <t>Jan 2015 
Total (LF+RS)</t>
  </si>
  <si>
    <t>Feb 2015 
TD</t>
  </si>
  <si>
    <t>Feb 2015 
LF</t>
  </si>
  <si>
    <t>Feb 2015 
RS</t>
  </si>
  <si>
    <t>Feb 2015 
Total (LF+RS)</t>
  </si>
  <si>
    <t>Feb 2015 Sales</t>
  </si>
  <si>
    <t>Mar 2015 Sales</t>
  </si>
  <si>
    <t>Mar 2015 
TD</t>
  </si>
  <si>
    <t>Mar 2015 
LF</t>
  </si>
  <si>
    <t>Mar 2015 
RS</t>
  </si>
  <si>
    <t>Mar 2015 
Total (LF+RS)</t>
  </si>
  <si>
    <t>Jonah's</t>
  </si>
  <si>
    <t>Apr 2015 Sales</t>
  </si>
  <si>
    <t>Apr 2015 
TD</t>
  </si>
  <si>
    <t>Apr 2015 
LF</t>
  </si>
  <si>
    <t>Apr 2015 
RS</t>
  </si>
  <si>
    <t>Apr 2015 
Total (LF+RS)</t>
  </si>
  <si>
    <t>Go Colors</t>
  </si>
  <si>
    <t>Payless</t>
  </si>
  <si>
    <t>Chumbak</t>
  </si>
  <si>
    <t>May 2015 Sales</t>
  </si>
  <si>
    <t>May 2015 
TD</t>
  </si>
  <si>
    <t>May 2015 
LF</t>
  </si>
  <si>
    <t>May 2015 
RS</t>
  </si>
  <si>
    <t>May 2015 
Total (LF+RS)</t>
  </si>
  <si>
    <t>Skechers</t>
  </si>
  <si>
    <t>Dunkin Donuts</t>
  </si>
  <si>
    <t>June 2015 Sales</t>
  </si>
  <si>
    <t>June 2015 
TD</t>
  </si>
  <si>
    <t>June 2015 
LF</t>
  </si>
  <si>
    <t>June 2015 
RS</t>
  </si>
  <si>
    <t>Jun 2015 
Total (LF+RS)</t>
  </si>
  <si>
    <t>Columbia Sports</t>
  </si>
  <si>
    <t>Lenovo</t>
  </si>
  <si>
    <t>July 2015 Sales</t>
  </si>
  <si>
    <t>July 2015 
TD</t>
  </si>
  <si>
    <t>July 2015 
LF</t>
  </si>
  <si>
    <t>July 2015 
RS</t>
  </si>
  <si>
    <t>Jul 2015 
Total (LF+RS)</t>
  </si>
  <si>
    <t>W</t>
  </si>
  <si>
    <t>Aug 2015 
TD</t>
  </si>
  <si>
    <t>Aug 2015 
LF</t>
  </si>
  <si>
    <t>Aug 2015 
RS</t>
  </si>
  <si>
    <t>Aug 2015 
Total (LF+RS)</t>
  </si>
  <si>
    <t>Apr 2013 Sales</t>
  </si>
  <si>
    <t>May 2013 Sales</t>
  </si>
  <si>
    <t>June 2013 Sales</t>
  </si>
  <si>
    <t>July 2013 Sales</t>
  </si>
  <si>
    <t>Aug 2013 Sales</t>
  </si>
  <si>
    <t>Sep 2013 Sales</t>
  </si>
  <si>
    <t>Oct 2013 Sales</t>
  </si>
  <si>
    <t>Nov 2013 Sales</t>
  </si>
  <si>
    <t>Dec 2013 Sales</t>
  </si>
  <si>
    <t>Aug 2015 Sales</t>
  </si>
  <si>
    <t>Sep 2015 Sales</t>
  </si>
  <si>
    <t>Sep 2015 
TD</t>
  </si>
  <si>
    <t>Sep 2015 
LF</t>
  </si>
  <si>
    <t>Sep 2015 
RS</t>
  </si>
  <si>
    <t>Sep 2015 
Total (LF+RS)</t>
  </si>
  <si>
    <t>Oct 2015 Sales</t>
  </si>
  <si>
    <t>Oct 2015 
TD</t>
  </si>
  <si>
    <t>Oct 2015 
LF</t>
  </si>
  <si>
    <t>Oct 2015 
RS</t>
  </si>
  <si>
    <t>Oct 2015 
Total (LF+RS)</t>
  </si>
  <si>
    <t>Super Premium Fashion Brands</t>
  </si>
  <si>
    <t>LP Sports</t>
  </si>
  <si>
    <t>Microsoft</t>
  </si>
  <si>
    <t>Allensolly Kids</t>
  </si>
  <si>
    <t>Nov 2015 Sales</t>
  </si>
  <si>
    <t>Nov 2015 
TD</t>
  </si>
  <si>
    <t>Nov 2015 
LF</t>
  </si>
  <si>
    <t>Nov 2015 
RS</t>
  </si>
  <si>
    <t>Nov 2015 
Total (LF+RS)</t>
  </si>
  <si>
    <t>Punjab Grill</t>
  </si>
  <si>
    <t>Scarves &amp; Glitters</t>
  </si>
  <si>
    <t>OM Books</t>
  </si>
  <si>
    <t>Nautica Kids</t>
  </si>
  <si>
    <t>Gant</t>
  </si>
  <si>
    <t>TCP</t>
  </si>
  <si>
    <t>Ritukumar Label</t>
  </si>
  <si>
    <t>Chota Bheem</t>
  </si>
  <si>
    <t>GF - 43A</t>
  </si>
  <si>
    <t>TF - 02</t>
  </si>
  <si>
    <t>GF - 01</t>
  </si>
  <si>
    <t>GF - 1A</t>
  </si>
  <si>
    <t>GF - 02</t>
  </si>
  <si>
    <t>GF - 03</t>
  </si>
  <si>
    <t>GF - 04</t>
  </si>
  <si>
    <t>GF - 05 &amp; 06</t>
  </si>
  <si>
    <t>GF - 07</t>
  </si>
  <si>
    <t>GF - 08</t>
  </si>
  <si>
    <t>GF - 09</t>
  </si>
  <si>
    <t>GF - 11</t>
  </si>
  <si>
    <t>GF - 12</t>
  </si>
  <si>
    <t>GF - 13</t>
  </si>
  <si>
    <t>GF - 14</t>
  </si>
  <si>
    <t>GF - 15</t>
  </si>
  <si>
    <t>GF - 16</t>
  </si>
  <si>
    <t>GF - 16A</t>
  </si>
  <si>
    <t>GF - 17</t>
  </si>
  <si>
    <t>GF - 18</t>
  </si>
  <si>
    <t>GF - 19</t>
  </si>
  <si>
    <t>GF - 20</t>
  </si>
  <si>
    <t>GF - 21</t>
  </si>
  <si>
    <t>GF - 21A</t>
  </si>
  <si>
    <t>GF - 22</t>
  </si>
  <si>
    <t>GF - 23</t>
  </si>
  <si>
    <t>GF - 24</t>
  </si>
  <si>
    <t>GF - 25</t>
  </si>
  <si>
    <t>GF - 26</t>
  </si>
  <si>
    <t>GF - 27</t>
  </si>
  <si>
    <t>GF - 28</t>
  </si>
  <si>
    <t>GF - 28A</t>
  </si>
  <si>
    <t>GF - 29</t>
  </si>
  <si>
    <t>GF - 30</t>
  </si>
  <si>
    <t>GF - 31</t>
  </si>
  <si>
    <t>GF - 32</t>
  </si>
  <si>
    <t>GF - 33</t>
  </si>
  <si>
    <t>GF - 34</t>
  </si>
  <si>
    <t>GF - 35</t>
  </si>
  <si>
    <t>GF - 36 &amp; 37</t>
  </si>
  <si>
    <t>GF - 38</t>
  </si>
  <si>
    <t>GF - 39</t>
  </si>
  <si>
    <t>GF - 40</t>
  </si>
  <si>
    <t>GF - 40A</t>
  </si>
  <si>
    <t>GF - 40B</t>
  </si>
  <si>
    <t>GF - 41</t>
  </si>
  <si>
    <t>GF - 42</t>
  </si>
  <si>
    <t>GF - 44B</t>
  </si>
  <si>
    <t>GF - 44</t>
  </si>
  <si>
    <t>GF - 45</t>
  </si>
  <si>
    <t>GF - 46</t>
  </si>
  <si>
    <t>GF - 47</t>
  </si>
  <si>
    <t>GF - 48</t>
  </si>
  <si>
    <t>GF - 49</t>
  </si>
  <si>
    <t>GF - 51</t>
  </si>
  <si>
    <t>GF - 52</t>
  </si>
  <si>
    <t>GF - 53</t>
  </si>
  <si>
    <t>GF - 54</t>
  </si>
  <si>
    <t>GF - 55</t>
  </si>
  <si>
    <t>GF - 56</t>
  </si>
  <si>
    <t>GF - 61</t>
  </si>
  <si>
    <t>GF - A1</t>
  </si>
  <si>
    <t>GF - A2</t>
  </si>
  <si>
    <t>UG - 01</t>
  </si>
  <si>
    <t>UG - 02</t>
  </si>
  <si>
    <t>UG - 04</t>
  </si>
  <si>
    <t>UG - 4A</t>
  </si>
  <si>
    <t>UG - 05</t>
  </si>
  <si>
    <t>UG - 06</t>
  </si>
  <si>
    <t>UG - 07B</t>
  </si>
  <si>
    <t>UG - 08</t>
  </si>
  <si>
    <t>UG - 09</t>
  </si>
  <si>
    <t>UG - 10</t>
  </si>
  <si>
    <t>UG - 11</t>
  </si>
  <si>
    <t>UG - 12</t>
  </si>
  <si>
    <t>UG - 13</t>
  </si>
  <si>
    <t>UG - 14</t>
  </si>
  <si>
    <t>UG - 15</t>
  </si>
  <si>
    <t>UG - 16</t>
  </si>
  <si>
    <t>UG - 17</t>
  </si>
  <si>
    <t>UG - 18 &amp; FF - 26</t>
  </si>
  <si>
    <t>UG - 19 &amp; 20</t>
  </si>
  <si>
    <t>UG - 21 &amp; FF - 29</t>
  </si>
  <si>
    <t>UG - 22</t>
  </si>
  <si>
    <t>UG - 26</t>
  </si>
  <si>
    <t>UG - 27</t>
  </si>
  <si>
    <t>UG - 30</t>
  </si>
  <si>
    <t>UG - 28</t>
  </si>
  <si>
    <t>UG - 32</t>
  </si>
  <si>
    <t>UG - 33 &amp; 34</t>
  </si>
  <si>
    <t>UG - 35</t>
  </si>
  <si>
    <t>UG - 36 &amp; 37</t>
  </si>
  <si>
    <t>UG - 39</t>
  </si>
  <si>
    <t>UG - 40</t>
  </si>
  <si>
    <t>UG - 41</t>
  </si>
  <si>
    <t>UG - 42</t>
  </si>
  <si>
    <t>UG - 43</t>
  </si>
  <si>
    <t>UG - 44</t>
  </si>
  <si>
    <t>UG - 45 &amp; 46</t>
  </si>
  <si>
    <t>UG - 47</t>
  </si>
  <si>
    <t>UG - 48</t>
  </si>
  <si>
    <t>UG - 49, 50 &amp; 51</t>
  </si>
  <si>
    <t>UG - 52 &amp; 53</t>
  </si>
  <si>
    <t>UG - 54</t>
  </si>
  <si>
    <t>UG - 55</t>
  </si>
  <si>
    <t>UG - 56</t>
  </si>
  <si>
    <t>UG - 57</t>
  </si>
  <si>
    <t>UG - 58</t>
  </si>
  <si>
    <t>FF - 01</t>
  </si>
  <si>
    <t>FF - 02</t>
  </si>
  <si>
    <t>FF - 03</t>
  </si>
  <si>
    <t>FF - 03A</t>
  </si>
  <si>
    <t>FF - 04 &amp; 05</t>
  </si>
  <si>
    <t>FF - 06</t>
  </si>
  <si>
    <t>FF - 07</t>
  </si>
  <si>
    <t>FF - 08</t>
  </si>
  <si>
    <t>FF - 09 &amp; 10</t>
  </si>
  <si>
    <t>FF - 11</t>
  </si>
  <si>
    <t>FF - 12</t>
  </si>
  <si>
    <t>FF - 12A</t>
  </si>
  <si>
    <t>FF - 13</t>
  </si>
  <si>
    <t>FF - 14</t>
  </si>
  <si>
    <t>FF - 15</t>
  </si>
  <si>
    <t>FF - 16</t>
  </si>
  <si>
    <t>FF - 17</t>
  </si>
  <si>
    <t>FF - 18</t>
  </si>
  <si>
    <t>FF - 19</t>
  </si>
  <si>
    <t>FF - 20</t>
  </si>
  <si>
    <t>FF - 21</t>
  </si>
  <si>
    <t>FF - 22</t>
  </si>
  <si>
    <t>FF - 23</t>
  </si>
  <si>
    <t>FF - 24 &amp; 25</t>
  </si>
  <si>
    <t>FF - 27</t>
  </si>
  <si>
    <t>FF - 27A</t>
  </si>
  <si>
    <t>FF - 28</t>
  </si>
  <si>
    <t>FF - 30</t>
  </si>
  <si>
    <t>FF - 37</t>
  </si>
  <si>
    <t>FF - 31</t>
  </si>
  <si>
    <t>FF - 32</t>
  </si>
  <si>
    <t>FF - 33</t>
  </si>
  <si>
    <t>FF - 34A</t>
  </si>
  <si>
    <t>FF - 34B</t>
  </si>
  <si>
    <t>FF - 35</t>
  </si>
  <si>
    <t>FF - 36</t>
  </si>
  <si>
    <t>FF - 38</t>
  </si>
  <si>
    <t>FF - 38A</t>
  </si>
  <si>
    <t>FF - 39</t>
  </si>
  <si>
    <t>FF - 40</t>
  </si>
  <si>
    <t>FF - 41</t>
  </si>
  <si>
    <t>FF - 42</t>
  </si>
  <si>
    <t>FF - 43</t>
  </si>
  <si>
    <t>FF - 44</t>
  </si>
  <si>
    <t>FF - 45</t>
  </si>
  <si>
    <t>FF - 46</t>
  </si>
  <si>
    <t>FF - 48</t>
  </si>
  <si>
    <t>FF - 49</t>
  </si>
  <si>
    <t>FF - 50</t>
  </si>
  <si>
    <t>FF - 51</t>
  </si>
  <si>
    <t>FF - 52</t>
  </si>
  <si>
    <t>FF - 53</t>
  </si>
  <si>
    <t>FF - 54</t>
  </si>
  <si>
    <t>FF - 55</t>
  </si>
  <si>
    <t>FF - 56</t>
  </si>
  <si>
    <t>FF - 57</t>
  </si>
  <si>
    <t>FF - 58</t>
  </si>
  <si>
    <t>FF - 59</t>
  </si>
  <si>
    <t>SF - 01</t>
  </si>
  <si>
    <t>SF - 02</t>
  </si>
  <si>
    <t>SF - 03</t>
  </si>
  <si>
    <t>SF - 04</t>
  </si>
  <si>
    <t>SF - 05</t>
  </si>
  <si>
    <t>SF - 06</t>
  </si>
  <si>
    <t>SF - 07</t>
  </si>
  <si>
    <t>SF - 08 &amp; 09</t>
  </si>
  <si>
    <t>SF - 10</t>
  </si>
  <si>
    <t>SF - 11 &amp; 12</t>
  </si>
  <si>
    <t>SF - 13</t>
  </si>
  <si>
    <t>SF - 14</t>
  </si>
  <si>
    <t>SF - 14A</t>
  </si>
  <si>
    <t>SF - 15</t>
  </si>
  <si>
    <t>SF - 15A</t>
  </si>
  <si>
    <t>SF - 16</t>
  </si>
  <si>
    <t>SF - 17</t>
  </si>
  <si>
    <t>SF - 18</t>
  </si>
  <si>
    <t>SF - 19</t>
  </si>
  <si>
    <t>SF - 20</t>
  </si>
  <si>
    <t>SF - 21</t>
  </si>
  <si>
    <t>SF - 22</t>
  </si>
  <si>
    <t>SF - 23</t>
  </si>
  <si>
    <t>SF - 24</t>
  </si>
  <si>
    <t>SF - 25</t>
  </si>
  <si>
    <t>SF - 26A</t>
  </si>
  <si>
    <t>SF - 28B</t>
  </si>
  <si>
    <t>SF - 27</t>
  </si>
  <si>
    <t>SF - 28</t>
  </si>
  <si>
    <t>SF - 28A</t>
  </si>
  <si>
    <t>SF - 28E</t>
  </si>
  <si>
    <t>SF - 28F</t>
  </si>
  <si>
    <t>SF - 28H</t>
  </si>
  <si>
    <t>SF - 28J</t>
  </si>
  <si>
    <t>UG-28, SF-29 &amp; 30</t>
  </si>
  <si>
    <t>SF - 31</t>
  </si>
  <si>
    <t>SF - 32</t>
  </si>
  <si>
    <t>SF - 33</t>
  </si>
  <si>
    <t>SF - 34&amp;35</t>
  </si>
  <si>
    <t>SF - 36</t>
  </si>
  <si>
    <t>SF - 37</t>
  </si>
  <si>
    <t>SF - 38</t>
  </si>
  <si>
    <t>SF - 38A</t>
  </si>
  <si>
    <t>SF - 38B</t>
  </si>
  <si>
    <t>SF - 39</t>
  </si>
  <si>
    <t>SF - 40</t>
  </si>
  <si>
    <t>SF - 41</t>
  </si>
  <si>
    <t>SF - 42</t>
  </si>
  <si>
    <t>SF - 43</t>
  </si>
  <si>
    <t>SF - 44 &amp; 45</t>
  </si>
  <si>
    <t>SF - 46</t>
  </si>
  <si>
    <t>SF - 47</t>
  </si>
  <si>
    <t>SF - 48 &amp; 49</t>
  </si>
  <si>
    <t>SF - 51 &amp; 52</t>
  </si>
  <si>
    <t>SF - 53</t>
  </si>
  <si>
    <t>SF - 54</t>
  </si>
  <si>
    <t>SF - 59</t>
  </si>
  <si>
    <t>FC - 01</t>
  </si>
  <si>
    <t>FC - 02</t>
  </si>
  <si>
    <t>FC - 03</t>
  </si>
  <si>
    <t>FC - 04</t>
  </si>
  <si>
    <t>FC - 05</t>
  </si>
  <si>
    <t>FC - 06</t>
  </si>
  <si>
    <t>FC - 07</t>
  </si>
  <si>
    <t>FC - 08</t>
  </si>
  <si>
    <t>FC - 09</t>
  </si>
  <si>
    <t>FC - 10</t>
  </si>
  <si>
    <t>FC - 11</t>
  </si>
  <si>
    <t>TF - 01</t>
  </si>
  <si>
    <t>GF - 50</t>
  </si>
  <si>
    <t>UG - 03</t>
  </si>
  <si>
    <t>UG - 31</t>
  </si>
  <si>
    <t>UG - 45</t>
  </si>
  <si>
    <t>UG - 07A</t>
  </si>
  <si>
    <t>UG - 09A</t>
  </si>
  <si>
    <t>UG - 49</t>
  </si>
  <si>
    <t>UG - 50</t>
  </si>
  <si>
    <t>FF - 47</t>
  </si>
  <si>
    <t>GF - 10</t>
  </si>
  <si>
    <t>Dec 2015 Sales</t>
  </si>
  <si>
    <t>Dec 2015 
TD</t>
  </si>
  <si>
    <t>Dec 2015 
LF</t>
  </si>
  <si>
    <t>Dec 2015 
RS</t>
  </si>
  <si>
    <t>Dec 2015 
Total (LF+RS)</t>
  </si>
  <si>
    <t>Rs in Lakhs</t>
  </si>
  <si>
    <t>Burger King</t>
  </si>
  <si>
    <t>Krispy Kreme</t>
  </si>
  <si>
    <t>Jan 2016 Sales</t>
  </si>
  <si>
    <t>Jan 2016 
TD</t>
  </si>
  <si>
    <t>Jan 2016 
LF</t>
  </si>
  <si>
    <t>Jan 2016 
RS</t>
  </si>
  <si>
    <t>Jan 2016 
Total (LF+RS)</t>
  </si>
  <si>
    <t>UG - 46</t>
  </si>
  <si>
    <t>Colorbar</t>
  </si>
  <si>
    <t>New Zealand Natural</t>
  </si>
  <si>
    <t>Feb 2016 Sales</t>
  </si>
  <si>
    <t>Feb 2016 
TD</t>
  </si>
  <si>
    <t>Feb 2016 
LF</t>
  </si>
  <si>
    <t>Feb 2016 
RS</t>
  </si>
  <si>
    <t>Feb 2016 
Total (LF+RS)</t>
  </si>
  <si>
    <t>Ed Hardy</t>
  </si>
  <si>
    <t>Mar 2016 Sales</t>
  </si>
  <si>
    <t>Mar 2016 
TD</t>
  </si>
  <si>
    <t>Mar 2016 
LF</t>
  </si>
  <si>
    <t>Mar 2016 
RS</t>
  </si>
  <si>
    <t>Mar 2016 
Total (LF+RS)</t>
  </si>
  <si>
    <t>Sawasdee Spa</t>
  </si>
  <si>
    <t>Apr 2016 Sales</t>
  </si>
  <si>
    <t>Apr 2016 
TD</t>
  </si>
  <si>
    <t>Apr 2016 
LF</t>
  </si>
  <si>
    <t>Apr 2016 
RS</t>
  </si>
  <si>
    <t>Apr 2016 
Total (LF+RS)</t>
  </si>
  <si>
    <t>De Moza</t>
  </si>
  <si>
    <t>Tommy Kids</t>
  </si>
  <si>
    <t>May 2016 Sales</t>
  </si>
  <si>
    <t>May 2016 
TD</t>
  </si>
  <si>
    <t>May 2016 
LF</t>
  </si>
  <si>
    <t>May 2016 
RS</t>
  </si>
  <si>
    <t>May 2016 
Total (LF+RS)</t>
  </si>
  <si>
    <t>Nautica</t>
  </si>
  <si>
    <t>Valentine</t>
  </si>
  <si>
    <t>GAP</t>
  </si>
  <si>
    <t>UG - 25, 26 &amp; 27</t>
  </si>
  <si>
    <t>Jun 2016 Sales</t>
  </si>
  <si>
    <t>Jun 2016 
TD</t>
  </si>
  <si>
    <t>Jun 2016 
LF</t>
  </si>
  <si>
    <t>Jun 2016 
RS</t>
  </si>
  <si>
    <t>Jun 2016 
Total (LF+RS)</t>
  </si>
  <si>
    <t>CEX - Old</t>
  </si>
  <si>
    <t>Jul 2016 Sales</t>
  </si>
  <si>
    <t>Jul 2016 
TD</t>
  </si>
  <si>
    <t>Jul 2016 
LF</t>
  </si>
  <si>
    <t>Jul 2016 
RS</t>
  </si>
  <si>
    <t>Jul 2016 
Total (LF+RS)</t>
  </si>
  <si>
    <t>Yardi - Lease Details</t>
  </si>
  <si>
    <t>t0007072 - The Children's Play</t>
  </si>
  <si>
    <t>t0005054 - Sportxs</t>
  </si>
  <si>
    <t>t0005059 - Jonahs</t>
  </si>
  <si>
    <t>t0005060 - Ch republic</t>
  </si>
  <si>
    <t>t0005066 - Big Bazar</t>
  </si>
  <si>
    <t>t0005085 - Gini Jony</t>
  </si>
  <si>
    <t>t0005094 - High Sira</t>
  </si>
  <si>
    <t>t0005105 - Headphne</t>
  </si>
  <si>
    <t>t0005161 - Chai cafe</t>
  </si>
  <si>
    <t>t0005220 - Café Coffee Day</t>
  </si>
  <si>
    <t>t0005160 - Hagen Das</t>
  </si>
  <si>
    <t>t0005113 - Broksbr</t>
  </si>
  <si>
    <t>t0005115 - Vero Moda</t>
  </si>
  <si>
    <t>t0005126 - Acsorize</t>
  </si>
  <si>
    <t>t0005129 - Apple</t>
  </si>
  <si>
    <t>t0005143 - Bodyshop</t>
  </si>
  <si>
    <t>t0005154 - Da Milano</t>
  </si>
  <si>
    <t>t0005158 - Kennth Cole</t>
  </si>
  <si>
    <t>t0005174 - Infnthsm</t>
  </si>
  <si>
    <t>t0005176 - Howards</t>
  </si>
  <si>
    <t>t0007071 - Ritu Kumar Label</t>
  </si>
  <si>
    <t>t0005190 - Reliance Trendz</t>
  </si>
  <si>
    <t>t0005204 - ID Restaurant</t>
  </si>
  <si>
    <t>t0005206 - Peek-A-Boo</t>
  </si>
  <si>
    <t>t0005207 - Hush Pupis</t>
  </si>
  <si>
    <t>t0005208 - GKB</t>
  </si>
  <si>
    <t>t0005211 - Cookie man</t>
  </si>
  <si>
    <t>t0005224 - GloblDsi</t>
  </si>
  <si>
    <t>t0005229 - Poorvika Mobile World</t>
  </si>
  <si>
    <t>t0005241 - Gadget master</t>
  </si>
  <si>
    <t>t0007227 - NEW ZEALAND NATURALS</t>
  </si>
  <si>
    <t>t0007450 - Clarks</t>
  </si>
  <si>
    <t>t0005261 - Vasanth Bhavan</t>
  </si>
  <si>
    <t>t0005264 - Jealous 21</t>
  </si>
  <si>
    <t>t0005273 - Gelato Italiano</t>
  </si>
  <si>
    <t>t0005283 - ID</t>
  </si>
  <si>
    <t>t0005286 - Kailash</t>
  </si>
  <si>
    <t>t0005288 - Arbianht</t>
  </si>
  <si>
    <t>t0005287 - Frutpnch</t>
  </si>
  <si>
    <t>t0005152 - Mac-Clinq-Estladuer</t>
  </si>
  <si>
    <t>t0005050 - Planet Sports</t>
  </si>
  <si>
    <t>t0005051 - Nike</t>
  </si>
  <si>
    <t>t0005052 - Levis</t>
  </si>
  <si>
    <t>t0005053 - Woodland</t>
  </si>
  <si>
    <t>t0005055 - Mochi</t>
  </si>
  <si>
    <t>t0005056 - Just Watches</t>
  </si>
  <si>
    <t>t0005057 - Casio</t>
  </si>
  <si>
    <t>t0005381 - Skechers</t>
  </si>
  <si>
    <t>t0005298 - Dunkin Donuts</t>
  </si>
  <si>
    <t>t0005063 - Tasmac</t>
  </si>
  <si>
    <t>t0005064 - Iris</t>
  </si>
  <si>
    <t>t0005065 - Studio Cell</t>
  </si>
  <si>
    <t>t0005067 - Foams India</t>
  </si>
  <si>
    <t>t0005068 - Doctors Pharmacy</t>
  </si>
  <si>
    <t>t0005069 - Reynolds</t>
  </si>
  <si>
    <t>t0005070 - Capdase</t>
  </si>
  <si>
    <t>t0005071 - VIP</t>
  </si>
  <si>
    <t>t0005072 - Fastrack</t>
  </si>
  <si>
    <t>t0007371 - Columbia Sports</t>
  </si>
  <si>
    <t>t0005074 - Indian Terrian</t>
  </si>
  <si>
    <t>t0005075 - Flying Machine</t>
  </si>
  <si>
    <t>t0005077 - Mufti</t>
  </si>
  <si>
    <t>t0005079 - Basic Life</t>
  </si>
  <si>
    <t>t0005080 - Urban Touch</t>
  </si>
  <si>
    <t>t0005081 - John Players</t>
  </si>
  <si>
    <t>t0005082 - Sting</t>
  </si>
  <si>
    <t>t0005084 - Turakhia</t>
  </si>
  <si>
    <t>t0005086 - Megamart</t>
  </si>
  <si>
    <t>t0007229 - Naturals Lounge</t>
  </si>
  <si>
    <t>t0005092 - CEX</t>
  </si>
  <si>
    <t>t0005089 - MAX</t>
  </si>
  <si>
    <t>t0005090 - Lego</t>
  </si>
  <si>
    <t>t0005091 - Mera Toy Shop</t>
  </si>
  <si>
    <t>t0005093 - Univercell</t>
  </si>
  <si>
    <t>t0005095 - Time Factory</t>
  </si>
  <si>
    <t>t0005096 - Ci Gusta</t>
  </si>
  <si>
    <t>t0007369 - Lee</t>
  </si>
  <si>
    <t>t0007370 - Wrangler</t>
  </si>
  <si>
    <t>t0005099 - Jockey</t>
  </si>
  <si>
    <t>t0005100 - Speedo</t>
  </si>
  <si>
    <t>t0007368 - Pepe Jeans</t>
  </si>
  <si>
    <t>t0007245 - Ed Hardy</t>
  </si>
  <si>
    <t>t0005106 - PUMA</t>
  </si>
  <si>
    <t>t0005107 - Allen Soly</t>
  </si>
  <si>
    <t>t0005108 - Adidas</t>
  </si>
  <si>
    <t>t0005109 - Brown tree</t>
  </si>
  <si>
    <t>t0005110 - Reebok</t>
  </si>
  <si>
    <t>t0005111 - Reliance Digital</t>
  </si>
  <si>
    <t>t0005112 - Splash</t>
  </si>
  <si>
    <t>t0007074 - Krispy Kreme</t>
  </si>
  <si>
    <t>t0005114 - Steve Madden</t>
  </si>
  <si>
    <t>t0007241 - GANT</t>
  </si>
  <si>
    <t>t0005116 - Sunglass Hut</t>
  </si>
  <si>
    <t>t0005117 - Promod</t>
  </si>
  <si>
    <t>t0005118 - Charles &amp; Keith</t>
  </si>
  <si>
    <t>t0005119 - Tommy Hilfiger</t>
  </si>
  <si>
    <t>t0005120 - Guess</t>
  </si>
  <si>
    <t>t0005121 - Lacoste</t>
  </si>
  <si>
    <t>t0005122 - GAS</t>
  </si>
  <si>
    <t>t0005123 - Levis Global</t>
  </si>
  <si>
    <t>t0005124 - Tag Heuer</t>
  </si>
  <si>
    <t>t0005127 - Kama Ayurveda</t>
  </si>
  <si>
    <t>t0005128 - Forest Essential</t>
  </si>
  <si>
    <t>t0005131 - Lifestyle</t>
  </si>
  <si>
    <t>t0005132 - M&amp;S</t>
  </si>
  <si>
    <t>t0005133 - Pantaloon</t>
  </si>
  <si>
    <t>t0005134 - Zodiac</t>
  </si>
  <si>
    <t>t0007399 - GAP</t>
  </si>
  <si>
    <t>t0005308 - Punjab Grill</t>
  </si>
  <si>
    <t>t0005138 - Hidesign</t>
  </si>
  <si>
    <t>t0005139 - Parcos Perfumes</t>
  </si>
  <si>
    <t>t0005140 - Calonge</t>
  </si>
  <si>
    <t>t0005142 - Only</t>
  </si>
  <si>
    <t>t0005141 - Aldo</t>
  </si>
  <si>
    <t>t0005144 - Rado</t>
  </si>
  <si>
    <t>t0005145 - Nandos</t>
  </si>
  <si>
    <t>t0007390 - Nautica</t>
  </si>
  <si>
    <t>t0005147 - Swatch</t>
  </si>
  <si>
    <t>t0005148 - Tissot</t>
  </si>
  <si>
    <t>t0005149 - Longines</t>
  </si>
  <si>
    <t>t0007240 - Colorbar</t>
  </si>
  <si>
    <t>t0005150 - Starbucks</t>
  </si>
  <si>
    <t>t0005151 - Parcos Cosmetics</t>
  </si>
  <si>
    <t>t0005153 - CKU</t>
  </si>
  <si>
    <t>t0005155 - Chanel</t>
  </si>
  <si>
    <t>t0005156 - Quick Silver</t>
  </si>
  <si>
    <t>t0005157 - Superdry</t>
  </si>
  <si>
    <t>t0005159 - Diesel</t>
  </si>
  <si>
    <t>t0005162 - Cotton world</t>
  </si>
  <si>
    <t>t0005163 - The Raymond Shop</t>
  </si>
  <si>
    <t>t0005164 - Tailorman</t>
  </si>
  <si>
    <t>t0005166 - Arrow</t>
  </si>
  <si>
    <t>t0005168 - US Polo</t>
  </si>
  <si>
    <t>t0005170 - Celio</t>
  </si>
  <si>
    <t>t0005171 - Metro</t>
  </si>
  <si>
    <t>t0005172 - Colorplus</t>
  </si>
  <si>
    <t>t0005173 - Made to Measure</t>
  </si>
  <si>
    <t>t0005175 - Bagzone</t>
  </si>
  <si>
    <t>t0005177 - Witco</t>
  </si>
  <si>
    <t>t0005178 - Bata</t>
  </si>
  <si>
    <t>t0005179 - Home Stop</t>
  </si>
  <si>
    <t>t0005180 - INC 5</t>
  </si>
  <si>
    <t>t0005181 - Bbag</t>
  </si>
  <si>
    <t>t0005184 - Wills Lifestyle</t>
  </si>
  <si>
    <t>t0005185 - Croma</t>
  </si>
  <si>
    <t>t0005186 - Baggit</t>
  </si>
  <si>
    <t>t0005187 - New U</t>
  </si>
  <si>
    <t>t0005188 - Hamleys</t>
  </si>
  <si>
    <t>t0005189 - Globus</t>
  </si>
  <si>
    <t>t0005191 - CBTL</t>
  </si>
  <si>
    <t>t0005192 - Mainland China</t>
  </si>
  <si>
    <t>t0007066 - Chota Bheem</t>
  </si>
  <si>
    <t>t0005194 - Rajdhani</t>
  </si>
  <si>
    <t>t0007067 - Nautica Kids</t>
  </si>
  <si>
    <t>t0005197 - Zimson</t>
  </si>
  <si>
    <t>t0007243 - Tommy Hilfiger Kids</t>
  </si>
  <si>
    <t>t0005198 - GRT</t>
  </si>
  <si>
    <t>t0005199 - AND</t>
  </si>
  <si>
    <t>t0007226 - SCARVES &amp; GLITTERS</t>
  </si>
  <si>
    <t>t0005201 - Avirate</t>
  </si>
  <si>
    <t>t0005202 - William Penn</t>
  </si>
  <si>
    <t>t0005203 - Ruosh</t>
  </si>
  <si>
    <t>t0005209 - Park Avenue</t>
  </si>
  <si>
    <t>t0005210 - Baskin Robbins</t>
  </si>
  <si>
    <t>t0007230 - Slurp</t>
  </si>
  <si>
    <t>t0007231 - Kobe Sizzlers</t>
  </si>
  <si>
    <t>t0005214 - Blackberrys</t>
  </si>
  <si>
    <t>t0005215 - World of Titan</t>
  </si>
  <si>
    <t>t0005216 - Mother Earth</t>
  </si>
  <si>
    <t>t0005313 - W</t>
  </si>
  <si>
    <t>t0005222 - SOCH</t>
  </si>
  <si>
    <t>t0005223 - Starmark</t>
  </si>
  <si>
    <t>t0005225 - Kushals Fashion Jewellery</t>
  </si>
  <si>
    <t>t0005226 - Access</t>
  </si>
  <si>
    <t>t0005227 - Mustard</t>
  </si>
  <si>
    <t>t0005228 - O2 Spa</t>
  </si>
  <si>
    <t>t0005230 - Ethnicity</t>
  </si>
  <si>
    <t>t0005231 - Bose</t>
  </si>
  <si>
    <t>t0005232 - Lenova</t>
  </si>
  <si>
    <t>t0005234 - Ayesha</t>
  </si>
  <si>
    <t>t0007236 - Valentine</t>
  </si>
  <si>
    <t>t0005236 - Enamor</t>
  </si>
  <si>
    <t>t0005237 - First Steps</t>
  </si>
  <si>
    <t>t0005238 - Sculpture</t>
  </si>
  <si>
    <t>t0005239 - Chumbak</t>
  </si>
  <si>
    <t>t0005240 - Akkrithi</t>
  </si>
  <si>
    <t>t0005242 - Bombay Dyeing</t>
  </si>
  <si>
    <t>t0005243 - Archies</t>
  </si>
  <si>
    <t>t0007386 - Health &amp; Glow</t>
  </si>
  <si>
    <t>t0005245 - Utharikha</t>
  </si>
  <si>
    <t>t0005246 - Toni &amp; Guy</t>
  </si>
  <si>
    <t>t0005248 - Kalanikethan</t>
  </si>
  <si>
    <t>t0005250 - Prime Forex</t>
  </si>
  <si>
    <t>t0007311 - De Moza</t>
  </si>
  <si>
    <t>t0005252 - Payless</t>
  </si>
  <si>
    <t>t0005253 - Go Colors</t>
  </si>
  <si>
    <t>t0005254 - Faces</t>
  </si>
  <si>
    <t>t0005256 - Scary House</t>
  </si>
  <si>
    <t>t0005257 - ALL</t>
  </si>
  <si>
    <t>t0005260 - Mothercare</t>
  </si>
  <si>
    <t>t0005262 - Tantra</t>
  </si>
  <si>
    <t>t0007232 - Cream and Fudge Factory</t>
  </si>
  <si>
    <t>t0005265 - Samsung</t>
  </si>
  <si>
    <t>t0005266 - Subway</t>
  </si>
  <si>
    <t>t0007238 - Burger King</t>
  </si>
  <si>
    <t>t0005269 - Microsoft</t>
  </si>
  <si>
    <t>t0005270 - HP World</t>
  </si>
  <si>
    <t>t0005271 - Noodle Bar</t>
  </si>
  <si>
    <t>t0005272 - Spaghetti Kichen</t>
  </si>
  <si>
    <t>t0005274 - Biba</t>
  </si>
  <si>
    <t>t0005275 - Fab India</t>
  </si>
  <si>
    <t>t0007068 - Sawasdee Spa</t>
  </si>
  <si>
    <t>t0005276 - RMKV</t>
  </si>
  <si>
    <t>t0005277 - Jashn</t>
  </si>
  <si>
    <t>t0005278 - Luxe</t>
  </si>
  <si>
    <t>t0007233 - Moti Mahal</t>
  </si>
  <si>
    <t>t0007235 - Wow Momo</t>
  </si>
  <si>
    <t>t0005284 - Nalas Aappa Kadai</t>
  </si>
  <si>
    <t>t0007234 - China Wall</t>
  </si>
  <si>
    <t>t0005289 - Kwality Walls</t>
  </si>
  <si>
    <t>t0005290 - Dominos</t>
  </si>
  <si>
    <t>t0007228 - KFC</t>
  </si>
  <si>
    <t>t0005279 - Funcity</t>
  </si>
  <si>
    <t>t0005280 - The City Deli</t>
  </si>
  <si>
    <t>t0005258 - Claires</t>
  </si>
  <si>
    <t>t0005103 - Eye T World</t>
  </si>
  <si>
    <t>t0005218 - Costacafe</t>
  </si>
  <si>
    <t>t0007242 - Om Books</t>
  </si>
  <si>
    <t>Lease Code</t>
  </si>
  <si>
    <t>t0005052</t>
  </si>
  <si>
    <t>t0007072</t>
  </si>
  <si>
    <t>t0005054</t>
  </si>
  <si>
    <t>t0005059</t>
  </si>
  <si>
    <t>t0005060</t>
  </si>
  <si>
    <t>t0005066</t>
  </si>
  <si>
    <t>t0005068</t>
  </si>
  <si>
    <t>t0005069</t>
  </si>
  <si>
    <t>t0005074</t>
  </si>
  <si>
    <t>t0005079</t>
  </si>
  <si>
    <t>t0005085</t>
  </si>
  <si>
    <t>t0005094</t>
  </si>
  <si>
    <t>t0005096</t>
  </si>
  <si>
    <t>t0007368</t>
  </si>
  <si>
    <t>t0005103</t>
  </si>
  <si>
    <t>t0005105</t>
  </si>
  <si>
    <t>t0005107</t>
  </si>
  <si>
    <t>t0005220</t>
  </si>
  <si>
    <t>t0005161</t>
  </si>
  <si>
    <t>t0005218</t>
  </si>
  <si>
    <t>t0005160</t>
  </si>
  <si>
    <t>t0005113</t>
  </si>
  <si>
    <t>t0005115</t>
  </si>
  <si>
    <t>t0005126</t>
  </si>
  <si>
    <t>t0005127</t>
  </si>
  <si>
    <t>t0005128</t>
  </si>
  <si>
    <t>t0005129</t>
  </si>
  <si>
    <t>t0005133</t>
  </si>
  <si>
    <t>t0005143</t>
  </si>
  <si>
    <t>t0005152</t>
  </si>
  <si>
    <t>t0005153</t>
  </si>
  <si>
    <t>t0005154</t>
  </si>
  <si>
    <t>t0005156</t>
  </si>
  <si>
    <t>t0005158</t>
  </si>
  <si>
    <t>t0005173</t>
  </si>
  <si>
    <t>t0005174</t>
  </si>
  <si>
    <t>t0005175</t>
  </si>
  <si>
    <t>t0005176</t>
  </si>
  <si>
    <t>t0007071</t>
  </si>
  <si>
    <t>t0005190</t>
  </si>
  <si>
    <t>t0005191</t>
  </si>
  <si>
    <t>t0007243</t>
  </si>
  <si>
    <t>t0005202</t>
  </si>
  <si>
    <t>t0005204</t>
  </si>
  <si>
    <t>t0005206</t>
  </si>
  <si>
    <t>t0005207</t>
  </si>
  <si>
    <t>t0005208</t>
  </si>
  <si>
    <t>t0005211</t>
  </si>
  <si>
    <t>t0007230</t>
  </si>
  <si>
    <t>t0005224</t>
  </si>
  <si>
    <t>t0005225</t>
  </si>
  <si>
    <t>t0005226</t>
  </si>
  <si>
    <t>t0005229</t>
  </si>
  <si>
    <t>t0005232</t>
  </si>
  <si>
    <t>t0005237</t>
  </si>
  <si>
    <t>t0005240</t>
  </si>
  <si>
    <t>t0005241</t>
  </si>
  <si>
    <t>t0007386</t>
  </si>
  <si>
    <t>t0005245</t>
  </si>
  <si>
    <t>t0007227</t>
  </si>
  <si>
    <t>t0005258</t>
  </si>
  <si>
    <t>t0005260</t>
  </si>
  <si>
    <t>t0005261</t>
  </si>
  <si>
    <t>t0007232</t>
  </si>
  <si>
    <t>t0005264</t>
  </si>
  <si>
    <t>t0005272</t>
  </si>
  <si>
    <t>t0005273</t>
  </si>
  <si>
    <t>t0005278</t>
  </si>
  <si>
    <t>t0007235</t>
  </si>
  <si>
    <t>t0005283</t>
  </si>
  <si>
    <t>t0005284</t>
  </si>
  <si>
    <t>t0005286</t>
  </si>
  <si>
    <t>t0005288</t>
  </si>
  <si>
    <t>t0005287</t>
  </si>
  <si>
    <t>t0005280</t>
  </si>
  <si>
    <t>t0005130 - Zara</t>
  </si>
  <si>
    <t>Closed Store</t>
  </si>
  <si>
    <t>t0005050</t>
  </si>
  <si>
    <t>t0005051</t>
  </si>
  <si>
    <t>t0005053</t>
  </si>
  <si>
    <t>t0005055</t>
  </si>
  <si>
    <t>t0005056</t>
  </si>
  <si>
    <t>t0005057</t>
  </si>
  <si>
    <t>t0007242</t>
  </si>
  <si>
    <t>t0005381</t>
  </si>
  <si>
    <t>t0005298</t>
  </si>
  <si>
    <t>t0005063</t>
  </si>
  <si>
    <t>t0005064</t>
  </si>
  <si>
    <t>t0005065</t>
  </si>
  <si>
    <t>t0005067</t>
  </si>
  <si>
    <t>t0005070</t>
  </si>
  <si>
    <t>t0005071</t>
  </si>
  <si>
    <t>t0005072</t>
  </si>
  <si>
    <t>t0007371</t>
  </si>
  <si>
    <t>t0005075</t>
  </si>
  <si>
    <t>t0005077</t>
  </si>
  <si>
    <t>t0005080</t>
  </si>
  <si>
    <t>t0005081</t>
  </si>
  <si>
    <t>t0005082</t>
  </si>
  <si>
    <t>t0005084</t>
  </si>
  <si>
    <t>t0005086</t>
  </si>
  <si>
    <t>t0007229</t>
  </si>
  <si>
    <t>t0005092</t>
  </si>
  <si>
    <t>t0005089</t>
  </si>
  <si>
    <t>t0005090</t>
  </si>
  <si>
    <t>t0005091</t>
  </si>
  <si>
    <t>t0005093</t>
  </si>
  <si>
    <t>t0005095</t>
  </si>
  <si>
    <t>t0007369</t>
  </si>
  <si>
    <t>t0007370</t>
  </si>
  <si>
    <t>t0005099</t>
  </si>
  <si>
    <t>t0005100</t>
  </si>
  <si>
    <t>t0007245</t>
  </si>
  <si>
    <t>t0005106</t>
  </si>
  <si>
    <t>t0005108</t>
  </si>
  <si>
    <t>t0005109</t>
  </si>
  <si>
    <t>t0005110</t>
  </si>
  <si>
    <t>t0005111</t>
  </si>
  <si>
    <t>t0005112</t>
  </si>
  <si>
    <t>t0007074</t>
  </si>
  <si>
    <t>t0005114</t>
  </si>
  <si>
    <t>t0007241</t>
  </si>
  <si>
    <t>t0005116</t>
  </si>
  <si>
    <t>t0005117</t>
  </si>
  <si>
    <t>t0005118</t>
  </si>
  <si>
    <t>t0005119</t>
  </si>
  <si>
    <t>t0005120</t>
  </si>
  <si>
    <t>t0005121</t>
  </si>
  <si>
    <t>t0005122</t>
  </si>
  <si>
    <t>t0005123</t>
  </si>
  <si>
    <t>t0005124</t>
  </si>
  <si>
    <t>t0005130</t>
  </si>
  <si>
    <t>t0005131</t>
  </si>
  <si>
    <t>t0005132</t>
  </si>
  <si>
    <t>t0005134</t>
  </si>
  <si>
    <t>t0007399</t>
  </si>
  <si>
    <t>t0007450</t>
  </si>
  <si>
    <t>t0005308</t>
  </si>
  <si>
    <t>t0005138</t>
  </si>
  <si>
    <t>t0005139</t>
  </si>
  <si>
    <t>t0005140</t>
  </si>
  <si>
    <t>t0005142</t>
  </si>
  <si>
    <t>t0005141</t>
  </si>
  <si>
    <t>t0005144</t>
  </si>
  <si>
    <t>t0005145</t>
  </si>
  <si>
    <t>t0007390</t>
  </si>
  <si>
    <t>t0005147</t>
  </si>
  <si>
    <t>t0005148</t>
  </si>
  <si>
    <t>t0005149</t>
  </si>
  <si>
    <t>t0007240</t>
  </si>
  <si>
    <t>t0005150</t>
  </si>
  <si>
    <t>t0005151</t>
  </si>
  <si>
    <t>t0005155</t>
  </si>
  <si>
    <t>t0005157</t>
  </si>
  <si>
    <t>t0005159</t>
  </si>
  <si>
    <t>t0005162</t>
  </si>
  <si>
    <t>t0005163</t>
  </si>
  <si>
    <t>t0005164</t>
  </si>
  <si>
    <t>t0005166</t>
  </si>
  <si>
    <t>t0005168</t>
  </si>
  <si>
    <t>t0005170</t>
  </si>
  <si>
    <t>t0005171</t>
  </si>
  <si>
    <t>t0005172</t>
  </si>
  <si>
    <t>t0005177</t>
  </si>
  <si>
    <t>t0005178</t>
  </si>
  <si>
    <t>t0005179</t>
  </si>
  <si>
    <t>t0005180</t>
  </si>
  <si>
    <t>t0005181</t>
  </si>
  <si>
    <t>t0005184</t>
  </si>
  <si>
    <t>t0005185</t>
  </si>
  <si>
    <t>t0005186</t>
  </si>
  <si>
    <t>t0005187</t>
  </si>
  <si>
    <t>t0005188</t>
  </si>
  <si>
    <t>t0005189</t>
  </si>
  <si>
    <t>t0005192</t>
  </si>
  <si>
    <t>t0007066</t>
  </si>
  <si>
    <t>t0005194</t>
  </si>
  <si>
    <t>t0007067</t>
  </si>
  <si>
    <t>t0005197</t>
  </si>
  <si>
    <t>t0005198</t>
  </si>
  <si>
    <t>t0005199</t>
  </si>
  <si>
    <t>t0007226</t>
  </si>
  <si>
    <t>t0005201</t>
  </si>
  <si>
    <t>t0005203</t>
  </si>
  <si>
    <t>t0005205</t>
  </si>
  <si>
    <t>t0005209</t>
  </si>
  <si>
    <t>t0005210</t>
  </si>
  <si>
    <t>t0007231</t>
  </si>
  <si>
    <t>t0005214</t>
  </si>
  <si>
    <t>t0005215</t>
  </si>
  <si>
    <t>t0005216</t>
  </si>
  <si>
    <t>t0005313</t>
  </si>
  <si>
    <t>t0005222</t>
  </si>
  <si>
    <t>t0005223</t>
  </si>
  <si>
    <t>t0005227</t>
  </si>
  <si>
    <t>t0005228</t>
  </si>
  <si>
    <t>t0005230</t>
  </si>
  <si>
    <t>t0005231</t>
  </si>
  <si>
    <t>t0005234</t>
  </si>
  <si>
    <t>t0007236</t>
  </si>
  <si>
    <t>t0005236</t>
  </si>
  <si>
    <t>t0005238</t>
  </si>
  <si>
    <t>t0005239</t>
  </si>
  <si>
    <t>t0005242</t>
  </si>
  <si>
    <t>t0005243</t>
  </si>
  <si>
    <t>t0005246</t>
  </si>
  <si>
    <t>t0005248</t>
  </si>
  <si>
    <t>t0005250</t>
  </si>
  <si>
    <t>t0007311</t>
  </si>
  <si>
    <t>t0005254</t>
  </si>
  <si>
    <t>t0005256</t>
  </si>
  <si>
    <t>t0005257</t>
  </si>
  <si>
    <t>t0005262</t>
  </si>
  <si>
    <t>t0005265</t>
  </si>
  <si>
    <t>t0005266</t>
  </si>
  <si>
    <t>t0007238</t>
  </si>
  <si>
    <t>t0005269</t>
  </si>
  <si>
    <t>t0005270</t>
  </si>
  <si>
    <t>t0005271</t>
  </si>
  <si>
    <t>t0005274</t>
  </si>
  <si>
    <t>t0007068</t>
  </si>
  <si>
    <t>t0005276</t>
  </si>
  <si>
    <t>t0005277</t>
  </si>
  <si>
    <t>t0007233</t>
  </si>
  <si>
    <t>t0007234</t>
  </si>
  <si>
    <t>t0005289</t>
  </si>
  <si>
    <t>t0005290</t>
  </si>
  <si>
    <t>t0007228</t>
  </si>
  <si>
    <t>t0005279</t>
  </si>
  <si>
    <t>Aug 2016 Sales</t>
  </si>
  <si>
    <t>Aug 2016 
LF</t>
  </si>
  <si>
    <t>Aug 2016 
TD</t>
  </si>
  <si>
    <t>Aug 2016 
RS</t>
  </si>
  <si>
    <t>Aug 2016 
Total (LF+RS)</t>
  </si>
  <si>
    <t>Clarks - Old</t>
  </si>
  <si>
    <t>t0005058</t>
  </si>
  <si>
    <t>t0005324</t>
  </si>
  <si>
    <t>t0005061</t>
  </si>
  <si>
    <t>t0005062</t>
  </si>
  <si>
    <t>t0005083</t>
  </si>
  <si>
    <t>t0005088</t>
  </si>
  <si>
    <t>t0005102</t>
  </si>
  <si>
    <t>t0005336</t>
  </si>
  <si>
    <t>t0005325</t>
  </si>
  <si>
    <t>t0005136</t>
  </si>
  <si>
    <t>t0005137</t>
  </si>
  <si>
    <t>t0005328</t>
  </si>
  <si>
    <t>t0005146</t>
  </si>
  <si>
    <t>t0005165</t>
  </si>
  <si>
    <t>t0005182</t>
  </si>
  <si>
    <t>t0005183</t>
  </si>
  <si>
    <t>t0005322</t>
  </si>
  <si>
    <t>t0005193</t>
  </si>
  <si>
    <t>t0005195</t>
  </si>
  <si>
    <t>t0005196</t>
  </si>
  <si>
    <t>t0005300</t>
  </si>
  <si>
    <t>t0005200</t>
  </si>
  <si>
    <t>t0005330</t>
  </si>
  <si>
    <t>t0005326</t>
  </si>
  <si>
    <t>t0005317</t>
  </si>
  <si>
    <t>t0005332</t>
  </si>
  <si>
    <t>t0005233</t>
  </si>
  <si>
    <t>t0005235</t>
  </si>
  <si>
    <t>t0005321</t>
  </si>
  <si>
    <t>t0005247</t>
  </si>
  <si>
    <t>t0005249</t>
  </si>
  <si>
    <t>t0005251</t>
  </si>
  <si>
    <t>t0005295</t>
  </si>
  <si>
    <t>t0005255</t>
  </si>
  <si>
    <t>t0005267</t>
  </si>
  <si>
    <t>t0005268</t>
  </si>
  <si>
    <t>t0005301</t>
  </si>
  <si>
    <t>t0005320</t>
  </si>
  <si>
    <t>Fully flimy</t>
  </si>
  <si>
    <t>Sep 2016 Sales</t>
  </si>
  <si>
    <t>Sep 2016 
TD</t>
  </si>
  <si>
    <t>Sep 2016 
LF</t>
  </si>
  <si>
    <t>Sep 2016 
RS</t>
  </si>
  <si>
    <t>Sep 2016 
Total (LF+RS)</t>
  </si>
  <si>
    <t>UCB - Old</t>
  </si>
  <si>
    <t>t0007446 - Fully Filmy</t>
  </si>
  <si>
    <t>t0007446</t>
  </si>
  <si>
    <t>t0007447 - One Friday</t>
  </si>
  <si>
    <t>t0007447</t>
  </si>
  <si>
    <t>One Friday</t>
  </si>
  <si>
    <t>t0007400 - Acer</t>
  </si>
  <si>
    <t>Acer</t>
  </si>
  <si>
    <t>t0007400</t>
  </si>
  <si>
    <t>t0007444 - UCB</t>
  </si>
  <si>
    <t>t0007444</t>
  </si>
  <si>
    <t>SF - 14B</t>
  </si>
  <si>
    <t>Oct 2016 Sales</t>
  </si>
  <si>
    <t>Oct 2016 
TD</t>
  </si>
  <si>
    <t>Oct 2016 
LF</t>
  </si>
  <si>
    <t>Oct 2016 
RS</t>
  </si>
  <si>
    <t>Oct 2016 
Total (LF+RS)</t>
  </si>
  <si>
    <t>t0007449 - Studio Pepperfry</t>
  </si>
  <si>
    <t>t0007449</t>
  </si>
  <si>
    <t>t0007622 - Zivame</t>
  </si>
  <si>
    <t>t0007622</t>
  </si>
  <si>
    <t>Zivame</t>
  </si>
  <si>
    <t>t0007987 - U.S. Polo Assn. Kids</t>
  </si>
  <si>
    <t>t0007987</t>
  </si>
  <si>
    <t>UG - 23 &amp; 23</t>
  </si>
  <si>
    <t>Total</t>
  </si>
  <si>
    <t>Nov 2016 Sales</t>
  </si>
  <si>
    <t>Nov 2016 
TD</t>
  </si>
  <si>
    <t>Nov 2016 
LF</t>
  </si>
  <si>
    <t>Nov 2016 
RS</t>
  </si>
  <si>
    <t>Nov 2016 
Total (LF+RS)</t>
  </si>
  <si>
    <t>t0008038 - Prime Forex</t>
  </si>
  <si>
    <t>t0008038</t>
  </si>
  <si>
    <t>t0008037 - New Zealand Natural</t>
  </si>
  <si>
    <t>t0008037</t>
  </si>
  <si>
    <t>Globus - Old</t>
  </si>
  <si>
    <t>Prime Forex - Old</t>
  </si>
  <si>
    <t>Newzeland Naturals - Old</t>
  </si>
  <si>
    <t>Us polo kids</t>
  </si>
  <si>
    <t>Dec 2016 Sales</t>
  </si>
  <si>
    <t>Dec 2016 
TD</t>
  </si>
  <si>
    <t>Dec 2016 
LF</t>
  </si>
  <si>
    <t>Dec 2016 
RS</t>
  </si>
  <si>
    <t>Dec 2016 
Total (LF+RS)</t>
  </si>
  <si>
    <t>t0008057 - Swarovski</t>
  </si>
  <si>
    <t>t0008057</t>
  </si>
  <si>
    <t>Kryolan</t>
  </si>
  <si>
    <t>t0007448</t>
  </si>
  <si>
    <t>t0007793</t>
  </si>
  <si>
    <t>NA</t>
  </si>
  <si>
    <t>Home Accessories, Gifts &amp; Hobbies</t>
  </si>
  <si>
    <t>Hypermarket</t>
  </si>
  <si>
    <t>Department Stores, Mini Department Store</t>
  </si>
  <si>
    <t>Service</t>
  </si>
  <si>
    <t>Multiplex, FEC &amp; Entertainment</t>
  </si>
  <si>
    <t>t0007445 - Hollywood Opticians</t>
  </si>
  <si>
    <t>t0007445</t>
  </si>
  <si>
    <t>t0007448 - Mamagoto</t>
  </si>
  <si>
    <t>Mamagoto</t>
  </si>
  <si>
    <t>t0007793 - Kryolan Cosmetics</t>
  </si>
  <si>
    <t>t0008085 - Forever New</t>
  </si>
  <si>
    <t>t0008085</t>
  </si>
  <si>
    <t>Forever New</t>
  </si>
  <si>
    <t>Jan 2017 Sales</t>
  </si>
  <si>
    <t>Jan 2017 
TD</t>
  </si>
  <si>
    <t>Jan 2017 
LF</t>
  </si>
  <si>
    <t>Jan 2017 
RS</t>
  </si>
  <si>
    <t>Jan 2017 
Total (LF+RS)</t>
  </si>
  <si>
    <t>Apr 2013 
R + RS</t>
  </si>
  <si>
    <t>May 2013 
R + RS</t>
  </si>
  <si>
    <t>Jun 2013 
R + RS</t>
  </si>
  <si>
    <t>Jul 2013 
R + RS</t>
  </si>
  <si>
    <t>Aug 2013 
R + RS</t>
  </si>
  <si>
    <t>Sep 2013 
R + RS</t>
  </si>
  <si>
    <t>Oct 2013 
R + RS</t>
  </si>
  <si>
    <t>Nov 2013 
R + RS</t>
  </si>
  <si>
    <t>Dec 2013 
R + RS</t>
  </si>
  <si>
    <t>Jan 2014
 R + RS</t>
  </si>
  <si>
    <t>Feb 2014
 R + RS</t>
  </si>
  <si>
    <t>Mar 2014
 R + RS</t>
  </si>
  <si>
    <t>Apr 2014
 R + RS</t>
  </si>
  <si>
    <t>May 2014
 R + RS</t>
  </si>
  <si>
    <t>Jun 2014
 R + RS</t>
  </si>
  <si>
    <t>Jul 2014
 R + RS</t>
  </si>
  <si>
    <t>Aug 2014
 R + RS</t>
  </si>
  <si>
    <t>Sep 2014
 R + RS</t>
  </si>
  <si>
    <t>Oct 2014
 R + RS</t>
  </si>
  <si>
    <t>Nov 2014
 R + RS</t>
  </si>
  <si>
    <t>Dec 2014
 R + RS</t>
  </si>
  <si>
    <t>Jan 2015
 R + RS</t>
  </si>
  <si>
    <t>Feb 2015
 R + RS</t>
  </si>
  <si>
    <t>Mar 2015
 R + RS</t>
  </si>
  <si>
    <t>Apr 2015
 R + RS</t>
  </si>
  <si>
    <t>May 2015
 R + RS</t>
  </si>
  <si>
    <t>June 2015
 R + RS</t>
  </si>
  <si>
    <t>July 2015
 R + RS</t>
  </si>
  <si>
    <t>Aug 2015
 R + RS</t>
  </si>
  <si>
    <t>Sep 2015
 R + RS</t>
  </si>
  <si>
    <t>Oct 2015
 R + RS</t>
  </si>
  <si>
    <t>Nov 2015
 R + RS</t>
  </si>
  <si>
    <t>Dec 2015
 R + RS</t>
  </si>
  <si>
    <t>Jan 2016
 R + RS</t>
  </si>
  <si>
    <t>Feb 2016
 R + RS</t>
  </si>
  <si>
    <t>Mar 2016
 R + RS</t>
  </si>
  <si>
    <t>Apr 2016
 R + RS</t>
  </si>
  <si>
    <t>May 2016
 R + RS</t>
  </si>
  <si>
    <t>Jun 2016
 R + RS</t>
  </si>
  <si>
    <t>Jul 2016
 R + RS</t>
  </si>
  <si>
    <t>Aug 2016
 R + RS</t>
  </si>
  <si>
    <t>Sep 2016
 R + RS</t>
  </si>
  <si>
    <t>Oct 2016
 R + RS</t>
  </si>
  <si>
    <t>Nov 2016
 R + RS</t>
  </si>
  <si>
    <t>Dec 2016
 R + RS</t>
  </si>
  <si>
    <t>Jan 2017
 R + RS</t>
  </si>
  <si>
    <t>Cafes, Restaurants, Desserts &amp; Gourmet</t>
  </si>
  <si>
    <t>Kid's Fashion</t>
  </si>
  <si>
    <t>The Chocolate Room</t>
  </si>
  <si>
    <t>Creame Stone</t>
  </si>
  <si>
    <t>Payless - Old</t>
  </si>
  <si>
    <t>Home Centre</t>
  </si>
  <si>
    <t>SF - 48</t>
  </si>
  <si>
    <t>UG - 47A</t>
  </si>
  <si>
    <t>UG - 38</t>
  </si>
  <si>
    <t>GF - 57 &amp; 58</t>
  </si>
  <si>
    <t>UG - 29 &amp; 30</t>
  </si>
  <si>
    <t>UG - 59 &amp; 60</t>
  </si>
  <si>
    <t>SF - 60</t>
  </si>
  <si>
    <t>Term Expiry Date</t>
  </si>
  <si>
    <t>Pepper Fry</t>
  </si>
  <si>
    <t>SF - 55 to 58</t>
  </si>
  <si>
    <t>Category - New format</t>
  </si>
  <si>
    <t>Feb 2017 Sales</t>
  </si>
  <si>
    <t>Feb 2017 
TD</t>
  </si>
  <si>
    <t>Feb 2017 
LF</t>
  </si>
  <si>
    <t>Feb 2017 
RS</t>
  </si>
  <si>
    <t>Feb 2017 
Total (LF+RS)</t>
  </si>
  <si>
    <t>Feb 2017
 R + RS</t>
  </si>
  <si>
    <t>t0008086 - Kethini</t>
  </si>
  <si>
    <t>t0008086</t>
  </si>
  <si>
    <t>t0007973 - Funky Monkeys</t>
  </si>
  <si>
    <t>t0007973</t>
  </si>
  <si>
    <t>t0007451 - Kalmane Koffees</t>
  </si>
  <si>
    <t>t0007451</t>
  </si>
  <si>
    <t>Fab India - Old</t>
  </si>
  <si>
    <t>t0007974 - Fab India</t>
  </si>
  <si>
    <t>t0007974</t>
  </si>
  <si>
    <t>t0008169 - Payless</t>
  </si>
  <si>
    <t>t0008169</t>
  </si>
  <si>
    <t>t0007972 - The Chocolate Room</t>
  </si>
  <si>
    <t>t0007972</t>
  </si>
  <si>
    <t>t0008168 - Home Centre</t>
  </si>
  <si>
    <t>t0008168</t>
  </si>
  <si>
    <t>t0008191 - Creamstone</t>
  </si>
  <si>
    <t>t0008157 - GNC</t>
  </si>
  <si>
    <t>t0008157</t>
  </si>
  <si>
    <t>t0008174 - Aeropostale</t>
  </si>
  <si>
    <t>t0008174</t>
  </si>
  <si>
    <t>Aeropostale</t>
  </si>
  <si>
    <t>Hollywood Opticals</t>
  </si>
  <si>
    <t>Funky Monkey</t>
  </si>
  <si>
    <t>Kethini Lounge</t>
  </si>
  <si>
    <t>Kalmane Koffee</t>
  </si>
  <si>
    <t>MG+PRS</t>
  </si>
  <si>
    <t>Kalanikethan - Old</t>
  </si>
  <si>
    <t>SF - 27B</t>
  </si>
  <si>
    <t>t0008244</t>
  </si>
  <si>
    <t>t0008246</t>
  </si>
  <si>
    <t>t0008242</t>
  </si>
  <si>
    <t>t0008243</t>
  </si>
  <si>
    <t>t0008245</t>
  </si>
  <si>
    <t>t0008182</t>
  </si>
  <si>
    <t>t0008191</t>
  </si>
  <si>
    <t>Mar 2017 Sales</t>
  </si>
  <si>
    <t>Mar 2017 
TD</t>
  </si>
  <si>
    <t>Mar 2017 
LF</t>
  </si>
  <si>
    <t>Mar 2017 
RS</t>
  </si>
  <si>
    <t>Mar 2017 
Total (LF+RS)</t>
  </si>
  <si>
    <t>Mar 2017
 R + RS</t>
  </si>
  <si>
    <t>Adidas - Old</t>
  </si>
  <si>
    <t>GF - 55 &amp; 56</t>
  </si>
  <si>
    <t>Lenskart</t>
  </si>
  <si>
    <t>Go Colors - Old</t>
  </si>
  <si>
    <t>Jealous 21</t>
  </si>
  <si>
    <t>t0008250 - Kalanikethan</t>
  </si>
  <si>
    <t>t0008250</t>
  </si>
  <si>
    <t>t0008242 - Louis Philippe</t>
  </si>
  <si>
    <t>t0008243 - Allen Solly Junior</t>
  </si>
  <si>
    <t>t0008244 - Peter England</t>
  </si>
  <si>
    <t>t0008245 - LP Sport</t>
  </si>
  <si>
    <t>t0008246 - Van Heusen</t>
  </si>
  <si>
    <t>Apr 2017 Sales</t>
  </si>
  <si>
    <t>Apr 2017 
TD</t>
  </si>
  <si>
    <t>Apr 2017 
LF</t>
  </si>
  <si>
    <t>Apr 2017 
RS</t>
  </si>
  <si>
    <t>Apr 2017 
Total (LF+RS)</t>
  </si>
  <si>
    <t>Apr 2017
 R + RS</t>
  </si>
  <si>
    <t>YTD Average 
R + RS
2017-2018</t>
  </si>
  <si>
    <t>Bombaysthan</t>
  </si>
  <si>
    <t>t0008288 - Bombaysthan</t>
  </si>
  <si>
    <t>t0008288</t>
  </si>
  <si>
    <t>t0008164 - Lenskart</t>
  </si>
  <si>
    <t>t0008164</t>
  </si>
  <si>
    <t>t0008076 - Adidas</t>
  </si>
  <si>
    <t>t0008076</t>
  </si>
  <si>
    <t>t0007975 - Go Colors</t>
  </si>
  <si>
    <t>t0007975</t>
  </si>
  <si>
    <t>May 2017 Sales</t>
  </si>
  <si>
    <t>YTD 
Avg Sales
2017-18</t>
  </si>
  <si>
    <t>May 2017 
TD</t>
  </si>
  <si>
    <t>YTD 
Average TD
2017-18</t>
  </si>
  <si>
    <t>May 2017 
LF</t>
  </si>
  <si>
    <t>YTD Average 
RENT
2017-18</t>
  </si>
  <si>
    <t>May 2017 
RS</t>
  </si>
  <si>
    <t>May 2017 
Total (LF+RS)</t>
  </si>
  <si>
    <t>YTD Average 
R + RS
2017-18</t>
  </si>
  <si>
    <t>May 2017
 R + RS</t>
  </si>
  <si>
    <t>t0008167 - Market99</t>
  </si>
  <si>
    <t>t0008167</t>
  </si>
  <si>
    <t>Market 99</t>
  </si>
  <si>
    <t>SF - 27C</t>
  </si>
  <si>
    <t>Watches &amp; Fashion Accessories</t>
  </si>
  <si>
    <t>Jun 2017 Sales</t>
  </si>
  <si>
    <t>Jun 2017 
TD</t>
  </si>
  <si>
    <t>YTD</t>
  </si>
  <si>
    <t>Loccitane</t>
  </si>
  <si>
    <t>Fashion Equation</t>
  </si>
  <si>
    <t>Jun 2017 
LF</t>
  </si>
  <si>
    <t>Jun 2017 
RS</t>
  </si>
  <si>
    <t>Jun 2017 
Total (LF+RS)</t>
  </si>
  <si>
    <t>Jun 2017
 R + RS</t>
  </si>
  <si>
    <t>t0008454 - Fashion Equation</t>
  </si>
  <si>
    <t>t0008454</t>
  </si>
  <si>
    <t>t0008232 - L'Occitane</t>
  </si>
  <si>
    <t>t0008232</t>
  </si>
  <si>
    <t>t0008367 - Spykar</t>
  </si>
  <si>
    <t>t0008367</t>
  </si>
  <si>
    <t>t0008409 - Pizza Hut</t>
  </si>
  <si>
    <t>t0008409</t>
  </si>
  <si>
    <t>Pizza Hut</t>
  </si>
  <si>
    <t>Jul 2017 Sales</t>
  </si>
  <si>
    <t>Jul 2017 
TD</t>
  </si>
  <si>
    <t>Jul 2017 
LF</t>
  </si>
  <si>
    <t>Jul 2017 
RS</t>
  </si>
  <si>
    <t>Jul 2017 
Total (LF+RS)</t>
  </si>
  <si>
    <t>Jul 2017
 R + RS</t>
  </si>
  <si>
    <t>Crocs</t>
  </si>
  <si>
    <t>t0008289 - Crocs</t>
  </si>
  <si>
    <t>t0008289</t>
  </si>
  <si>
    <t>Asian 7 Express</t>
  </si>
  <si>
    <t>Street Food by Punjab Grill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</si>
</sst>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[$-409]d\-mmm\-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6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08">
    <xf numFmtId="0" fontId="0" fillId="0" borderId="0" xfId="0"/>
    <xf numFmtId="165" fontId="1" fillId="0" borderId="0" xfId="3" applyNumberFormat="1" applyFont="1"/>
    <xf numFmtId="0" fontId="3" fillId="0" borderId="0" xfId="0" applyFont="1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0" borderId="0" xfId="3" applyNumberFormat="1" applyFont="1"/>
    <xf numFmtId="0" fontId="3" fillId="0" borderId="0" xfId="0" applyFont="1" applyAlignment="1">
      <alignment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165" fontId="3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0" fillId="0" borderId="0" xfId="3" quotePrefix="1" applyNumberFormat="1" applyFont="1"/>
    <xf numFmtId="165" fontId="0" fillId="0" borderId="0" xfId="3" applyNumberFormat="1" applyFont="1"/>
    <xf numFmtId="165" fontId="3" fillId="3" borderId="0" xfId="3" applyNumberFormat="1" applyFont="1" applyFill="1"/>
    <xf numFmtId="165" fontId="1" fillId="3" borderId="0" xfId="3" applyNumberFormat="1" applyFont="1" applyFill="1"/>
    <xf numFmtId="0" fontId="2" fillId="0" borderId="1" xfId="0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165" fontId="2" fillId="0" borderId="1" xfId="3" applyNumberFormat="1" applyFont="1" applyFill="1" applyBorder="1" applyAlignment="1">
      <alignment horizontal="center" vertical="center"/>
    </xf>
    <xf numFmtId="9" fontId="2" fillId="0" borderId="1" xfId="5" applyFont="1" applyFill="1" applyBorder="1" applyAlignment="1">
      <alignment horizontal="center" vertical="center"/>
    </xf>
    <xf numFmtId="165" fontId="2" fillId="0" borderId="1" xfId="3" applyNumberFormat="1" applyFont="1" applyFill="1" applyBorder="1" applyAlignment="1">
      <alignment horizontal="right" vertical="center"/>
    </xf>
    <xf numFmtId="165" fontId="5" fillId="3" borderId="1" xfId="3" applyNumberFormat="1" applyFont="1" applyFill="1" applyBorder="1" applyAlignment="1">
      <alignment horizontal="left" vertical="center"/>
    </xf>
    <xf numFmtId="165" fontId="7" fillId="0" borderId="1" xfId="3" applyNumberFormat="1" applyFont="1" applyFill="1" applyBorder="1"/>
    <xf numFmtId="165" fontId="7" fillId="0" borderId="1" xfId="0" applyNumberFormat="1" applyFont="1" applyFill="1" applyBorder="1"/>
    <xf numFmtId="0" fontId="8" fillId="0" borderId="1" xfId="0" applyFont="1" applyBorder="1" applyAlignment="1"/>
    <xf numFmtId="0" fontId="2" fillId="5" borderId="1" xfId="0" applyFont="1" applyFill="1" applyBorder="1" applyAlignment="1">
      <alignment vertical="center"/>
    </xf>
    <xf numFmtId="165" fontId="2" fillId="6" borderId="1" xfId="3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9" fontId="2" fillId="0" borderId="2" xfId="5" applyFont="1" applyFill="1" applyBorder="1" applyAlignment="1">
      <alignment horizontal="center" vertical="center"/>
    </xf>
    <xf numFmtId="165" fontId="7" fillId="0" borderId="2" xfId="0" applyNumberFormat="1" applyFont="1" applyFill="1" applyBorder="1"/>
    <xf numFmtId="165" fontId="2" fillId="0" borderId="1" xfId="0" applyNumberFormat="1" applyFont="1" applyFill="1" applyBorder="1" applyAlignment="1">
      <alignment vertical="center"/>
    </xf>
    <xf numFmtId="1" fontId="8" fillId="4" borderId="1" xfId="3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2" fillId="0" borderId="2" xfId="0" applyNumberFormat="1" applyFont="1" applyFill="1" applyBorder="1" applyAlignment="1">
      <alignment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3" xfId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vertical="center"/>
    </xf>
    <xf numFmtId="0" fontId="2" fillId="0" borderId="3" xfId="0" applyFont="1" applyFill="1" applyBorder="1" applyAlignment="1">
      <alignment horizontal="left" vertical="center"/>
    </xf>
    <xf numFmtId="9" fontId="2" fillId="0" borderId="3" xfId="5" applyFont="1" applyFill="1" applyBorder="1" applyAlignment="1">
      <alignment horizontal="center" vertical="center"/>
    </xf>
    <xf numFmtId="165" fontId="7" fillId="0" borderId="3" xfId="0" applyNumberFormat="1" applyFont="1" applyFill="1" applyBorder="1"/>
    <xf numFmtId="0" fontId="2" fillId="5" borderId="3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165" fontId="2" fillId="0" borderId="1" xfId="2" applyNumberFormat="1" applyFont="1" applyFill="1" applyBorder="1" applyAlignment="1">
      <alignment horizontal="center" vertical="center"/>
    </xf>
    <xf numFmtId="165" fontId="2" fillId="0" borderId="1" xfId="2" applyNumberFormat="1" applyFont="1" applyFill="1" applyBorder="1" applyAlignment="1">
      <alignment horizontal="right" vertical="center"/>
    </xf>
    <xf numFmtId="1" fontId="8" fillId="4" borderId="1" xfId="2" applyNumberFormat="1" applyFont="1" applyFill="1" applyBorder="1" applyAlignment="1">
      <alignment horizontal="center"/>
    </xf>
    <xf numFmtId="165" fontId="2" fillId="6" borderId="1" xfId="2" applyNumberFormat="1" applyFont="1" applyFill="1" applyBorder="1" applyAlignment="1">
      <alignment horizontal="center" vertical="center"/>
    </xf>
    <xf numFmtId="165" fontId="2" fillId="2" borderId="1" xfId="2" applyNumberFormat="1" applyFont="1" applyFill="1" applyBorder="1" applyAlignment="1">
      <alignment horizontal="center" vertical="center"/>
    </xf>
    <xf numFmtId="165" fontId="2" fillId="0" borderId="3" xfId="2" applyNumberFormat="1" applyFont="1" applyFill="1" applyBorder="1" applyAlignment="1">
      <alignment horizontal="center" vertical="center"/>
    </xf>
    <xf numFmtId="165" fontId="2" fillId="0" borderId="3" xfId="2" applyNumberFormat="1" applyFont="1" applyFill="1" applyBorder="1" applyAlignment="1">
      <alignment horizontal="right" vertical="center"/>
    </xf>
    <xf numFmtId="165" fontId="7" fillId="0" borderId="3" xfId="2" applyNumberFormat="1" applyFont="1" applyFill="1" applyBorder="1"/>
    <xf numFmtId="165" fontId="2" fillId="0" borderId="2" xfId="2" applyNumberFormat="1" applyFont="1" applyFill="1" applyBorder="1" applyAlignment="1">
      <alignment horizontal="center" vertical="center"/>
    </xf>
    <xf numFmtId="165" fontId="7" fillId="0" borderId="2" xfId="2" applyNumberFormat="1" applyFont="1" applyFill="1" applyBorder="1"/>
    <xf numFmtId="1" fontId="8" fillId="4" borderId="2" xfId="2" applyNumberFormat="1" applyFont="1" applyFill="1" applyBorder="1" applyAlignment="1">
      <alignment horizontal="center"/>
    </xf>
    <xf numFmtId="165" fontId="2" fillId="0" borderId="2" xfId="3" applyNumberFormat="1" applyFont="1" applyFill="1" applyBorder="1" applyAlignment="1">
      <alignment horizontal="center" vertical="center"/>
    </xf>
    <xf numFmtId="165" fontId="5" fillId="3" borderId="2" xfId="3" applyNumberFormat="1" applyFont="1" applyFill="1" applyBorder="1" applyAlignment="1">
      <alignment horizontal="left" vertical="center"/>
    </xf>
    <xf numFmtId="165" fontId="2" fillId="0" borderId="3" xfId="3" applyNumberFormat="1" applyFont="1" applyFill="1" applyBorder="1" applyAlignment="1">
      <alignment horizontal="center" vertical="center"/>
    </xf>
    <xf numFmtId="165" fontId="8" fillId="0" borderId="4" xfId="3" applyNumberFormat="1" applyFont="1" applyFill="1" applyBorder="1" applyAlignment="1">
      <alignment horizontal="center" vertical="center"/>
    </xf>
    <xf numFmtId="0" fontId="1" fillId="0" borderId="0" xfId="0" applyFont="1" applyFill="1"/>
    <xf numFmtId="0" fontId="5" fillId="0" borderId="0" xfId="0" applyFont="1" applyFill="1" applyBorder="1" applyAlignment="1">
      <alignment vertical="center"/>
    </xf>
    <xf numFmtId="1" fontId="3" fillId="0" borderId="0" xfId="0" applyNumberFormat="1" applyFont="1"/>
    <xf numFmtId="1" fontId="11" fillId="3" borderId="1" xfId="0" applyNumberFormat="1" applyFont="1" applyFill="1" applyBorder="1" applyAlignment="1">
      <alignment horizontal="center" vertical="center"/>
    </xf>
    <xf numFmtId="1" fontId="11" fillId="3" borderId="2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6" xfId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/>
    </xf>
    <xf numFmtId="0" fontId="8" fillId="0" borderId="6" xfId="0" applyFont="1" applyBorder="1" applyAlignment="1"/>
    <xf numFmtId="165" fontId="2" fillId="0" borderId="6" xfId="3" applyNumberFormat="1" applyFont="1" applyFill="1" applyBorder="1" applyAlignment="1">
      <alignment horizontal="center" vertical="center"/>
    </xf>
    <xf numFmtId="9" fontId="2" fillId="0" borderId="6" xfId="5" applyFont="1" applyFill="1" applyBorder="1" applyAlignment="1">
      <alignment horizontal="center" vertical="center"/>
    </xf>
    <xf numFmtId="165" fontId="2" fillId="0" borderId="6" xfId="3" applyNumberFormat="1" applyFont="1" applyFill="1" applyBorder="1" applyAlignment="1">
      <alignment horizontal="right" vertical="center"/>
    </xf>
    <xf numFmtId="165" fontId="5" fillId="3" borderId="6" xfId="3" applyNumberFormat="1" applyFont="1" applyFill="1" applyBorder="1" applyAlignment="1">
      <alignment horizontal="left" vertical="center"/>
    </xf>
    <xf numFmtId="165" fontId="7" fillId="0" borderId="6" xfId="3" applyNumberFormat="1" applyFont="1" applyFill="1" applyBorder="1"/>
    <xf numFmtId="165" fontId="7" fillId="0" borderId="6" xfId="0" applyNumberFormat="1" applyFont="1" applyFill="1" applyBorder="1"/>
    <xf numFmtId="1" fontId="11" fillId="3" borderId="6" xfId="0" applyNumberFormat="1" applyFont="1" applyFill="1" applyBorder="1" applyAlignment="1">
      <alignment horizontal="center" vertical="center"/>
    </xf>
    <xf numFmtId="1" fontId="8" fillId="4" borderId="6" xfId="3" applyNumberFormat="1" applyFont="1" applyFill="1" applyBorder="1" applyAlignment="1">
      <alignment horizontal="center"/>
    </xf>
    <xf numFmtId="0" fontId="6" fillId="0" borderId="5" xfId="1" applyFont="1" applyFill="1" applyBorder="1" applyAlignment="1">
      <alignment horizontal="center" vertical="center" wrapText="1"/>
    </xf>
    <xf numFmtId="165" fontId="6" fillId="0" borderId="5" xfId="3" applyNumberFormat="1" applyFont="1" applyFill="1" applyBorder="1" applyAlignment="1">
      <alignment horizontal="center" vertical="center" wrapText="1"/>
    </xf>
    <xf numFmtId="165" fontId="6" fillId="7" borderId="5" xfId="3" applyNumberFormat="1" applyFont="1" applyFill="1" applyBorder="1" applyAlignment="1">
      <alignment horizontal="center" vertical="center" wrapText="1"/>
    </xf>
    <xf numFmtId="165" fontId="6" fillId="2" borderId="5" xfId="3" applyNumberFormat="1" applyFont="1" applyFill="1" applyBorder="1" applyAlignment="1">
      <alignment horizontal="center" vertical="center" wrapText="1"/>
    </xf>
    <xf numFmtId="165" fontId="6" fillId="3" borderId="5" xfId="3" applyNumberFormat="1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165" fontId="11" fillId="4" borderId="5" xfId="3" applyNumberFormat="1" applyFont="1" applyFill="1" applyBorder="1" applyAlignment="1">
      <alignment horizontal="center" vertical="center" wrapText="1"/>
    </xf>
    <xf numFmtId="0" fontId="11" fillId="4" borderId="5" xfId="4" applyFont="1" applyFill="1" applyBorder="1" applyAlignment="1">
      <alignment horizontal="center" vertical="center" wrapText="1"/>
    </xf>
    <xf numFmtId="166" fontId="2" fillId="0" borderId="6" xfId="0" applyNumberFormat="1" applyFont="1" applyFill="1" applyBorder="1" applyAlignment="1">
      <alignment horizontal="center" vertical="center"/>
    </xf>
    <xf numFmtId="166" fontId="2" fillId="0" borderId="1" xfId="0" applyNumberFormat="1" applyFont="1" applyFill="1" applyBorder="1" applyAlignment="1">
      <alignment horizontal="center" vertical="center"/>
    </xf>
    <xf numFmtId="166" fontId="2" fillId="0" borderId="3" xfId="0" applyNumberFormat="1" applyFont="1" applyFill="1" applyBorder="1" applyAlignment="1">
      <alignment horizontal="center" vertical="center"/>
    </xf>
    <xf numFmtId="166" fontId="2" fillId="0" borderId="2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vertical="center"/>
    </xf>
    <xf numFmtId="0" fontId="6" fillId="8" borderId="5" xfId="1" applyFont="1" applyFill="1" applyBorder="1" applyAlignment="1">
      <alignment horizontal="center" vertical="center" wrapText="1"/>
    </xf>
    <xf numFmtId="165" fontId="7" fillId="6" borderId="1" xfId="0" applyNumberFormat="1" applyFont="1" applyFill="1" applyBorder="1"/>
    <xf numFmtId="165" fontId="0" fillId="0" borderId="0" xfId="3" applyNumberFormat="1" applyFont="1" applyAlignment="1">
      <alignment horizontal="center" vertical="center"/>
    </xf>
    <xf numFmtId="165" fontId="2" fillId="6" borderId="6" xfId="3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vertical="center"/>
    </xf>
    <xf numFmtId="1" fontId="3" fillId="0" borderId="0" xfId="3" applyNumberFormat="1" applyFont="1"/>
    <xf numFmtId="165" fontId="5" fillId="3" borderId="6" xfId="3" applyNumberFormat="1" applyFont="1" applyFill="1" applyBorder="1" applyAlignment="1"/>
    <xf numFmtId="165" fontId="5" fillId="3" borderId="1" xfId="3" applyNumberFormat="1" applyFont="1" applyFill="1" applyBorder="1" applyAlignment="1"/>
    <xf numFmtId="165" fontId="5" fillId="3" borderId="2" xfId="3" applyNumberFormat="1" applyFont="1" applyFill="1" applyBorder="1" applyAlignment="1"/>
    <xf numFmtId="165" fontId="2" fillId="0" borderId="4" xfId="3" applyNumberFormat="1" applyFont="1" applyFill="1" applyBorder="1" applyAlignment="1">
      <alignment horizontal="center" vertical="center"/>
    </xf>
  </cellXfs>
  <cellStyles count="6">
    <cellStyle name="Comma" xfId="3" builtinId="3"/>
    <cellStyle name="Comma 3 2" xfId="2"/>
    <cellStyle name="Normal" xfId="0" builtinId="0"/>
    <cellStyle name="Normal 2 2 2 2" xfId="4"/>
    <cellStyle name="Normal 31" xfId="1"/>
    <cellStyle name="Percent" xfId="5" builtinId="5"/>
  </cellStyles>
  <dxfs count="0"/>
  <tableStyles count="0" defaultTableStyle="TableStyleMedium2" defaultPivotStyle="PivotStyleLight16"/>
  <colors>
    <mruColors>
      <color rgb="FFCCFFFF"/>
      <color rgb="FF99FFCC"/>
      <color rgb="FFFFFFCC"/>
      <color rgb="FFFFFF99"/>
      <color rgb="FF0000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V332"/>
  <sheetViews>
    <sheetView tabSelected="1" workbookViewId="0">
      <pane xSplit="7" ySplit="1" topLeftCell="BP2" activePane="bottomRight" state="frozen"/>
      <selection pane="topRight" activeCell="I1" sqref="I1"/>
      <selection pane="bottomLeft" activeCell="A2" sqref="A2"/>
      <selection pane="bottomRight" activeCell="BS14" sqref="BS14"/>
    </sheetView>
  </sheetViews>
  <sheetFormatPr defaultRowHeight="15" x14ac:dyDescent="0.25"/>
  <cols>
    <col min="1" max="1" width="3.7109375" style="3" bestFit="1" customWidth="1"/>
    <col min="2" max="2" width="11.7109375" style="3" customWidth="1"/>
    <col min="3" max="3" width="12.7109375" style="3" customWidth="1"/>
    <col min="4" max="4" width="12.140625" style="3" customWidth="1"/>
    <col min="5" max="5" width="19.7109375" style="3" hidden="1" customWidth="1"/>
    <col min="6" max="6" width="9.7109375" style="5" hidden="1" customWidth="1"/>
    <col min="7" max="7" width="21.42578125" style="3" customWidth="1"/>
    <col min="8" max="8" width="35" style="3" customWidth="1"/>
    <col min="9" max="9" width="10.85546875" style="5" customWidth="1"/>
    <col min="10" max="10" width="8.7109375" style="5" customWidth="1"/>
    <col min="11" max="11" width="8.42578125" style="5" customWidth="1"/>
    <col min="12" max="12" width="7.140625" style="3" hidden="1" customWidth="1"/>
    <col min="13" max="13" width="9" style="1" customWidth="1"/>
    <col min="14" max="14" width="10.5703125" style="1" customWidth="1"/>
    <col min="15" max="15" width="8.28515625" style="1" customWidth="1"/>
    <col min="16" max="16" width="13.140625" style="1" customWidth="1"/>
    <col min="17" max="17" width="13.5703125" style="1" customWidth="1"/>
    <col min="18" max="18" width="13.85546875" style="1" customWidth="1"/>
    <col min="19" max="19" width="13.140625" style="1" customWidth="1"/>
    <col min="20" max="20" width="13.28515625" style="1" customWidth="1"/>
    <col min="21" max="21" width="13.140625" style="1" customWidth="1"/>
    <col min="22" max="22" width="12.85546875" style="1" customWidth="1"/>
    <col min="23" max="23" width="13.42578125" style="1" customWidth="1"/>
    <col min="24" max="24" width="13.140625" style="1" customWidth="1"/>
    <col min="25" max="25" width="12.5703125" style="1" customWidth="1"/>
    <col min="26" max="26" width="13.140625" style="1" customWidth="1"/>
    <col min="27" max="27" width="13.42578125" style="1" customWidth="1"/>
    <col min="28" max="28" width="13.140625" style="1" customWidth="1"/>
    <col min="29" max="29" width="13.5703125" style="1" customWidth="1"/>
    <col min="30" max="30" width="12.7109375" style="1" customWidth="1"/>
    <col min="31" max="31" width="12.5703125" style="1" customWidth="1"/>
    <col min="32" max="32" width="13.28515625" style="1" customWidth="1"/>
    <col min="33" max="33" width="13.140625" style="1" customWidth="1"/>
    <col min="34" max="34" width="12.85546875" style="1" customWidth="1"/>
    <col min="35" max="35" width="13.42578125" style="1" customWidth="1"/>
    <col min="36" max="36" width="13.140625" style="1" customWidth="1"/>
    <col min="37" max="37" width="14.28515625" style="1" customWidth="1"/>
    <col min="38" max="38" width="13.140625" style="1" customWidth="1"/>
    <col min="39" max="39" width="13.42578125" style="1" customWidth="1"/>
    <col min="40" max="40" width="13.140625" style="1" customWidth="1"/>
    <col min="41" max="41" width="13.5703125" style="1" customWidth="1"/>
    <col min="42" max="42" width="13.85546875" style="1" customWidth="1"/>
    <col min="43" max="43" width="13.140625" style="1" customWidth="1"/>
    <col min="44" max="44" width="13.28515625" style="1" customWidth="1"/>
    <col min="45" max="45" width="13.140625" style="1" customWidth="1"/>
    <col min="46" max="46" width="12.85546875" style="1" customWidth="1"/>
    <col min="47" max="47" width="13.42578125" style="1" customWidth="1"/>
    <col min="48" max="48" width="13.140625" style="1" customWidth="1"/>
    <col min="49" max="49" width="12.5703125" style="1" customWidth="1"/>
    <col min="50" max="50" width="13.140625" style="1" customWidth="1"/>
    <col min="51" max="51" width="13.42578125" style="1" customWidth="1"/>
    <col min="52" max="52" width="13.140625" style="1" customWidth="1"/>
    <col min="53" max="53" width="13.5703125" style="1" customWidth="1"/>
    <col min="54" max="54" width="12.7109375" style="1" customWidth="1"/>
    <col min="55" max="55" width="14.28515625" style="1" customWidth="1"/>
    <col min="56" max="56" width="13.28515625" style="1" customWidth="1"/>
    <col min="57" max="57" width="13.140625" style="1" customWidth="1"/>
    <col min="58" max="58" width="14.28515625" style="1" customWidth="1"/>
    <col min="59" max="59" width="13.42578125" style="1" customWidth="1"/>
    <col min="60" max="60" width="13.140625" style="1" customWidth="1"/>
    <col min="61" max="61" width="12.5703125" style="1" customWidth="1"/>
    <col min="62" max="66" width="13.140625" style="1" customWidth="1"/>
    <col min="67" max="67" width="14.28515625" style="1" customWidth="1"/>
    <col min="68" max="69" width="12" style="1" customWidth="1"/>
    <col min="70" max="70" width="12.42578125" style="1" customWidth="1"/>
    <col min="71" max="71" width="11.7109375" style="1" customWidth="1"/>
    <col min="72" max="72" width="11.140625" style="1" customWidth="1"/>
    <col min="73" max="73" width="12.140625" style="4" customWidth="1"/>
    <col min="74" max="74" width="12" style="4" customWidth="1"/>
    <col min="75" max="75" width="11.85546875" style="4" customWidth="1"/>
    <col min="76" max="120" width="12.28515625" style="4" customWidth="1"/>
    <col min="121" max="121" width="10.85546875" style="1" customWidth="1"/>
    <col min="122" max="166" width="12.140625" style="1" customWidth="1"/>
    <col min="167" max="173" width="12.5703125" style="1" customWidth="1"/>
    <col min="174" max="174" width="12.140625" style="7" customWidth="1"/>
    <col min="175" max="175" width="11.85546875" style="1" customWidth="1"/>
    <col min="176" max="176" width="12.28515625" style="1" customWidth="1"/>
    <col min="177" max="177" width="11.5703125" style="1" customWidth="1"/>
    <col min="178" max="178" width="11" style="1" customWidth="1"/>
    <col min="179" max="179" width="12" style="1" customWidth="1"/>
    <col min="180" max="180" width="11.85546875" style="1" customWidth="1"/>
    <col min="181" max="181" width="11.7109375" style="1" customWidth="1"/>
    <col min="182" max="226" width="12.140625" style="1" customWidth="1"/>
    <col min="227" max="227" width="13.140625" style="1" customWidth="1"/>
    <col min="228" max="228" width="13.5703125" style="1" customWidth="1"/>
    <col min="229" max="229" width="12.85546875" style="1" customWidth="1"/>
    <col min="230" max="230" width="12.28515625" style="1" customWidth="1"/>
    <col min="231" max="231" width="13.28515625" style="1" customWidth="1"/>
    <col min="232" max="232" width="13.140625" style="1" customWidth="1"/>
    <col min="233" max="233" width="13" style="1" customWidth="1"/>
    <col min="234" max="278" width="13.42578125" style="1" customWidth="1"/>
    <col min="279" max="279" width="12.5703125" style="1" bestFit="1" customWidth="1"/>
    <col min="280" max="331" width="9" style="3" customWidth="1"/>
    <col min="332" max="332" width="10.85546875" style="2" customWidth="1"/>
    <col min="333" max="333" width="12.5703125" style="1" customWidth="1"/>
    <col min="334" max="334" width="12.5703125" style="3" customWidth="1"/>
    <col min="335" max="16384" width="9.140625" style="3"/>
  </cols>
  <sheetData>
    <row r="1" spans="1:334" s="8" customFormat="1" ht="38.25" x14ac:dyDescent="0.25">
      <c r="A1" s="83" t="s">
        <v>0</v>
      </c>
      <c r="B1" s="83" t="s">
        <v>1</v>
      </c>
      <c r="C1" s="83" t="s">
        <v>2</v>
      </c>
      <c r="D1" s="83" t="s">
        <v>4</v>
      </c>
      <c r="E1" s="98" t="s">
        <v>780</v>
      </c>
      <c r="F1" s="98" t="s">
        <v>1009</v>
      </c>
      <c r="G1" s="83" t="s">
        <v>5</v>
      </c>
      <c r="H1" s="83" t="s">
        <v>1419</v>
      </c>
      <c r="I1" s="83" t="s">
        <v>199</v>
      </c>
      <c r="J1" s="83" t="s">
        <v>207</v>
      </c>
      <c r="K1" s="83" t="s">
        <v>1416</v>
      </c>
      <c r="L1" s="83" t="s">
        <v>274</v>
      </c>
      <c r="M1" s="84" t="s">
        <v>3</v>
      </c>
      <c r="N1" s="84" t="s">
        <v>208</v>
      </c>
      <c r="O1" s="84" t="s">
        <v>238</v>
      </c>
      <c r="P1" s="85" t="s">
        <v>443</v>
      </c>
      <c r="Q1" s="85" t="s">
        <v>444</v>
      </c>
      <c r="R1" s="85" t="s">
        <v>445</v>
      </c>
      <c r="S1" s="85" t="s">
        <v>446</v>
      </c>
      <c r="T1" s="85" t="s">
        <v>447</v>
      </c>
      <c r="U1" s="85" t="s">
        <v>448</v>
      </c>
      <c r="V1" s="85" t="s">
        <v>449</v>
      </c>
      <c r="W1" s="85" t="s">
        <v>450</v>
      </c>
      <c r="X1" s="85" t="s">
        <v>451</v>
      </c>
      <c r="Y1" s="85" t="s">
        <v>251</v>
      </c>
      <c r="Z1" s="85" t="s">
        <v>257</v>
      </c>
      <c r="AA1" s="85" t="s">
        <v>269</v>
      </c>
      <c r="AB1" s="85" t="s">
        <v>282</v>
      </c>
      <c r="AC1" s="85" t="s">
        <v>296</v>
      </c>
      <c r="AD1" s="85" t="s">
        <v>341</v>
      </c>
      <c r="AE1" s="85" t="s">
        <v>347</v>
      </c>
      <c r="AF1" s="85" t="s">
        <v>358</v>
      </c>
      <c r="AG1" s="85" t="s">
        <v>365</v>
      </c>
      <c r="AH1" s="85" t="s">
        <v>370</v>
      </c>
      <c r="AI1" s="85" t="s">
        <v>378</v>
      </c>
      <c r="AJ1" s="85" t="s">
        <v>386</v>
      </c>
      <c r="AK1" s="85" t="s">
        <v>395</v>
      </c>
      <c r="AL1" s="85" t="s">
        <v>404</v>
      </c>
      <c r="AM1" s="85" t="s">
        <v>405</v>
      </c>
      <c r="AN1" s="85" t="s">
        <v>411</v>
      </c>
      <c r="AO1" s="85" t="s">
        <v>419</v>
      </c>
      <c r="AP1" s="85" t="s">
        <v>426</v>
      </c>
      <c r="AQ1" s="85" t="s">
        <v>433</v>
      </c>
      <c r="AR1" s="85" t="s">
        <v>452</v>
      </c>
      <c r="AS1" s="85" t="s">
        <v>453</v>
      </c>
      <c r="AT1" s="85" t="s">
        <v>458</v>
      </c>
      <c r="AU1" s="85" t="s">
        <v>467</v>
      </c>
      <c r="AV1" s="85" t="s">
        <v>725</v>
      </c>
      <c r="AW1" s="85" t="s">
        <v>733</v>
      </c>
      <c r="AX1" s="85" t="s">
        <v>741</v>
      </c>
      <c r="AY1" s="85" t="s">
        <v>747</v>
      </c>
      <c r="AZ1" s="85" t="s">
        <v>753</v>
      </c>
      <c r="BA1" s="85" t="s">
        <v>760</v>
      </c>
      <c r="BB1" s="85" t="s">
        <v>769</v>
      </c>
      <c r="BC1" s="85" t="s">
        <v>775</v>
      </c>
      <c r="BD1" s="85" t="s">
        <v>1239</v>
      </c>
      <c r="BE1" s="85" t="s">
        <v>1284</v>
      </c>
      <c r="BF1" s="85" t="s">
        <v>1301</v>
      </c>
      <c r="BG1" s="85" t="s">
        <v>1315</v>
      </c>
      <c r="BH1" s="85" t="s">
        <v>1328</v>
      </c>
      <c r="BI1" s="85" t="s">
        <v>1352</v>
      </c>
      <c r="BJ1" s="85" t="s">
        <v>1420</v>
      </c>
      <c r="BK1" s="85" t="s">
        <v>1461</v>
      </c>
      <c r="BL1" s="85" t="s">
        <v>1479</v>
      </c>
      <c r="BM1" s="85" t="s">
        <v>1495</v>
      </c>
      <c r="BN1" s="85" t="s">
        <v>1510</v>
      </c>
      <c r="BO1" s="86" t="s">
        <v>1528</v>
      </c>
      <c r="BP1" s="87" t="s">
        <v>1496</v>
      </c>
      <c r="BQ1" s="84" t="s">
        <v>303</v>
      </c>
      <c r="BR1" s="84" t="s">
        <v>304</v>
      </c>
      <c r="BS1" s="84" t="s">
        <v>305</v>
      </c>
      <c r="BT1" s="84" t="s">
        <v>306</v>
      </c>
      <c r="BU1" s="84" t="s">
        <v>307</v>
      </c>
      <c r="BV1" s="84" t="s">
        <v>308</v>
      </c>
      <c r="BW1" s="84" t="s">
        <v>309</v>
      </c>
      <c r="BX1" s="84" t="s">
        <v>310</v>
      </c>
      <c r="BY1" s="84" t="s">
        <v>311</v>
      </c>
      <c r="BZ1" s="84" t="s">
        <v>252</v>
      </c>
      <c r="CA1" s="84" t="s">
        <v>258</v>
      </c>
      <c r="CB1" s="84" t="s">
        <v>270</v>
      </c>
      <c r="CC1" s="84" t="s">
        <v>283</v>
      </c>
      <c r="CD1" s="84" t="s">
        <v>297</v>
      </c>
      <c r="CE1" s="84" t="s">
        <v>342</v>
      </c>
      <c r="CF1" s="84" t="s">
        <v>348</v>
      </c>
      <c r="CG1" s="84" t="s">
        <v>359</v>
      </c>
      <c r="CH1" s="84" t="s">
        <v>366</v>
      </c>
      <c r="CI1" s="84" t="s">
        <v>371</v>
      </c>
      <c r="CJ1" s="84" t="s">
        <v>379</v>
      </c>
      <c r="CK1" s="84" t="s">
        <v>387</v>
      </c>
      <c r="CL1" s="84" t="s">
        <v>396</v>
      </c>
      <c r="CM1" s="84" t="s">
        <v>400</v>
      </c>
      <c r="CN1" s="84" t="s">
        <v>406</v>
      </c>
      <c r="CO1" s="84" t="s">
        <v>412</v>
      </c>
      <c r="CP1" s="84" t="s">
        <v>420</v>
      </c>
      <c r="CQ1" s="84" t="s">
        <v>427</v>
      </c>
      <c r="CR1" s="84" t="s">
        <v>434</v>
      </c>
      <c r="CS1" s="84" t="s">
        <v>439</v>
      </c>
      <c r="CT1" s="84" t="s">
        <v>454</v>
      </c>
      <c r="CU1" s="84" t="s">
        <v>459</v>
      </c>
      <c r="CV1" s="84" t="s">
        <v>468</v>
      </c>
      <c r="CW1" s="84" t="s">
        <v>726</v>
      </c>
      <c r="CX1" s="84" t="s">
        <v>734</v>
      </c>
      <c r="CY1" s="84" t="s">
        <v>742</v>
      </c>
      <c r="CZ1" s="84" t="s">
        <v>748</v>
      </c>
      <c r="DA1" s="84" t="s">
        <v>754</v>
      </c>
      <c r="DB1" s="84" t="s">
        <v>761</v>
      </c>
      <c r="DC1" s="84" t="s">
        <v>770</v>
      </c>
      <c r="DD1" s="84" t="s">
        <v>776</v>
      </c>
      <c r="DE1" s="84" t="s">
        <v>1241</v>
      </c>
      <c r="DF1" s="84" t="s">
        <v>1285</v>
      </c>
      <c r="DG1" s="84" t="s">
        <v>1302</v>
      </c>
      <c r="DH1" s="84" t="s">
        <v>1316</v>
      </c>
      <c r="DI1" s="84" t="s">
        <v>1329</v>
      </c>
      <c r="DJ1" s="84" t="s">
        <v>1353</v>
      </c>
      <c r="DK1" s="84" t="s">
        <v>1421</v>
      </c>
      <c r="DL1" s="84" t="s">
        <v>1462</v>
      </c>
      <c r="DM1" s="84" t="s">
        <v>1480</v>
      </c>
      <c r="DN1" s="84" t="s">
        <v>1497</v>
      </c>
      <c r="DO1" s="84" t="s">
        <v>1511</v>
      </c>
      <c r="DP1" s="86" t="s">
        <v>1529</v>
      </c>
      <c r="DQ1" s="87" t="s">
        <v>1498</v>
      </c>
      <c r="DR1" s="84" t="s">
        <v>312</v>
      </c>
      <c r="DS1" s="84" t="s">
        <v>313</v>
      </c>
      <c r="DT1" s="84" t="s">
        <v>314</v>
      </c>
      <c r="DU1" s="84" t="s">
        <v>315</v>
      </c>
      <c r="DV1" s="84" t="s">
        <v>316</v>
      </c>
      <c r="DW1" s="84" t="s">
        <v>317</v>
      </c>
      <c r="DX1" s="84" t="s">
        <v>318</v>
      </c>
      <c r="DY1" s="84" t="s">
        <v>319</v>
      </c>
      <c r="DZ1" s="84" t="s">
        <v>320</v>
      </c>
      <c r="EA1" s="84" t="s">
        <v>253</v>
      </c>
      <c r="EB1" s="84" t="s">
        <v>259</v>
      </c>
      <c r="EC1" s="84" t="s">
        <v>271</v>
      </c>
      <c r="ED1" s="84" t="s">
        <v>284</v>
      </c>
      <c r="EE1" s="84" t="s">
        <v>298</v>
      </c>
      <c r="EF1" s="84" t="s">
        <v>343</v>
      </c>
      <c r="EG1" s="84" t="s">
        <v>349</v>
      </c>
      <c r="EH1" s="84" t="s">
        <v>360</v>
      </c>
      <c r="EI1" s="84" t="s">
        <v>367</v>
      </c>
      <c r="EJ1" s="84" t="s">
        <v>372</v>
      </c>
      <c r="EK1" s="84" t="s">
        <v>380</v>
      </c>
      <c r="EL1" s="84" t="s">
        <v>388</v>
      </c>
      <c r="EM1" s="84" t="s">
        <v>397</v>
      </c>
      <c r="EN1" s="84" t="s">
        <v>401</v>
      </c>
      <c r="EO1" s="84" t="s">
        <v>407</v>
      </c>
      <c r="EP1" s="84" t="s">
        <v>413</v>
      </c>
      <c r="EQ1" s="84" t="s">
        <v>421</v>
      </c>
      <c r="ER1" s="84" t="s">
        <v>428</v>
      </c>
      <c r="ES1" s="84" t="s">
        <v>435</v>
      </c>
      <c r="ET1" s="84" t="s">
        <v>440</v>
      </c>
      <c r="EU1" s="84" t="s">
        <v>455</v>
      </c>
      <c r="EV1" s="84" t="s">
        <v>460</v>
      </c>
      <c r="EW1" s="84" t="s">
        <v>469</v>
      </c>
      <c r="EX1" s="84" t="s">
        <v>727</v>
      </c>
      <c r="EY1" s="84" t="s">
        <v>735</v>
      </c>
      <c r="EZ1" s="84" t="s">
        <v>743</v>
      </c>
      <c r="FA1" s="84" t="s">
        <v>749</v>
      </c>
      <c r="FB1" s="84" t="s">
        <v>755</v>
      </c>
      <c r="FC1" s="84" t="s">
        <v>762</v>
      </c>
      <c r="FD1" s="84" t="s">
        <v>771</v>
      </c>
      <c r="FE1" s="84" t="s">
        <v>777</v>
      </c>
      <c r="FF1" s="84" t="s">
        <v>1240</v>
      </c>
      <c r="FG1" s="84" t="s">
        <v>1286</v>
      </c>
      <c r="FH1" s="84" t="s">
        <v>1303</v>
      </c>
      <c r="FI1" s="84" t="s">
        <v>1317</v>
      </c>
      <c r="FJ1" s="84" t="s">
        <v>1330</v>
      </c>
      <c r="FK1" s="84" t="s">
        <v>1354</v>
      </c>
      <c r="FL1" s="84" t="s">
        <v>1422</v>
      </c>
      <c r="FM1" s="84" t="s">
        <v>1463</v>
      </c>
      <c r="FN1" s="84" t="s">
        <v>1481</v>
      </c>
      <c r="FO1" s="84" t="s">
        <v>1499</v>
      </c>
      <c r="FP1" s="84" t="s">
        <v>1515</v>
      </c>
      <c r="FQ1" s="86" t="s">
        <v>1530</v>
      </c>
      <c r="FR1" s="87" t="s">
        <v>1500</v>
      </c>
      <c r="FS1" s="84" t="s">
        <v>321</v>
      </c>
      <c r="FT1" s="84" t="s">
        <v>322</v>
      </c>
      <c r="FU1" s="84" t="s">
        <v>323</v>
      </c>
      <c r="FV1" s="84" t="s">
        <v>324</v>
      </c>
      <c r="FW1" s="84" t="s">
        <v>325</v>
      </c>
      <c r="FX1" s="84" t="s">
        <v>326</v>
      </c>
      <c r="FY1" s="84" t="s">
        <v>327</v>
      </c>
      <c r="FZ1" s="84" t="s">
        <v>328</v>
      </c>
      <c r="GA1" s="84" t="s">
        <v>329</v>
      </c>
      <c r="GB1" s="84" t="s">
        <v>254</v>
      </c>
      <c r="GC1" s="84" t="s">
        <v>260</v>
      </c>
      <c r="GD1" s="84" t="s">
        <v>272</v>
      </c>
      <c r="GE1" s="84" t="s">
        <v>285</v>
      </c>
      <c r="GF1" s="84" t="s">
        <v>299</v>
      </c>
      <c r="GG1" s="84" t="s">
        <v>344</v>
      </c>
      <c r="GH1" s="84" t="s">
        <v>350</v>
      </c>
      <c r="GI1" s="84" t="s">
        <v>361</v>
      </c>
      <c r="GJ1" s="84" t="s">
        <v>368</v>
      </c>
      <c r="GK1" s="84" t="s">
        <v>373</v>
      </c>
      <c r="GL1" s="84" t="s">
        <v>381</v>
      </c>
      <c r="GM1" s="84" t="s">
        <v>389</v>
      </c>
      <c r="GN1" s="84" t="s">
        <v>398</v>
      </c>
      <c r="GO1" s="84" t="s">
        <v>402</v>
      </c>
      <c r="GP1" s="84" t="s">
        <v>408</v>
      </c>
      <c r="GQ1" s="84" t="s">
        <v>414</v>
      </c>
      <c r="GR1" s="84" t="s">
        <v>422</v>
      </c>
      <c r="GS1" s="84" t="s">
        <v>429</v>
      </c>
      <c r="GT1" s="84" t="s">
        <v>436</v>
      </c>
      <c r="GU1" s="84" t="s">
        <v>441</v>
      </c>
      <c r="GV1" s="84" t="s">
        <v>456</v>
      </c>
      <c r="GW1" s="84" t="s">
        <v>461</v>
      </c>
      <c r="GX1" s="84" t="s">
        <v>470</v>
      </c>
      <c r="GY1" s="84" t="s">
        <v>728</v>
      </c>
      <c r="GZ1" s="84" t="s">
        <v>736</v>
      </c>
      <c r="HA1" s="84" t="s">
        <v>744</v>
      </c>
      <c r="HB1" s="84" t="s">
        <v>750</v>
      </c>
      <c r="HC1" s="84" t="s">
        <v>756</v>
      </c>
      <c r="HD1" s="84" t="s">
        <v>763</v>
      </c>
      <c r="HE1" s="84" t="s">
        <v>772</v>
      </c>
      <c r="HF1" s="84" t="s">
        <v>778</v>
      </c>
      <c r="HG1" s="84" t="s">
        <v>1242</v>
      </c>
      <c r="HH1" s="84" t="s">
        <v>1287</v>
      </c>
      <c r="HI1" s="84" t="s">
        <v>1304</v>
      </c>
      <c r="HJ1" s="84" t="s">
        <v>1318</v>
      </c>
      <c r="HK1" s="84" t="s">
        <v>1331</v>
      </c>
      <c r="HL1" s="84" t="s">
        <v>1355</v>
      </c>
      <c r="HM1" s="84" t="s">
        <v>1423</v>
      </c>
      <c r="HN1" s="84" t="s">
        <v>1464</v>
      </c>
      <c r="HO1" s="84" t="s">
        <v>1482</v>
      </c>
      <c r="HP1" s="84" t="s">
        <v>1501</v>
      </c>
      <c r="HQ1" s="84" t="s">
        <v>1516</v>
      </c>
      <c r="HR1" s="86" t="s">
        <v>1531</v>
      </c>
      <c r="HS1" s="84" t="s">
        <v>330</v>
      </c>
      <c r="HT1" s="84" t="s">
        <v>331</v>
      </c>
      <c r="HU1" s="84" t="s">
        <v>332</v>
      </c>
      <c r="HV1" s="84" t="s">
        <v>333</v>
      </c>
      <c r="HW1" s="84" t="s">
        <v>334</v>
      </c>
      <c r="HX1" s="84" t="s">
        <v>335</v>
      </c>
      <c r="HY1" s="84" t="s">
        <v>336</v>
      </c>
      <c r="HZ1" s="84" t="s">
        <v>337</v>
      </c>
      <c r="IA1" s="84" t="s">
        <v>338</v>
      </c>
      <c r="IB1" s="84" t="s">
        <v>255</v>
      </c>
      <c r="IC1" s="84" t="s">
        <v>261</v>
      </c>
      <c r="ID1" s="84" t="s">
        <v>273</v>
      </c>
      <c r="IE1" s="84" t="s">
        <v>286</v>
      </c>
      <c r="IF1" s="84" t="s">
        <v>300</v>
      </c>
      <c r="IG1" s="84" t="s">
        <v>345</v>
      </c>
      <c r="IH1" s="84" t="s">
        <v>351</v>
      </c>
      <c r="II1" s="84" t="s">
        <v>362</v>
      </c>
      <c r="IJ1" s="84" t="s">
        <v>369</v>
      </c>
      <c r="IK1" s="84" t="s">
        <v>374</v>
      </c>
      <c r="IL1" s="84" t="s">
        <v>382</v>
      </c>
      <c r="IM1" s="84" t="s">
        <v>390</v>
      </c>
      <c r="IN1" s="84" t="s">
        <v>399</v>
      </c>
      <c r="IO1" s="84" t="s">
        <v>403</v>
      </c>
      <c r="IP1" s="84" t="s">
        <v>409</v>
      </c>
      <c r="IQ1" s="84" t="s">
        <v>415</v>
      </c>
      <c r="IR1" s="84" t="s">
        <v>423</v>
      </c>
      <c r="IS1" s="84" t="s">
        <v>430</v>
      </c>
      <c r="IT1" s="84" t="s">
        <v>437</v>
      </c>
      <c r="IU1" s="84" t="s">
        <v>442</v>
      </c>
      <c r="IV1" s="84" t="s">
        <v>457</v>
      </c>
      <c r="IW1" s="84" t="s">
        <v>462</v>
      </c>
      <c r="IX1" s="84" t="s">
        <v>471</v>
      </c>
      <c r="IY1" s="84" t="s">
        <v>729</v>
      </c>
      <c r="IZ1" s="84" t="s">
        <v>737</v>
      </c>
      <c r="JA1" s="84" t="s">
        <v>745</v>
      </c>
      <c r="JB1" s="84" t="s">
        <v>751</v>
      </c>
      <c r="JC1" s="84" t="s">
        <v>757</v>
      </c>
      <c r="JD1" s="84" t="s">
        <v>764</v>
      </c>
      <c r="JE1" s="84" t="s">
        <v>773</v>
      </c>
      <c r="JF1" s="84" t="s">
        <v>779</v>
      </c>
      <c r="JG1" s="84" t="s">
        <v>1243</v>
      </c>
      <c r="JH1" s="84" t="s">
        <v>1288</v>
      </c>
      <c r="JI1" s="84" t="s">
        <v>1305</v>
      </c>
      <c r="JJ1" s="84" t="s">
        <v>1319</v>
      </c>
      <c r="JK1" s="84" t="s">
        <v>1332</v>
      </c>
      <c r="JL1" s="84" t="s">
        <v>1356</v>
      </c>
      <c r="JM1" s="84" t="s">
        <v>1424</v>
      </c>
      <c r="JN1" s="84" t="s">
        <v>1465</v>
      </c>
      <c r="JO1" s="84" t="s">
        <v>1483</v>
      </c>
      <c r="JP1" s="84" t="s">
        <v>1502</v>
      </c>
      <c r="JQ1" s="84" t="s">
        <v>1517</v>
      </c>
      <c r="JR1" s="86" t="s">
        <v>1532</v>
      </c>
      <c r="JS1" s="87" t="s">
        <v>1503</v>
      </c>
      <c r="JT1" s="89" t="s">
        <v>1357</v>
      </c>
      <c r="JU1" s="89" t="s">
        <v>1358</v>
      </c>
      <c r="JV1" s="89" t="s">
        <v>1359</v>
      </c>
      <c r="JW1" s="89" t="s">
        <v>1360</v>
      </c>
      <c r="JX1" s="89" t="s">
        <v>1361</v>
      </c>
      <c r="JY1" s="89" t="s">
        <v>1362</v>
      </c>
      <c r="JZ1" s="89" t="s">
        <v>1363</v>
      </c>
      <c r="KA1" s="89" t="s">
        <v>1364</v>
      </c>
      <c r="KB1" s="89" t="s">
        <v>1365</v>
      </c>
      <c r="KC1" s="89" t="s">
        <v>1366</v>
      </c>
      <c r="KD1" s="89" t="s">
        <v>1367</v>
      </c>
      <c r="KE1" s="89" t="s">
        <v>1368</v>
      </c>
      <c r="KF1" s="89" t="s">
        <v>1369</v>
      </c>
      <c r="KG1" s="89" t="s">
        <v>1370</v>
      </c>
      <c r="KH1" s="89" t="s">
        <v>1371</v>
      </c>
      <c r="KI1" s="89" t="s">
        <v>1372</v>
      </c>
      <c r="KJ1" s="89" t="s">
        <v>1373</v>
      </c>
      <c r="KK1" s="89" t="s">
        <v>1374</v>
      </c>
      <c r="KL1" s="89" t="s">
        <v>1375</v>
      </c>
      <c r="KM1" s="89" t="s">
        <v>1376</v>
      </c>
      <c r="KN1" s="89" t="s">
        <v>1377</v>
      </c>
      <c r="KO1" s="89" t="s">
        <v>1378</v>
      </c>
      <c r="KP1" s="89" t="s">
        <v>1379</v>
      </c>
      <c r="KQ1" s="89" t="s">
        <v>1380</v>
      </c>
      <c r="KR1" s="89" t="s">
        <v>1381</v>
      </c>
      <c r="KS1" s="89" t="s">
        <v>1382</v>
      </c>
      <c r="KT1" s="89" t="s">
        <v>1383</v>
      </c>
      <c r="KU1" s="89" t="s">
        <v>1384</v>
      </c>
      <c r="KV1" s="89" t="s">
        <v>1385</v>
      </c>
      <c r="KW1" s="89" t="s">
        <v>1386</v>
      </c>
      <c r="KX1" s="89" t="s">
        <v>1387</v>
      </c>
      <c r="KY1" s="89" t="s">
        <v>1388</v>
      </c>
      <c r="KZ1" s="89" t="s">
        <v>1389</v>
      </c>
      <c r="LA1" s="89" t="s">
        <v>1390</v>
      </c>
      <c r="LB1" s="89" t="s">
        <v>1391</v>
      </c>
      <c r="LC1" s="89" t="s">
        <v>1392</v>
      </c>
      <c r="LD1" s="89" t="s">
        <v>1393</v>
      </c>
      <c r="LE1" s="89" t="s">
        <v>1394</v>
      </c>
      <c r="LF1" s="89" t="s">
        <v>1395</v>
      </c>
      <c r="LG1" s="89" t="s">
        <v>1396</v>
      </c>
      <c r="LH1" s="89" t="s">
        <v>1397</v>
      </c>
      <c r="LI1" s="89" t="s">
        <v>1398</v>
      </c>
      <c r="LJ1" s="89" t="s">
        <v>1399</v>
      </c>
      <c r="LK1" s="89" t="s">
        <v>1400</v>
      </c>
      <c r="LL1" s="89" t="s">
        <v>1401</v>
      </c>
      <c r="LM1" s="89" t="s">
        <v>1402</v>
      </c>
      <c r="LN1" s="89" t="s">
        <v>1425</v>
      </c>
      <c r="LO1" s="89" t="s">
        <v>1466</v>
      </c>
      <c r="LP1" s="89" t="s">
        <v>1484</v>
      </c>
      <c r="LQ1" s="89" t="s">
        <v>1504</v>
      </c>
      <c r="LR1" s="89" t="s">
        <v>1518</v>
      </c>
      <c r="LS1" s="90" t="s">
        <v>1533</v>
      </c>
      <c r="LT1" s="88" t="s">
        <v>1485</v>
      </c>
      <c r="LU1" s="91" t="s">
        <v>213</v>
      </c>
      <c r="LV1" s="92" t="s">
        <v>212</v>
      </c>
    </row>
    <row r="2" spans="1:334" x14ac:dyDescent="0.25">
      <c r="A2" s="71">
        <v>1</v>
      </c>
      <c r="B2" s="72" t="s">
        <v>211</v>
      </c>
      <c r="C2" s="71" t="s">
        <v>482</v>
      </c>
      <c r="D2" s="72" t="s">
        <v>7</v>
      </c>
      <c r="E2" s="73" t="s">
        <v>821</v>
      </c>
      <c r="F2" s="71" t="s">
        <v>1087</v>
      </c>
      <c r="G2" s="32" t="s">
        <v>8</v>
      </c>
      <c r="H2" s="74" t="s">
        <v>291</v>
      </c>
      <c r="I2" s="71" t="s">
        <v>197</v>
      </c>
      <c r="J2" s="93">
        <v>41340</v>
      </c>
      <c r="K2" s="93">
        <v>43136</v>
      </c>
      <c r="L2" s="71" t="s">
        <v>275</v>
      </c>
      <c r="M2" s="75">
        <v>2463</v>
      </c>
      <c r="N2" s="75">
        <v>4113</v>
      </c>
      <c r="O2" s="76">
        <v>9.5000000000000001E-2</v>
      </c>
      <c r="P2" s="77">
        <v>1061947</v>
      </c>
      <c r="Q2" s="77">
        <v>1199251</v>
      </c>
      <c r="R2" s="77">
        <v>689929</v>
      </c>
      <c r="S2" s="77">
        <v>2084535</v>
      </c>
      <c r="T2" s="75">
        <v>1726421</v>
      </c>
      <c r="U2" s="75">
        <v>955068</v>
      </c>
      <c r="V2" s="75">
        <v>1161549</v>
      </c>
      <c r="W2" s="75">
        <v>1524567</v>
      </c>
      <c r="X2" s="75">
        <v>1653279.8339359907</v>
      </c>
      <c r="Y2" s="75">
        <v>2200000</v>
      </c>
      <c r="Z2" s="75">
        <v>2000000</v>
      </c>
      <c r="AA2" s="75">
        <v>1800000</v>
      </c>
      <c r="AB2" s="75">
        <v>1148940</v>
      </c>
      <c r="AC2" s="75">
        <v>1200000</v>
      </c>
      <c r="AD2" s="75">
        <v>1458202</v>
      </c>
      <c r="AE2" s="75">
        <v>2701359</v>
      </c>
      <c r="AF2" s="75">
        <v>2062921</v>
      </c>
      <c r="AG2" s="75">
        <v>836558</v>
      </c>
      <c r="AH2" s="75">
        <v>993000</v>
      </c>
      <c r="AI2" s="75">
        <v>973263</v>
      </c>
      <c r="AJ2" s="75">
        <v>1737279.2500000002</v>
      </c>
      <c r="AK2" s="75">
        <v>2953290</v>
      </c>
      <c r="AL2" s="75">
        <v>1767395</v>
      </c>
      <c r="AM2" s="75">
        <v>956545</v>
      </c>
      <c r="AN2" s="75">
        <v>2033143</v>
      </c>
      <c r="AO2" s="75">
        <v>1396897</v>
      </c>
      <c r="AP2" s="75">
        <v>1398791</v>
      </c>
      <c r="AQ2" s="75">
        <v>3265271</v>
      </c>
      <c r="AR2" s="75">
        <v>1995274</v>
      </c>
      <c r="AS2" s="75">
        <v>1642200</v>
      </c>
      <c r="AT2" s="75">
        <v>1857600.52</v>
      </c>
      <c r="AU2" s="75">
        <v>1738333.56</v>
      </c>
      <c r="AV2" s="75">
        <v>1194752.48</v>
      </c>
      <c r="AW2" s="75">
        <v>1792586</v>
      </c>
      <c r="AX2" s="75">
        <v>2006596</v>
      </c>
      <c r="AY2" s="75">
        <v>2047634.1356694014</v>
      </c>
      <c r="AZ2" s="75">
        <v>1616569.93</v>
      </c>
      <c r="BA2" s="75">
        <v>1210596.9561524738</v>
      </c>
      <c r="BB2" s="75">
        <v>1241749.58045</v>
      </c>
      <c r="BC2" s="75">
        <v>2487426.7205500002</v>
      </c>
      <c r="BD2" s="75">
        <v>1576621.6126999999</v>
      </c>
      <c r="BE2" s="75">
        <v>830046.00450000004</v>
      </c>
      <c r="BF2" s="75">
        <v>1012458.40085</v>
      </c>
      <c r="BG2" s="75">
        <v>819638.07420000003</v>
      </c>
      <c r="BH2" s="75">
        <v>1179111.6427499999</v>
      </c>
      <c r="BI2" s="75">
        <v>1604597.5223999999</v>
      </c>
      <c r="BJ2" s="75">
        <v>1241435.7335000001</v>
      </c>
      <c r="BK2" s="75">
        <v>643037.78600000008</v>
      </c>
      <c r="BL2" s="75">
        <v>331665.39515</v>
      </c>
      <c r="BM2" s="75">
        <v>102526.64694999998</v>
      </c>
      <c r="BN2" s="75">
        <v>809321</v>
      </c>
      <c r="BO2" s="75">
        <v>0</v>
      </c>
      <c r="BP2" s="78">
        <f>+IFERROR((SUMIF(BL2:BO2,"&gt;0",BL2:BO2)/COUNTIF(BL2:BO2,"&gt;0")),0)</f>
        <v>414504.34736666665</v>
      </c>
      <c r="BQ2" s="79">
        <f t="shared" ref="BQ2:BQ11" si="0">+P2/$M2</f>
        <v>431.15996751928543</v>
      </c>
      <c r="BR2" s="79">
        <f t="shared" ref="BR2:BR11" si="1">+Q2/$M2</f>
        <v>486.9066179455948</v>
      </c>
      <c r="BS2" s="79">
        <f t="shared" ref="BS2:BS11" si="2">+R2/$M2</f>
        <v>280.1173365814048</v>
      </c>
      <c r="BT2" s="79">
        <f t="shared" ref="BT2:BT11" si="3">+S2/$M2</f>
        <v>846.3398294762485</v>
      </c>
      <c r="BU2" s="79">
        <f t="shared" ref="BU2:BU11" si="4">+T2/$M2</f>
        <v>700.94234673162805</v>
      </c>
      <c r="BV2" s="79">
        <f t="shared" ref="BV2:BV11" si="5">+U2/$M2</f>
        <v>387.76613885505481</v>
      </c>
      <c r="BW2" s="79">
        <f t="shared" ref="BW2:BW11" si="6">+V2/$M2</f>
        <v>471.59926918392205</v>
      </c>
      <c r="BX2" s="79">
        <f t="shared" ref="BX2:BX11" si="7">+W2/$M2</f>
        <v>618.98781973203415</v>
      </c>
      <c r="BY2" s="79">
        <f t="shared" ref="BY2:BY11" si="8">+X2/$M2</f>
        <v>671.24637999837216</v>
      </c>
      <c r="BZ2" s="79">
        <f t="shared" ref="BZ2:BZ11" si="9">+Y2/$M2</f>
        <v>893.21965083231828</v>
      </c>
      <c r="CA2" s="79">
        <f t="shared" ref="CA2:CA11" si="10">+Z2/$M2</f>
        <v>812.01786439301668</v>
      </c>
      <c r="CB2" s="79">
        <f t="shared" ref="CB2:CB11" si="11">+AA2/$M2</f>
        <v>730.81607795371497</v>
      </c>
      <c r="CC2" s="79">
        <f t="shared" ref="CC2:CC11" si="12">+AB2/$M2</f>
        <v>466.47990255785629</v>
      </c>
      <c r="CD2" s="79">
        <f t="shared" ref="CD2:CD11" si="13">+AC2/$M2</f>
        <v>487.21071863581</v>
      </c>
      <c r="CE2" s="79">
        <f t="shared" ref="CE2:CE11" si="14">+AD2/$M2</f>
        <v>592.04303694681278</v>
      </c>
      <c r="CF2" s="79">
        <f t="shared" ref="CF2:CF11" si="15">+AE2/$M2</f>
        <v>1096.7758830694274</v>
      </c>
      <c r="CG2" s="79">
        <f t="shared" ref="CG2:CG11" si="16">+AF2/$M2</f>
        <v>837.56435241575309</v>
      </c>
      <c r="CH2" s="79">
        <f t="shared" ref="CH2:CH11" si="17">+AG2/$M2</f>
        <v>339.65002030044661</v>
      </c>
      <c r="CI2" s="79">
        <f t="shared" ref="CI2:CI11" si="18">+AH2/$M2</f>
        <v>403.16686967113276</v>
      </c>
      <c r="CJ2" s="79">
        <f t="shared" ref="CJ2:CJ11" si="19">+AI2/$M2</f>
        <v>395.15347137637031</v>
      </c>
      <c r="CK2" s="79">
        <f t="shared" ref="CK2:CK11" si="20">+AJ2/$M2</f>
        <v>705.35089321965097</v>
      </c>
      <c r="CL2" s="79">
        <f t="shared" ref="CL2:CL11" si="21">+AK2/$M2</f>
        <v>1199.0621193666261</v>
      </c>
      <c r="CM2" s="79">
        <f t="shared" ref="CM2:CM11" si="22">+AL2/$M2</f>
        <v>717.57815671944786</v>
      </c>
      <c r="CN2" s="79">
        <f t="shared" ref="CN2:CN11" si="23">+AM2/$M2</f>
        <v>388.36581404790905</v>
      </c>
      <c r="CO2" s="79">
        <f t="shared" ref="CO2:DD19" si="24">+AN2/$M2</f>
        <v>825.47421843280551</v>
      </c>
      <c r="CP2" s="79">
        <f t="shared" si="24"/>
        <v>567.15265935850584</v>
      </c>
      <c r="CQ2" s="79">
        <f t="shared" si="24"/>
        <v>567.92164027608612</v>
      </c>
      <c r="CR2" s="79">
        <f t="shared" si="24"/>
        <v>1325.7291920422249</v>
      </c>
      <c r="CS2" s="79">
        <f t="shared" si="24"/>
        <v>810.09906617945592</v>
      </c>
      <c r="CT2" s="79">
        <f t="shared" si="24"/>
        <v>666.74786845310598</v>
      </c>
      <c r="CU2" s="79">
        <f t="shared" si="24"/>
        <v>754.20240357287867</v>
      </c>
      <c r="CV2" s="79">
        <f t="shared" si="24"/>
        <v>705.77895249695496</v>
      </c>
      <c r="CW2" s="79">
        <f t="shared" si="24"/>
        <v>485.08017864393014</v>
      </c>
      <c r="CX2" s="79">
        <f t="shared" si="24"/>
        <v>727.80592773041008</v>
      </c>
      <c r="CY2" s="79">
        <f t="shared" si="24"/>
        <v>814.69589930978486</v>
      </c>
      <c r="CZ2" s="79">
        <f t="shared" si="24"/>
        <v>831.35774895225393</v>
      </c>
      <c r="DA2" s="79">
        <f t="shared" si="24"/>
        <v>656.34183110028414</v>
      </c>
      <c r="DB2" s="79">
        <f t="shared" si="24"/>
        <v>491.51317748780912</v>
      </c>
      <c r="DC2" s="79">
        <f t="shared" si="24"/>
        <v>504.16142121396672</v>
      </c>
      <c r="DD2" s="79">
        <f t="shared" si="24"/>
        <v>1009.9174667275681</v>
      </c>
      <c r="DE2" s="79">
        <f t="shared" ref="DE2:DP11" si="25">+BD2/$M2</f>
        <v>640.12245745026394</v>
      </c>
      <c r="DF2" s="79">
        <f t="shared" si="25"/>
        <v>337.00609196102317</v>
      </c>
      <c r="DG2" s="79">
        <f t="shared" si="25"/>
        <v>411.06715422249289</v>
      </c>
      <c r="DH2" s="79">
        <f t="shared" si="25"/>
        <v>332.78037929354446</v>
      </c>
      <c r="DI2" s="79">
        <f t="shared" si="25"/>
        <v>478.72985901339825</v>
      </c>
      <c r="DJ2" s="79">
        <f t="shared" si="25"/>
        <v>651.48092667478682</v>
      </c>
      <c r="DK2" s="79">
        <f t="shared" si="25"/>
        <v>504.03399654892411</v>
      </c>
      <c r="DL2" s="79">
        <f t="shared" si="25"/>
        <v>261.07908485586688</v>
      </c>
      <c r="DM2" s="79">
        <f t="shared" si="25"/>
        <v>134.6591129313845</v>
      </c>
      <c r="DN2" s="79">
        <f t="shared" si="25"/>
        <v>41.626734449857892</v>
      </c>
      <c r="DO2" s="79">
        <f t="shared" si="25"/>
        <v>328.59155501421031</v>
      </c>
      <c r="DP2" s="79">
        <f t="shared" si="25"/>
        <v>0</v>
      </c>
      <c r="DQ2" s="104">
        <f t="shared" ref="DQ2:DQ33" si="26">+BP2/M2</f>
        <v>168.29246746515091</v>
      </c>
      <c r="DR2" s="75">
        <v>329040</v>
      </c>
      <c r="DS2" s="75">
        <v>329040</v>
      </c>
      <c r="DT2" s="75">
        <v>329040</v>
      </c>
      <c r="DU2" s="75">
        <v>329040</v>
      </c>
      <c r="DV2" s="75">
        <v>329040</v>
      </c>
      <c r="DW2" s="75">
        <v>329040</v>
      </c>
      <c r="DX2" s="75">
        <v>329040</v>
      </c>
      <c r="DY2" s="75">
        <v>329040</v>
      </c>
      <c r="DZ2" s="75">
        <v>329040</v>
      </c>
      <c r="EA2" s="75">
        <v>329040</v>
      </c>
      <c r="EB2" s="75">
        <v>329040</v>
      </c>
      <c r="EC2" s="75">
        <v>363315</v>
      </c>
      <c r="ED2" s="75">
        <v>370170</v>
      </c>
      <c r="EE2" s="75">
        <v>370170</v>
      </c>
      <c r="EF2" s="75">
        <v>370170</v>
      </c>
      <c r="EG2" s="75">
        <v>370170</v>
      </c>
      <c r="EH2" s="75">
        <v>370170</v>
      </c>
      <c r="EI2" s="75">
        <v>370170</v>
      </c>
      <c r="EJ2" s="75">
        <v>370170</v>
      </c>
      <c r="EK2" s="75">
        <v>370170</v>
      </c>
      <c r="EL2" s="75">
        <v>370170</v>
      </c>
      <c r="EM2" s="75">
        <v>370170</v>
      </c>
      <c r="EN2" s="75">
        <v>370170</v>
      </c>
      <c r="EO2" s="75">
        <v>404445</v>
      </c>
      <c r="EP2" s="75">
        <v>411300</v>
      </c>
      <c r="EQ2" s="75">
        <v>411300</v>
      </c>
      <c r="ER2" s="75">
        <v>411300</v>
      </c>
      <c r="ES2" s="75">
        <v>411300</v>
      </c>
      <c r="ET2" s="75">
        <v>411300</v>
      </c>
      <c r="EU2" s="75">
        <v>411300</v>
      </c>
      <c r="EV2" s="75">
        <v>411300</v>
      </c>
      <c r="EW2" s="75">
        <v>411300</v>
      </c>
      <c r="EX2" s="75">
        <v>411300</v>
      </c>
      <c r="EY2" s="75">
        <v>411300</v>
      </c>
      <c r="EZ2" s="75">
        <v>411300</v>
      </c>
      <c r="FA2" s="75">
        <v>462713</v>
      </c>
      <c r="FB2" s="75">
        <v>472995</v>
      </c>
      <c r="FC2" s="75">
        <v>472995</v>
      </c>
      <c r="FD2" s="75">
        <v>472995</v>
      </c>
      <c r="FE2" s="75">
        <v>472995</v>
      </c>
      <c r="FF2" s="75">
        <v>472995</v>
      </c>
      <c r="FG2" s="75">
        <v>472995</v>
      </c>
      <c r="FH2" s="75">
        <v>472995</v>
      </c>
      <c r="FI2" s="75">
        <v>472995</v>
      </c>
      <c r="FJ2" s="75">
        <v>472995</v>
      </c>
      <c r="FK2" s="75">
        <v>472995</v>
      </c>
      <c r="FL2" s="75">
        <v>472995</v>
      </c>
      <c r="FM2" s="75">
        <v>472995</v>
      </c>
      <c r="FN2" s="75">
        <v>472995</v>
      </c>
      <c r="FO2" s="75">
        <v>472995</v>
      </c>
      <c r="FP2" s="75">
        <v>472995</v>
      </c>
      <c r="FQ2" s="75">
        <v>0</v>
      </c>
      <c r="FR2" s="78">
        <f>+IFERROR(SUMIF(FN2:FQ2,"&gt;0",FN2:FQ2)/COUNTIF(FN2:FQ2,"&gt;0"),0)</f>
        <v>472995</v>
      </c>
      <c r="FS2" s="75">
        <v>0</v>
      </c>
      <c r="FT2" s="75">
        <v>0</v>
      </c>
      <c r="FU2" s="75">
        <v>0</v>
      </c>
      <c r="FV2" s="75">
        <v>0</v>
      </c>
      <c r="FW2" s="75">
        <v>0</v>
      </c>
      <c r="FX2" s="75">
        <v>0</v>
      </c>
      <c r="FY2" s="75">
        <v>0</v>
      </c>
      <c r="FZ2" s="75">
        <v>0</v>
      </c>
      <c r="GA2" s="75">
        <v>0</v>
      </c>
      <c r="GB2" s="75">
        <v>0</v>
      </c>
      <c r="GC2" s="75">
        <v>0</v>
      </c>
      <c r="GD2" s="75">
        <v>0</v>
      </c>
      <c r="GE2" s="75">
        <v>0</v>
      </c>
      <c r="GF2" s="75">
        <v>0</v>
      </c>
      <c r="GG2" s="75">
        <v>0</v>
      </c>
      <c r="GH2" s="75">
        <v>0</v>
      </c>
      <c r="GI2" s="75">
        <v>0</v>
      </c>
      <c r="GJ2" s="75">
        <v>0</v>
      </c>
      <c r="GK2" s="75">
        <v>0</v>
      </c>
      <c r="GL2" s="75">
        <v>0</v>
      </c>
      <c r="GM2" s="75">
        <v>0</v>
      </c>
      <c r="GN2" s="75">
        <v>0</v>
      </c>
      <c r="GO2" s="75">
        <v>0</v>
      </c>
      <c r="GP2" s="75">
        <v>0</v>
      </c>
      <c r="GQ2" s="75">
        <v>0</v>
      </c>
      <c r="GR2" s="75">
        <v>0</v>
      </c>
      <c r="GS2" s="75">
        <v>0</v>
      </c>
      <c r="GT2" s="75">
        <v>0</v>
      </c>
      <c r="GU2" s="75">
        <v>0</v>
      </c>
      <c r="GV2" s="75">
        <v>0</v>
      </c>
      <c r="GW2" s="75">
        <v>0</v>
      </c>
      <c r="GX2" s="75">
        <v>0</v>
      </c>
      <c r="GY2" s="75">
        <v>0</v>
      </c>
      <c r="GZ2" s="75">
        <v>0</v>
      </c>
      <c r="HA2" s="75">
        <v>0</v>
      </c>
      <c r="HB2" s="75">
        <v>0</v>
      </c>
      <c r="HC2" s="75">
        <v>0</v>
      </c>
      <c r="HD2" s="75">
        <v>0</v>
      </c>
      <c r="HE2" s="75">
        <v>0</v>
      </c>
      <c r="HF2" s="75">
        <v>0</v>
      </c>
      <c r="HG2" s="75">
        <v>0</v>
      </c>
      <c r="HH2" s="75">
        <v>0</v>
      </c>
      <c r="HI2" s="75">
        <v>0</v>
      </c>
      <c r="HJ2" s="75">
        <v>0</v>
      </c>
      <c r="HK2" s="75">
        <v>0</v>
      </c>
      <c r="HL2" s="75">
        <v>0</v>
      </c>
      <c r="HM2" s="75">
        <v>0</v>
      </c>
      <c r="HN2" s="75">
        <v>0</v>
      </c>
      <c r="HO2" s="75">
        <v>0</v>
      </c>
      <c r="HP2" s="75">
        <v>0</v>
      </c>
      <c r="HQ2" s="75">
        <v>0</v>
      </c>
      <c r="HR2" s="75">
        <v>0</v>
      </c>
      <c r="HS2" s="75">
        <f t="shared" ref="HS2:HS77" si="27">+DR2+FS2</f>
        <v>329040</v>
      </c>
      <c r="HT2" s="75">
        <f t="shared" ref="HT2:HT77" si="28">+DS2+FT2</f>
        <v>329040</v>
      </c>
      <c r="HU2" s="75">
        <f t="shared" ref="HU2:HU77" si="29">+DT2+FU2</f>
        <v>329040</v>
      </c>
      <c r="HV2" s="75">
        <f t="shared" ref="HV2:HV77" si="30">+DU2+FV2</f>
        <v>329040</v>
      </c>
      <c r="HW2" s="75">
        <f t="shared" ref="HW2:HW77" si="31">+DV2+FW2</f>
        <v>329040</v>
      </c>
      <c r="HX2" s="75">
        <f t="shared" ref="HX2:HX77" si="32">+DW2+FX2</f>
        <v>329040</v>
      </c>
      <c r="HY2" s="75">
        <f t="shared" ref="HY2:HY77" si="33">+DX2+FY2</f>
        <v>329040</v>
      </c>
      <c r="HZ2" s="75">
        <f t="shared" ref="HZ2:HZ77" si="34">+DY2+FZ2</f>
        <v>329040</v>
      </c>
      <c r="IA2" s="75">
        <f t="shared" ref="IA2:IA77" si="35">+DZ2+GA2</f>
        <v>329040</v>
      </c>
      <c r="IB2" s="75">
        <f t="shared" ref="IB2:IB77" si="36">+EA2+GB2</f>
        <v>329040</v>
      </c>
      <c r="IC2" s="75">
        <f t="shared" ref="IC2:IC77" si="37">+EB2+GC2</f>
        <v>329040</v>
      </c>
      <c r="ID2" s="75">
        <f t="shared" ref="ID2:ID77" si="38">+EC2+GD2</f>
        <v>363315</v>
      </c>
      <c r="IE2" s="75">
        <f t="shared" ref="IE2:IE77" si="39">+ED2+GE2</f>
        <v>370170</v>
      </c>
      <c r="IF2" s="75">
        <f t="shared" ref="IF2:IF77" si="40">+EE2+GF2</f>
        <v>370170</v>
      </c>
      <c r="IG2" s="75">
        <f t="shared" ref="IG2:IG77" si="41">+EF2+GG2</f>
        <v>370170</v>
      </c>
      <c r="IH2" s="75">
        <f t="shared" ref="IH2:IH77" si="42">+EG2+GH2</f>
        <v>370170</v>
      </c>
      <c r="II2" s="75">
        <f t="shared" ref="II2:II77" si="43">+EH2+GI2</f>
        <v>370170</v>
      </c>
      <c r="IJ2" s="75">
        <f t="shared" ref="IJ2:IJ77" si="44">+EI2+GJ2</f>
        <v>370170</v>
      </c>
      <c r="IK2" s="75">
        <f t="shared" ref="IK2:IK77" si="45">+EJ2+GK2</f>
        <v>370170</v>
      </c>
      <c r="IL2" s="75">
        <f t="shared" ref="IL2:IL77" si="46">+EK2+GL2</f>
        <v>370170</v>
      </c>
      <c r="IM2" s="75">
        <f t="shared" ref="IM2:IM77" si="47">+EL2+GM2</f>
        <v>370170</v>
      </c>
      <c r="IN2" s="75">
        <f t="shared" ref="IN2:IN77" si="48">+EM2+GN2</f>
        <v>370170</v>
      </c>
      <c r="IO2" s="75">
        <f t="shared" ref="IO2:IO77" si="49">+EN2+GO2</f>
        <v>370170</v>
      </c>
      <c r="IP2" s="75">
        <f t="shared" ref="IP2:IP77" si="50">+EO2+GP2</f>
        <v>404445</v>
      </c>
      <c r="IQ2" s="75">
        <f t="shared" ref="IQ2:IQ13" si="51">+EP2+GQ2</f>
        <v>411300</v>
      </c>
      <c r="IR2" s="75">
        <f t="shared" ref="IR2:IR13" si="52">+EQ2+GR2</f>
        <v>411300</v>
      </c>
      <c r="IS2" s="75">
        <f t="shared" ref="IS2:IS36" si="53">+ER2+GS2</f>
        <v>411300</v>
      </c>
      <c r="IT2" s="75">
        <f t="shared" ref="IT2:IT36" si="54">+ES2+GT2</f>
        <v>411300</v>
      </c>
      <c r="IU2" s="75">
        <f t="shared" ref="IU2:IU74" si="55">+ET2+GU2</f>
        <v>411300</v>
      </c>
      <c r="IV2" s="75">
        <f t="shared" ref="IV2:IV74" si="56">+EU2+GV2</f>
        <v>411300</v>
      </c>
      <c r="IW2" s="75">
        <f t="shared" ref="IW2:JF5" si="57">+EV2+GW2</f>
        <v>411300</v>
      </c>
      <c r="IX2" s="75">
        <f t="shared" si="57"/>
        <v>411300</v>
      </c>
      <c r="IY2" s="75">
        <f t="shared" si="57"/>
        <v>411300</v>
      </c>
      <c r="IZ2" s="75">
        <f t="shared" si="57"/>
        <v>411300</v>
      </c>
      <c r="JA2" s="75">
        <f t="shared" si="57"/>
        <v>411300</v>
      </c>
      <c r="JB2" s="75">
        <f t="shared" si="57"/>
        <v>462713</v>
      </c>
      <c r="JC2" s="75">
        <f t="shared" si="57"/>
        <v>472995</v>
      </c>
      <c r="JD2" s="75">
        <f t="shared" si="57"/>
        <v>472995</v>
      </c>
      <c r="JE2" s="75">
        <f t="shared" si="57"/>
        <v>472995</v>
      </c>
      <c r="JF2" s="75">
        <f t="shared" si="57"/>
        <v>472995</v>
      </c>
      <c r="JG2" s="75">
        <f t="shared" ref="JG2:JP5" si="58">+FF2+HG2</f>
        <v>472995</v>
      </c>
      <c r="JH2" s="75">
        <f t="shared" si="58"/>
        <v>472995</v>
      </c>
      <c r="JI2" s="75">
        <f t="shared" si="58"/>
        <v>472995</v>
      </c>
      <c r="JJ2" s="75">
        <f t="shared" si="58"/>
        <v>472995</v>
      </c>
      <c r="JK2" s="75">
        <f t="shared" si="58"/>
        <v>472995</v>
      </c>
      <c r="JL2" s="75">
        <f t="shared" si="58"/>
        <v>472995</v>
      </c>
      <c r="JM2" s="75">
        <f t="shared" si="58"/>
        <v>472995</v>
      </c>
      <c r="JN2" s="75">
        <f t="shared" si="58"/>
        <v>472995</v>
      </c>
      <c r="JO2" s="75">
        <f t="shared" si="58"/>
        <v>472995</v>
      </c>
      <c r="JP2" s="75">
        <f t="shared" si="58"/>
        <v>472995</v>
      </c>
      <c r="JQ2" s="75">
        <f t="shared" ref="JQ2:JR5" si="59">+FP2+HQ2</f>
        <v>472995</v>
      </c>
      <c r="JR2" s="75">
        <f t="shared" si="59"/>
        <v>0</v>
      </c>
      <c r="JS2" s="78">
        <f>+IFERROR(SUMIF(JO2:JR2,"&gt;0",JO2:JR2)/COUNTIF(JO2:JR2,"&gt;0"),0)</f>
        <v>472995</v>
      </c>
      <c r="JT2" s="80">
        <f t="shared" ref="JT2:KC2" si="60">+HS2/$N2</f>
        <v>80</v>
      </c>
      <c r="JU2" s="80">
        <f t="shared" si="60"/>
        <v>80</v>
      </c>
      <c r="JV2" s="80">
        <f t="shared" si="60"/>
        <v>80</v>
      </c>
      <c r="JW2" s="80">
        <f t="shared" si="60"/>
        <v>80</v>
      </c>
      <c r="JX2" s="80">
        <f t="shared" si="60"/>
        <v>80</v>
      </c>
      <c r="JY2" s="80">
        <f t="shared" si="60"/>
        <v>80</v>
      </c>
      <c r="JZ2" s="80">
        <f t="shared" si="60"/>
        <v>80</v>
      </c>
      <c r="KA2" s="80">
        <f t="shared" si="60"/>
        <v>80</v>
      </c>
      <c r="KB2" s="80">
        <f t="shared" si="60"/>
        <v>80</v>
      </c>
      <c r="KC2" s="80">
        <f t="shared" si="60"/>
        <v>80</v>
      </c>
      <c r="KD2" s="80">
        <f t="shared" ref="KD2:KM2" si="61">+IC2/$N2</f>
        <v>80</v>
      </c>
      <c r="KE2" s="80">
        <f t="shared" si="61"/>
        <v>88.333333333333329</v>
      </c>
      <c r="KF2" s="80">
        <f t="shared" si="61"/>
        <v>90</v>
      </c>
      <c r="KG2" s="80">
        <f t="shared" si="61"/>
        <v>90</v>
      </c>
      <c r="KH2" s="80">
        <f t="shared" si="61"/>
        <v>90</v>
      </c>
      <c r="KI2" s="80">
        <f t="shared" si="61"/>
        <v>90</v>
      </c>
      <c r="KJ2" s="80">
        <f t="shared" si="61"/>
        <v>90</v>
      </c>
      <c r="KK2" s="80">
        <f t="shared" si="61"/>
        <v>90</v>
      </c>
      <c r="KL2" s="80">
        <f t="shared" si="61"/>
        <v>90</v>
      </c>
      <c r="KM2" s="80">
        <f t="shared" si="61"/>
        <v>90</v>
      </c>
      <c r="KN2" s="80">
        <f t="shared" ref="KN2:LS17" si="62">+IM2/$N2</f>
        <v>90</v>
      </c>
      <c r="KO2" s="80">
        <f t="shared" si="62"/>
        <v>90</v>
      </c>
      <c r="KP2" s="80">
        <f t="shared" si="62"/>
        <v>90</v>
      </c>
      <c r="KQ2" s="80">
        <f t="shared" si="62"/>
        <v>98.333333333333329</v>
      </c>
      <c r="KR2" s="80">
        <f t="shared" si="62"/>
        <v>100</v>
      </c>
      <c r="KS2" s="80">
        <f t="shared" si="62"/>
        <v>100</v>
      </c>
      <c r="KT2" s="80">
        <f t="shared" si="62"/>
        <v>100</v>
      </c>
      <c r="KU2" s="80">
        <f t="shared" si="62"/>
        <v>100</v>
      </c>
      <c r="KV2" s="80">
        <f t="shared" si="62"/>
        <v>100</v>
      </c>
      <c r="KW2" s="80">
        <f t="shared" si="62"/>
        <v>100</v>
      </c>
      <c r="KX2" s="80">
        <f t="shared" si="62"/>
        <v>100</v>
      </c>
      <c r="KY2" s="80">
        <f t="shared" si="62"/>
        <v>100</v>
      </c>
      <c r="KZ2" s="80">
        <f t="shared" si="62"/>
        <v>100</v>
      </c>
      <c r="LA2" s="80">
        <f t="shared" si="62"/>
        <v>100</v>
      </c>
      <c r="LB2" s="80">
        <f t="shared" si="62"/>
        <v>100</v>
      </c>
      <c r="LC2" s="80">
        <f t="shared" si="62"/>
        <v>112.50012156576707</v>
      </c>
      <c r="LD2" s="80">
        <f t="shared" si="62"/>
        <v>115</v>
      </c>
      <c r="LE2" s="80">
        <f t="shared" si="62"/>
        <v>115</v>
      </c>
      <c r="LF2" s="80">
        <f t="shared" si="62"/>
        <v>115</v>
      </c>
      <c r="LG2" s="80">
        <f t="shared" si="62"/>
        <v>115</v>
      </c>
      <c r="LH2" s="80">
        <f t="shared" si="62"/>
        <v>115</v>
      </c>
      <c r="LI2" s="80">
        <f t="shared" si="62"/>
        <v>115</v>
      </c>
      <c r="LJ2" s="80">
        <f t="shared" si="62"/>
        <v>115</v>
      </c>
      <c r="LK2" s="80">
        <f t="shared" si="62"/>
        <v>115</v>
      </c>
      <c r="LL2" s="80">
        <f t="shared" si="62"/>
        <v>115</v>
      </c>
      <c r="LM2" s="80">
        <f t="shared" si="62"/>
        <v>115</v>
      </c>
      <c r="LN2" s="80">
        <f t="shared" si="62"/>
        <v>115</v>
      </c>
      <c r="LO2" s="80">
        <f t="shared" si="62"/>
        <v>115</v>
      </c>
      <c r="LP2" s="80">
        <f t="shared" si="62"/>
        <v>115</v>
      </c>
      <c r="LQ2" s="80">
        <f t="shared" si="62"/>
        <v>115</v>
      </c>
      <c r="LR2" s="80">
        <f t="shared" si="62"/>
        <v>115</v>
      </c>
      <c r="LS2" s="80">
        <f t="shared" si="62"/>
        <v>0</v>
      </c>
      <c r="LT2" s="81">
        <f>+IFERROR(SUMIF(LP2:LS2,"&gt;0",LP2:LS2)/COUNTIF(LP2:LS2,"&gt;0"),0)</f>
        <v>115</v>
      </c>
      <c r="LU2" s="82">
        <f>+FQ2/N2</f>
        <v>0</v>
      </c>
      <c r="LV2" s="82">
        <f>+(HR2/N2)</f>
        <v>0</v>
      </c>
    </row>
    <row r="3" spans="1:334" x14ac:dyDescent="0.25">
      <c r="A3" s="21">
        <f>+A2+1</f>
        <v>2</v>
      </c>
      <c r="B3" s="22" t="s">
        <v>211</v>
      </c>
      <c r="C3" s="21" t="s">
        <v>483</v>
      </c>
      <c r="D3" s="22" t="s">
        <v>7</v>
      </c>
      <c r="E3" s="23" t="s">
        <v>822</v>
      </c>
      <c r="F3" s="21" t="s">
        <v>1088</v>
      </c>
      <c r="G3" s="23" t="s">
        <v>9</v>
      </c>
      <c r="H3" s="31" t="s">
        <v>291</v>
      </c>
      <c r="I3" s="21" t="s">
        <v>196</v>
      </c>
      <c r="J3" s="94">
        <v>41418</v>
      </c>
      <c r="K3" s="94">
        <v>43136</v>
      </c>
      <c r="L3" s="21" t="s">
        <v>275</v>
      </c>
      <c r="M3" s="25">
        <v>2041</v>
      </c>
      <c r="N3" s="25">
        <v>3408</v>
      </c>
      <c r="O3" s="26">
        <v>0.14000000000000001</v>
      </c>
      <c r="P3" s="27">
        <v>0</v>
      </c>
      <c r="Q3" s="27">
        <v>19747</v>
      </c>
      <c r="R3" s="27">
        <v>1371285</v>
      </c>
      <c r="S3" s="27">
        <v>1232043</v>
      </c>
      <c r="T3" s="25">
        <v>1458000</v>
      </c>
      <c r="U3" s="25">
        <v>0</v>
      </c>
      <c r="V3" s="25">
        <v>1734209.86</v>
      </c>
      <c r="W3" s="25">
        <v>1550000</v>
      </c>
      <c r="X3" s="25">
        <v>2130397.5499999998</v>
      </c>
      <c r="Y3" s="25">
        <v>2461506</v>
      </c>
      <c r="Z3" s="25">
        <v>1919168</v>
      </c>
      <c r="AA3" s="25">
        <v>1611181.04</v>
      </c>
      <c r="AB3" s="25">
        <v>2293000</v>
      </c>
      <c r="AC3" s="25">
        <v>1964679.8900000001</v>
      </c>
      <c r="AD3" s="25">
        <v>1682199</v>
      </c>
      <c r="AE3" s="25">
        <v>3383420.47</v>
      </c>
      <c r="AF3" s="25">
        <v>2822363.57</v>
      </c>
      <c r="AG3" s="25">
        <v>1676648.43</v>
      </c>
      <c r="AH3" s="25">
        <v>2139171</v>
      </c>
      <c r="AI3" s="25">
        <v>2139330.5550000002</v>
      </c>
      <c r="AJ3" s="25">
        <v>2651210.65</v>
      </c>
      <c r="AK3" s="25">
        <v>3361039.5900000008</v>
      </c>
      <c r="AL3" s="25">
        <v>1713478.8</v>
      </c>
      <c r="AM3" s="25">
        <v>1685268.6</v>
      </c>
      <c r="AN3" s="25">
        <v>2404480.92</v>
      </c>
      <c r="AO3" s="25">
        <v>2438130</v>
      </c>
      <c r="AP3" s="25">
        <v>1911122</v>
      </c>
      <c r="AQ3" s="25">
        <v>3214392</v>
      </c>
      <c r="AR3" s="25">
        <v>2563013</v>
      </c>
      <c r="AS3" s="25">
        <v>2106352</v>
      </c>
      <c r="AT3" s="25">
        <v>2243606</v>
      </c>
      <c r="AU3" s="25">
        <v>2102395.8203427084</v>
      </c>
      <c r="AV3" s="25">
        <v>1784148.8595368806</v>
      </c>
      <c r="AW3" s="25">
        <v>3441581</v>
      </c>
      <c r="AX3" s="25">
        <v>2237747.4700000002</v>
      </c>
      <c r="AY3" s="25">
        <v>2421015.6481280001</v>
      </c>
      <c r="AZ3" s="25">
        <v>2530537</v>
      </c>
      <c r="BA3" s="25">
        <v>2691448.929955747</v>
      </c>
      <c r="BB3" s="25">
        <v>2245140.6800000002</v>
      </c>
      <c r="BC3" s="25">
        <v>3530875</v>
      </c>
      <c r="BD3" s="75">
        <v>2495519.48</v>
      </c>
      <c r="BE3" s="75">
        <v>2506020.31</v>
      </c>
      <c r="BF3" s="75">
        <v>2252175</v>
      </c>
      <c r="BG3" s="75">
        <v>1727912</v>
      </c>
      <c r="BH3" s="75">
        <v>2464630</v>
      </c>
      <c r="BI3" s="75">
        <v>2982671.06</v>
      </c>
      <c r="BJ3" s="75">
        <v>2097110.05</v>
      </c>
      <c r="BK3" s="75">
        <v>2332815.83</v>
      </c>
      <c r="BL3" s="75">
        <v>2577234.46</v>
      </c>
      <c r="BM3" s="75">
        <v>2230150.0299999998</v>
      </c>
      <c r="BN3" s="75">
        <v>2813996.78</v>
      </c>
      <c r="BO3" s="75">
        <v>3937706.2300000093</v>
      </c>
      <c r="BP3" s="28">
        <f t="shared" ref="BP3:BP67" si="63">+IFERROR((SUMIF(BL3:BO3,"&gt;0",BL3:BO3)/COUNTIF(BL3:BO3,"&gt;0")),0)</f>
        <v>2889771.8750000023</v>
      </c>
      <c r="BQ3" s="29">
        <f t="shared" si="0"/>
        <v>0</v>
      </c>
      <c r="BR3" s="29">
        <f t="shared" si="1"/>
        <v>9.6751592356687901</v>
      </c>
      <c r="BS3" s="29">
        <f t="shared" si="2"/>
        <v>671.86918177364032</v>
      </c>
      <c r="BT3" s="29">
        <f t="shared" si="3"/>
        <v>603.64674179323856</v>
      </c>
      <c r="BU3" s="29">
        <f t="shared" si="4"/>
        <v>714.35570798628123</v>
      </c>
      <c r="BV3" s="29">
        <f t="shared" si="5"/>
        <v>0</v>
      </c>
      <c r="BW3" s="29">
        <f t="shared" si="6"/>
        <v>849.68635962763358</v>
      </c>
      <c r="BX3" s="29">
        <f t="shared" si="7"/>
        <v>759.43165115139641</v>
      </c>
      <c r="BY3" s="29">
        <f t="shared" si="8"/>
        <v>1043.8008574228318</v>
      </c>
      <c r="BZ3" s="29">
        <f t="shared" si="9"/>
        <v>1206.0293973542382</v>
      </c>
      <c r="CA3" s="29">
        <f t="shared" si="10"/>
        <v>940.30769230769226</v>
      </c>
      <c r="CB3" s="29">
        <f t="shared" si="11"/>
        <v>789.4076629103381</v>
      </c>
      <c r="CC3" s="29">
        <f t="shared" si="12"/>
        <v>1123.4688878000979</v>
      </c>
      <c r="CD3" s="29">
        <f t="shared" si="13"/>
        <v>962.60651151396382</v>
      </c>
      <c r="CE3" s="29">
        <f t="shared" si="14"/>
        <v>824.20333170014703</v>
      </c>
      <c r="CF3" s="29">
        <f t="shared" si="15"/>
        <v>1657.7268348848604</v>
      </c>
      <c r="CG3" s="29">
        <f t="shared" si="16"/>
        <v>1382.8336942675157</v>
      </c>
      <c r="CH3" s="29">
        <f t="shared" si="17"/>
        <v>821.4837971582557</v>
      </c>
      <c r="CI3" s="29">
        <f t="shared" si="18"/>
        <v>1048.0994610485056</v>
      </c>
      <c r="CJ3" s="29">
        <f t="shared" si="19"/>
        <v>1048.1776359627634</v>
      </c>
      <c r="CK3" s="29">
        <f t="shared" si="20"/>
        <v>1298.9763106320431</v>
      </c>
      <c r="CL3" s="29">
        <f t="shared" si="21"/>
        <v>1646.761190592847</v>
      </c>
      <c r="CM3" s="29">
        <f t="shared" si="22"/>
        <v>839.52905438510538</v>
      </c>
      <c r="CN3" s="29">
        <f t="shared" si="23"/>
        <v>825.70730034296923</v>
      </c>
      <c r="CO3" s="29">
        <f t="shared" si="24"/>
        <v>1178.089622733954</v>
      </c>
      <c r="CP3" s="29">
        <f t="shared" si="24"/>
        <v>1194.5761881430672</v>
      </c>
      <c r="CQ3" s="29">
        <f t="shared" si="24"/>
        <v>936.36550710436063</v>
      </c>
      <c r="CR3" s="29">
        <f t="shared" si="24"/>
        <v>1574.9103380695738</v>
      </c>
      <c r="CS3" s="29">
        <f t="shared" si="24"/>
        <v>1255.7633512983832</v>
      </c>
      <c r="CT3" s="29">
        <f t="shared" si="24"/>
        <v>1032.0195982361588</v>
      </c>
      <c r="CU3" s="29">
        <f t="shared" si="24"/>
        <v>1099.2680058794708</v>
      </c>
      <c r="CV3" s="29">
        <f t="shared" si="24"/>
        <v>1030.081244655908</v>
      </c>
      <c r="CW3" s="29">
        <f t="shared" si="24"/>
        <v>874.15426728901548</v>
      </c>
      <c r="CX3" s="29">
        <f t="shared" si="24"/>
        <v>1686.2229299363057</v>
      </c>
      <c r="CY3" s="29">
        <f t="shared" si="24"/>
        <v>1096.3975845173936</v>
      </c>
      <c r="CZ3" s="29">
        <f t="shared" si="24"/>
        <v>1186.1909104007839</v>
      </c>
      <c r="DA3" s="29">
        <f t="shared" si="24"/>
        <v>1239.8515433610976</v>
      </c>
      <c r="DB3" s="29">
        <f t="shared" si="24"/>
        <v>1318.6912934619045</v>
      </c>
      <c r="DC3" s="29">
        <f t="shared" si="24"/>
        <v>1100.0199314061736</v>
      </c>
      <c r="DD3" s="29">
        <f t="shared" si="24"/>
        <v>1729.9730524252818</v>
      </c>
      <c r="DE3" s="29">
        <f t="shared" si="25"/>
        <v>1222.6945026947574</v>
      </c>
      <c r="DF3" s="29">
        <f t="shared" si="25"/>
        <v>1227.8394463498284</v>
      </c>
      <c r="DG3" s="29">
        <f t="shared" si="25"/>
        <v>1103.4664380205782</v>
      </c>
      <c r="DH3" s="29">
        <f t="shared" si="25"/>
        <v>846.60068593826554</v>
      </c>
      <c r="DI3" s="29">
        <f t="shared" si="25"/>
        <v>1207.5600195982361</v>
      </c>
      <c r="DJ3" s="29">
        <f t="shared" si="25"/>
        <v>1461.37729544341</v>
      </c>
      <c r="DK3" s="29">
        <f t="shared" si="25"/>
        <v>1027.4914502694758</v>
      </c>
      <c r="DL3" s="29">
        <f t="shared" si="25"/>
        <v>1142.9768887800099</v>
      </c>
      <c r="DM3" s="29">
        <f t="shared" si="25"/>
        <v>1262.7312395884371</v>
      </c>
      <c r="DN3" s="29">
        <f t="shared" si="25"/>
        <v>1092.6751739343458</v>
      </c>
      <c r="DO3" s="29">
        <f t="shared" si="25"/>
        <v>1378.7343361097501</v>
      </c>
      <c r="DP3" s="29">
        <f t="shared" si="25"/>
        <v>1929.3024154826112</v>
      </c>
      <c r="DQ3" s="105">
        <f t="shared" si="26"/>
        <v>1415.8607912787861</v>
      </c>
      <c r="DR3" s="25"/>
      <c r="DS3" s="25">
        <v>79520</v>
      </c>
      <c r="DT3" s="25">
        <v>340800</v>
      </c>
      <c r="DU3" s="25">
        <v>340800</v>
      </c>
      <c r="DV3" s="25">
        <v>340800</v>
      </c>
      <c r="DW3" s="25">
        <v>340800</v>
      </c>
      <c r="DX3" s="25">
        <v>340800</v>
      </c>
      <c r="DY3" s="25">
        <v>340800</v>
      </c>
      <c r="DZ3" s="25">
        <v>340800</v>
      </c>
      <c r="EA3" s="25">
        <v>340800</v>
      </c>
      <c r="EB3" s="25">
        <v>340800</v>
      </c>
      <c r="EC3" s="25">
        <v>340800</v>
      </c>
      <c r="ED3" s="25">
        <v>340800</v>
      </c>
      <c r="EE3" s="25">
        <v>370336</v>
      </c>
      <c r="EF3" s="25">
        <v>374880</v>
      </c>
      <c r="EG3" s="25">
        <v>374880</v>
      </c>
      <c r="EH3" s="25">
        <v>374880</v>
      </c>
      <c r="EI3" s="25">
        <v>374880</v>
      </c>
      <c r="EJ3" s="25">
        <v>374880</v>
      </c>
      <c r="EK3" s="25">
        <v>374880</v>
      </c>
      <c r="EL3" s="25">
        <v>374880</v>
      </c>
      <c r="EM3" s="25">
        <v>374880</v>
      </c>
      <c r="EN3" s="25">
        <v>374880</v>
      </c>
      <c r="EO3" s="25">
        <v>374880</v>
      </c>
      <c r="EP3" s="25">
        <v>374880</v>
      </c>
      <c r="EQ3" s="25">
        <v>404416</v>
      </c>
      <c r="ER3" s="25">
        <v>408960</v>
      </c>
      <c r="ES3" s="25">
        <v>408960</v>
      </c>
      <c r="ET3" s="25">
        <v>408960</v>
      </c>
      <c r="EU3" s="25">
        <v>408960</v>
      </c>
      <c r="EV3" s="25">
        <v>408960</v>
      </c>
      <c r="EW3" s="25">
        <v>408960</v>
      </c>
      <c r="EX3" s="25">
        <v>408960</v>
      </c>
      <c r="EY3" s="25">
        <v>408960</v>
      </c>
      <c r="EZ3" s="25">
        <v>408960</v>
      </c>
      <c r="FA3" s="25">
        <v>408960</v>
      </c>
      <c r="FB3" s="25">
        <v>408960</v>
      </c>
      <c r="FC3" s="25">
        <v>432589</v>
      </c>
      <c r="FD3" s="25">
        <v>436224</v>
      </c>
      <c r="FE3" s="25">
        <v>436224</v>
      </c>
      <c r="FF3" s="25">
        <v>436224</v>
      </c>
      <c r="FG3" s="25">
        <v>436224</v>
      </c>
      <c r="FH3" s="25">
        <v>436224</v>
      </c>
      <c r="FI3" s="25">
        <v>436224</v>
      </c>
      <c r="FJ3" s="25">
        <v>436224</v>
      </c>
      <c r="FK3" s="25">
        <v>436224</v>
      </c>
      <c r="FL3" s="25">
        <v>436224</v>
      </c>
      <c r="FM3" s="25">
        <v>436224</v>
      </c>
      <c r="FN3" s="25">
        <v>436224</v>
      </c>
      <c r="FO3" s="25">
        <v>462806</v>
      </c>
      <c r="FP3" s="25">
        <v>466896</v>
      </c>
      <c r="FQ3" s="75">
        <v>466896</v>
      </c>
      <c r="FR3" s="28">
        <f t="shared" ref="FR3:FR67" si="64">+IFERROR(SUMIF(FN3:FQ3,"&gt;0",FN3:FQ3)/COUNTIF(FN3:FQ3,"&gt;0"),0)</f>
        <v>458205.5</v>
      </c>
      <c r="FS3" s="25">
        <v>0</v>
      </c>
      <c r="FT3" s="25">
        <v>0</v>
      </c>
      <c r="FU3" s="25">
        <v>0</v>
      </c>
      <c r="FV3" s="25">
        <v>0</v>
      </c>
      <c r="FW3" s="25">
        <v>0</v>
      </c>
      <c r="FX3" s="25">
        <v>0</v>
      </c>
      <c r="FY3" s="25">
        <v>0</v>
      </c>
      <c r="FZ3" s="25">
        <v>0</v>
      </c>
      <c r="GA3" s="25">
        <v>0</v>
      </c>
      <c r="GB3" s="25">
        <v>3811</v>
      </c>
      <c r="GC3" s="25">
        <v>0</v>
      </c>
      <c r="GD3" s="25">
        <v>0</v>
      </c>
      <c r="GE3" s="25">
        <v>0</v>
      </c>
      <c r="GF3" s="25">
        <v>0</v>
      </c>
      <c r="GG3" s="25">
        <v>0</v>
      </c>
      <c r="GH3" s="25">
        <v>150305.78000000003</v>
      </c>
      <c r="GI3" s="25">
        <v>20250.899800000014</v>
      </c>
      <c r="GJ3" s="25">
        <v>0</v>
      </c>
      <c r="GK3" s="25">
        <v>0</v>
      </c>
      <c r="GL3" s="25">
        <v>0</v>
      </c>
      <c r="GM3" s="25">
        <v>0</v>
      </c>
      <c r="GN3" s="25">
        <v>95665.542600000161</v>
      </c>
      <c r="GO3" s="25">
        <v>0</v>
      </c>
      <c r="GP3" s="25">
        <v>0</v>
      </c>
      <c r="GQ3" s="25">
        <v>0</v>
      </c>
      <c r="GR3" s="25">
        <v>0</v>
      </c>
      <c r="GS3" s="25">
        <v>0</v>
      </c>
      <c r="GT3" s="25">
        <v>41055</v>
      </c>
      <c r="GU3" s="25">
        <v>0</v>
      </c>
      <c r="GV3" s="25">
        <v>0</v>
      </c>
      <c r="GW3" s="25">
        <v>0</v>
      </c>
      <c r="GX3" s="25">
        <v>0</v>
      </c>
      <c r="GY3" s="25">
        <v>0</v>
      </c>
      <c r="GZ3" s="25">
        <v>72861</v>
      </c>
      <c r="HA3" s="25">
        <v>0</v>
      </c>
      <c r="HB3" s="25">
        <v>0</v>
      </c>
      <c r="HC3" s="75">
        <v>0</v>
      </c>
      <c r="HD3" s="75">
        <v>0</v>
      </c>
      <c r="HE3" s="75">
        <v>0</v>
      </c>
      <c r="HF3" s="75">
        <v>58099</v>
      </c>
      <c r="HG3" s="75">
        <v>0</v>
      </c>
      <c r="HH3" s="75">
        <v>0</v>
      </c>
      <c r="HI3" s="75">
        <v>0</v>
      </c>
      <c r="HJ3" s="75">
        <v>0</v>
      </c>
      <c r="HK3" s="75">
        <v>0</v>
      </c>
      <c r="HL3" s="75">
        <v>0</v>
      </c>
      <c r="HM3" s="75">
        <v>0</v>
      </c>
      <c r="HN3" s="75">
        <v>0</v>
      </c>
      <c r="HO3" s="75">
        <v>0</v>
      </c>
      <c r="HP3" s="75">
        <v>0</v>
      </c>
      <c r="HQ3" s="75">
        <v>0</v>
      </c>
      <c r="HR3" s="75">
        <v>75018</v>
      </c>
      <c r="HS3" s="25">
        <f t="shared" si="27"/>
        <v>0</v>
      </c>
      <c r="HT3" s="25">
        <f t="shared" si="28"/>
        <v>79520</v>
      </c>
      <c r="HU3" s="25">
        <f t="shared" si="29"/>
        <v>340800</v>
      </c>
      <c r="HV3" s="25">
        <f t="shared" si="30"/>
        <v>340800</v>
      </c>
      <c r="HW3" s="25">
        <f t="shared" si="31"/>
        <v>340800</v>
      </c>
      <c r="HX3" s="25">
        <f t="shared" si="32"/>
        <v>340800</v>
      </c>
      <c r="HY3" s="25">
        <f t="shared" si="33"/>
        <v>340800</v>
      </c>
      <c r="HZ3" s="25">
        <f t="shared" si="34"/>
        <v>340800</v>
      </c>
      <c r="IA3" s="25">
        <f t="shared" si="35"/>
        <v>340800</v>
      </c>
      <c r="IB3" s="25">
        <f t="shared" si="36"/>
        <v>344611</v>
      </c>
      <c r="IC3" s="25">
        <f t="shared" si="37"/>
        <v>340800</v>
      </c>
      <c r="ID3" s="25">
        <f t="shared" si="38"/>
        <v>340800</v>
      </c>
      <c r="IE3" s="25">
        <f t="shared" si="39"/>
        <v>340800</v>
      </c>
      <c r="IF3" s="25">
        <f t="shared" si="40"/>
        <v>370336</v>
      </c>
      <c r="IG3" s="25">
        <f t="shared" si="41"/>
        <v>374880</v>
      </c>
      <c r="IH3" s="25">
        <f t="shared" si="42"/>
        <v>525185.78</v>
      </c>
      <c r="II3" s="25">
        <f t="shared" si="43"/>
        <v>395130.89980000001</v>
      </c>
      <c r="IJ3" s="25">
        <f t="shared" si="44"/>
        <v>374880</v>
      </c>
      <c r="IK3" s="25">
        <f t="shared" si="45"/>
        <v>374880</v>
      </c>
      <c r="IL3" s="25">
        <f t="shared" si="46"/>
        <v>374880</v>
      </c>
      <c r="IM3" s="25">
        <f t="shared" si="47"/>
        <v>374880</v>
      </c>
      <c r="IN3" s="25">
        <f t="shared" si="48"/>
        <v>470545.54260000016</v>
      </c>
      <c r="IO3" s="25">
        <f t="shared" si="49"/>
        <v>374880</v>
      </c>
      <c r="IP3" s="25">
        <f t="shared" si="50"/>
        <v>374880</v>
      </c>
      <c r="IQ3" s="25">
        <f t="shared" si="51"/>
        <v>374880</v>
      </c>
      <c r="IR3" s="25">
        <f t="shared" si="52"/>
        <v>404416</v>
      </c>
      <c r="IS3" s="25">
        <f t="shared" si="53"/>
        <v>408960</v>
      </c>
      <c r="IT3" s="25">
        <f t="shared" si="54"/>
        <v>450015</v>
      </c>
      <c r="IU3" s="25">
        <f t="shared" si="55"/>
        <v>408960</v>
      </c>
      <c r="IV3" s="25">
        <f t="shared" si="56"/>
        <v>408960</v>
      </c>
      <c r="IW3" s="25">
        <f t="shared" si="57"/>
        <v>408960</v>
      </c>
      <c r="IX3" s="25">
        <f t="shared" si="57"/>
        <v>408960</v>
      </c>
      <c r="IY3" s="25">
        <f t="shared" si="57"/>
        <v>408960</v>
      </c>
      <c r="IZ3" s="25">
        <f t="shared" si="57"/>
        <v>481821</v>
      </c>
      <c r="JA3" s="25">
        <f t="shared" si="57"/>
        <v>408960</v>
      </c>
      <c r="JB3" s="25">
        <f t="shared" si="57"/>
        <v>408960</v>
      </c>
      <c r="JC3" s="25">
        <f t="shared" si="57"/>
        <v>408960</v>
      </c>
      <c r="JD3" s="25">
        <f t="shared" si="57"/>
        <v>432589</v>
      </c>
      <c r="JE3" s="25">
        <f t="shared" si="57"/>
        <v>436224</v>
      </c>
      <c r="JF3" s="25">
        <f t="shared" si="57"/>
        <v>494323</v>
      </c>
      <c r="JG3" s="25">
        <f t="shared" si="58"/>
        <v>436224</v>
      </c>
      <c r="JH3" s="25">
        <f t="shared" si="58"/>
        <v>436224</v>
      </c>
      <c r="JI3" s="25">
        <f t="shared" si="58"/>
        <v>436224</v>
      </c>
      <c r="JJ3" s="25">
        <f t="shared" si="58"/>
        <v>436224</v>
      </c>
      <c r="JK3" s="25">
        <f t="shared" si="58"/>
        <v>436224</v>
      </c>
      <c r="JL3" s="25">
        <f t="shared" si="58"/>
        <v>436224</v>
      </c>
      <c r="JM3" s="25">
        <f t="shared" si="58"/>
        <v>436224</v>
      </c>
      <c r="JN3" s="25">
        <f t="shared" si="58"/>
        <v>436224</v>
      </c>
      <c r="JO3" s="25">
        <f t="shared" si="58"/>
        <v>436224</v>
      </c>
      <c r="JP3" s="25">
        <f t="shared" si="58"/>
        <v>462806</v>
      </c>
      <c r="JQ3" s="25">
        <f t="shared" si="59"/>
        <v>466896</v>
      </c>
      <c r="JR3" s="25">
        <f t="shared" si="59"/>
        <v>541914</v>
      </c>
      <c r="JS3" s="28">
        <f t="shared" ref="JS3:JS67" si="65">+IFERROR(SUMIF(JO3:JR3,"&gt;0",JO3:JR3)/COUNTIF(JO3:JR3,"&gt;0"),0)</f>
        <v>476960</v>
      </c>
      <c r="JT3" s="30">
        <f t="shared" ref="JT3:JT74" si="66">+HS3/$N3</f>
        <v>0</v>
      </c>
      <c r="JU3" s="30">
        <f t="shared" ref="JU3:JU74" si="67">+HT3/$N3</f>
        <v>23.333333333333332</v>
      </c>
      <c r="JV3" s="30">
        <f t="shared" ref="JV3:JV74" si="68">+HU3/$N3</f>
        <v>100</v>
      </c>
      <c r="JW3" s="30">
        <f t="shared" ref="JW3:JW74" si="69">+HV3/$N3</f>
        <v>100</v>
      </c>
      <c r="JX3" s="30">
        <f t="shared" ref="JX3:JX74" si="70">+HW3/$N3</f>
        <v>100</v>
      </c>
      <c r="JY3" s="30">
        <f t="shared" ref="JY3:JY74" si="71">+HX3/$N3</f>
        <v>100</v>
      </c>
      <c r="JZ3" s="30">
        <f t="shared" ref="JZ3:JZ74" si="72">+HY3/$N3</f>
        <v>100</v>
      </c>
      <c r="KA3" s="30">
        <f t="shared" ref="KA3:KA74" si="73">+HZ3/$N3</f>
        <v>100</v>
      </c>
      <c r="KB3" s="30">
        <f t="shared" ref="KB3:KB74" si="74">+IA3/$N3</f>
        <v>100</v>
      </c>
      <c r="KC3" s="30">
        <f t="shared" ref="KC3:KC74" si="75">+IB3/$N3</f>
        <v>101.11825117370893</v>
      </c>
      <c r="KD3" s="30">
        <f t="shared" ref="KD3:KD74" si="76">+IC3/$N3</f>
        <v>100</v>
      </c>
      <c r="KE3" s="30">
        <f t="shared" ref="KE3:KE74" si="77">+ID3/$N3</f>
        <v>100</v>
      </c>
      <c r="KF3" s="30">
        <f t="shared" ref="KF3:KF74" si="78">+IE3/$N3</f>
        <v>100</v>
      </c>
      <c r="KG3" s="30">
        <f t="shared" ref="KG3:KG74" si="79">+IF3/$N3</f>
        <v>108.66666666666667</v>
      </c>
      <c r="KH3" s="30">
        <f t="shared" ref="KH3:KH74" si="80">+IG3/$N3</f>
        <v>110</v>
      </c>
      <c r="KI3" s="30">
        <f t="shared" ref="KI3:KI74" si="81">+IH3/$N3</f>
        <v>154.10380868544601</v>
      </c>
      <c r="KJ3" s="30">
        <f t="shared" ref="KJ3:KJ74" si="82">+II3/$N3</f>
        <v>115.94216543427231</v>
      </c>
      <c r="KK3" s="30">
        <f t="shared" ref="KK3:KK74" si="83">+IJ3/$N3</f>
        <v>110</v>
      </c>
      <c r="KL3" s="30">
        <f t="shared" ref="KL3:KL74" si="84">+IK3/$N3</f>
        <v>110</v>
      </c>
      <c r="KM3" s="30">
        <f t="shared" ref="KM3:KM74" si="85">+IL3/$N3</f>
        <v>110</v>
      </c>
      <c r="KN3" s="30">
        <f t="shared" ref="KN3:KN74" si="86">+IM3/$N3</f>
        <v>110</v>
      </c>
      <c r="KO3" s="30">
        <f t="shared" ref="KO3:KO74" si="87">+IN3/$N3</f>
        <v>138.07087517605638</v>
      </c>
      <c r="KP3" s="30">
        <f t="shared" ref="KP3:KP74" si="88">+IO3/$N3</f>
        <v>110</v>
      </c>
      <c r="KQ3" s="30">
        <f t="shared" ref="KQ3:KQ74" si="89">+IP3/$N3</f>
        <v>110</v>
      </c>
      <c r="KR3" s="30">
        <f t="shared" ref="KR3:KR74" si="90">+IQ3/$N3</f>
        <v>110</v>
      </c>
      <c r="KS3" s="30">
        <f t="shared" ref="KS3:KS74" si="91">+IR3/$N3</f>
        <v>118.66666666666667</v>
      </c>
      <c r="KT3" s="30">
        <f t="shared" ref="KT3:KT74" si="92">+IS3/$N3</f>
        <v>120</v>
      </c>
      <c r="KU3" s="30">
        <f t="shared" ref="KU3:KU74" si="93">+IT3/$N3</f>
        <v>132.04665492957747</v>
      </c>
      <c r="KV3" s="30">
        <f t="shared" ref="KV3:KV74" si="94">+IU3/$N3</f>
        <v>120</v>
      </c>
      <c r="KW3" s="30">
        <f t="shared" ref="KW3:KW74" si="95">+IV3/$N3</f>
        <v>120</v>
      </c>
      <c r="KX3" s="30">
        <f t="shared" ref="KX3:KX74" si="96">+IW3/$N3</f>
        <v>120</v>
      </c>
      <c r="KY3" s="30">
        <f t="shared" ref="KY3:KY74" si="97">+IX3/$N3</f>
        <v>120</v>
      </c>
      <c r="KZ3" s="30">
        <f t="shared" ref="KZ3:KZ74" si="98">+IY3/$N3</f>
        <v>120</v>
      </c>
      <c r="LA3" s="30">
        <f t="shared" ref="LA3:LD74" si="99">+IZ3/$N3</f>
        <v>141.37940140845072</v>
      </c>
      <c r="LB3" s="30">
        <f t="shared" si="99"/>
        <v>120</v>
      </c>
      <c r="LC3" s="30">
        <f t="shared" si="99"/>
        <v>120</v>
      </c>
      <c r="LD3" s="30">
        <f t="shared" si="99"/>
        <v>120</v>
      </c>
      <c r="LE3" s="30">
        <f t="shared" si="62"/>
        <v>126.93339201877934</v>
      </c>
      <c r="LF3" s="30">
        <f t="shared" si="62"/>
        <v>128</v>
      </c>
      <c r="LG3" s="30">
        <f t="shared" si="62"/>
        <v>145.04782863849766</v>
      </c>
      <c r="LH3" s="30">
        <f t="shared" si="62"/>
        <v>128</v>
      </c>
      <c r="LI3" s="30">
        <f t="shared" si="62"/>
        <v>128</v>
      </c>
      <c r="LJ3" s="30">
        <f t="shared" si="62"/>
        <v>128</v>
      </c>
      <c r="LK3" s="30">
        <f t="shared" si="62"/>
        <v>128</v>
      </c>
      <c r="LL3" s="30">
        <f t="shared" si="62"/>
        <v>128</v>
      </c>
      <c r="LM3" s="30">
        <f t="shared" si="62"/>
        <v>128</v>
      </c>
      <c r="LN3" s="30">
        <f t="shared" si="62"/>
        <v>128</v>
      </c>
      <c r="LO3" s="30">
        <f t="shared" si="62"/>
        <v>128</v>
      </c>
      <c r="LP3" s="30">
        <f t="shared" si="62"/>
        <v>128</v>
      </c>
      <c r="LQ3" s="30">
        <f t="shared" si="62"/>
        <v>135.79988262910797</v>
      </c>
      <c r="LR3" s="30">
        <f t="shared" si="62"/>
        <v>137</v>
      </c>
      <c r="LS3" s="30">
        <f t="shared" si="62"/>
        <v>159.01232394366198</v>
      </c>
      <c r="LT3" s="69">
        <f t="shared" ref="LT3:LT67" si="100">+IFERROR(SUMIF(LP3:LS3,"&gt;0",LP3:LS3)/COUNTIF(LP3:LS3,"&gt;0"),0)</f>
        <v>139.95305164319248</v>
      </c>
      <c r="LU3" s="40">
        <f t="shared" ref="LU3:LU67" si="101">+FQ3/N3</f>
        <v>137</v>
      </c>
      <c r="LV3" s="40">
        <f t="shared" ref="LV3:LV67" si="102">+(HR3/N3)</f>
        <v>22.012323943661972</v>
      </c>
    </row>
    <row r="4" spans="1:334" x14ac:dyDescent="0.25">
      <c r="A4" s="21">
        <f t="shared" ref="A4:A69" si="103">+A3+1</f>
        <v>3</v>
      </c>
      <c r="B4" s="22" t="s">
        <v>211</v>
      </c>
      <c r="C4" s="21" t="s">
        <v>484</v>
      </c>
      <c r="D4" s="22" t="s">
        <v>7</v>
      </c>
      <c r="E4" s="23" t="s">
        <v>823</v>
      </c>
      <c r="F4" s="21" t="s">
        <v>1010</v>
      </c>
      <c r="G4" s="23" t="s">
        <v>10</v>
      </c>
      <c r="H4" s="24" t="s">
        <v>292</v>
      </c>
      <c r="I4" s="21" t="s">
        <v>197</v>
      </c>
      <c r="J4" s="94">
        <v>41297</v>
      </c>
      <c r="K4" s="94">
        <v>43061</v>
      </c>
      <c r="L4" s="21" t="s">
        <v>275</v>
      </c>
      <c r="M4" s="25">
        <v>1945</v>
      </c>
      <c r="N4" s="25">
        <v>3248</v>
      </c>
      <c r="O4" s="26">
        <v>0.16</v>
      </c>
      <c r="P4" s="27">
        <v>1546000</v>
      </c>
      <c r="Q4" s="27">
        <v>1715000</v>
      </c>
      <c r="R4" s="27">
        <v>2729000</v>
      </c>
      <c r="S4" s="27">
        <v>2643000</v>
      </c>
      <c r="T4" s="25">
        <v>2234620</v>
      </c>
      <c r="U4" s="25">
        <v>1487000</v>
      </c>
      <c r="V4" s="25">
        <v>2210184</v>
      </c>
      <c r="W4" s="25">
        <v>1520000</v>
      </c>
      <c r="X4" s="25">
        <v>2200000</v>
      </c>
      <c r="Y4" s="25">
        <v>2404500</v>
      </c>
      <c r="Z4" s="25">
        <v>1705949</v>
      </c>
      <c r="AA4" s="25">
        <v>1596750</v>
      </c>
      <c r="AB4" s="25">
        <v>1644540</v>
      </c>
      <c r="AC4" s="25">
        <v>1549788</v>
      </c>
      <c r="AD4" s="25">
        <v>1691968</v>
      </c>
      <c r="AE4" s="25">
        <v>2639835</v>
      </c>
      <c r="AF4" s="25">
        <v>1590561</v>
      </c>
      <c r="AG4" s="25">
        <v>1458258</v>
      </c>
      <c r="AH4" s="25">
        <v>2347949</v>
      </c>
      <c r="AI4" s="25">
        <v>1719115.2</v>
      </c>
      <c r="AJ4" s="25">
        <v>1929713</v>
      </c>
      <c r="AK4" s="25">
        <v>2865907</v>
      </c>
      <c r="AL4" s="25">
        <v>1622096</v>
      </c>
      <c r="AM4" s="25">
        <v>1548880</v>
      </c>
      <c r="AN4" s="25">
        <v>1812162</v>
      </c>
      <c r="AO4" s="25">
        <v>2005720</v>
      </c>
      <c r="AP4" s="25">
        <v>2602287</v>
      </c>
      <c r="AQ4" s="25">
        <v>3046530</v>
      </c>
      <c r="AR4" s="25">
        <v>2025084</v>
      </c>
      <c r="AS4" s="25">
        <v>2039314</v>
      </c>
      <c r="AT4" s="25">
        <v>2270456</v>
      </c>
      <c r="AU4" s="25">
        <v>2381096.4857821222</v>
      </c>
      <c r="AV4" s="25">
        <v>2471894.1566610676</v>
      </c>
      <c r="AW4" s="25">
        <v>2990748</v>
      </c>
      <c r="AX4" s="25">
        <v>2303425</v>
      </c>
      <c r="AY4" s="25">
        <v>2425075.9374688002</v>
      </c>
      <c r="AZ4" s="25">
        <v>2231286</v>
      </c>
      <c r="BA4" s="25">
        <v>2540664.8054977013</v>
      </c>
      <c r="BB4" s="25">
        <v>3346344</v>
      </c>
      <c r="BC4" s="25">
        <v>3426000</v>
      </c>
      <c r="BD4" s="75">
        <v>2489445</v>
      </c>
      <c r="BE4" s="75">
        <v>2103141</v>
      </c>
      <c r="BF4" s="75">
        <v>2974160</v>
      </c>
      <c r="BG4" s="75">
        <v>2146816</v>
      </c>
      <c r="BH4" s="75">
        <v>2780983</v>
      </c>
      <c r="BI4" s="75">
        <v>2965275</v>
      </c>
      <c r="BJ4" s="75">
        <v>2190275</v>
      </c>
      <c r="BK4" s="75">
        <v>3020231</v>
      </c>
      <c r="BL4" s="75">
        <v>2701487</v>
      </c>
      <c r="BM4" s="75">
        <v>2712666</v>
      </c>
      <c r="BN4" s="75">
        <v>4206871</v>
      </c>
      <c r="BO4" s="75">
        <v>3620186</v>
      </c>
      <c r="BP4" s="28">
        <f t="shared" si="63"/>
        <v>3310302.5</v>
      </c>
      <c r="BQ4" s="29">
        <f t="shared" si="0"/>
        <v>794.85861182519284</v>
      </c>
      <c r="BR4" s="29">
        <f t="shared" si="1"/>
        <v>881.74807197943449</v>
      </c>
      <c r="BS4" s="29">
        <f t="shared" si="2"/>
        <v>1403.0848329048843</v>
      </c>
      <c r="BT4" s="29">
        <f t="shared" si="3"/>
        <v>1358.8688946015425</v>
      </c>
      <c r="BU4" s="29">
        <f t="shared" si="4"/>
        <v>1148.9048843187661</v>
      </c>
      <c r="BV4" s="29">
        <f t="shared" si="5"/>
        <v>764.52442159383031</v>
      </c>
      <c r="BW4" s="29">
        <f t="shared" si="6"/>
        <v>1136.3413881748072</v>
      </c>
      <c r="BX4" s="29">
        <f t="shared" si="7"/>
        <v>781.49100257069404</v>
      </c>
      <c r="BY4" s="29">
        <f t="shared" si="8"/>
        <v>1131.1053984575835</v>
      </c>
      <c r="BZ4" s="29">
        <f t="shared" si="9"/>
        <v>1236.2467866323907</v>
      </c>
      <c r="CA4" s="29">
        <f t="shared" si="10"/>
        <v>877.0946015424164</v>
      </c>
      <c r="CB4" s="29">
        <f t="shared" si="11"/>
        <v>820.95115681233938</v>
      </c>
      <c r="CC4" s="29">
        <f t="shared" si="12"/>
        <v>845.52185089974296</v>
      </c>
      <c r="CD4" s="29">
        <f t="shared" si="13"/>
        <v>796.80616966580976</v>
      </c>
      <c r="CE4" s="29">
        <f t="shared" si="14"/>
        <v>869.90642673521847</v>
      </c>
      <c r="CF4" s="29">
        <f t="shared" si="15"/>
        <v>1357.241645244216</v>
      </c>
      <c r="CG4" s="29">
        <f t="shared" si="16"/>
        <v>817.76915167095115</v>
      </c>
      <c r="CH4" s="29">
        <f t="shared" si="17"/>
        <v>749.7470437017995</v>
      </c>
      <c r="CI4" s="29">
        <f t="shared" si="18"/>
        <v>1207.1717223650385</v>
      </c>
      <c r="CJ4" s="29">
        <f t="shared" si="19"/>
        <v>883.86385604113104</v>
      </c>
      <c r="CK4" s="29">
        <f t="shared" si="20"/>
        <v>992.14035989717229</v>
      </c>
      <c r="CL4" s="29">
        <f t="shared" si="21"/>
        <v>1473.4740359897173</v>
      </c>
      <c r="CM4" s="29">
        <f t="shared" si="22"/>
        <v>833.98251928020568</v>
      </c>
      <c r="CN4" s="29">
        <f t="shared" si="23"/>
        <v>796.33933161953723</v>
      </c>
      <c r="CO4" s="29">
        <f t="shared" si="24"/>
        <v>931.70282776349609</v>
      </c>
      <c r="CP4" s="29">
        <f t="shared" si="24"/>
        <v>1031.2185089974294</v>
      </c>
      <c r="CQ4" s="29">
        <f t="shared" si="24"/>
        <v>1337.9367609254498</v>
      </c>
      <c r="CR4" s="29">
        <f t="shared" si="24"/>
        <v>1566.3393316195372</v>
      </c>
      <c r="CS4" s="29">
        <f t="shared" si="24"/>
        <v>1041.1742930591261</v>
      </c>
      <c r="CT4" s="29">
        <f t="shared" si="24"/>
        <v>1048.4904884318767</v>
      </c>
      <c r="CU4" s="29">
        <f t="shared" si="24"/>
        <v>1167.3295629820052</v>
      </c>
      <c r="CV4" s="29">
        <f t="shared" si="24"/>
        <v>1224.2141315075178</v>
      </c>
      <c r="CW4" s="29">
        <f t="shared" si="24"/>
        <v>1270.8967386432225</v>
      </c>
      <c r="CX4" s="29">
        <f t="shared" si="24"/>
        <v>1537.6596401028278</v>
      </c>
      <c r="CY4" s="29">
        <f t="shared" si="24"/>
        <v>1184.280205655527</v>
      </c>
      <c r="CZ4" s="29">
        <f t="shared" si="24"/>
        <v>1246.8256747911569</v>
      </c>
      <c r="DA4" s="29">
        <f t="shared" si="24"/>
        <v>1147.1907455012854</v>
      </c>
      <c r="DB4" s="29">
        <f t="shared" si="24"/>
        <v>1306.2543987134711</v>
      </c>
      <c r="DC4" s="29">
        <f t="shared" si="24"/>
        <v>1720.4853470437017</v>
      </c>
      <c r="DD4" s="29">
        <f t="shared" si="24"/>
        <v>1761.4395886889461</v>
      </c>
      <c r="DE4" s="29">
        <f t="shared" si="25"/>
        <v>1279.9203084832905</v>
      </c>
      <c r="DF4" s="29">
        <f t="shared" si="25"/>
        <v>1081.3064267352186</v>
      </c>
      <c r="DG4" s="29">
        <f t="shared" si="25"/>
        <v>1529.1311053984575</v>
      </c>
      <c r="DH4" s="29">
        <f t="shared" si="25"/>
        <v>1103.761439588689</v>
      </c>
      <c r="DI4" s="29">
        <f t="shared" si="25"/>
        <v>1429.8113110539846</v>
      </c>
      <c r="DJ4" s="29">
        <f t="shared" si="25"/>
        <v>1524.5629820051413</v>
      </c>
      <c r="DK4" s="29">
        <f t="shared" si="25"/>
        <v>1126.1053984575835</v>
      </c>
      <c r="DL4" s="29">
        <f t="shared" si="25"/>
        <v>1552.8179948586119</v>
      </c>
      <c r="DM4" s="29">
        <f t="shared" si="25"/>
        <v>1388.9393316195374</v>
      </c>
      <c r="DN4" s="29">
        <f t="shared" si="25"/>
        <v>1394.6868894601541</v>
      </c>
      <c r="DO4" s="29">
        <f t="shared" si="25"/>
        <v>2162.9156812339334</v>
      </c>
      <c r="DP4" s="29">
        <f t="shared" si="25"/>
        <v>1861.278149100257</v>
      </c>
      <c r="DQ4" s="105">
        <f t="shared" si="26"/>
        <v>1701.9550128534704</v>
      </c>
      <c r="DR4" s="25">
        <v>357280</v>
      </c>
      <c r="DS4" s="25">
        <v>357280</v>
      </c>
      <c r="DT4" s="25">
        <v>357280</v>
      </c>
      <c r="DU4" s="25">
        <v>357280</v>
      </c>
      <c r="DV4" s="25">
        <v>357280</v>
      </c>
      <c r="DW4" s="25">
        <v>357280</v>
      </c>
      <c r="DX4" s="25">
        <v>357280</v>
      </c>
      <c r="DY4" s="25">
        <v>357280</v>
      </c>
      <c r="DZ4" s="25">
        <v>365941</v>
      </c>
      <c r="EA4" s="25">
        <v>389760</v>
      </c>
      <c r="EB4" s="25">
        <v>389760</v>
      </c>
      <c r="EC4" s="25">
        <v>389760</v>
      </c>
      <c r="ED4" s="25">
        <v>389760</v>
      </c>
      <c r="EE4" s="25">
        <v>389760</v>
      </c>
      <c r="EF4" s="25">
        <v>389760</v>
      </c>
      <c r="EG4" s="25">
        <v>389760</v>
      </c>
      <c r="EH4" s="25">
        <v>389760</v>
      </c>
      <c r="EI4" s="25">
        <v>389760</v>
      </c>
      <c r="EJ4" s="25">
        <v>389760</v>
      </c>
      <c r="EK4" s="25">
        <v>398421</v>
      </c>
      <c r="EL4" s="25">
        <v>422240</v>
      </c>
      <c r="EM4" s="25">
        <v>422240</v>
      </c>
      <c r="EN4" s="25">
        <v>422240</v>
      </c>
      <c r="EO4" s="25">
        <v>422240</v>
      </c>
      <c r="EP4" s="25">
        <v>422240</v>
      </c>
      <c r="EQ4" s="25">
        <v>422240</v>
      </c>
      <c r="ER4" s="25">
        <v>422240</v>
      </c>
      <c r="ES4" s="25">
        <v>422240</v>
      </c>
      <c r="ET4" s="25">
        <v>422240</v>
      </c>
      <c r="EU4" s="25">
        <v>422240</v>
      </c>
      <c r="EV4" s="25">
        <v>439130</v>
      </c>
      <c r="EW4" s="25">
        <v>485576</v>
      </c>
      <c r="EX4" s="25">
        <v>485576</v>
      </c>
      <c r="EY4" s="25">
        <v>485576</v>
      </c>
      <c r="EZ4" s="25">
        <v>485576</v>
      </c>
      <c r="FA4" s="25">
        <v>485576</v>
      </c>
      <c r="FB4" s="25">
        <v>485576</v>
      </c>
      <c r="FC4" s="25">
        <v>485576</v>
      </c>
      <c r="FD4" s="25">
        <v>485576</v>
      </c>
      <c r="FE4" s="25">
        <v>485576</v>
      </c>
      <c r="FF4" s="25">
        <v>485576</v>
      </c>
      <c r="FG4" s="25">
        <v>485576</v>
      </c>
      <c r="FH4" s="25">
        <v>485576</v>
      </c>
      <c r="FI4" s="25">
        <v>485576</v>
      </c>
      <c r="FJ4" s="25">
        <v>485576</v>
      </c>
      <c r="FK4" s="25">
        <v>485576</v>
      </c>
      <c r="FL4" s="25">
        <v>485576</v>
      </c>
      <c r="FM4" s="25">
        <v>485576</v>
      </c>
      <c r="FN4" s="25">
        <v>485576</v>
      </c>
      <c r="FO4" s="25">
        <v>485576</v>
      </c>
      <c r="FP4" s="25">
        <v>485576</v>
      </c>
      <c r="FQ4" s="75">
        <v>485576</v>
      </c>
      <c r="FR4" s="28">
        <f t="shared" si="64"/>
        <v>485576</v>
      </c>
      <c r="FS4" s="25">
        <v>0</v>
      </c>
      <c r="FT4" s="25">
        <v>0</v>
      </c>
      <c r="FU4" s="25">
        <v>35969</v>
      </c>
      <c r="FV4" s="25">
        <v>36146</v>
      </c>
      <c r="FW4" s="25">
        <v>0</v>
      </c>
      <c r="FX4" s="25">
        <v>0</v>
      </c>
      <c r="FY4" s="25">
        <v>0</v>
      </c>
      <c r="FZ4" s="25">
        <v>0</v>
      </c>
      <c r="GA4" s="25">
        <v>0</v>
      </c>
      <c r="GB4" s="25">
        <v>0</v>
      </c>
      <c r="GC4" s="25">
        <v>0</v>
      </c>
      <c r="GD4" s="25">
        <v>0</v>
      </c>
      <c r="GE4" s="25">
        <v>0</v>
      </c>
      <c r="GF4" s="25">
        <v>0</v>
      </c>
      <c r="GG4" s="25">
        <v>0</v>
      </c>
      <c r="GH4" s="25">
        <v>32640</v>
      </c>
      <c r="GI4" s="25">
        <v>0</v>
      </c>
      <c r="GJ4" s="25">
        <v>0</v>
      </c>
      <c r="GK4" s="25">
        <v>0</v>
      </c>
      <c r="GL4" s="25">
        <v>0</v>
      </c>
      <c r="GM4" s="25">
        <v>0</v>
      </c>
      <c r="GN4" s="25">
        <v>36305.119999999995</v>
      </c>
      <c r="GO4" s="25">
        <v>0</v>
      </c>
      <c r="GP4" s="25">
        <v>0</v>
      </c>
      <c r="GQ4" s="25">
        <v>0</v>
      </c>
      <c r="GR4" s="25">
        <v>0</v>
      </c>
      <c r="GS4" s="25">
        <v>0</v>
      </c>
      <c r="GT4" s="25">
        <v>65205</v>
      </c>
      <c r="GU4" s="25">
        <v>0</v>
      </c>
      <c r="GV4" s="25">
        <v>0</v>
      </c>
      <c r="GW4" s="25">
        <v>0</v>
      </c>
      <c r="GX4" s="25">
        <v>0</v>
      </c>
      <c r="GY4" s="25">
        <v>0</v>
      </c>
      <c r="GZ4" s="25">
        <v>0</v>
      </c>
      <c r="HA4" s="25">
        <v>0</v>
      </c>
      <c r="HB4" s="25">
        <v>0</v>
      </c>
      <c r="HC4" s="75">
        <v>0</v>
      </c>
      <c r="HD4" s="75">
        <v>0</v>
      </c>
      <c r="HE4" s="75">
        <v>49839</v>
      </c>
      <c r="HF4" s="75">
        <v>62584</v>
      </c>
      <c r="HG4" s="75">
        <v>0</v>
      </c>
      <c r="HH4" s="75">
        <v>0</v>
      </c>
      <c r="HI4" s="75">
        <v>0</v>
      </c>
      <c r="HJ4" s="75">
        <v>0</v>
      </c>
      <c r="HK4" s="75">
        <v>4757</v>
      </c>
      <c r="HL4" s="75">
        <v>0</v>
      </c>
      <c r="HM4" s="75">
        <v>0</v>
      </c>
      <c r="HN4" s="75">
        <v>0</v>
      </c>
      <c r="HO4" s="75">
        <v>0</v>
      </c>
      <c r="HP4" s="75">
        <v>0</v>
      </c>
      <c r="HQ4" s="75">
        <v>187523</v>
      </c>
      <c r="HR4" s="75">
        <v>82951</v>
      </c>
      <c r="HS4" s="25">
        <f t="shared" si="27"/>
        <v>357280</v>
      </c>
      <c r="HT4" s="25">
        <f t="shared" si="28"/>
        <v>357280</v>
      </c>
      <c r="HU4" s="25">
        <f t="shared" si="29"/>
        <v>393249</v>
      </c>
      <c r="HV4" s="25">
        <f t="shared" si="30"/>
        <v>393426</v>
      </c>
      <c r="HW4" s="25">
        <f t="shared" si="31"/>
        <v>357280</v>
      </c>
      <c r="HX4" s="25">
        <f t="shared" si="32"/>
        <v>357280</v>
      </c>
      <c r="HY4" s="25">
        <f t="shared" si="33"/>
        <v>357280</v>
      </c>
      <c r="HZ4" s="25">
        <f t="shared" si="34"/>
        <v>357280</v>
      </c>
      <c r="IA4" s="25">
        <f t="shared" si="35"/>
        <v>365941</v>
      </c>
      <c r="IB4" s="25">
        <f t="shared" si="36"/>
        <v>389760</v>
      </c>
      <c r="IC4" s="25">
        <f t="shared" si="37"/>
        <v>389760</v>
      </c>
      <c r="ID4" s="25">
        <f t="shared" si="38"/>
        <v>389760</v>
      </c>
      <c r="IE4" s="25">
        <f t="shared" si="39"/>
        <v>389760</v>
      </c>
      <c r="IF4" s="25">
        <f t="shared" si="40"/>
        <v>389760</v>
      </c>
      <c r="IG4" s="25">
        <f t="shared" si="41"/>
        <v>389760</v>
      </c>
      <c r="IH4" s="25">
        <f t="shared" si="42"/>
        <v>422400</v>
      </c>
      <c r="II4" s="25">
        <f t="shared" si="43"/>
        <v>389760</v>
      </c>
      <c r="IJ4" s="25">
        <f t="shared" si="44"/>
        <v>389760</v>
      </c>
      <c r="IK4" s="25">
        <f t="shared" si="45"/>
        <v>389760</v>
      </c>
      <c r="IL4" s="25">
        <f t="shared" si="46"/>
        <v>398421</v>
      </c>
      <c r="IM4" s="25">
        <f t="shared" si="47"/>
        <v>422240</v>
      </c>
      <c r="IN4" s="25">
        <f t="shared" si="48"/>
        <v>458545.12</v>
      </c>
      <c r="IO4" s="25">
        <f t="shared" si="49"/>
        <v>422240</v>
      </c>
      <c r="IP4" s="25">
        <f t="shared" si="50"/>
        <v>422240</v>
      </c>
      <c r="IQ4" s="25">
        <f t="shared" si="51"/>
        <v>422240</v>
      </c>
      <c r="IR4" s="25">
        <f t="shared" si="52"/>
        <v>422240</v>
      </c>
      <c r="IS4" s="25">
        <f t="shared" si="53"/>
        <v>422240</v>
      </c>
      <c r="IT4" s="25">
        <f t="shared" si="54"/>
        <v>487445</v>
      </c>
      <c r="IU4" s="25">
        <f t="shared" si="55"/>
        <v>422240</v>
      </c>
      <c r="IV4" s="25">
        <f t="shared" si="56"/>
        <v>422240</v>
      </c>
      <c r="IW4" s="25">
        <f t="shared" si="57"/>
        <v>439130</v>
      </c>
      <c r="IX4" s="25">
        <f t="shared" si="57"/>
        <v>485576</v>
      </c>
      <c r="IY4" s="25">
        <f t="shared" si="57"/>
        <v>485576</v>
      </c>
      <c r="IZ4" s="25">
        <f t="shared" si="57"/>
        <v>485576</v>
      </c>
      <c r="JA4" s="25">
        <f t="shared" si="57"/>
        <v>485576</v>
      </c>
      <c r="JB4" s="25">
        <f t="shared" si="57"/>
        <v>485576</v>
      </c>
      <c r="JC4" s="25">
        <f t="shared" si="57"/>
        <v>485576</v>
      </c>
      <c r="JD4" s="25">
        <f t="shared" si="57"/>
        <v>485576</v>
      </c>
      <c r="JE4" s="25">
        <f t="shared" si="57"/>
        <v>535415</v>
      </c>
      <c r="JF4" s="25">
        <f t="shared" si="57"/>
        <v>548160</v>
      </c>
      <c r="JG4" s="25">
        <f t="shared" si="58"/>
        <v>485576</v>
      </c>
      <c r="JH4" s="25">
        <f t="shared" si="58"/>
        <v>485576</v>
      </c>
      <c r="JI4" s="25">
        <f t="shared" si="58"/>
        <v>485576</v>
      </c>
      <c r="JJ4" s="25">
        <f t="shared" si="58"/>
        <v>485576</v>
      </c>
      <c r="JK4" s="25">
        <f t="shared" si="58"/>
        <v>490333</v>
      </c>
      <c r="JL4" s="25">
        <f t="shared" si="58"/>
        <v>485576</v>
      </c>
      <c r="JM4" s="25">
        <f t="shared" si="58"/>
        <v>485576</v>
      </c>
      <c r="JN4" s="25">
        <f t="shared" si="58"/>
        <v>485576</v>
      </c>
      <c r="JO4" s="25">
        <f t="shared" si="58"/>
        <v>485576</v>
      </c>
      <c r="JP4" s="25">
        <f t="shared" si="58"/>
        <v>485576</v>
      </c>
      <c r="JQ4" s="25">
        <f t="shared" si="59"/>
        <v>673099</v>
      </c>
      <c r="JR4" s="25">
        <f t="shared" si="59"/>
        <v>568527</v>
      </c>
      <c r="JS4" s="28">
        <f t="shared" si="65"/>
        <v>553194.5</v>
      </c>
      <c r="JT4" s="30">
        <f t="shared" si="66"/>
        <v>110</v>
      </c>
      <c r="JU4" s="30">
        <f t="shared" si="67"/>
        <v>110</v>
      </c>
      <c r="JV4" s="30">
        <f t="shared" si="68"/>
        <v>121.07419950738917</v>
      </c>
      <c r="JW4" s="30">
        <f t="shared" si="69"/>
        <v>121.12869458128078</v>
      </c>
      <c r="JX4" s="30">
        <f t="shared" si="70"/>
        <v>110</v>
      </c>
      <c r="JY4" s="30">
        <f t="shared" si="71"/>
        <v>110</v>
      </c>
      <c r="JZ4" s="30">
        <f t="shared" si="72"/>
        <v>110</v>
      </c>
      <c r="KA4" s="30">
        <f t="shared" si="73"/>
        <v>110</v>
      </c>
      <c r="KB4" s="30">
        <f t="shared" si="74"/>
        <v>112.66656403940887</v>
      </c>
      <c r="KC4" s="30">
        <f t="shared" si="75"/>
        <v>120</v>
      </c>
      <c r="KD4" s="30">
        <f t="shared" si="76"/>
        <v>120</v>
      </c>
      <c r="KE4" s="30">
        <f t="shared" si="77"/>
        <v>120</v>
      </c>
      <c r="KF4" s="30">
        <f t="shared" si="78"/>
        <v>120</v>
      </c>
      <c r="KG4" s="30">
        <f t="shared" si="79"/>
        <v>120</v>
      </c>
      <c r="KH4" s="30">
        <f t="shared" si="80"/>
        <v>120</v>
      </c>
      <c r="KI4" s="30">
        <f t="shared" si="81"/>
        <v>130.04926108374383</v>
      </c>
      <c r="KJ4" s="30">
        <f t="shared" si="82"/>
        <v>120</v>
      </c>
      <c r="KK4" s="30">
        <f t="shared" si="83"/>
        <v>120</v>
      </c>
      <c r="KL4" s="30">
        <f t="shared" si="84"/>
        <v>120</v>
      </c>
      <c r="KM4" s="30">
        <f t="shared" si="85"/>
        <v>122.66656403940887</v>
      </c>
      <c r="KN4" s="30">
        <f t="shared" si="86"/>
        <v>130</v>
      </c>
      <c r="KO4" s="30">
        <f t="shared" si="87"/>
        <v>141.17768472906403</v>
      </c>
      <c r="KP4" s="30">
        <f t="shared" si="88"/>
        <v>130</v>
      </c>
      <c r="KQ4" s="30">
        <f t="shared" si="89"/>
        <v>130</v>
      </c>
      <c r="KR4" s="30">
        <f t="shared" si="90"/>
        <v>130</v>
      </c>
      <c r="KS4" s="30">
        <f t="shared" si="91"/>
        <v>130</v>
      </c>
      <c r="KT4" s="30">
        <f t="shared" si="92"/>
        <v>130</v>
      </c>
      <c r="KU4" s="30">
        <f t="shared" si="93"/>
        <v>150.07543103448276</v>
      </c>
      <c r="KV4" s="30">
        <f t="shared" si="94"/>
        <v>130</v>
      </c>
      <c r="KW4" s="30">
        <f t="shared" si="95"/>
        <v>130</v>
      </c>
      <c r="KX4" s="30">
        <f t="shared" si="96"/>
        <v>135.20012315270935</v>
      </c>
      <c r="KY4" s="30">
        <f t="shared" si="97"/>
        <v>149.5</v>
      </c>
      <c r="KZ4" s="30">
        <f t="shared" si="98"/>
        <v>149.5</v>
      </c>
      <c r="LA4" s="30">
        <f t="shared" si="99"/>
        <v>149.5</v>
      </c>
      <c r="LB4" s="30">
        <f t="shared" si="99"/>
        <v>149.5</v>
      </c>
      <c r="LC4" s="30">
        <f t="shared" si="99"/>
        <v>149.5</v>
      </c>
      <c r="LD4" s="30">
        <f t="shared" si="99"/>
        <v>149.5</v>
      </c>
      <c r="LE4" s="30">
        <f t="shared" si="62"/>
        <v>149.5</v>
      </c>
      <c r="LF4" s="30">
        <f t="shared" si="62"/>
        <v>164.84451970443351</v>
      </c>
      <c r="LG4" s="30">
        <f t="shared" si="62"/>
        <v>168.76847290640393</v>
      </c>
      <c r="LH4" s="30">
        <f t="shared" si="62"/>
        <v>149.5</v>
      </c>
      <c r="LI4" s="30">
        <f t="shared" si="62"/>
        <v>149.5</v>
      </c>
      <c r="LJ4" s="30">
        <f t="shared" si="62"/>
        <v>149.5</v>
      </c>
      <c r="LK4" s="30">
        <f t="shared" si="62"/>
        <v>149.5</v>
      </c>
      <c r="LL4" s="30">
        <f t="shared" si="62"/>
        <v>150.9645935960591</v>
      </c>
      <c r="LM4" s="30">
        <f t="shared" si="62"/>
        <v>149.5</v>
      </c>
      <c r="LN4" s="30">
        <f t="shared" si="62"/>
        <v>149.5</v>
      </c>
      <c r="LO4" s="30">
        <f t="shared" si="62"/>
        <v>149.5</v>
      </c>
      <c r="LP4" s="30">
        <f t="shared" si="62"/>
        <v>149.5</v>
      </c>
      <c r="LQ4" s="30">
        <f t="shared" si="62"/>
        <v>149.5</v>
      </c>
      <c r="LR4" s="30">
        <f t="shared" si="62"/>
        <v>207.23491379310346</v>
      </c>
      <c r="LS4" s="30">
        <f t="shared" si="62"/>
        <v>175.03910098522167</v>
      </c>
      <c r="LT4" s="69">
        <f t="shared" si="100"/>
        <v>170.3185036945813</v>
      </c>
      <c r="LU4" s="40">
        <f t="shared" si="101"/>
        <v>149.5</v>
      </c>
      <c r="LV4" s="40">
        <f t="shared" si="102"/>
        <v>25.539100985221676</v>
      </c>
    </row>
    <row r="5" spans="1:334" x14ac:dyDescent="0.25">
      <c r="A5" s="21">
        <f t="shared" si="103"/>
        <v>4</v>
      </c>
      <c r="B5" s="22" t="s">
        <v>211</v>
      </c>
      <c r="C5" s="21" t="s">
        <v>485</v>
      </c>
      <c r="D5" s="22" t="s">
        <v>7</v>
      </c>
      <c r="E5" s="23"/>
      <c r="F5" s="21" t="s">
        <v>1086</v>
      </c>
      <c r="G5" s="32" t="s">
        <v>1289</v>
      </c>
      <c r="H5" s="24" t="s">
        <v>292</v>
      </c>
      <c r="I5" s="21" t="s">
        <v>197</v>
      </c>
      <c r="J5" s="94">
        <v>41297</v>
      </c>
      <c r="K5" s="94"/>
      <c r="L5" s="21" t="s">
        <v>275</v>
      </c>
      <c r="M5" s="25">
        <v>2308</v>
      </c>
      <c r="N5" s="25">
        <v>3854</v>
      </c>
      <c r="O5" s="26">
        <v>0.12</v>
      </c>
      <c r="P5" s="27">
        <v>1236571</v>
      </c>
      <c r="Q5" s="27">
        <v>1409081</v>
      </c>
      <c r="R5" s="27">
        <v>1322102</v>
      </c>
      <c r="S5" s="27">
        <v>1818797.76</v>
      </c>
      <c r="T5" s="25">
        <v>1687290.7800000003</v>
      </c>
      <c r="U5" s="25">
        <v>1781594.86</v>
      </c>
      <c r="V5" s="25">
        <v>2675101.5199999996</v>
      </c>
      <c r="W5" s="25">
        <v>1359687.05</v>
      </c>
      <c r="X5" s="25">
        <v>1225515.2799999998</v>
      </c>
      <c r="Y5" s="25">
        <v>2595465.9</v>
      </c>
      <c r="Z5" s="25">
        <v>1392582.5300000003</v>
      </c>
      <c r="AA5" s="25">
        <v>0</v>
      </c>
      <c r="AB5" s="25">
        <v>2100000</v>
      </c>
      <c r="AC5" s="25">
        <v>1369203.1199999999</v>
      </c>
      <c r="AD5" s="25">
        <v>912822.52</v>
      </c>
      <c r="AE5" s="25">
        <v>2484601.2000000002</v>
      </c>
      <c r="AF5" s="25">
        <v>1384056.3699999999</v>
      </c>
      <c r="AG5" s="25">
        <v>1570082.6</v>
      </c>
      <c r="AH5" s="25">
        <v>2418842.36</v>
      </c>
      <c r="AI5" s="25">
        <v>1643841.9450000001</v>
      </c>
      <c r="AJ5" s="25">
        <v>1185418.72</v>
      </c>
      <c r="AK5" s="25">
        <v>3318246.67</v>
      </c>
      <c r="AL5" s="25">
        <v>1360625.4</v>
      </c>
      <c r="AM5" s="25">
        <v>1352116.25</v>
      </c>
      <c r="AN5" s="25">
        <v>434484.11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0</v>
      </c>
      <c r="AV5" s="25">
        <v>0</v>
      </c>
      <c r="AW5" s="25">
        <v>0</v>
      </c>
      <c r="AX5" s="25">
        <v>0</v>
      </c>
      <c r="AY5" s="25">
        <v>0</v>
      </c>
      <c r="AZ5" s="25">
        <v>0</v>
      </c>
      <c r="BA5" s="25">
        <v>0</v>
      </c>
      <c r="BB5" s="25">
        <v>0</v>
      </c>
      <c r="BC5" s="25">
        <v>0</v>
      </c>
      <c r="BD5" s="25">
        <v>0</v>
      </c>
      <c r="BE5" s="25">
        <v>0</v>
      </c>
      <c r="BF5" s="25">
        <v>0</v>
      </c>
      <c r="BG5" s="25">
        <v>0</v>
      </c>
      <c r="BH5" s="25">
        <v>0</v>
      </c>
      <c r="BI5" s="25">
        <v>0</v>
      </c>
      <c r="BJ5" s="25">
        <v>0</v>
      </c>
      <c r="BK5" s="25">
        <v>0</v>
      </c>
      <c r="BL5" s="25">
        <v>0</v>
      </c>
      <c r="BM5" s="25">
        <v>0</v>
      </c>
      <c r="BN5" s="25">
        <v>0</v>
      </c>
      <c r="BO5" s="75">
        <v>0</v>
      </c>
      <c r="BP5" s="28">
        <f t="shared" si="63"/>
        <v>0</v>
      </c>
      <c r="BQ5" s="29">
        <f t="shared" si="0"/>
        <v>535.77599653379548</v>
      </c>
      <c r="BR5" s="29">
        <f t="shared" si="1"/>
        <v>610.52036395147309</v>
      </c>
      <c r="BS5" s="29">
        <f t="shared" si="2"/>
        <v>572.8344887348353</v>
      </c>
      <c r="BT5" s="29">
        <f t="shared" si="3"/>
        <v>788.04062391681111</v>
      </c>
      <c r="BU5" s="29">
        <f t="shared" si="4"/>
        <v>731.06186308492215</v>
      </c>
      <c r="BV5" s="29">
        <f t="shared" si="5"/>
        <v>771.92151646447144</v>
      </c>
      <c r="BW5" s="29">
        <f t="shared" si="6"/>
        <v>1159.0561178509531</v>
      </c>
      <c r="BX5" s="29">
        <f t="shared" si="7"/>
        <v>589.11917244367419</v>
      </c>
      <c r="BY5" s="29">
        <f t="shared" si="8"/>
        <v>530.98582322357015</v>
      </c>
      <c r="BZ5" s="29">
        <f t="shared" si="9"/>
        <v>1124.5519497400346</v>
      </c>
      <c r="CA5" s="29">
        <f t="shared" si="10"/>
        <v>603.3719800693242</v>
      </c>
      <c r="CB5" s="29">
        <f t="shared" si="11"/>
        <v>0</v>
      </c>
      <c r="CC5" s="29">
        <f t="shared" si="12"/>
        <v>909.87868284228773</v>
      </c>
      <c r="CD5" s="29">
        <f t="shared" si="13"/>
        <v>593.24225303292894</v>
      </c>
      <c r="CE5" s="29">
        <f t="shared" si="14"/>
        <v>395.50369150779898</v>
      </c>
      <c r="CF5" s="29">
        <f t="shared" si="15"/>
        <v>1076.5169844020797</v>
      </c>
      <c r="CG5" s="29">
        <f t="shared" si="16"/>
        <v>599.67780329289428</v>
      </c>
      <c r="CH5" s="29">
        <f t="shared" si="17"/>
        <v>680.27842287694978</v>
      </c>
      <c r="CI5" s="29">
        <f t="shared" si="18"/>
        <v>1048.0252859618718</v>
      </c>
      <c r="CJ5" s="29">
        <f t="shared" si="19"/>
        <v>712.23654462738307</v>
      </c>
      <c r="CK5" s="29">
        <f t="shared" si="20"/>
        <v>513.61296360485267</v>
      </c>
      <c r="CL5" s="29">
        <f t="shared" si="21"/>
        <v>1437.7151949740035</v>
      </c>
      <c r="CM5" s="29">
        <f t="shared" si="22"/>
        <v>589.52573656845755</v>
      </c>
      <c r="CN5" s="29">
        <f t="shared" si="23"/>
        <v>585.83892980935877</v>
      </c>
      <c r="CO5" s="29">
        <f t="shared" si="24"/>
        <v>188.25134748700174</v>
      </c>
      <c r="CP5" s="29">
        <f t="shared" si="24"/>
        <v>0</v>
      </c>
      <c r="CQ5" s="29">
        <f t="shared" si="24"/>
        <v>0</v>
      </c>
      <c r="CR5" s="29">
        <f t="shared" si="24"/>
        <v>0</v>
      </c>
      <c r="CS5" s="29">
        <f t="shared" si="24"/>
        <v>0</v>
      </c>
      <c r="CT5" s="29">
        <f t="shared" si="24"/>
        <v>0</v>
      </c>
      <c r="CU5" s="29">
        <f t="shared" si="24"/>
        <v>0</v>
      </c>
      <c r="CV5" s="29">
        <f t="shared" si="24"/>
        <v>0</v>
      </c>
      <c r="CW5" s="29">
        <f t="shared" si="24"/>
        <v>0</v>
      </c>
      <c r="CX5" s="29">
        <f t="shared" si="24"/>
        <v>0</v>
      </c>
      <c r="CY5" s="29">
        <f t="shared" si="24"/>
        <v>0</v>
      </c>
      <c r="CZ5" s="29">
        <f t="shared" si="24"/>
        <v>0</v>
      </c>
      <c r="DA5" s="29">
        <f t="shared" si="24"/>
        <v>0</v>
      </c>
      <c r="DB5" s="29">
        <f t="shared" si="24"/>
        <v>0</v>
      </c>
      <c r="DC5" s="29">
        <f t="shared" si="24"/>
        <v>0</v>
      </c>
      <c r="DD5" s="29">
        <f t="shared" si="24"/>
        <v>0</v>
      </c>
      <c r="DE5" s="29">
        <f t="shared" si="25"/>
        <v>0</v>
      </c>
      <c r="DF5" s="29">
        <f t="shared" si="25"/>
        <v>0</v>
      </c>
      <c r="DG5" s="29">
        <f t="shared" si="25"/>
        <v>0</v>
      </c>
      <c r="DH5" s="29">
        <f t="shared" si="25"/>
        <v>0</v>
      </c>
      <c r="DI5" s="29">
        <f t="shared" si="25"/>
        <v>0</v>
      </c>
      <c r="DJ5" s="29">
        <f t="shared" si="25"/>
        <v>0</v>
      </c>
      <c r="DK5" s="29">
        <f t="shared" si="25"/>
        <v>0</v>
      </c>
      <c r="DL5" s="29">
        <f t="shared" si="25"/>
        <v>0</v>
      </c>
      <c r="DM5" s="29">
        <f t="shared" si="25"/>
        <v>0</v>
      </c>
      <c r="DN5" s="29">
        <f t="shared" si="25"/>
        <v>0</v>
      </c>
      <c r="DO5" s="29">
        <f t="shared" si="25"/>
        <v>0</v>
      </c>
      <c r="DP5" s="29">
        <f t="shared" si="25"/>
        <v>0</v>
      </c>
      <c r="DQ5" s="105">
        <f t="shared" si="26"/>
        <v>0</v>
      </c>
      <c r="DR5" s="25">
        <v>443210</v>
      </c>
      <c r="DS5" s="25">
        <v>443210</v>
      </c>
      <c r="DT5" s="25">
        <v>443210</v>
      </c>
      <c r="DU5" s="25">
        <v>443210</v>
      </c>
      <c r="DV5" s="25">
        <v>443210</v>
      </c>
      <c r="DW5" s="25">
        <v>443210</v>
      </c>
      <c r="DX5" s="25">
        <v>443210</v>
      </c>
      <c r="DY5" s="25">
        <v>443210</v>
      </c>
      <c r="DZ5" s="25">
        <v>443210</v>
      </c>
      <c r="EA5" s="25">
        <v>448349</v>
      </c>
      <c r="EB5" s="25">
        <v>462480</v>
      </c>
      <c r="EC5" s="25"/>
      <c r="ED5" s="25">
        <v>462480</v>
      </c>
      <c r="EE5" s="25">
        <v>462480</v>
      </c>
      <c r="EF5" s="25">
        <v>462480</v>
      </c>
      <c r="EG5" s="25">
        <v>462480</v>
      </c>
      <c r="EH5" s="25">
        <v>462480</v>
      </c>
      <c r="EI5" s="25">
        <v>462480</v>
      </c>
      <c r="EJ5" s="25">
        <v>462480</v>
      </c>
      <c r="EK5" s="25">
        <v>462480</v>
      </c>
      <c r="EL5" s="25">
        <v>462480</v>
      </c>
      <c r="EM5" s="25">
        <v>477896</v>
      </c>
      <c r="EN5" s="25">
        <v>520290</v>
      </c>
      <c r="EO5" s="25">
        <v>520290</v>
      </c>
      <c r="EP5" s="25">
        <v>520290</v>
      </c>
      <c r="EQ5" s="25">
        <v>0</v>
      </c>
      <c r="ER5" s="25">
        <v>0</v>
      </c>
      <c r="ES5" s="25">
        <v>0</v>
      </c>
      <c r="ET5" s="25">
        <v>0</v>
      </c>
      <c r="EU5" s="25">
        <v>0</v>
      </c>
      <c r="EV5" s="25">
        <v>0</v>
      </c>
      <c r="EW5" s="25">
        <v>0</v>
      </c>
      <c r="EX5" s="25">
        <v>0</v>
      </c>
      <c r="EY5" s="25">
        <v>0</v>
      </c>
      <c r="EZ5" s="25">
        <v>0</v>
      </c>
      <c r="FA5" s="25">
        <v>0</v>
      </c>
      <c r="FB5" s="25">
        <v>0</v>
      </c>
      <c r="FC5" s="25">
        <v>0</v>
      </c>
      <c r="FD5" s="25">
        <v>0</v>
      </c>
      <c r="FE5" s="25">
        <v>0</v>
      </c>
      <c r="FF5" s="25">
        <v>0</v>
      </c>
      <c r="FG5" s="25">
        <v>0</v>
      </c>
      <c r="FH5" s="25">
        <v>0</v>
      </c>
      <c r="FI5" s="25">
        <v>0</v>
      </c>
      <c r="FJ5" s="25">
        <v>0</v>
      </c>
      <c r="FK5" s="25">
        <v>0</v>
      </c>
      <c r="FL5" s="25">
        <v>0</v>
      </c>
      <c r="FM5" s="25">
        <v>0</v>
      </c>
      <c r="FN5" s="25">
        <v>0</v>
      </c>
      <c r="FO5" s="25">
        <v>0</v>
      </c>
      <c r="FP5" s="25">
        <v>0</v>
      </c>
      <c r="FQ5" s="75">
        <v>0</v>
      </c>
      <c r="FR5" s="28">
        <f t="shared" si="64"/>
        <v>0</v>
      </c>
      <c r="FS5" s="25">
        <v>0</v>
      </c>
      <c r="FT5" s="25">
        <v>0</v>
      </c>
      <c r="FU5" s="25">
        <v>0</v>
      </c>
      <c r="FV5" s="25">
        <v>0</v>
      </c>
      <c r="FW5" s="25">
        <v>0</v>
      </c>
      <c r="FX5" s="25">
        <v>0</v>
      </c>
      <c r="FY5" s="25">
        <v>0</v>
      </c>
      <c r="FZ5" s="25">
        <v>0</v>
      </c>
      <c r="GA5" s="25">
        <v>0</v>
      </c>
      <c r="GB5" s="25">
        <v>0</v>
      </c>
      <c r="GC5" s="25">
        <v>0</v>
      </c>
      <c r="GD5" s="25">
        <v>0</v>
      </c>
      <c r="GE5" s="25">
        <v>0</v>
      </c>
      <c r="GF5" s="25">
        <v>0</v>
      </c>
      <c r="GG5" s="25">
        <v>0</v>
      </c>
      <c r="GH5" s="25">
        <v>0</v>
      </c>
      <c r="GI5" s="25">
        <v>0</v>
      </c>
      <c r="GJ5" s="25">
        <v>0</v>
      </c>
      <c r="GK5" s="25">
        <v>0</v>
      </c>
      <c r="GL5" s="25">
        <v>0</v>
      </c>
      <c r="GM5" s="25">
        <v>0</v>
      </c>
      <c r="GN5" s="25">
        <v>0</v>
      </c>
      <c r="GO5" s="25">
        <v>0</v>
      </c>
      <c r="GP5" s="25">
        <v>0</v>
      </c>
      <c r="GQ5" s="25">
        <v>0</v>
      </c>
      <c r="GR5" s="25">
        <v>0</v>
      </c>
      <c r="GS5" s="25">
        <v>0</v>
      </c>
      <c r="GT5" s="25">
        <v>0</v>
      </c>
      <c r="GU5" s="25">
        <v>0</v>
      </c>
      <c r="GV5" s="25">
        <v>0</v>
      </c>
      <c r="GW5" s="25">
        <v>0</v>
      </c>
      <c r="GX5" s="25">
        <v>0</v>
      </c>
      <c r="GY5" s="25">
        <v>0</v>
      </c>
      <c r="GZ5" s="25">
        <v>0</v>
      </c>
      <c r="HA5" s="25">
        <v>0</v>
      </c>
      <c r="HB5" s="25">
        <v>0</v>
      </c>
      <c r="HC5" s="75">
        <v>0</v>
      </c>
      <c r="HD5" s="75">
        <v>0</v>
      </c>
      <c r="HE5" s="75">
        <v>0</v>
      </c>
      <c r="HF5" s="75">
        <v>0</v>
      </c>
      <c r="HG5" s="75">
        <v>0</v>
      </c>
      <c r="HH5" s="75">
        <v>0</v>
      </c>
      <c r="HI5" s="75">
        <v>0</v>
      </c>
      <c r="HJ5" s="75">
        <v>0</v>
      </c>
      <c r="HK5" s="75">
        <v>0</v>
      </c>
      <c r="HL5" s="75">
        <v>0</v>
      </c>
      <c r="HM5" s="75">
        <v>0</v>
      </c>
      <c r="HN5" s="75">
        <v>0</v>
      </c>
      <c r="HO5" s="75">
        <v>0</v>
      </c>
      <c r="HP5" s="75">
        <v>0</v>
      </c>
      <c r="HQ5" s="75">
        <v>0</v>
      </c>
      <c r="HR5" s="75">
        <v>0</v>
      </c>
      <c r="HS5" s="25">
        <f t="shared" si="27"/>
        <v>443210</v>
      </c>
      <c r="HT5" s="25">
        <f t="shared" si="28"/>
        <v>443210</v>
      </c>
      <c r="HU5" s="25">
        <f t="shared" si="29"/>
        <v>443210</v>
      </c>
      <c r="HV5" s="25">
        <f t="shared" si="30"/>
        <v>443210</v>
      </c>
      <c r="HW5" s="25">
        <f t="shared" si="31"/>
        <v>443210</v>
      </c>
      <c r="HX5" s="25">
        <f t="shared" si="32"/>
        <v>443210</v>
      </c>
      <c r="HY5" s="25">
        <f t="shared" si="33"/>
        <v>443210</v>
      </c>
      <c r="HZ5" s="25">
        <f t="shared" si="34"/>
        <v>443210</v>
      </c>
      <c r="IA5" s="25">
        <f t="shared" si="35"/>
        <v>443210</v>
      </c>
      <c r="IB5" s="25">
        <f t="shared" si="36"/>
        <v>448349</v>
      </c>
      <c r="IC5" s="25">
        <f t="shared" si="37"/>
        <v>462480</v>
      </c>
      <c r="ID5" s="25">
        <f t="shared" si="38"/>
        <v>0</v>
      </c>
      <c r="IE5" s="25">
        <f t="shared" si="39"/>
        <v>462480</v>
      </c>
      <c r="IF5" s="25">
        <f t="shared" si="40"/>
        <v>462480</v>
      </c>
      <c r="IG5" s="25">
        <f t="shared" si="41"/>
        <v>462480</v>
      </c>
      <c r="IH5" s="25">
        <f t="shared" si="42"/>
        <v>462480</v>
      </c>
      <c r="II5" s="25">
        <f t="shared" si="43"/>
        <v>462480</v>
      </c>
      <c r="IJ5" s="25">
        <f t="shared" si="44"/>
        <v>462480</v>
      </c>
      <c r="IK5" s="25">
        <f t="shared" si="45"/>
        <v>462480</v>
      </c>
      <c r="IL5" s="25">
        <f t="shared" si="46"/>
        <v>462480</v>
      </c>
      <c r="IM5" s="25">
        <f t="shared" si="47"/>
        <v>462480</v>
      </c>
      <c r="IN5" s="25">
        <f t="shared" si="48"/>
        <v>477896</v>
      </c>
      <c r="IO5" s="25">
        <f t="shared" si="49"/>
        <v>520290</v>
      </c>
      <c r="IP5" s="25">
        <f t="shared" si="50"/>
        <v>520290</v>
      </c>
      <c r="IQ5" s="25">
        <f t="shared" si="51"/>
        <v>520290</v>
      </c>
      <c r="IR5" s="25">
        <f t="shared" si="52"/>
        <v>0</v>
      </c>
      <c r="IS5" s="25">
        <f t="shared" si="53"/>
        <v>0</v>
      </c>
      <c r="IT5" s="25">
        <f t="shared" si="54"/>
        <v>0</v>
      </c>
      <c r="IU5" s="25">
        <f t="shared" si="55"/>
        <v>0</v>
      </c>
      <c r="IV5" s="25">
        <f t="shared" si="56"/>
        <v>0</v>
      </c>
      <c r="IW5" s="25">
        <f t="shared" si="57"/>
        <v>0</v>
      </c>
      <c r="IX5" s="25">
        <f t="shared" si="57"/>
        <v>0</v>
      </c>
      <c r="IY5" s="25">
        <f t="shared" si="57"/>
        <v>0</v>
      </c>
      <c r="IZ5" s="25">
        <f t="shared" si="57"/>
        <v>0</v>
      </c>
      <c r="JA5" s="25">
        <f t="shared" si="57"/>
        <v>0</v>
      </c>
      <c r="JB5" s="25">
        <f t="shared" si="57"/>
        <v>0</v>
      </c>
      <c r="JC5" s="25">
        <f t="shared" si="57"/>
        <v>0</v>
      </c>
      <c r="JD5" s="25">
        <f t="shared" si="57"/>
        <v>0</v>
      </c>
      <c r="JE5" s="25">
        <f t="shared" si="57"/>
        <v>0</v>
      </c>
      <c r="JF5" s="25">
        <f t="shared" si="57"/>
        <v>0</v>
      </c>
      <c r="JG5" s="25">
        <f t="shared" si="58"/>
        <v>0</v>
      </c>
      <c r="JH5" s="25">
        <f t="shared" si="58"/>
        <v>0</v>
      </c>
      <c r="JI5" s="25">
        <f t="shared" si="58"/>
        <v>0</v>
      </c>
      <c r="JJ5" s="25">
        <f t="shared" si="58"/>
        <v>0</v>
      </c>
      <c r="JK5" s="25">
        <f t="shared" si="58"/>
        <v>0</v>
      </c>
      <c r="JL5" s="25">
        <f t="shared" si="58"/>
        <v>0</v>
      </c>
      <c r="JM5" s="25">
        <f t="shared" si="58"/>
        <v>0</v>
      </c>
      <c r="JN5" s="25">
        <f t="shared" si="58"/>
        <v>0</v>
      </c>
      <c r="JO5" s="25">
        <f t="shared" si="58"/>
        <v>0</v>
      </c>
      <c r="JP5" s="25">
        <f t="shared" si="58"/>
        <v>0</v>
      </c>
      <c r="JQ5" s="25">
        <f t="shared" si="59"/>
        <v>0</v>
      </c>
      <c r="JR5" s="25">
        <f t="shared" si="59"/>
        <v>0</v>
      </c>
      <c r="JS5" s="28">
        <f t="shared" si="65"/>
        <v>0</v>
      </c>
      <c r="JT5" s="30">
        <f t="shared" si="66"/>
        <v>115</v>
      </c>
      <c r="JU5" s="30">
        <f t="shared" si="67"/>
        <v>115</v>
      </c>
      <c r="JV5" s="30">
        <f t="shared" si="68"/>
        <v>115</v>
      </c>
      <c r="JW5" s="30">
        <f t="shared" si="69"/>
        <v>115</v>
      </c>
      <c r="JX5" s="30">
        <f t="shared" si="70"/>
        <v>115</v>
      </c>
      <c r="JY5" s="30">
        <f t="shared" si="71"/>
        <v>115</v>
      </c>
      <c r="JZ5" s="30">
        <f t="shared" si="72"/>
        <v>115</v>
      </c>
      <c r="KA5" s="30">
        <f t="shared" si="73"/>
        <v>115</v>
      </c>
      <c r="KB5" s="30">
        <f t="shared" si="74"/>
        <v>115</v>
      </c>
      <c r="KC5" s="30">
        <f t="shared" si="75"/>
        <v>116.33341982355994</v>
      </c>
      <c r="KD5" s="30">
        <f t="shared" si="76"/>
        <v>120</v>
      </c>
      <c r="KE5" s="30">
        <f t="shared" si="77"/>
        <v>0</v>
      </c>
      <c r="KF5" s="30">
        <f t="shared" si="78"/>
        <v>120</v>
      </c>
      <c r="KG5" s="30">
        <f t="shared" si="79"/>
        <v>120</v>
      </c>
      <c r="KH5" s="30">
        <f t="shared" si="80"/>
        <v>120</v>
      </c>
      <c r="KI5" s="30">
        <f t="shared" si="81"/>
        <v>120</v>
      </c>
      <c r="KJ5" s="30">
        <f t="shared" si="82"/>
        <v>120</v>
      </c>
      <c r="KK5" s="30">
        <f t="shared" si="83"/>
        <v>120</v>
      </c>
      <c r="KL5" s="30">
        <f t="shared" si="84"/>
        <v>120</v>
      </c>
      <c r="KM5" s="30">
        <f t="shared" si="85"/>
        <v>120</v>
      </c>
      <c r="KN5" s="30">
        <f t="shared" si="86"/>
        <v>120</v>
      </c>
      <c r="KO5" s="30">
        <f t="shared" si="87"/>
        <v>124</v>
      </c>
      <c r="KP5" s="30">
        <f t="shared" si="88"/>
        <v>135</v>
      </c>
      <c r="KQ5" s="30">
        <f t="shared" si="89"/>
        <v>135</v>
      </c>
      <c r="KR5" s="30">
        <f t="shared" si="90"/>
        <v>135</v>
      </c>
      <c r="KS5" s="30">
        <f t="shared" si="91"/>
        <v>0</v>
      </c>
      <c r="KT5" s="30">
        <f t="shared" si="92"/>
        <v>0</v>
      </c>
      <c r="KU5" s="30">
        <f t="shared" si="93"/>
        <v>0</v>
      </c>
      <c r="KV5" s="30">
        <f t="shared" si="94"/>
        <v>0</v>
      </c>
      <c r="KW5" s="30">
        <f t="shared" si="95"/>
        <v>0</v>
      </c>
      <c r="KX5" s="30">
        <f t="shared" si="96"/>
        <v>0</v>
      </c>
      <c r="KY5" s="30">
        <f t="shared" si="97"/>
        <v>0</v>
      </c>
      <c r="KZ5" s="30">
        <f t="shared" si="98"/>
        <v>0</v>
      </c>
      <c r="LA5" s="30">
        <f t="shared" si="99"/>
        <v>0</v>
      </c>
      <c r="LB5" s="30">
        <f t="shared" si="99"/>
        <v>0</v>
      </c>
      <c r="LC5" s="30">
        <f t="shared" si="99"/>
        <v>0</v>
      </c>
      <c r="LD5" s="30">
        <f t="shared" si="99"/>
        <v>0</v>
      </c>
      <c r="LE5" s="30">
        <f t="shared" si="62"/>
        <v>0</v>
      </c>
      <c r="LF5" s="30">
        <f t="shared" si="62"/>
        <v>0</v>
      </c>
      <c r="LG5" s="30">
        <f t="shared" si="62"/>
        <v>0</v>
      </c>
      <c r="LH5" s="30">
        <f t="shared" si="62"/>
        <v>0</v>
      </c>
      <c r="LI5" s="30">
        <f t="shared" si="62"/>
        <v>0</v>
      </c>
      <c r="LJ5" s="30">
        <f t="shared" si="62"/>
        <v>0</v>
      </c>
      <c r="LK5" s="30">
        <f t="shared" si="62"/>
        <v>0</v>
      </c>
      <c r="LL5" s="30">
        <f t="shared" si="62"/>
        <v>0</v>
      </c>
      <c r="LM5" s="30">
        <f t="shared" si="62"/>
        <v>0</v>
      </c>
      <c r="LN5" s="30">
        <f t="shared" si="62"/>
        <v>0</v>
      </c>
      <c r="LO5" s="30">
        <f t="shared" si="62"/>
        <v>0</v>
      </c>
      <c r="LP5" s="30">
        <f t="shared" si="62"/>
        <v>0</v>
      </c>
      <c r="LQ5" s="30">
        <f t="shared" si="62"/>
        <v>0</v>
      </c>
      <c r="LR5" s="30">
        <f t="shared" si="62"/>
        <v>0</v>
      </c>
      <c r="LS5" s="30">
        <f t="shared" si="62"/>
        <v>0</v>
      </c>
      <c r="LT5" s="69">
        <f t="shared" si="100"/>
        <v>0</v>
      </c>
      <c r="LU5" s="40">
        <f t="shared" si="101"/>
        <v>0</v>
      </c>
      <c r="LV5" s="40">
        <f t="shared" si="102"/>
        <v>0</v>
      </c>
    </row>
    <row r="6" spans="1:334" x14ac:dyDescent="0.25">
      <c r="A6" s="21">
        <f t="shared" si="103"/>
        <v>5</v>
      </c>
      <c r="B6" s="22" t="s">
        <v>211</v>
      </c>
      <c r="C6" s="21" t="s">
        <v>485</v>
      </c>
      <c r="D6" s="22" t="s">
        <v>7</v>
      </c>
      <c r="E6" s="23" t="s">
        <v>781</v>
      </c>
      <c r="F6" s="21" t="s">
        <v>1011</v>
      </c>
      <c r="G6" s="23" t="s">
        <v>477</v>
      </c>
      <c r="H6" s="24" t="s">
        <v>1404</v>
      </c>
      <c r="I6" s="21" t="s">
        <v>196</v>
      </c>
      <c r="J6" s="94">
        <v>42313</v>
      </c>
      <c r="K6" s="94">
        <v>44057</v>
      </c>
      <c r="L6" s="21" t="s">
        <v>275</v>
      </c>
      <c r="M6" s="25">
        <v>2308</v>
      </c>
      <c r="N6" s="25">
        <v>3854</v>
      </c>
      <c r="O6" s="26">
        <v>0.12</v>
      </c>
      <c r="P6" s="27"/>
      <c r="Q6" s="27"/>
      <c r="R6" s="27"/>
      <c r="S6" s="27"/>
      <c r="T6" s="25"/>
      <c r="U6" s="25"/>
      <c r="V6" s="25"/>
      <c r="W6" s="25"/>
      <c r="X6" s="25"/>
      <c r="Y6" s="25">
        <v>0</v>
      </c>
      <c r="Z6" s="25">
        <v>0</v>
      </c>
      <c r="AA6" s="25"/>
      <c r="AB6" s="25"/>
      <c r="AC6" s="25"/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0</v>
      </c>
      <c r="AJ6" s="25">
        <v>0</v>
      </c>
      <c r="AK6" s="25">
        <v>0</v>
      </c>
      <c r="AL6" s="25">
        <v>0</v>
      </c>
      <c r="AM6" s="25">
        <v>0</v>
      </c>
      <c r="AN6" s="25">
        <v>0</v>
      </c>
      <c r="AO6" s="25">
        <v>0</v>
      </c>
      <c r="AP6" s="25">
        <v>0</v>
      </c>
      <c r="AQ6" s="25">
        <v>0</v>
      </c>
      <c r="AR6" s="25">
        <v>0</v>
      </c>
      <c r="AS6" s="25">
        <v>0</v>
      </c>
      <c r="AT6" s="25">
        <v>0</v>
      </c>
      <c r="AU6" s="25">
        <v>3229704.12</v>
      </c>
      <c r="AV6" s="25">
        <v>2608365</v>
      </c>
      <c r="AW6" s="25">
        <v>4586716.3403476644</v>
      </c>
      <c r="AX6" s="25">
        <v>1759624</v>
      </c>
      <c r="AY6" s="25">
        <v>2261636.1919067837</v>
      </c>
      <c r="AZ6" s="25">
        <v>2203384.36</v>
      </c>
      <c r="BA6" s="25">
        <v>1276826.5886403462</v>
      </c>
      <c r="BB6" s="25">
        <v>1274023.52</v>
      </c>
      <c r="BC6" s="25">
        <v>2096535.98</v>
      </c>
      <c r="BD6" s="75">
        <v>1244761.75</v>
      </c>
      <c r="BE6" s="75">
        <v>1148528.8</v>
      </c>
      <c r="BF6" s="75">
        <v>1874702.09</v>
      </c>
      <c r="BG6" s="75">
        <v>881093.78</v>
      </c>
      <c r="BH6" s="75">
        <v>1849952.05</v>
      </c>
      <c r="BI6" s="75">
        <v>1882391.65</v>
      </c>
      <c r="BJ6" s="75">
        <v>931530.72</v>
      </c>
      <c r="BK6" s="75">
        <v>1407211.12</v>
      </c>
      <c r="BL6" s="75">
        <v>1441782.87</v>
      </c>
      <c r="BM6" s="75">
        <v>1258827.2</v>
      </c>
      <c r="BN6" s="75">
        <v>1589002.55</v>
      </c>
      <c r="BO6" s="75">
        <v>530977.44999999995</v>
      </c>
      <c r="BP6" s="28">
        <f t="shared" si="63"/>
        <v>1205147.5175000001</v>
      </c>
      <c r="BQ6" s="29">
        <f t="shared" ref="BQ6" si="104">+P6/$M6</f>
        <v>0</v>
      </c>
      <c r="BR6" s="29">
        <f t="shared" ref="BR6" si="105">+Q6/$M6</f>
        <v>0</v>
      </c>
      <c r="BS6" s="29">
        <f t="shared" ref="BS6" si="106">+R6/$M6</f>
        <v>0</v>
      </c>
      <c r="BT6" s="29">
        <f t="shared" ref="BT6" si="107">+S6/$M6</f>
        <v>0</v>
      </c>
      <c r="BU6" s="29">
        <f t="shared" ref="BU6" si="108">+T6/$M6</f>
        <v>0</v>
      </c>
      <c r="BV6" s="29">
        <f t="shared" ref="BV6" si="109">+U6/$M6</f>
        <v>0</v>
      </c>
      <c r="BW6" s="29">
        <f t="shared" ref="BW6" si="110">+V6/$M6</f>
        <v>0</v>
      </c>
      <c r="BX6" s="29">
        <f t="shared" ref="BX6" si="111">+W6/$M6</f>
        <v>0</v>
      </c>
      <c r="BY6" s="29">
        <f t="shared" ref="BY6" si="112">+X6/$M6</f>
        <v>0</v>
      </c>
      <c r="BZ6" s="29">
        <f t="shared" ref="BZ6" si="113">+Y6/$M6</f>
        <v>0</v>
      </c>
      <c r="CA6" s="29">
        <f t="shared" ref="CA6" si="114">+Z6/$M6</f>
        <v>0</v>
      </c>
      <c r="CB6" s="29">
        <f t="shared" ref="CB6" si="115">+AA6/$M6</f>
        <v>0</v>
      </c>
      <c r="CC6" s="29">
        <f t="shared" ref="CC6" si="116">+AB6/$M6</f>
        <v>0</v>
      </c>
      <c r="CD6" s="29">
        <f t="shared" ref="CD6" si="117">+AC6/$M6</f>
        <v>0</v>
      </c>
      <c r="CE6" s="29">
        <f t="shared" ref="CE6" si="118">+AD6/$M6</f>
        <v>0</v>
      </c>
      <c r="CF6" s="29">
        <f t="shared" ref="CF6" si="119">+AE6/$M6</f>
        <v>0</v>
      </c>
      <c r="CG6" s="29">
        <f t="shared" ref="CG6" si="120">+AF6/$M6</f>
        <v>0</v>
      </c>
      <c r="CH6" s="29">
        <f t="shared" ref="CH6" si="121">+AG6/$M6</f>
        <v>0</v>
      </c>
      <c r="CI6" s="29">
        <f t="shared" ref="CI6" si="122">+AH6/$M6</f>
        <v>0</v>
      </c>
      <c r="CJ6" s="29">
        <f t="shared" ref="CJ6" si="123">+AI6/$M6</f>
        <v>0</v>
      </c>
      <c r="CK6" s="29">
        <f t="shared" ref="CK6" si="124">+AJ6/$M6</f>
        <v>0</v>
      </c>
      <c r="CL6" s="29">
        <f t="shared" ref="CL6" si="125">+AK6/$M6</f>
        <v>0</v>
      </c>
      <c r="CM6" s="29">
        <f t="shared" ref="CM6" si="126">+AL6/$M6</f>
        <v>0</v>
      </c>
      <c r="CN6" s="29">
        <f t="shared" ref="CN6:DD6" si="127">+AM6/$M6</f>
        <v>0</v>
      </c>
      <c r="CO6" s="29">
        <f t="shared" si="127"/>
        <v>0</v>
      </c>
      <c r="CP6" s="29">
        <f t="shared" si="127"/>
        <v>0</v>
      </c>
      <c r="CQ6" s="29">
        <f t="shared" si="127"/>
        <v>0</v>
      </c>
      <c r="CR6" s="29">
        <f t="shared" si="127"/>
        <v>0</v>
      </c>
      <c r="CS6" s="29">
        <f t="shared" si="127"/>
        <v>0</v>
      </c>
      <c r="CT6" s="29">
        <f t="shared" si="127"/>
        <v>0</v>
      </c>
      <c r="CU6" s="29">
        <f t="shared" si="127"/>
        <v>0</v>
      </c>
      <c r="CV6" s="29">
        <f t="shared" si="127"/>
        <v>1399.3518717504332</v>
      </c>
      <c r="CW6" s="29">
        <f t="shared" si="127"/>
        <v>1130.140814558059</v>
      </c>
      <c r="CX6" s="29">
        <f t="shared" si="127"/>
        <v>1987.3121058698719</v>
      </c>
      <c r="CY6" s="29">
        <f t="shared" si="127"/>
        <v>762.40207972270366</v>
      </c>
      <c r="CZ6" s="29">
        <f t="shared" si="127"/>
        <v>979.91169493361508</v>
      </c>
      <c r="DA6" s="29">
        <f t="shared" si="127"/>
        <v>954.67259965337951</v>
      </c>
      <c r="DB6" s="29">
        <f t="shared" si="127"/>
        <v>553.21775937623318</v>
      </c>
      <c r="DC6" s="29">
        <f t="shared" si="127"/>
        <v>552.00325823223568</v>
      </c>
      <c r="DD6" s="29">
        <f t="shared" si="127"/>
        <v>908.37780762564989</v>
      </c>
      <c r="DE6" s="29">
        <f t="shared" ref="DE6" si="128">+BD6/$M6</f>
        <v>539.32484835355285</v>
      </c>
      <c r="DF6" s="29">
        <f t="shared" ref="DF6" si="129">+BE6/$M6</f>
        <v>497.62946273830158</v>
      </c>
      <c r="DG6" s="29">
        <f t="shared" ref="DG6" si="130">+BF6/$M6</f>
        <v>812.26260398613522</v>
      </c>
      <c r="DH6" s="29">
        <f t="shared" ref="DH6" si="131">+BG6/$M6</f>
        <v>381.75640381282494</v>
      </c>
      <c r="DI6" s="29">
        <f t="shared" ref="DI6" si="132">+BH6/$M6</f>
        <v>801.53901646447139</v>
      </c>
      <c r="DJ6" s="29">
        <f t="shared" ref="DJ6:DP6" si="133">+BI6/$M6</f>
        <v>815.59430242634312</v>
      </c>
      <c r="DK6" s="29">
        <f t="shared" si="133"/>
        <v>403.60949740034658</v>
      </c>
      <c r="DL6" s="29">
        <f t="shared" si="133"/>
        <v>609.71019064124789</v>
      </c>
      <c r="DM6" s="29">
        <f t="shared" si="133"/>
        <v>624.68928509532066</v>
      </c>
      <c r="DN6" s="29">
        <f t="shared" si="133"/>
        <v>545.41906412478329</v>
      </c>
      <c r="DO6" s="29">
        <f t="shared" si="133"/>
        <v>688.47597487001735</v>
      </c>
      <c r="DP6" s="29">
        <f t="shared" si="133"/>
        <v>230.05955372616981</v>
      </c>
      <c r="DQ6" s="105">
        <f t="shared" ref="DQ6" si="134">+BP6/M6</f>
        <v>522.16096945407287</v>
      </c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>
        <v>462480</v>
      </c>
      <c r="EY6" s="25">
        <v>462480</v>
      </c>
      <c r="EZ6" s="25">
        <v>462480</v>
      </c>
      <c r="FA6" s="25">
        <v>462480</v>
      </c>
      <c r="FB6" s="25">
        <v>462480</v>
      </c>
      <c r="FC6" s="25">
        <v>462480</v>
      </c>
      <c r="FD6" s="25">
        <v>462480</v>
      </c>
      <c r="FE6" s="25">
        <v>462480</v>
      </c>
      <c r="FF6" s="25">
        <v>462480</v>
      </c>
      <c r="FG6" s="25">
        <v>462480</v>
      </c>
      <c r="FH6" s="25">
        <v>462480</v>
      </c>
      <c r="FI6" s="25">
        <v>495239</v>
      </c>
      <c r="FJ6" s="25">
        <v>520290</v>
      </c>
      <c r="FK6" s="25">
        <v>520290</v>
      </c>
      <c r="FL6" s="25">
        <v>520290</v>
      </c>
      <c r="FM6" s="25">
        <v>520290</v>
      </c>
      <c r="FN6" s="25">
        <v>520290</v>
      </c>
      <c r="FO6" s="25">
        <v>520290</v>
      </c>
      <c r="FP6" s="25">
        <v>520290</v>
      </c>
      <c r="FQ6" s="75">
        <v>520290</v>
      </c>
      <c r="FR6" s="28">
        <f t="shared" si="64"/>
        <v>520290</v>
      </c>
      <c r="FS6" s="25">
        <v>0</v>
      </c>
      <c r="FT6" s="25">
        <v>0</v>
      </c>
      <c r="FU6" s="25">
        <v>0</v>
      </c>
      <c r="FV6" s="25">
        <v>0</v>
      </c>
      <c r="FW6" s="25">
        <v>0</v>
      </c>
      <c r="FX6" s="25">
        <v>0</v>
      </c>
      <c r="FY6" s="25">
        <v>0</v>
      </c>
      <c r="FZ6" s="25">
        <v>0</v>
      </c>
      <c r="GA6" s="25">
        <v>0</v>
      </c>
      <c r="GB6" s="25">
        <v>0</v>
      </c>
      <c r="GC6" s="25">
        <v>0</v>
      </c>
      <c r="GD6" s="25">
        <v>0</v>
      </c>
      <c r="GE6" s="25">
        <v>0</v>
      </c>
      <c r="GF6" s="25">
        <v>0</v>
      </c>
      <c r="GG6" s="25">
        <v>0</v>
      </c>
      <c r="GH6" s="25">
        <v>0</v>
      </c>
      <c r="GI6" s="25">
        <v>0</v>
      </c>
      <c r="GJ6" s="25">
        <v>0</v>
      </c>
      <c r="GK6" s="25">
        <v>0</v>
      </c>
      <c r="GL6" s="25">
        <v>0</v>
      </c>
      <c r="GM6" s="25">
        <v>0</v>
      </c>
      <c r="GN6" s="25">
        <v>0</v>
      </c>
      <c r="GO6" s="25">
        <v>0</v>
      </c>
      <c r="GP6" s="25">
        <v>0</v>
      </c>
      <c r="GQ6" s="25">
        <v>0</v>
      </c>
      <c r="GR6" s="25">
        <v>0</v>
      </c>
      <c r="GS6" s="25">
        <v>0</v>
      </c>
      <c r="GT6" s="25">
        <v>0</v>
      </c>
      <c r="GU6" s="25">
        <v>0</v>
      </c>
      <c r="GV6" s="25">
        <v>0</v>
      </c>
      <c r="GW6" s="25">
        <v>0</v>
      </c>
      <c r="GX6" s="25">
        <v>125492</v>
      </c>
      <c r="GY6" s="25">
        <v>0</v>
      </c>
      <c r="GZ6" s="25">
        <v>0</v>
      </c>
      <c r="HA6" s="25">
        <v>0</v>
      </c>
      <c r="HB6" s="25">
        <v>0</v>
      </c>
      <c r="HC6" s="75">
        <v>0</v>
      </c>
      <c r="HD6" s="75">
        <v>0</v>
      </c>
      <c r="HE6" s="75">
        <v>0</v>
      </c>
      <c r="HF6" s="75">
        <v>0</v>
      </c>
      <c r="HG6" s="75">
        <v>0</v>
      </c>
      <c r="HH6" s="75">
        <v>0</v>
      </c>
      <c r="HI6" s="75">
        <v>0</v>
      </c>
      <c r="HJ6" s="75">
        <v>0</v>
      </c>
      <c r="HK6" s="75">
        <v>0</v>
      </c>
      <c r="HL6" s="75">
        <v>0</v>
      </c>
      <c r="HM6" s="75">
        <v>0</v>
      </c>
      <c r="HN6" s="75">
        <v>0</v>
      </c>
      <c r="HO6" s="75">
        <v>0</v>
      </c>
      <c r="HP6" s="75">
        <v>0</v>
      </c>
      <c r="HQ6" s="75">
        <v>0</v>
      </c>
      <c r="HR6" s="75">
        <v>0</v>
      </c>
      <c r="HS6" s="25">
        <f t="shared" ref="HS6" si="135">+DR6+FS6</f>
        <v>0</v>
      </c>
      <c r="HT6" s="25">
        <f t="shared" ref="HT6" si="136">+DS6+FT6</f>
        <v>0</v>
      </c>
      <c r="HU6" s="25">
        <f t="shared" ref="HU6" si="137">+DT6+FU6</f>
        <v>0</v>
      </c>
      <c r="HV6" s="25">
        <f t="shared" ref="HV6" si="138">+DU6+FV6</f>
        <v>0</v>
      </c>
      <c r="HW6" s="25">
        <f t="shared" ref="HW6" si="139">+DV6+FW6</f>
        <v>0</v>
      </c>
      <c r="HX6" s="25">
        <f t="shared" ref="HX6" si="140">+DW6+FX6</f>
        <v>0</v>
      </c>
      <c r="HY6" s="25">
        <f t="shared" ref="HY6" si="141">+DX6+FY6</f>
        <v>0</v>
      </c>
      <c r="HZ6" s="25">
        <f t="shared" ref="HZ6" si="142">+DY6+FZ6</f>
        <v>0</v>
      </c>
      <c r="IA6" s="25">
        <f t="shared" ref="IA6" si="143">+DZ6+GA6</f>
        <v>0</v>
      </c>
      <c r="IB6" s="25">
        <f t="shared" ref="IB6" si="144">+EA6+GB6</f>
        <v>0</v>
      </c>
      <c r="IC6" s="25">
        <f t="shared" ref="IC6" si="145">+EB6+GC6</f>
        <v>0</v>
      </c>
      <c r="ID6" s="25">
        <f t="shared" ref="ID6" si="146">+EC6+GD6</f>
        <v>0</v>
      </c>
      <c r="IE6" s="25">
        <f t="shared" ref="IE6" si="147">+ED6+GE6</f>
        <v>0</v>
      </c>
      <c r="IF6" s="25">
        <f t="shared" ref="IF6" si="148">+EE6+GF6</f>
        <v>0</v>
      </c>
      <c r="IG6" s="25">
        <f t="shared" ref="IG6" si="149">+EF6+GG6</f>
        <v>0</v>
      </c>
      <c r="IH6" s="25">
        <f t="shared" ref="IH6" si="150">+EG6+GH6</f>
        <v>0</v>
      </c>
      <c r="II6" s="25">
        <f t="shared" ref="II6" si="151">+EH6+GI6</f>
        <v>0</v>
      </c>
      <c r="IJ6" s="25">
        <f t="shared" ref="IJ6" si="152">+EI6+GJ6</f>
        <v>0</v>
      </c>
      <c r="IK6" s="25">
        <f t="shared" ref="IK6" si="153">+EJ6+GK6</f>
        <v>0</v>
      </c>
      <c r="IL6" s="25">
        <f t="shared" ref="IL6" si="154">+EK6+GL6</f>
        <v>0</v>
      </c>
      <c r="IM6" s="25">
        <f t="shared" ref="IM6" si="155">+EL6+GM6</f>
        <v>0</v>
      </c>
      <c r="IN6" s="25">
        <f t="shared" ref="IN6" si="156">+EM6+GN6</f>
        <v>0</v>
      </c>
      <c r="IO6" s="25">
        <f t="shared" ref="IO6" si="157">+EN6+GO6</f>
        <v>0</v>
      </c>
      <c r="IP6" s="25">
        <f t="shared" ref="IP6" si="158">+EO6+GP6</f>
        <v>0</v>
      </c>
      <c r="IQ6" s="25">
        <f t="shared" ref="IQ6" si="159">+EP6+GQ6</f>
        <v>0</v>
      </c>
      <c r="IR6" s="25">
        <f t="shared" ref="IR6" si="160">+EQ6+GR6</f>
        <v>0</v>
      </c>
      <c r="IS6" s="25">
        <f t="shared" ref="IS6" si="161">+ER6+GS6</f>
        <v>0</v>
      </c>
      <c r="IT6" s="25">
        <f t="shared" ref="IT6" si="162">+ES6+GT6</f>
        <v>0</v>
      </c>
      <c r="IU6" s="25">
        <f t="shared" ref="IU6" si="163">+ET6+GU6</f>
        <v>0</v>
      </c>
      <c r="IV6" s="25">
        <f t="shared" ref="IV6" si="164">+EU6+GV6</f>
        <v>0</v>
      </c>
      <c r="IW6" s="25">
        <f t="shared" ref="IW6" si="165">+EV6+GW6</f>
        <v>0</v>
      </c>
      <c r="IX6" s="25">
        <f t="shared" ref="IX6" si="166">+EW6+GX6</f>
        <v>125492</v>
      </c>
      <c r="IY6" s="25">
        <f t="shared" ref="IY6" si="167">+EX6+GY6</f>
        <v>462480</v>
      </c>
      <c r="IZ6" s="25">
        <f t="shared" ref="IZ6:JI12" si="168">+EY6+GZ6</f>
        <v>462480</v>
      </c>
      <c r="JA6" s="25">
        <f t="shared" si="168"/>
        <v>462480</v>
      </c>
      <c r="JB6" s="25">
        <f t="shared" si="168"/>
        <v>462480</v>
      </c>
      <c r="JC6" s="25">
        <f t="shared" si="168"/>
        <v>462480</v>
      </c>
      <c r="JD6" s="25">
        <f t="shared" si="168"/>
        <v>462480</v>
      </c>
      <c r="JE6" s="25">
        <f t="shared" si="168"/>
        <v>462480</v>
      </c>
      <c r="JF6" s="25">
        <f t="shared" si="168"/>
        <v>462480</v>
      </c>
      <c r="JG6" s="25">
        <f t="shared" si="168"/>
        <v>462480</v>
      </c>
      <c r="JH6" s="25">
        <f t="shared" si="168"/>
        <v>462480</v>
      </c>
      <c r="JI6" s="25">
        <f t="shared" si="168"/>
        <v>462480</v>
      </c>
      <c r="JJ6" s="25">
        <f t="shared" ref="JJ6:JR12" si="169">+FI6+HJ6</f>
        <v>495239</v>
      </c>
      <c r="JK6" s="25">
        <f t="shared" si="169"/>
        <v>520290</v>
      </c>
      <c r="JL6" s="25">
        <f t="shared" si="169"/>
        <v>520290</v>
      </c>
      <c r="JM6" s="25">
        <f t="shared" si="169"/>
        <v>520290</v>
      </c>
      <c r="JN6" s="25">
        <f t="shared" si="169"/>
        <v>520290</v>
      </c>
      <c r="JO6" s="25">
        <f t="shared" si="169"/>
        <v>520290</v>
      </c>
      <c r="JP6" s="25">
        <f t="shared" si="169"/>
        <v>520290</v>
      </c>
      <c r="JQ6" s="25">
        <f t="shared" si="169"/>
        <v>520290</v>
      </c>
      <c r="JR6" s="25">
        <f t="shared" si="169"/>
        <v>520290</v>
      </c>
      <c r="JS6" s="28">
        <f t="shared" si="65"/>
        <v>520290</v>
      </c>
      <c r="JT6" s="30">
        <f t="shared" si="66"/>
        <v>0</v>
      </c>
      <c r="JU6" s="30">
        <f t="shared" si="67"/>
        <v>0</v>
      </c>
      <c r="JV6" s="30">
        <f t="shared" si="68"/>
        <v>0</v>
      </c>
      <c r="JW6" s="30">
        <f t="shared" si="69"/>
        <v>0</v>
      </c>
      <c r="JX6" s="30">
        <f t="shared" si="70"/>
        <v>0</v>
      </c>
      <c r="JY6" s="30">
        <f t="shared" si="71"/>
        <v>0</v>
      </c>
      <c r="JZ6" s="30">
        <f t="shared" si="72"/>
        <v>0</v>
      </c>
      <c r="KA6" s="30">
        <f t="shared" si="73"/>
        <v>0</v>
      </c>
      <c r="KB6" s="30">
        <f t="shared" si="74"/>
        <v>0</v>
      </c>
      <c r="KC6" s="30">
        <f t="shared" si="75"/>
        <v>0</v>
      </c>
      <c r="KD6" s="30">
        <f t="shared" si="76"/>
        <v>0</v>
      </c>
      <c r="KE6" s="30">
        <f t="shared" si="77"/>
        <v>0</v>
      </c>
      <c r="KF6" s="30">
        <f t="shared" si="78"/>
        <v>0</v>
      </c>
      <c r="KG6" s="30">
        <f t="shared" si="79"/>
        <v>0</v>
      </c>
      <c r="KH6" s="30">
        <f t="shared" si="80"/>
        <v>0</v>
      </c>
      <c r="KI6" s="30">
        <f t="shared" si="81"/>
        <v>0</v>
      </c>
      <c r="KJ6" s="30">
        <f t="shared" si="82"/>
        <v>0</v>
      </c>
      <c r="KK6" s="30">
        <f t="shared" si="83"/>
        <v>0</v>
      </c>
      <c r="KL6" s="30">
        <f t="shared" si="84"/>
        <v>0</v>
      </c>
      <c r="KM6" s="30">
        <f t="shared" si="85"/>
        <v>0</v>
      </c>
      <c r="KN6" s="30">
        <f t="shared" si="86"/>
        <v>0</v>
      </c>
      <c r="KO6" s="30">
        <f t="shared" si="87"/>
        <v>0</v>
      </c>
      <c r="KP6" s="30">
        <f t="shared" si="88"/>
        <v>0</v>
      </c>
      <c r="KQ6" s="30">
        <f t="shared" si="89"/>
        <v>0</v>
      </c>
      <c r="KR6" s="30">
        <f t="shared" si="90"/>
        <v>0</v>
      </c>
      <c r="KS6" s="30">
        <f t="shared" si="91"/>
        <v>0</v>
      </c>
      <c r="KT6" s="30">
        <f t="shared" si="92"/>
        <v>0</v>
      </c>
      <c r="KU6" s="30">
        <f t="shared" si="93"/>
        <v>0</v>
      </c>
      <c r="KV6" s="30">
        <f t="shared" si="94"/>
        <v>0</v>
      </c>
      <c r="KW6" s="30">
        <f t="shared" si="95"/>
        <v>0</v>
      </c>
      <c r="KX6" s="30">
        <f t="shared" si="96"/>
        <v>0</v>
      </c>
      <c r="KY6" s="30">
        <f t="shared" si="97"/>
        <v>32.561494551115722</v>
      </c>
      <c r="KZ6" s="30">
        <f t="shared" si="98"/>
        <v>120</v>
      </c>
      <c r="LA6" s="30">
        <f t="shared" si="99"/>
        <v>120</v>
      </c>
      <c r="LB6" s="30">
        <f t="shared" si="99"/>
        <v>120</v>
      </c>
      <c r="LC6" s="30">
        <f t="shared" si="99"/>
        <v>120</v>
      </c>
      <c r="LD6" s="30">
        <f t="shared" si="99"/>
        <v>120</v>
      </c>
      <c r="LE6" s="30">
        <f t="shared" si="62"/>
        <v>120</v>
      </c>
      <c r="LF6" s="30">
        <f t="shared" si="62"/>
        <v>120</v>
      </c>
      <c r="LG6" s="30">
        <f t="shared" si="62"/>
        <v>120</v>
      </c>
      <c r="LH6" s="30">
        <f t="shared" si="62"/>
        <v>120</v>
      </c>
      <c r="LI6" s="30">
        <f t="shared" si="62"/>
        <v>120</v>
      </c>
      <c r="LJ6" s="30">
        <f t="shared" si="62"/>
        <v>120</v>
      </c>
      <c r="LK6" s="30">
        <f t="shared" si="62"/>
        <v>128.5</v>
      </c>
      <c r="LL6" s="30">
        <f t="shared" si="62"/>
        <v>135</v>
      </c>
      <c r="LM6" s="30">
        <f t="shared" si="62"/>
        <v>135</v>
      </c>
      <c r="LN6" s="30">
        <f t="shared" si="62"/>
        <v>135</v>
      </c>
      <c r="LO6" s="30">
        <f t="shared" si="62"/>
        <v>135</v>
      </c>
      <c r="LP6" s="30">
        <f t="shared" si="62"/>
        <v>135</v>
      </c>
      <c r="LQ6" s="30">
        <f t="shared" si="62"/>
        <v>135</v>
      </c>
      <c r="LR6" s="30">
        <f t="shared" si="62"/>
        <v>135</v>
      </c>
      <c r="LS6" s="30">
        <f t="shared" si="62"/>
        <v>135</v>
      </c>
      <c r="LT6" s="69">
        <f t="shared" si="100"/>
        <v>135</v>
      </c>
      <c r="LU6" s="40">
        <f t="shared" si="101"/>
        <v>135</v>
      </c>
      <c r="LV6" s="40">
        <f t="shared" si="102"/>
        <v>0</v>
      </c>
    </row>
    <row r="7" spans="1:334" x14ac:dyDescent="0.25">
      <c r="A7" s="21">
        <f t="shared" si="103"/>
        <v>6</v>
      </c>
      <c r="B7" s="22" t="s">
        <v>211</v>
      </c>
      <c r="C7" s="21" t="s">
        <v>486</v>
      </c>
      <c r="D7" s="22" t="s">
        <v>7</v>
      </c>
      <c r="E7" s="23" t="s">
        <v>824</v>
      </c>
      <c r="F7" s="21" t="s">
        <v>1089</v>
      </c>
      <c r="G7" s="23" t="s">
        <v>12</v>
      </c>
      <c r="H7" s="24" t="s">
        <v>289</v>
      </c>
      <c r="I7" s="21" t="s">
        <v>196</v>
      </c>
      <c r="J7" s="94">
        <v>41297</v>
      </c>
      <c r="K7" s="94">
        <v>43030</v>
      </c>
      <c r="L7" s="21" t="s">
        <v>275</v>
      </c>
      <c r="M7" s="25">
        <v>2137</v>
      </c>
      <c r="N7" s="25">
        <v>3569</v>
      </c>
      <c r="O7" s="26">
        <v>0.12</v>
      </c>
      <c r="P7" s="27">
        <v>1105147</v>
      </c>
      <c r="Q7" s="27">
        <v>1209766.5000000002</v>
      </c>
      <c r="R7" s="27">
        <v>1632298.2399999998</v>
      </c>
      <c r="S7" s="27">
        <v>2695128.0300000003</v>
      </c>
      <c r="T7" s="25">
        <v>2765596</v>
      </c>
      <c r="U7" s="25">
        <v>2282368.3299999996</v>
      </c>
      <c r="V7" s="25">
        <v>1343186</v>
      </c>
      <c r="W7" s="25">
        <v>1412457.9000000001</v>
      </c>
      <c r="X7" s="25">
        <v>2790362</v>
      </c>
      <c r="Y7" s="25">
        <v>2865668</v>
      </c>
      <c r="Z7" s="25">
        <v>2029244</v>
      </c>
      <c r="AA7" s="25">
        <v>1469681.1700000002</v>
      </c>
      <c r="AB7" s="25">
        <v>1360990</v>
      </c>
      <c r="AC7" s="25">
        <v>1502436.33</v>
      </c>
      <c r="AD7" s="25">
        <v>2256029</v>
      </c>
      <c r="AE7" s="25">
        <v>2768768.61</v>
      </c>
      <c r="AF7" s="25">
        <v>2703498.33</v>
      </c>
      <c r="AG7" s="25">
        <v>1636241.97</v>
      </c>
      <c r="AH7" s="25">
        <v>2302251</v>
      </c>
      <c r="AI7" s="25">
        <v>2293970</v>
      </c>
      <c r="AJ7" s="25">
        <v>2156314.37</v>
      </c>
      <c r="AK7" s="25">
        <v>3836095</v>
      </c>
      <c r="AL7" s="25">
        <v>2096711.76</v>
      </c>
      <c r="AM7" s="25">
        <v>1657891</v>
      </c>
      <c r="AN7" s="25">
        <v>1817486.33</v>
      </c>
      <c r="AO7" s="25">
        <v>1929250.87</v>
      </c>
      <c r="AP7" s="25">
        <v>1874214.99</v>
      </c>
      <c r="AQ7" s="25">
        <v>2489581.86</v>
      </c>
      <c r="AR7" s="25">
        <v>2683373</v>
      </c>
      <c r="AS7" s="25">
        <v>1246617.52</v>
      </c>
      <c r="AT7" s="25">
        <v>1665776</v>
      </c>
      <c r="AU7" s="25">
        <v>1787886.7177482038</v>
      </c>
      <c r="AV7" s="25">
        <v>1909058.7924975804</v>
      </c>
      <c r="AW7" s="25">
        <v>3184292.44</v>
      </c>
      <c r="AX7" s="25">
        <v>2250452</v>
      </c>
      <c r="AY7" s="25">
        <v>2859110.8096319996</v>
      </c>
      <c r="AZ7" s="25">
        <v>1561242.67</v>
      </c>
      <c r="BA7" s="25">
        <v>1963168.3311309535</v>
      </c>
      <c r="BB7" s="25">
        <v>1812269</v>
      </c>
      <c r="BC7" s="25">
        <v>3035607.21</v>
      </c>
      <c r="BD7" s="75">
        <v>2233671</v>
      </c>
      <c r="BE7" s="75">
        <v>1582928.01</v>
      </c>
      <c r="BF7" s="75">
        <v>2041039</v>
      </c>
      <c r="BG7" s="75">
        <v>2089464</v>
      </c>
      <c r="BH7" s="75">
        <v>3411023</v>
      </c>
      <c r="BI7" s="75">
        <v>3143415.06</v>
      </c>
      <c r="BJ7" s="75">
        <v>2353228.48</v>
      </c>
      <c r="BK7" s="75">
        <v>1693940</v>
      </c>
      <c r="BL7" s="75">
        <v>1681223</v>
      </c>
      <c r="BM7" s="75">
        <v>1883882</v>
      </c>
      <c r="BN7" s="75">
        <v>2275242.6800000002</v>
      </c>
      <c r="BO7" s="75">
        <v>2508654.66</v>
      </c>
      <c r="BP7" s="28">
        <f t="shared" si="63"/>
        <v>2087250.585</v>
      </c>
      <c r="BQ7" s="29">
        <f t="shared" si="0"/>
        <v>517.14880673841833</v>
      </c>
      <c r="BR7" s="29">
        <f t="shared" si="1"/>
        <v>566.10505381375776</v>
      </c>
      <c r="BS7" s="29">
        <f t="shared" si="2"/>
        <v>763.8269723912025</v>
      </c>
      <c r="BT7" s="29">
        <f t="shared" si="3"/>
        <v>1261.1736218998597</v>
      </c>
      <c r="BU7" s="29">
        <f t="shared" si="4"/>
        <v>1294.1488067384184</v>
      </c>
      <c r="BV7" s="29">
        <f t="shared" si="5"/>
        <v>1068.0244875994383</v>
      </c>
      <c r="BW7" s="29">
        <f t="shared" si="6"/>
        <v>628.53813757604121</v>
      </c>
      <c r="BX7" s="29">
        <f t="shared" si="7"/>
        <v>660.95362657931685</v>
      </c>
      <c r="BY7" s="29">
        <f t="shared" si="8"/>
        <v>1305.7379503977538</v>
      </c>
      <c r="BZ7" s="29">
        <f t="shared" si="9"/>
        <v>1340.9770706598035</v>
      </c>
      <c r="CA7" s="29">
        <f t="shared" si="10"/>
        <v>949.57604117922324</v>
      </c>
      <c r="CB7" s="29">
        <f t="shared" si="11"/>
        <v>687.73101076275157</v>
      </c>
      <c r="CC7" s="29">
        <f t="shared" si="12"/>
        <v>636.86944314459527</v>
      </c>
      <c r="CD7" s="29">
        <f t="shared" si="13"/>
        <v>703.05864763687418</v>
      </c>
      <c r="CE7" s="29">
        <f t="shared" si="14"/>
        <v>1055.6991109031353</v>
      </c>
      <c r="CF7" s="29">
        <f t="shared" si="15"/>
        <v>1295.6334160037436</v>
      </c>
      <c r="CG7" s="29">
        <f t="shared" si="16"/>
        <v>1265.0904679457183</v>
      </c>
      <c r="CH7" s="29">
        <f t="shared" si="17"/>
        <v>765.67242395882079</v>
      </c>
      <c r="CI7" s="29">
        <f t="shared" si="18"/>
        <v>1077.3284978942443</v>
      </c>
      <c r="CJ7" s="29">
        <f t="shared" si="19"/>
        <v>1073.4534394010295</v>
      </c>
      <c r="CK7" s="29">
        <f t="shared" si="20"/>
        <v>1009.0380767430978</v>
      </c>
      <c r="CL7" s="29">
        <f t="shared" si="21"/>
        <v>1795.0842302292933</v>
      </c>
      <c r="CM7" s="29">
        <f t="shared" si="22"/>
        <v>981.14729059429112</v>
      </c>
      <c r="CN7" s="29">
        <f t="shared" si="23"/>
        <v>775.80299485259707</v>
      </c>
      <c r="CO7" s="29">
        <f t="shared" si="24"/>
        <v>850.48494618624238</v>
      </c>
      <c r="CP7" s="29">
        <f t="shared" si="24"/>
        <v>902.78468413664018</v>
      </c>
      <c r="CQ7" s="29">
        <f t="shared" si="24"/>
        <v>877.03087973795039</v>
      </c>
      <c r="CR7" s="29">
        <f t="shared" si="24"/>
        <v>1164.9891717360786</v>
      </c>
      <c r="CS7" s="29">
        <f t="shared" si="24"/>
        <v>1255.6729059429106</v>
      </c>
      <c r="CT7" s="29">
        <f t="shared" si="24"/>
        <v>583.3493308376228</v>
      </c>
      <c r="CU7" s="29">
        <f t="shared" si="24"/>
        <v>779.4927468413664</v>
      </c>
      <c r="CV7" s="29">
        <f t="shared" si="24"/>
        <v>836.63393436977242</v>
      </c>
      <c r="CW7" s="29">
        <f t="shared" si="24"/>
        <v>893.33588792586818</v>
      </c>
      <c r="CX7" s="29">
        <f t="shared" si="24"/>
        <v>1490.0760131024801</v>
      </c>
      <c r="CY7" s="29">
        <f t="shared" si="24"/>
        <v>1053.0893776321946</v>
      </c>
      <c r="CZ7" s="29">
        <f t="shared" si="24"/>
        <v>1337.9086615030415</v>
      </c>
      <c r="DA7" s="29">
        <f t="shared" si="24"/>
        <v>730.57682264857272</v>
      </c>
      <c r="DB7" s="29">
        <f t="shared" si="24"/>
        <v>918.65621484836379</v>
      </c>
      <c r="DC7" s="29">
        <f t="shared" si="24"/>
        <v>848.04351895180162</v>
      </c>
      <c r="DD7" s="29">
        <f t="shared" si="24"/>
        <v>1420.4993963500233</v>
      </c>
      <c r="DE7" s="29">
        <f t="shared" si="25"/>
        <v>1045.2367805334582</v>
      </c>
      <c r="DF7" s="29">
        <f t="shared" si="25"/>
        <v>740.72438465138043</v>
      </c>
      <c r="DG7" s="29">
        <f t="shared" si="25"/>
        <v>955.0954609265325</v>
      </c>
      <c r="DH7" s="29">
        <f t="shared" si="25"/>
        <v>977.75573233504917</v>
      </c>
      <c r="DI7" s="29">
        <f t="shared" si="25"/>
        <v>1596.1736078614881</v>
      </c>
      <c r="DJ7" s="29">
        <f t="shared" si="25"/>
        <v>1470.9476181562939</v>
      </c>
      <c r="DK7" s="29">
        <f t="shared" si="25"/>
        <v>1101.1831913897988</v>
      </c>
      <c r="DL7" s="29">
        <f t="shared" si="25"/>
        <v>792.67197005147398</v>
      </c>
      <c r="DM7" s="29">
        <f t="shared" si="25"/>
        <v>786.72110435189518</v>
      </c>
      <c r="DN7" s="29">
        <f t="shared" si="25"/>
        <v>881.55451567618161</v>
      </c>
      <c r="DO7" s="29">
        <f t="shared" si="25"/>
        <v>1064.6900701918578</v>
      </c>
      <c r="DP7" s="29">
        <f t="shared" si="25"/>
        <v>1173.9142068320075</v>
      </c>
      <c r="DQ7" s="105">
        <f t="shared" si="26"/>
        <v>976.71997426298549</v>
      </c>
      <c r="DR7" s="25">
        <v>446125</v>
      </c>
      <c r="DS7" s="25">
        <v>446125</v>
      </c>
      <c r="DT7" s="25">
        <v>446125</v>
      </c>
      <c r="DU7" s="25">
        <v>446125</v>
      </c>
      <c r="DV7" s="25">
        <v>446125</v>
      </c>
      <c r="DW7" s="25">
        <v>446125</v>
      </c>
      <c r="DX7" s="25">
        <v>446125</v>
      </c>
      <c r="DY7" s="25">
        <v>446125</v>
      </c>
      <c r="DZ7" s="25">
        <v>455642</v>
      </c>
      <c r="EA7" s="25">
        <v>481815</v>
      </c>
      <c r="EB7" s="25">
        <v>481815</v>
      </c>
      <c r="EC7" s="25">
        <v>481815</v>
      </c>
      <c r="ED7" s="25">
        <v>481815</v>
      </c>
      <c r="EE7" s="25">
        <v>481815</v>
      </c>
      <c r="EF7" s="25">
        <v>481815</v>
      </c>
      <c r="EG7" s="25">
        <v>481815</v>
      </c>
      <c r="EH7" s="25">
        <v>481815</v>
      </c>
      <c r="EI7" s="25">
        <v>481815</v>
      </c>
      <c r="EJ7" s="25">
        <v>481815</v>
      </c>
      <c r="EK7" s="25">
        <v>491332</v>
      </c>
      <c r="EL7" s="25">
        <v>517505</v>
      </c>
      <c r="EM7" s="25">
        <v>517505</v>
      </c>
      <c r="EN7" s="25">
        <v>517505</v>
      </c>
      <c r="EO7" s="25">
        <v>517505</v>
      </c>
      <c r="EP7" s="25">
        <v>517505</v>
      </c>
      <c r="EQ7" s="25">
        <v>517505</v>
      </c>
      <c r="ER7" s="25">
        <v>517505</v>
      </c>
      <c r="ES7" s="25">
        <v>517505</v>
      </c>
      <c r="ET7" s="25">
        <v>517505</v>
      </c>
      <c r="EU7" s="25">
        <v>517505</v>
      </c>
      <c r="EV7" s="25">
        <v>538443</v>
      </c>
      <c r="EW7" s="25">
        <v>596023</v>
      </c>
      <c r="EX7" s="25">
        <v>596023</v>
      </c>
      <c r="EY7" s="25">
        <v>596023</v>
      </c>
      <c r="EZ7" s="25">
        <v>596023</v>
      </c>
      <c r="FA7" s="25">
        <v>596023</v>
      </c>
      <c r="FB7" s="25">
        <v>596023</v>
      </c>
      <c r="FC7" s="25">
        <v>596023</v>
      </c>
      <c r="FD7" s="25">
        <v>596023</v>
      </c>
      <c r="FE7" s="25">
        <v>596023</v>
      </c>
      <c r="FF7" s="25">
        <v>596023</v>
      </c>
      <c r="FG7" s="25">
        <v>596023</v>
      </c>
      <c r="FH7" s="25">
        <v>596023</v>
      </c>
      <c r="FI7" s="25">
        <v>596023</v>
      </c>
      <c r="FJ7" s="25">
        <v>596023</v>
      </c>
      <c r="FK7" s="25">
        <v>596023</v>
      </c>
      <c r="FL7" s="25">
        <v>596023</v>
      </c>
      <c r="FM7" s="25">
        <v>596023</v>
      </c>
      <c r="FN7" s="25">
        <v>596023</v>
      </c>
      <c r="FO7" s="25">
        <v>596023</v>
      </c>
      <c r="FP7" s="25">
        <v>596023</v>
      </c>
      <c r="FQ7" s="75">
        <v>596023</v>
      </c>
      <c r="FR7" s="28">
        <f t="shared" si="64"/>
        <v>596023</v>
      </c>
      <c r="FS7" s="25">
        <v>0</v>
      </c>
      <c r="FT7" s="25">
        <v>0</v>
      </c>
      <c r="FU7" s="25">
        <v>0</v>
      </c>
      <c r="FV7" s="25">
        <v>0</v>
      </c>
      <c r="FW7" s="25">
        <v>0</v>
      </c>
      <c r="FX7" s="25">
        <v>0</v>
      </c>
      <c r="FY7" s="25">
        <v>0</v>
      </c>
      <c r="FZ7" s="25">
        <v>0</v>
      </c>
      <c r="GA7" s="25">
        <v>0</v>
      </c>
      <c r="GB7" s="25">
        <v>0</v>
      </c>
      <c r="GC7" s="25">
        <v>0</v>
      </c>
      <c r="GD7" s="25">
        <v>0</v>
      </c>
      <c r="GE7" s="25">
        <v>0</v>
      </c>
      <c r="GF7" s="25">
        <v>0</v>
      </c>
      <c r="GG7" s="25">
        <v>0</v>
      </c>
      <c r="GH7" s="25">
        <v>0</v>
      </c>
      <c r="GI7" s="25">
        <v>0</v>
      </c>
      <c r="GJ7" s="25">
        <v>0</v>
      </c>
      <c r="GK7" s="25">
        <v>0</v>
      </c>
      <c r="GL7" s="25">
        <v>0</v>
      </c>
      <c r="GM7" s="25">
        <v>0</v>
      </c>
      <c r="GN7" s="25">
        <v>0</v>
      </c>
      <c r="GO7" s="25">
        <v>0</v>
      </c>
      <c r="GP7" s="25">
        <v>0</v>
      </c>
      <c r="GQ7" s="25">
        <v>0</v>
      </c>
      <c r="GR7" s="25">
        <v>0</v>
      </c>
      <c r="GS7" s="25">
        <v>0</v>
      </c>
      <c r="GT7" s="25">
        <v>0</v>
      </c>
      <c r="GU7" s="25">
        <v>0</v>
      </c>
      <c r="GV7" s="25">
        <v>0</v>
      </c>
      <c r="GW7" s="25">
        <v>0</v>
      </c>
      <c r="GX7" s="25">
        <v>0</v>
      </c>
      <c r="GY7" s="25">
        <v>0</v>
      </c>
      <c r="GZ7" s="25">
        <v>0</v>
      </c>
      <c r="HA7" s="25">
        <v>0</v>
      </c>
      <c r="HB7" s="25">
        <v>0</v>
      </c>
      <c r="HC7" s="75">
        <v>0</v>
      </c>
      <c r="HD7" s="75">
        <v>0</v>
      </c>
      <c r="HE7" s="75">
        <v>0</v>
      </c>
      <c r="HF7" s="75">
        <v>0</v>
      </c>
      <c r="HG7" s="75">
        <v>0</v>
      </c>
      <c r="HH7" s="75">
        <v>0</v>
      </c>
      <c r="HI7" s="75">
        <v>0</v>
      </c>
      <c r="HJ7" s="75">
        <v>0</v>
      </c>
      <c r="HK7" s="75">
        <v>0</v>
      </c>
      <c r="HL7" s="75">
        <v>0</v>
      </c>
      <c r="HM7" s="75">
        <v>0</v>
      </c>
      <c r="HN7" s="75">
        <v>0</v>
      </c>
      <c r="HO7" s="75">
        <v>0</v>
      </c>
      <c r="HP7" s="75">
        <v>0</v>
      </c>
      <c r="HQ7" s="75">
        <v>0</v>
      </c>
      <c r="HR7" s="75">
        <v>0</v>
      </c>
      <c r="HS7" s="25">
        <f t="shared" si="27"/>
        <v>446125</v>
      </c>
      <c r="HT7" s="25">
        <f t="shared" si="28"/>
        <v>446125</v>
      </c>
      <c r="HU7" s="25">
        <f t="shared" si="29"/>
        <v>446125</v>
      </c>
      <c r="HV7" s="25">
        <f t="shared" si="30"/>
        <v>446125</v>
      </c>
      <c r="HW7" s="25">
        <f t="shared" si="31"/>
        <v>446125</v>
      </c>
      <c r="HX7" s="25">
        <f t="shared" si="32"/>
        <v>446125</v>
      </c>
      <c r="HY7" s="25">
        <f t="shared" si="33"/>
        <v>446125</v>
      </c>
      <c r="HZ7" s="25">
        <f t="shared" si="34"/>
        <v>446125</v>
      </c>
      <c r="IA7" s="25">
        <f t="shared" si="35"/>
        <v>455642</v>
      </c>
      <c r="IB7" s="25">
        <f t="shared" si="36"/>
        <v>481815</v>
      </c>
      <c r="IC7" s="25">
        <f t="shared" si="37"/>
        <v>481815</v>
      </c>
      <c r="ID7" s="25">
        <f t="shared" si="38"/>
        <v>481815</v>
      </c>
      <c r="IE7" s="25">
        <f t="shared" si="39"/>
        <v>481815</v>
      </c>
      <c r="IF7" s="25">
        <f t="shared" si="40"/>
        <v>481815</v>
      </c>
      <c r="IG7" s="25">
        <f t="shared" si="41"/>
        <v>481815</v>
      </c>
      <c r="IH7" s="25">
        <f t="shared" si="42"/>
        <v>481815</v>
      </c>
      <c r="II7" s="25">
        <f t="shared" si="43"/>
        <v>481815</v>
      </c>
      <c r="IJ7" s="25">
        <f t="shared" si="44"/>
        <v>481815</v>
      </c>
      <c r="IK7" s="25">
        <f t="shared" si="45"/>
        <v>481815</v>
      </c>
      <c r="IL7" s="25">
        <f t="shared" si="46"/>
        <v>491332</v>
      </c>
      <c r="IM7" s="25">
        <f t="shared" si="47"/>
        <v>517505</v>
      </c>
      <c r="IN7" s="25">
        <f t="shared" si="48"/>
        <v>517505</v>
      </c>
      <c r="IO7" s="25">
        <f t="shared" si="49"/>
        <v>517505</v>
      </c>
      <c r="IP7" s="25">
        <f t="shared" si="50"/>
        <v>517505</v>
      </c>
      <c r="IQ7" s="25">
        <f t="shared" si="51"/>
        <v>517505</v>
      </c>
      <c r="IR7" s="25">
        <f t="shared" si="52"/>
        <v>517505</v>
      </c>
      <c r="IS7" s="25">
        <f t="shared" si="53"/>
        <v>517505</v>
      </c>
      <c r="IT7" s="25">
        <f t="shared" si="54"/>
        <v>517505</v>
      </c>
      <c r="IU7" s="25">
        <f t="shared" si="55"/>
        <v>517505</v>
      </c>
      <c r="IV7" s="25">
        <f t="shared" si="56"/>
        <v>517505</v>
      </c>
      <c r="IW7" s="25">
        <f t="shared" ref="IW7:IW12" si="170">+EV7+GW7</f>
        <v>538443</v>
      </c>
      <c r="IX7" s="25">
        <f t="shared" ref="IX7:IX77" si="171">+EW7+GX7</f>
        <v>596023</v>
      </c>
      <c r="IY7" s="25">
        <f>+EX7+GY7</f>
        <v>596023</v>
      </c>
      <c r="IZ7" s="25">
        <f t="shared" si="168"/>
        <v>596023</v>
      </c>
      <c r="JA7" s="25">
        <f t="shared" si="168"/>
        <v>596023</v>
      </c>
      <c r="JB7" s="25">
        <f t="shared" si="168"/>
        <v>596023</v>
      </c>
      <c r="JC7" s="25">
        <f t="shared" si="168"/>
        <v>596023</v>
      </c>
      <c r="JD7" s="25">
        <f t="shared" si="168"/>
        <v>596023</v>
      </c>
      <c r="JE7" s="25">
        <f t="shared" si="168"/>
        <v>596023</v>
      </c>
      <c r="JF7" s="25">
        <f t="shared" si="168"/>
        <v>596023</v>
      </c>
      <c r="JG7" s="25">
        <f t="shared" si="168"/>
        <v>596023</v>
      </c>
      <c r="JH7" s="25">
        <f t="shared" si="168"/>
        <v>596023</v>
      </c>
      <c r="JI7" s="25">
        <f t="shared" si="168"/>
        <v>596023</v>
      </c>
      <c r="JJ7" s="25">
        <f t="shared" si="169"/>
        <v>596023</v>
      </c>
      <c r="JK7" s="25">
        <f t="shared" si="169"/>
        <v>596023</v>
      </c>
      <c r="JL7" s="25">
        <f t="shared" si="169"/>
        <v>596023</v>
      </c>
      <c r="JM7" s="25">
        <f t="shared" si="169"/>
        <v>596023</v>
      </c>
      <c r="JN7" s="25">
        <f t="shared" si="169"/>
        <v>596023</v>
      </c>
      <c r="JO7" s="25">
        <f t="shared" si="169"/>
        <v>596023</v>
      </c>
      <c r="JP7" s="25">
        <f t="shared" si="169"/>
        <v>596023</v>
      </c>
      <c r="JQ7" s="25">
        <f t="shared" si="169"/>
        <v>596023</v>
      </c>
      <c r="JR7" s="25">
        <f t="shared" si="169"/>
        <v>596023</v>
      </c>
      <c r="JS7" s="28">
        <f t="shared" si="65"/>
        <v>596023</v>
      </c>
      <c r="JT7" s="30">
        <f t="shared" si="66"/>
        <v>125</v>
      </c>
      <c r="JU7" s="30">
        <f t="shared" si="67"/>
        <v>125</v>
      </c>
      <c r="JV7" s="30">
        <f t="shared" si="68"/>
        <v>125</v>
      </c>
      <c r="JW7" s="30">
        <f t="shared" si="69"/>
        <v>125</v>
      </c>
      <c r="JX7" s="30">
        <f t="shared" si="70"/>
        <v>125</v>
      </c>
      <c r="JY7" s="30">
        <f t="shared" si="71"/>
        <v>125</v>
      </c>
      <c r="JZ7" s="30">
        <f t="shared" si="72"/>
        <v>125</v>
      </c>
      <c r="KA7" s="30">
        <f t="shared" si="73"/>
        <v>125</v>
      </c>
      <c r="KB7" s="30">
        <f t="shared" si="74"/>
        <v>127.66657326982347</v>
      </c>
      <c r="KC7" s="30">
        <f t="shared" si="75"/>
        <v>135</v>
      </c>
      <c r="KD7" s="30">
        <f t="shared" si="76"/>
        <v>135</v>
      </c>
      <c r="KE7" s="30">
        <f t="shared" si="77"/>
        <v>135</v>
      </c>
      <c r="KF7" s="30">
        <f t="shared" si="78"/>
        <v>135</v>
      </c>
      <c r="KG7" s="30">
        <f t="shared" si="79"/>
        <v>135</v>
      </c>
      <c r="KH7" s="30">
        <f t="shared" si="80"/>
        <v>135</v>
      </c>
      <c r="KI7" s="30">
        <f t="shared" si="81"/>
        <v>135</v>
      </c>
      <c r="KJ7" s="30">
        <f t="shared" si="82"/>
        <v>135</v>
      </c>
      <c r="KK7" s="30">
        <f t="shared" si="83"/>
        <v>135</v>
      </c>
      <c r="KL7" s="30">
        <f t="shared" si="84"/>
        <v>135</v>
      </c>
      <c r="KM7" s="30">
        <f t="shared" si="85"/>
        <v>137.66657326982349</v>
      </c>
      <c r="KN7" s="30">
        <f t="shared" si="86"/>
        <v>145</v>
      </c>
      <c r="KO7" s="30">
        <f t="shared" si="87"/>
        <v>145</v>
      </c>
      <c r="KP7" s="30">
        <f t="shared" si="88"/>
        <v>145</v>
      </c>
      <c r="KQ7" s="30">
        <f t="shared" si="89"/>
        <v>145</v>
      </c>
      <c r="KR7" s="30">
        <f t="shared" si="90"/>
        <v>145</v>
      </c>
      <c r="KS7" s="30">
        <f t="shared" si="91"/>
        <v>145</v>
      </c>
      <c r="KT7" s="30">
        <f t="shared" si="92"/>
        <v>145</v>
      </c>
      <c r="KU7" s="30">
        <f t="shared" si="93"/>
        <v>145</v>
      </c>
      <c r="KV7" s="30">
        <f t="shared" si="94"/>
        <v>145</v>
      </c>
      <c r="KW7" s="30">
        <f t="shared" si="95"/>
        <v>145</v>
      </c>
      <c r="KX7" s="30">
        <f t="shared" si="96"/>
        <v>150.8666293079294</v>
      </c>
      <c r="KY7" s="30">
        <f t="shared" si="97"/>
        <v>167</v>
      </c>
      <c r="KZ7" s="30">
        <f t="shared" si="98"/>
        <v>167</v>
      </c>
      <c r="LA7" s="30">
        <f t="shared" si="99"/>
        <v>167</v>
      </c>
      <c r="LB7" s="30">
        <f t="shared" si="99"/>
        <v>167</v>
      </c>
      <c r="LC7" s="30">
        <f t="shared" si="99"/>
        <v>167</v>
      </c>
      <c r="LD7" s="30">
        <f t="shared" si="99"/>
        <v>167</v>
      </c>
      <c r="LE7" s="30">
        <f t="shared" si="62"/>
        <v>167</v>
      </c>
      <c r="LF7" s="30">
        <f t="shared" si="62"/>
        <v>167</v>
      </c>
      <c r="LG7" s="30">
        <f t="shared" si="62"/>
        <v>167</v>
      </c>
      <c r="LH7" s="30">
        <f t="shared" si="62"/>
        <v>167</v>
      </c>
      <c r="LI7" s="30">
        <f t="shared" si="62"/>
        <v>167</v>
      </c>
      <c r="LJ7" s="30">
        <f t="shared" si="62"/>
        <v>167</v>
      </c>
      <c r="LK7" s="30">
        <f t="shared" si="62"/>
        <v>167</v>
      </c>
      <c r="LL7" s="30">
        <f t="shared" si="62"/>
        <v>167</v>
      </c>
      <c r="LM7" s="30">
        <f t="shared" si="62"/>
        <v>167</v>
      </c>
      <c r="LN7" s="30">
        <f t="shared" si="62"/>
        <v>167</v>
      </c>
      <c r="LO7" s="30">
        <f t="shared" si="62"/>
        <v>167</v>
      </c>
      <c r="LP7" s="30">
        <f t="shared" si="62"/>
        <v>167</v>
      </c>
      <c r="LQ7" s="30">
        <f t="shared" si="62"/>
        <v>167</v>
      </c>
      <c r="LR7" s="30">
        <f t="shared" si="62"/>
        <v>167</v>
      </c>
      <c r="LS7" s="30">
        <f t="shared" si="62"/>
        <v>167</v>
      </c>
      <c r="LT7" s="69">
        <f t="shared" si="100"/>
        <v>167</v>
      </c>
      <c r="LU7" s="40">
        <f t="shared" si="101"/>
        <v>167</v>
      </c>
      <c r="LV7" s="40">
        <f t="shared" si="102"/>
        <v>0</v>
      </c>
    </row>
    <row r="8" spans="1:334" x14ac:dyDescent="0.25">
      <c r="A8" s="21">
        <f t="shared" si="103"/>
        <v>7</v>
      </c>
      <c r="B8" s="22" t="s">
        <v>211</v>
      </c>
      <c r="C8" s="21" t="s">
        <v>487</v>
      </c>
      <c r="D8" s="22" t="s">
        <v>7</v>
      </c>
      <c r="E8" s="23" t="s">
        <v>782</v>
      </c>
      <c r="F8" s="21" t="s">
        <v>1012</v>
      </c>
      <c r="G8" s="23" t="s">
        <v>13</v>
      </c>
      <c r="H8" s="31" t="s">
        <v>291</v>
      </c>
      <c r="I8" s="21" t="s">
        <v>196</v>
      </c>
      <c r="J8" s="94">
        <v>41335</v>
      </c>
      <c r="K8" s="94">
        <v>43069</v>
      </c>
      <c r="L8" s="21" t="s">
        <v>275</v>
      </c>
      <c r="M8" s="25">
        <v>2513</v>
      </c>
      <c r="N8" s="25">
        <v>4021</v>
      </c>
      <c r="O8" s="26">
        <v>0.1</v>
      </c>
      <c r="P8" s="27">
        <v>1312037</v>
      </c>
      <c r="Q8" s="27">
        <v>1165544</v>
      </c>
      <c r="R8" s="27">
        <v>1493977</v>
      </c>
      <c r="S8" s="27">
        <v>1542000</v>
      </c>
      <c r="T8" s="25">
        <v>2091024</v>
      </c>
      <c r="U8" s="25">
        <v>1778000</v>
      </c>
      <c r="V8" s="25">
        <v>1968668</v>
      </c>
      <c r="W8" s="25">
        <v>1244000</v>
      </c>
      <c r="X8" s="25">
        <v>2430444</v>
      </c>
      <c r="Y8" s="25">
        <v>2107244</v>
      </c>
      <c r="Z8" s="25">
        <v>1550855</v>
      </c>
      <c r="AA8" s="25">
        <v>1800000</v>
      </c>
      <c r="AB8" s="25">
        <v>2028330</v>
      </c>
      <c r="AC8" s="25">
        <v>2180148</v>
      </c>
      <c r="AD8" s="25">
        <v>2031859</v>
      </c>
      <c r="AE8" s="25">
        <v>1700115.19</v>
      </c>
      <c r="AF8" s="25">
        <v>1592647</v>
      </c>
      <c r="AG8" s="25">
        <v>1200015.4172</v>
      </c>
      <c r="AH8" s="25">
        <v>1769344.1421000008</v>
      </c>
      <c r="AI8" s="25">
        <v>1534272.79</v>
      </c>
      <c r="AJ8" s="25">
        <v>1713065</v>
      </c>
      <c r="AK8" s="25">
        <v>1982412</v>
      </c>
      <c r="AL8" s="25">
        <v>1581776</v>
      </c>
      <c r="AM8" s="25">
        <v>1993294</v>
      </c>
      <c r="AN8" s="25">
        <v>2242295.6800000002</v>
      </c>
      <c r="AO8" s="25">
        <v>2678571</v>
      </c>
      <c r="AP8" s="25">
        <v>2671479.17</v>
      </c>
      <c r="AQ8" s="25">
        <v>2889018.05</v>
      </c>
      <c r="AR8" s="25">
        <v>2946007</v>
      </c>
      <c r="AS8" s="25">
        <v>2255478</v>
      </c>
      <c r="AT8" s="25">
        <v>1519793</v>
      </c>
      <c r="AU8" s="25">
        <v>1582363.9607065269</v>
      </c>
      <c r="AV8" s="25">
        <v>1480299.0139701287</v>
      </c>
      <c r="AW8" s="25">
        <v>2128706</v>
      </c>
      <c r="AX8" s="25">
        <v>1555289</v>
      </c>
      <c r="AY8" s="25">
        <v>2315253.0783946668</v>
      </c>
      <c r="AZ8" s="25">
        <v>1630098</v>
      </c>
      <c r="BA8" s="25">
        <v>1323451.6200000001</v>
      </c>
      <c r="BB8" s="25">
        <v>1385512.45</v>
      </c>
      <c r="BC8" s="25">
        <v>955863.52</v>
      </c>
      <c r="BD8" s="75">
        <v>820822</v>
      </c>
      <c r="BE8" s="75">
        <v>1157459.2</v>
      </c>
      <c r="BF8" s="75">
        <v>1423341.29</v>
      </c>
      <c r="BG8" s="75">
        <v>2680276.61</v>
      </c>
      <c r="BH8" s="75">
        <v>851331.1</v>
      </c>
      <c r="BI8" s="75">
        <v>1456713.11</v>
      </c>
      <c r="BJ8" s="75">
        <v>847456</v>
      </c>
      <c r="BK8" s="75">
        <v>390878</v>
      </c>
      <c r="BL8" s="75">
        <v>456321</v>
      </c>
      <c r="BM8" s="75">
        <v>1195215</v>
      </c>
      <c r="BN8" s="75">
        <v>2104760</v>
      </c>
      <c r="BO8" s="75">
        <v>2230554</v>
      </c>
      <c r="BP8" s="28">
        <f t="shared" si="63"/>
        <v>1496712.5</v>
      </c>
      <c r="BQ8" s="29">
        <f t="shared" si="0"/>
        <v>522.09988062077196</v>
      </c>
      <c r="BR8" s="29">
        <f t="shared" si="1"/>
        <v>463.80580978909671</v>
      </c>
      <c r="BS8" s="29">
        <f t="shared" si="2"/>
        <v>594.49940310385989</v>
      </c>
      <c r="BT8" s="29">
        <f t="shared" si="3"/>
        <v>613.6092319936331</v>
      </c>
      <c r="BU8" s="29">
        <f t="shared" si="4"/>
        <v>832.08276959808995</v>
      </c>
      <c r="BV8" s="29">
        <f t="shared" si="5"/>
        <v>707.52089136490247</v>
      </c>
      <c r="BW8" s="29">
        <f t="shared" si="6"/>
        <v>783.39355352168718</v>
      </c>
      <c r="BX8" s="29">
        <f t="shared" si="7"/>
        <v>495.0258654994031</v>
      </c>
      <c r="BY8" s="29">
        <f t="shared" si="8"/>
        <v>967.14842817349779</v>
      </c>
      <c r="BZ8" s="29">
        <f t="shared" si="9"/>
        <v>838.53720652606444</v>
      </c>
      <c r="CA8" s="29">
        <f t="shared" si="10"/>
        <v>617.13290887385597</v>
      </c>
      <c r="CB8" s="29">
        <f t="shared" si="11"/>
        <v>716.275368085953</v>
      </c>
      <c r="CC8" s="29">
        <f t="shared" si="12"/>
        <v>807.13489852765622</v>
      </c>
      <c r="CD8" s="29">
        <f t="shared" si="13"/>
        <v>867.54795065658573</v>
      </c>
      <c r="CE8" s="29">
        <f t="shared" si="14"/>
        <v>808.53919617986469</v>
      </c>
      <c r="CF8" s="29">
        <f t="shared" si="15"/>
        <v>676.52812972542779</v>
      </c>
      <c r="CG8" s="29">
        <f t="shared" si="16"/>
        <v>633.76323119777157</v>
      </c>
      <c r="CH8" s="29">
        <f t="shared" si="17"/>
        <v>477.52304703541586</v>
      </c>
      <c r="CI8" s="29">
        <f t="shared" si="18"/>
        <v>704.07645925189047</v>
      </c>
      <c r="CJ8" s="29">
        <f t="shared" si="19"/>
        <v>610.53433744528456</v>
      </c>
      <c r="CK8" s="29">
        <f t="shared" si="20"/>
        <v>681.68125746120177</v>
      </c>
      <c r="CL8" s="29">
        <f t="shared" si="21"/>
        <v>788.86271388778357</v>
      </c>
      <c r="CM8" s="29">
        <f t="shared" si="22"/>
        <v>629.43732590529248</v>
      </c>
      <c r="CN8" s="29">
        <f t="shared" si="23"/>
        <v>793.19299641862312</v>
      </c>
      <c r="CO8" s="29">
        <f t="shared" si="24"/>
        <v>892.27842419419028</v>
      </c>
      <c r="CP8" s="29">
        <f t="shared" si="24"/>
        <v>1065.8857938718663</v>
      </c>
      <c r="CQ8" s="29">
        <f t="shared" si="24"/>
        <v>1063.0637365698369</v>
      </c>
      <c r="CR8" s="29">
        <f t="shared" si="24"/>
        <v>1149.6291484281735</v>
      </c>
      <c r="CS8" s="29">
        <f t="shared" si="24"/>
        <v>1172.3068046159967</v>
      </c>
      <c r="CT8" s="29">
        <f t="shared" si="24"/>
        <v>897.52407481098294</v>
      </c>
      <c r="CU8" s="29">
        <f t="shared" si="24"/>
        <v>604.77238360525268</v>
      </c>
      <c r="CV8" s="29">
        <f t="shared" si="24"/>
        <v>629.67129355611894</v>
      </c>
      <c r="CW8" s="29">
        <f t="shared" si="24"/>
        <v>589.05651172707076</v>
      </c>
      <c r="CX8" s="29">
        <f t="shared" si="24"/>
        <v>847.07759649820935</v>
      </c>
      <c r="CY8" s="29">
        <f t="shared" si="24"/>
        <v>618.89733386390765</v>
      </c>
      <c r="CZ8" s="29">
        <f t="shared" si="24"/>
        <v>921.31041718848655</v>
      </c>
      <c r="DA8" s="29">
        <f t="shared" si="24"/>
        <v>648.6661360923199</v>
      </c>
      <c r="DB8" s="29">
        <f t="shared" si="24"/>
        <v>526.64210903302831</v>
      </c>
      <c r="DC8" s="29">
        <f t="shared" si="24"/>
        <v>551.33802228412253</v>
      </c>
      <c r="DD8" s="29">
        <f t="shared" si="24"/>
        <v>380.36749701551929</v>
      </c>
      <c r="DE8" s="29">
        <f t="shared" si="25"/>
        <v>326.63032232391566</v>
      </c>
      <c r="DF8" s="29">
        <f t="shared" si="25"/>
        <v>460.58861918026264</v>
      </c>
      <c r="DG8" s="29">
        <f t="shared" si="25"/>
        <v>566.39128133704742</v>
      </c>
      <c r="DH8" s="29">
        <f t="shared" si="25"/>
        <v>1066.5645085555113</v>
      </c>
      <c r="DI8" s="29">
        <f t="shared" si="25"/>
        <v>338.77083167528849</v>
      </c>
      <c r="DJ8" s="29">
        <f t="shared" si="25"/>
        <v>579.67095503382416</v>
      </c>
      <c r="DK8" s="29">
        <f t="shared" si="25"/>
        <v>337.22881018702748</v>
      </c>
      <c r="DL8" s="29">
        <f t="shared" si="25"/>
        <v>155.54237962594507</v>
      </c>
      <c r="DM8" s="29">
        <f t="shared" si="25"/>
        <v>181.5841623557501</v>
      </c>
      <c r="DN8" s="29">
        <f t="shared" si="25"/>
        <v>475.61281337047353</v>
      </c>
      <c r="DO8" s="29">
        <f t="shared" si="25"/>
        <v>837.54874651810587</v>
      </c>
      <c r="DP8" s="29">
        <f t="shared" si="25"/>
        <v>887.60604854755275</v>
      </c>
      <c r="DQ8" s="105">
        <f t="shared" si="26"/>
        <v>595.58794269797056</v>
      </c>
      <c r="DR8" s="25">
        <v>281470</v>
      </c>
      <c r="DS8" s="25">
        <v>281470</v>
      </c>
      <c r="DT8" s="25">
        <v>281470</v>
      </c>
      <c r="DU8" s="25">
        <v>281470</v>
      </c>
      <c r="DV8" s="25">
        <v>281470</v>
      </c>
      <c r="DW8" s="25">
        <v>281470</v>
      </c>
      <c r="DX8" s="25">
        <v>281470</v>
      </c>
      <c r="DY8" s="25">
        <v>281470</v>
      </c>
      <c r="DZ8" s="25">
        <v>281470</v>
      </c>
      <c r="EA8" s="25">
        <v>281470</v>
      </c>
      <c r="EB8" s="25">
        <v>281470</v>
      </c>
      <c r="EC8" s="25">
        <v>281470</v>
      </c>
      <c r="ED8" s="25">
        <v>281470</v>
      </c>
      <c r="EE8" s="25">
        <v>281470</v>
      </c>
      <c r="EF8" s="25">
        <v>281470</v>
      </c>
      <c r="EG8" s="25">
        <v>281470</v>
      </c>
      <c r="EH8" s="25">
        <v>281470</v>
      </c>
      <c r="EI8" s="25">
        <v>281470</v>
      </c>
      <c r="EJ8" s="25">
        <v>281470</v>
      </c>
      <c r="EK8" s="25">
        <v>281470</v>
      </c>
      <c r="EL8" s="25">
        <v>281470</v>
      </c>
      <c r="EM8" s="25">
        <v>281470</v>
      </c>
      <c r="EN8" s="25">
        <v>281470</v>
      </c>
      <c r="EO8" s="25">
        <v>320340</v>
      </c>
      <c r="EP8" s="25">
        <v>321680</v>
      </c>
      <c r="EQ8" s="25">
        <v>321680</v>
      </c>
      <c r="ER8" s="25">
        <v>321680</v>
      </c>
      <c r="ES8" s="25">
        <v>321680</v>
      </c>
      <c r="ET8" s="25">
        <v>321680</v>
      </c>
      <c r="EU8" s="25">
        <v>321680</v>
      </c>
      <c r="EV8" s="25">
        <v>321680</v>
      </c>
      <c r="EW8" s="25">
        <v>321680</v>
      </c>
      <c r="EX8" s="25">
        <v>321680</v>
      </c>
      <c r="EY8" s="25">
        <v>321680</v>
      </c>
      <c r="EZ8" s="25">
        <v>321680</v>
      </c>
      <c r="FA8" s="25">
        <v>368324</v>
      </c>
      <c r="FB8" s="25">
        <v>369932</v>
      </c>
      <c r="FC8" s="25">
        <v>369932</v>
      </c>
      <c r="FD8" s="25">
        <v>369932</v>
      </c>
      <c r="FE8" s="25">
        <v>369932</v>
      </c>
      <c r="FF8" s="25">
        <v>369932</v>
      </c>
      <c r="FG8" s="25">
        <v>369932</v>
      </c>
      <c r="FH8" s="25">
        <v>369932</v>
      </c>
      <c r="FI8" s="25">
        <v>369932</v>
      </c>
      <c r="FJ8" s="25">
        <v>369932</v>
      </c>
      <c r="FK8" s="25">
        <v>369932</v>
      </c>
      <c r="FL8" s="25">
        <v>369932</v>
      </c>
      <c r="FM8" s="25">
        <v>369932</v>
      </c>
      <c r="FN8" s="25">
        <v>369932</v>
      </c>
      <c r="FO8" s="25">
        <v>369932</v>
      </c>
      <c r="FP8" s="25">
        <v>369932</v>
      </c>
      <c r="FQ8" s="75">
        <v>369932</v>
      </c>
      <c r="FR8" s="28">
        <f t="shared" si="64"/>
        <v>369932</v>
      </c>
      <c r="FS8" s="25">
        <v>0</v>
      </c>
      <c r="FT8" s="25">
        <v>0</v>
      </c>
      <c r="FU8" s="25">
        <v>0</v>
      </c>
      <c r="FV8" s="25">
        <v>0</v>
      </c>
      <c r="FW8" s="25">
        <v>0</v>
      </c>
      <c r="FX8" s="25">
        <v>0</v>
      </c>
      <c r="FY8" s="25">
        <v>0</v>
      </c>
      <c r="FZ8" s="25">
        <v>0</v>
      </c>
      <c r="GA8" s="25">
        <v>0</v>
      </c>
      <c r="GB8" s="25">
        <v>0</v>
      </c>
      <c r="GC8" s="25">
        <v>0</v>
      </c>
      <c r="GD8" s="25">
        <v>0</v>
      </c>
      <c r="GE8" s="25">
        <v>0</v>
      </c>
      <c r="GF8" s="25">
        <v>0</v>
      </c>
      <c r="GG8" s="25">
        <v>0</v>
      </c>
      <c r="GH8" s="25">
        <v>0</v>
      </c>
      <c r="GI8" s="25">
        <v>0</v>
      </c>
      <c r="GJ8" s="25">
        <v>0</v>
      </c>
      <c r="GK8" s="25">
        <v>0</v>
      </c>
      <c r="GL8" s="25">
        <v>0</v>
      </c>
      <c r="GM8" s="25">
        <v>0</v>
      </c>
      <c r="GN8" s="25">
        <v>0</v>
      </c>
      <c r="GO8" s="25">
        <v>0</v>
      </c>
      <c r="GP8" s="25">
        <v>0</v>
      </c>
      <c r="GQ8" s="25">
        <v>0</v>
      </c>
      <c r="GR8" s="25">
        <v>0</v>
      </c>
      <c r="GS8" s="25">
        <v>0</v>
      </c>
      <c r="GT8" s="25">
        <v>0</v>
      </c>
      <c r="GU8" s="25">
        <v>0</v>
      </c>
      <c r="GV8" s="25">
        <v>0</v>
      </c>
      <c r="GW8" s="25">
        <v>0</v>
      </c>
      <c r="GX8" s="25">
        <v>0</v>
      </c>
      <c r="GY8" s="25">
        <v>0</v>
      </c>
      <c r="GZ8" s="25">
        <v>0</v>
      </c>
      <c r="HA8" s="25">
        <v>0</v>
      </c>
      <c r="HB8" s="25">
        <v>0</v>
      </c>
      <c r="HC8" s="75">
        <v>0</v>
      </c>
      <c r="HD8" s="75">
        <v>0</v>
      </c>
      <c r="HE8" s="75">
        <v>0</v>
      </c>
      <c r="HF8" s="75">
        <v>0</v>
      </c>
      <c r="HG8" s="75">
        <v>0</v>
      </c>
      <c r="HH8" s="75">
        <v>0</v>
      </c>
      <c r="HI8" s="75">
        <v>0</v>
      </c>
      <c r="HJ8" s="75">
        <v>0</v>
      </c>
      <c r="HK8" s="75">
        <v>0</v>
      </c>
      <c r="HL8" s="75">
        <v>0</v>
      </c>
      <c r="HM8" s="75">
        <v>0</v>
      </c>
      <c r="HN8" s="75">
        <v>0</v>
      </c>
      <c r="HO8" s="75">
        <v>0</v>
      </c>
      <c r="HP8" s="75">
        <v>0</v>
      </c>
      <c r="HQ8" s="75">
        <v>0</v>
      </c>
      <c r="HR8" s="75">
        <v>0</v>
      </c>
      <c r="HS8" s="25">
        <f t="shared" si="27"/>
        <v>281470</v>
      </c>
      <c r="HT8" s="25">
        <f t="shared" si="28"/>
        <v>281470</v>
      </c>
      <c r="HU8" s="25">
        <f t="shared" si="29"/>
        <v>281470</v>
      </c>
      <c r="HV8" s="25">
        <f t="shared" si="30"/>
        <v>281470</v>
      </c>
      <c r="HW8" s="25">
        <f t="shared" si="31"/>
        <v>281470</v>
      </c>
      <c r="HX8" s="25">
        <f t="shared" si="32"/>
        <v>281470</v>
      </c>
      <c r="HY8" s="25">
        <f t="shared" si="33"/>
        <v>281470</v>
      </c>
      <c r="HZ8" s="25">
        <f t="shared" si="34"/>
        <v>281470</v>
      </c>
      <c r="IA8" s="25">
        <f t="shared" si="35"/>
        <v>281470</v>
      </c>
      <c r="IB8" s="25">
        <f t="shared" si="36"/>
        <v>281470</v>
      </c>
      <c r="IC8" s="25">
        <f t="shared" si="37"/>
        <v>281470</v>
      </c>
      <c r="ID8" s="25">
        <f t="shared" si="38"/>
        <v>281470</v>
      </c>
      <c r="IE8" s="25">
        <f t="shared" si="39"/>
        <v>281470</v>
      </c>
      <c r="IF8" s="25">
        <f t="shared" si="40"/>
        <v>281470</v>
      </c>
      <c r="IG8" s="25">
        <f t="shared" si="41"/>
        <v>281470</v>
      </c>
      <c r="IH8" s="25">
        <f t="shared" si="42"/>
        <v>281470</v>
      </c>
      <c r="II8" s="25">
        <f t="shared" si="43"/>
        <v>281470</v>
      </c>
      <c r="IJ8" s="25">
        <f t="shared" si="44"/>
        <v>281470</v>
      </c>
      <c r="IK8" s="25">
        <f t="shared" si="45"/>
        <v>281470</v>
      </c>
      <c r="IL8" s="25">
        <f t="shared" si="46"/>
        <v>281470</v>
      </c>
      <c r="IM8" s="25">
        <f t="shared" si="47"/>
        <v>281470</v>
      </c>
      <c r="IN8" s="25">
        <f t="shared" si="48"/>
        <v>281470</v>
      </c>
      <c r="IO8" s="25">
        <f t="shared" si="49"/>
        <v>281470</v>
      </c>
      <c r="IP8" s="25">
        <f t="shared" si="50"/>
        <v>320340</v>
      </c>
      <c r="IQ8" s="25">
        <f t="shared" si="51"/>
        <v>321680</v>
      </c>
      <c r="IR8" s="25">
        <f t="shared" si="52"/>
        <v>321680</v>
      </c>
      <c r="IS8" s="25">
        <f t="shared" si="53"/>
        <v>321680</v>
      </c>
      <c r="IT8" s="25">
        <f t="shared" si="54"/>
        <v>321680</v>
      </c>
      <c r="IU8" s="25">
        <f t="shared" si="55"/>
        <v>321680</v>
      </c>
      <c r="IV8" s="25">
        <f t="shared" si="56"/>
        <v>321680</v>
      </c>
      <c r="IW8" s="25">
        <f t="shared" si="170"/>
        <v>321680</v>
      </c>
      <c r="IX8" s="25">
        <f t="shared" si="171"/>
        <v>321680</v>
      </c>
      <c r="IY8" s="25">
        <f>+EX8+GY8</f>
        <v>321680</v>
      </c>
      <c r="IZ8" s="25">
        <f t="shared" si="168"/>
        <v>321680</v>
      </c>
      <c r="JA8" s="25">
        <f t="shared" si="168"/>
        <v>321680</v>
      </c>
      <c r="JB8" s="25">
        <f t="shared" si="168"/>
        <v>368324</v>
      </c>
      <c r="JC8" s="25">
        <f t="shared" si="168"/>
        <v>369932</v>
      </c>
      <c r="JD8" s="25">
        <f t="shared" si="168"/>
        <v>369932</v>
      </c>
      <c r="JE8" s="25">
        <f t="shared" si="168"/>
        <v>369932</v>
      </c>
      <c r="JF8" s="25">
        <f t="shared" si="168"/>
        <v>369932</v>
      </c>
      <c r="JG8" s="25">
        <f t="shared" si="168"/>
        <v>369932</v>
      </c>
      <c r="JH8" s="25">
        <f t="shared" si="168"/>
        <v>369932</v>
      </c>
      <c r="JI8" s="25">
        <f t="shared" si="168"/>
        <v>369932</v>
      </c>
      <c r="JJ8" s="25">
        <f t="shared" si="169"/>
        <v>369932</v>
      </c>
      <c r="JK8" s="25">
        <f t="shared" si="169"/>
        <v>369932</v>
      </c>
      <c r="JL8" s="25">
        <f t="shared" si="169"/>
        <v>369932</v>
      </c>
      <c r="JM8" s="25">
        <f t="shared" si="169"/>
        <v>369932</v>
      </c>
      <c r="JN8" s="25">
        <f t="shared" si="169"/>
        <v>369932</v>
      </c>
      <c r="JO8" s="25">
        <f t="shared" si="169"/>
        <v>369932</v>
      </c>
      <c r="JP8" s="25">
        <f t="shared" si="169"/>
        <v>369932</v>
      </c>
      <c r="JQ8" s="25">
        <f t="shared" si="169"/>
        <v>369932</v>
      </c>
      <c r="JR8" s="25">
        <f t="shared" si="169"/>
        <v>369932</v>
      </c>
      <c r="JS8" s="28">
        <f t="shared" si="65"/>
        <v>369932</v>
      </c>
      <c r="JT8" s="30">
        <f t="shared" si="66"/>
        <v>70</v>
      </c>
      <c r="JU8" s="30">
        <f t="shared" si="67"/>
        <v>70</v>
      </c>
      <c r="JV8" s="30">
        <f t="shared" si="68"/>
        <v>70</v>
      </c>
      <c r="JW8" s="30">
        <f t="shared" si="69"/>
        <v>70</v>
      </c>
      <c r="JX8" s="30">
        <f t="shared" si="70"/>
        <v>70</v>
      </c>
      <c r="JY8" s="30">
        <f t="shared" si="71"/>
        <v>70</v>
      </c>
      <c r="JZ8" s="30">
        <f t="shared" si="72"/>
        <v>70</v>
      </c>
      <c r="KA8" s="30">
        <f t="shared" si="73"/>
        <v>70</v>
      </c>
      <c r="KB8" s="30">
        <f t="shared" si="74"/>
        <v>70</v>
      </c>
      <c r="KC8" s="30">
        <f t="shared" si="75"/>
        <v>70</v>
      </c>
      <c r="KD8" s="30">
        <f t="shared" si="76"/>
        <v>70</v>
      </c>
      <c r="KE8" s="30">
        <f t="shared" si="77"/>
        <v>70</v>
      </c>
      <c r="KF8" s="30">
        <f t="shared" si="78"/>
        <v>70</v>
      </c>
      <c r="KG8" s="30">
        <f t="shared" si="79"/>
        <v>70</v>
      </c>
      <c r="KH8" s="30">
        <f t="shared" si="80"/>
        <v>70</v>
      </c>
      <c r="KI8" s="30">
        <f t="shared" si="81"/>
        <v>70</v>
      </c>
      <c r="KJ8" s="30">
        <f t="shared" si="82"/>
        <v>70</v>
      </c>
      <c r="KK8" s="30">
        <f t="shared" si="83"/>
        <v>70</v>
      </c>
      <c r="KL8" s="30">
        <f t="shared" si="84"/>
        <v>70</v>
      </c>
      <c r="KM8" s="30">
        <f t="shared" si="85"/>
        <v>70</v>
      </c>
      <c r="KN8" s="30">
        <f t="shared" si="86"/>
        <v>70</v>
      </c>
      <c r="KO8" s="30">
        <f t="shared" si="87"/>
        <v>70</v>
      </c>
      <c r="KP8" s="30">
        <f t="shared" si="88"/>
        <v>70</v>
      </c>
      <c r="KQ8" s="30">
        <f t="shared" si="89"/>
        <v>79.66674956478488</v>
      </c>
      <c r="KR8" s="30">
        <f t="shared" si="90"/>
        <v>80</v>
      </c>
      <c r="KS8" s="30">
        <f t="shared" si="91"/>
        <v>80</v>
      </c>
      <c r="KT8" s="30">
        <f t="shared" si="92"/>
        <v>80</v>
      </c>
      <c r="KU8" s="30">
        <f t="shared" si="93"/>
        <v>80</v>
      </c>
      <c r="KV8" s="30">
        <f t="shared" si="94"/>
        <v>80</v>
      </c>
      <c r="KW8" s="30">
        <f t="shared" si="95"/>
        <v>80</v>
      </c>
      <c r="KX8" s="30">
        <f t="shared" si="96"/>
        <v>80</v>
      </c>
      <c r="KY8" s="30">
        <f t="shared" si="97"/>
        <v>80</v>
      </c>
      <c r="KZ8" s="30">
        <f t="shared" si="98"/>
        <v>80</v>
      </c>
      <c r="LA8" s="30">
        <f t="shared" si="99"/>
        <v>80</v>
      </c>
      <c r="LB8" s="30">
        <f t="shared" si="99"/>
        <v>80</v>
      </c>
      <c r="LC8" s="30">
        <f t="shared" si="99"/>
        <v>91.60009947774185</v>
      </c>
      <c r="LD8" s="30">
        <f t="shared" si="99"/>
        <v>92</v>
      </c>
      <c r="LE8" s="30">
        <f t="shared" si="62"/>
        <v>92</v>
      </c>
      <c r="LF8" s="30">
        <f t="shared" si="62"/>
        <v>92</v>
      </c>
      <c r="LG8" s="30">
        <f t="shared" si="62"/>
        <v>92</v>
      </c>
      <c r="LH8" s="30">
        <f t="shared" si="62"/>
        <v>92</v>
      </c>
      <c r="LI8" s="30">
        <f t="shared" si="62"/>
        <v>92</v>
      </c>
      <c r="LJ8" s="30">
        <f t="shared" si="62"/>
        <v>92</v>
      </c>
      <c r="LK8" s="30">
        <f t="shared" si="62"/>
        <v>92</v>
      </c>
      <c r="LL8" s="30">
        <f t="shared" si="62"/>
        <v>92</v>
      </c>
      <c r="LM8" s="30">
        <f t="shared" si="62"/>
        <v>92</v>
      </c>
      <c r="LN8" s="30">
        <f t="shared" si="62"/>
        <v>92</v>
      </c>
      <c r="LO8" s="30">
        <f t="shared" si="62"/>
        <v>92</v>
      </c>
      <c r="LP8" s="30">
        <f t="shared" si="62"/>
        <v>92</v>
      </c>
      <c r="LQ8" s="30">
        <f t="shared" si="62"/>
        <v>92</v>
      </c>
      <c r="LR8" s="30">
        <f t="shared" si="62"/>
        <v>92</v>
      </c>
      <c r="LS8" s="30">
        <f t="shared" si="62"/>
        <v>92</v>
      </c>
      <c r="LT8" s="69">
        <f t="shared" si="100"/>
        <v>92</v>
      </c>
      <c r="LU8" s="40">
        <f t="shared" si="101"/>
        <v>92</v>
      </c>
      <c r="LV8" s="40">
        <f t="shared" si="102"/>
        <v>0</v>
      </c>
    </row>
    <row r="9" spans="1:334" x14ac:dyDescent="0.25">
      <c r="A9" s="21">
        <f t="shared" si="103"/>
        <v>8</v>
      </c>
      <c r="B9" s="22" t="s">
        <v>211</v>
      </c>
      <c r="C9" s="21" t="s">
        <v>488</v>
      </c>
      <c r="D9" s="22" t="s">
        <v>7</v>
      </c>
      <c r="E9" s="23" t="s">
        <v>825</v>
      </c>
      <c r="F9" s="21" t="s">
        <v>1090</v>
      </c>
      <c r="G9" s="23" t="s">
        <v>14</v>
      </c>
      <c r="H9" s="24" t="s">
        <v>289</v>
      </c>
      <c r="I9" s="21" t="s">
        <v>196</v>
      </c>
      <c r="J9" s="94">
        <v>41297</v>
      </c>
      <c r="K9" s="94">
        <v>43030</v>
      </c>
      <c r="L9" s="21" t="s">
        <v>275</v>
      </c>
      <c r="M9" s="25">
        <v>1328</v>
      </c>
      <c r="N9" s="25">
        <v>2218</v>
      </c>
      <c r="O9" s="26">
        <v>0.1</v>
      </c>
      <c r="P9" s="27">
        <v>134218</v>
      </c>
      <c r="Q9" s="27">
        <v>2698484</v>
      </c>
      <c r="R9" s="27">
        <v>2603692</v>
      </c>
      <c r="S9" s="27">
        <v>2343120</v>
      </c>
      <c r="T9" s="25">
        <v>2836593</v>
      </c>
      <c r="U9" s="25">
        <v>2598888</v>
      </c>
      <c r="V9" s="25">
        <v>2727900</v>
      </c>
      <c r="W9" s="25">
        <v>2588301</v>
      </c>
      <c r="X9" s="25">
        <v>3307823</v>
      </c>
      <c r="Y9" s="25">
        <v>2662417</v>
      </c>
      <c r="Z9" s="25">
        <v>2592403</v>
      </c>
      <c r="AA9" s="25">
        <v>2550000</v>
      </c>
      <c r="AB9" s="25">
        <v>3135611</v>
      </c>
      <c r="AC9" s="25">
        <v>2991262</v>
      </c>
      <c r="AD9" s="25">
        <v>2687307</v>
      </c>
      <c r="AE9" s="25">
        <v>2864511</v>
      </c>
      <c r="AF9" s="25">
        <v>3391298</v>
      </c>
      <c r="AG9" s="25">
        <v>2266840</v>
      </c>
      <c r="AH9" s="25">
        <v>2764702</v>
      </c>
      <c r="AI9" s="25">
        <v>2585593</v>
      </c>
      <c r="AJ9" s="25">
        <v>3010670</v>
      </c>
      <c r="AK9" s="25">
        <v>3431944</v>
      </c>
      <c r="AL9" s="25">
        <v>2683454</v>
      </c>
      <c r="AM9" s="25">
        <v>2690067</v>
      </c>
      <c r="AN9" s="25">
        <v>3356873</v>
      </c>
      <c r="AO9" s="25">
        <v>3656211</v>
      </c>
      <c r="AP9" s="25">
        <v>3126786</v>
      </c>
      <c r="AQ9" s="25">
        <v>3236932</v>
      </c>
      <c r="AR9" s="25">
        <v>4062870</v>
      </c>
      <c r="AS9" s="25">
        <v>3130007</v>
      </c>
      <c r="AT9" s="25">
        <v>3414461</v>
      </c>
      <c r="AU9" s="25">
        <v>3273543.7367016119</v>
      </c>
      <c r="AV9" s="25">
        <v>2956161.1586143463</v>
      </c>
      <c r="AW9" s="25">
        <v>3922873</v>
      </c>
      <c r="AX9" s="25">
        <v>3316123</v>
      </c>
      <c r="AY9" s="25">
        <v>3766592.9646165334</v>
      </c>
      <c r="AZ9" s="25">
        <v>3729647</v>
      </c>
      <c r="BA9" s="25">
        <v>4015109.095550477</v>
      </c>
      <c r="BB9" s="25">
        <v>3498472</v>
      </c>
      <c r="BC9" s="25">
        <v>3937889</v>
      </c>
      <c r="BD9" s="75">
        <v>3901592</v>
      </c>
      <c r="BE9" s="75">
        <v>3422417</v>
      </c>
      <c r="BF9" s="75">
        <v>4178289</v>
      </c>
      <c r="BG9" s="75">
        <v>3377214</v>
      </c>
      <c r="BH9" s="75">
        <v>4010302</v>
      </c>
      <c r="BI9" s="75">
        <v>3858187</v>
      </c>
      <c r="BJ9" s="75">
        <v>3116237</v>
      </c>
      <c r="BK9" s="75">
        <v>3960762</v>
      </c>
      <c r="BL9" s="75">
        <v>4474731</v>
      </c>
      <c r="BM9" s="75">
        <v>3756426</v>
      </c>
      <c r="BN9" s="75">
        <v>4255773</v>
      </c>
      <c r="BO9" s="75">
        <v>4514148</v>
      </c>
      <c r="BP9" s="28">
        <f t="shared" si="63"/>
        <v>4250269.5</v>
      </c>
      <c r="BQ9" s="29">
        <f t="shared" si="0"/>
        <v>101.06777108433735</v>
      </c>
      <c r="BR9" s="29">
        <f t="shared" si="1"/>
        <v>2031.9909638554218</v>
      </c>
      <c r="BS9" s="29">
        <f t="shared" si="2"/>
        <v>1960.6114457831325</v>
      </c>
      <c r="BT9" s="29">
        <f t="shared" si="3"/>
        <v>1764.3975903614457</v>
      </c>
      <c r="BU9" s="29">
        <f t="shared" si="4"/>
        <v>2135.9887048192772</v>
      </c>
      <c r="BV9" s="29">
        <f t="shared" si="5"/>
        <v>1956.9939759036145</v>
      </c>
      <c r="BW9" s="29">
        <f t="shared" si="6"/>
        <v>2054.1415662650602</v>
      </c>
      <c r="BX9" s="29">
        <f t="shared" si="7"/>
        <v>1949.0218373493976</v>
      </c>
      <c r="BY9" s="29">
        <f t="shared" si="8"/>
        <v>2490.8305722891564</v>
      </c>
      <c r="BZ9" s="29">
        <f t="shared" si="9"/>
        <v>2004.8320783132531</v>
      </c>
      <c r="CA9" s="29">
        <f t="shared" si="10"/>
        <v>1952.1106927710844</v>
      </c>
      <c r="CB9" s="29">
        <f t="shared" si="11"/>
        <v>1920.1807228915663</v>
      </c>
      <c r="CC9" s="29">
        <f t="shared" si="12"/>
        <v>2361.1528614457829</v>
      </c>
      <c r="CD9" s="29">
        <f t="shared" si="13"/>
        <v>2252.4563253012047</v>
      </c>
      <c r="CE9" s="29">
        <f t="shared" si="14"/>
        <v>2023.5745481927711</v>
      </c>
      <c r="CF9" s="29">
        <f t="shared" si="15"/>
        <v>2157.0112951807228</v>
      </c>
      <c r="CG9" s="29">
        <f t="shared" si="16"/>
        <v>2553.6882530120483</v>
      </c>
      <c r="CH9" s="29">
        <f t="shared" si="17"/>
        <v>1706.9578313253012</v>
      </c>
      <c r="CI9" s="29">
        <f t="shared" si="18"/>
        <v>2081.8539156626507</v>
      </c>
      <c r="CJ9" s="29">
        <f t="shared" si="19"/>
        <v>1946.9826807228915</v>
      </c>
      <c r="CK9" s="29">
        <f t="shared" si="20"/>
        <v>2267.0707831325303</v>
      </c>
      <c r="CL9" s="29">
        <f t="shared" si="21"/>
        <v>2584.2951807228915</v>
      </c>
      <c r="CM9" s="29">
        <f t="shared" si="22"/>
        <v>2020.6731927710844</v>
      </c>
      <c r="CN9" s="29">
        <f t="shared" si="23"/>
        <v>2025.6528614457832</v>
      </c>
      <c r="CO9" s="29">
        <f t="shared" si="24"/>
        <v>2527.7658132530119</v>
      </c>
      <c r="CP9" s="29">
        <f t="shared" si="24"/>
        <v>2753.1709337349398</v>
      </c>
      <c r="CQ9" s="29">
        <f t="shared" si="24"/>
        <v>2354.507530120482</v>
      </c>
      <c r="CR9" s="29">
        <f t="shared" si="24"/>
        <v>2437.4487951807228</v>
      </c>
      <c r="CS9" s="29">
        <f t="shared" si="24"/>
        <v>3059.390060240964</v>
      </c>
      <c r="CT9" s="29">
        <f t="shared" si="24"/>
        <v>2356.9329819277109</v>
      </c>
      <c r="CU9" s="29">
        <f t="shared" si="24"/>
        <v>2571.1302710843374</v>
      </c>
      <c r="CV9" s="29">
        <f t="shared" si="24"/>
        <v>2465.0178740222982</v>
      </c>
      <c r="CW9" s="29">
        <f t="shared" si="24"/>
        <v>2226.0249688361041</v>
      </c>
      <c r="CX9" s="29">
        <f t="shared" si="24"/>
        <v>2953.9706325301204</v>
      </c>
      <c r="CY9" s="29">
        <f t="shared" si="24"/>
        <v>2497.0805722891564</v>
      </c>
      <c r="CZ9" s="29">
        <f t="shared" si="24"/>
        <v>2836.2898829943774</v>
      </c>
      <c r="DA9" s="29">
        <f t="shared" si="24"/>
        <v>2808.4691265060242</v>
      </c>
      <c r="DB9" s="29">
        <f t="shared" si="24"/>
        <v>3023.4255237578896</v>
      </c>
      <c r="DC9" s="29">
        <f t="shared" si="24"/>
        <v>2634.3915662650602</v>
      </c>
      <c r="DD9" s="29">
        <f t="shared" si="24"/>
        <v>2965.2778614457829</v>
      </c>
      <c r="DE9" s="29">
        <f t="shared" si="25"/>
        <v>2937.9457831325303</v>
      </c>
      <c r="DF9" s="29">
        <f t="shared" si="25"/>
        <v>2577.1212349397592</v>
      </c>
      <c r="DG9" s="29">
        <f t="shared" si="25"/>
        <v>3146.3019578313251</v>
      </c>
      <c r="DH9" s="29">
        <f t="shared" si="25"/>
        <v>2543.0828313253014</v>
      </c>
      <c r="DI9" s="29">
        <f t="shared" si="25"/>
        <v>3019.8057228915663</v>
      </c>
      <c r="DJ9" s="29">
        <f t="shared" si="25"/>
        <v>2905.2612951807228</v>
      </c>
      <c r="DK9" s="29">
        <f t="shared" si="25"/>
        <v>2346.5640060240962</v>
      </c>
      <c r="DL9" s="29">
        <f t="shared" si="25"/>
        <v>2982.5015060240962</v>
      </c>
      <c r="DM9" s="29">
        <f t="shared" si="25"/>
        <v>3369.5263554216867</v>
      </c>
      <c r="DN9" s="29">
        <f t="shared" si="25"/>
        <v>2828.6340361445782</v>
      </c>
      <c r="DO9" s="29">
        <f t="shared" si="25"/>
        <v>3204.6483433734938</v>
      </c>
      <c r="DP9" s="29">
        <f t="shared" si="25"/>
        <v>3399.2078313253014</v>
      </c>
      <c r="DQ9" s="105">
        <f t="shared" si="26"/>
        <v>3200.5041415662649</v>
      </c>
      <c r="DR9" s="25">
        <v>288340</v>
      </c>
      <c r="DS9" s="25">
        <v>288340</v>
      </c>
      <c r="DT9" s="25">
        <v>288340</v>
      </c>
      <c r="DU9" s="25">
        <v>288340</v>
      </c>
      <c r="DV9" s="25">
        <v>288340</v>
      </c>
      <c r="DW9" s="25">
        <v>288340</v>
      </c>
      <c r="DX9" s="25">
        <v>288340</v>
      </c>
      <c r="DY9" s="25">
        <v>288340</v>
      </c>
      <c r="DZ9" s="25">
        <v>288340</v>
      </c>
      <c r="EA9" s="25">
        <v>291297</v>
      </c>
      <c r="EB9" s="25">
        <v>299430</v>
      </c>
      <c r="EC9" s="25">
        <v>299430</v>
      </c>
      <c r="ED9" s="25">
        <v>299430</v>
      </c>
      <c r="EE9" s="25">
        <v>299430</v>
      </c>
      <c r="EF9" s="25">
        <v>299430</v>
      </c>
      <c r="EG9" s="25">
        <v>299430</v>
      </c>
      <c r="EH9" s="25">
        <v>299430</v>
      </c>
      <c r="EI9" s="25">
        <v>299430</v>
      </c>
      <c r="EJ9" s="25">
        <v>299430</v>
      </c>
      <c r="EK9" s="25">
        <v>299430</v>
      </c>
      <c r="EL9" s="25">
        <v>299430</v>
      </c>
      <c r="EM9" s="25">
        <v>302387</v>
      </c>
      <c r="EN9" s="25">
        <v>310520</v>
      </c>
      <c r="EO9" s="25">
        <v>310520</v>
      </c>
      <c r="EP9" s="25">
        <v>310520</v>
      </c>
      <c r="EQ9" s="25">
        <v>310520</v>
      </c>
      <c r="ER9" s="25">
        <v>310520</v>
      </c>
      <c r="ES9" s="25">
        <v>310520</v>
      </c>
      <c r="ET9" s="25">
        <v>310520</v>
      </c>
      <c r="EU9" s="25">
        <v>310520</v>
      </c>
      <c r="EV9" s="25">
        <v>310520</v>
      </c>
      <c r="EW9" s="25">
        <v>310520</v>
      </c>
      <c r="EX9" s="25">
        <v>310520</v>
      </c>
      <c r="EY9" s="25">
        <v>322941</v>
      </c>
      <c r="EZ9" s="25">
        <v>357098</v>
      </c>
      <c r="FA9" s="25">
        <v>357098</v>
      </c>
      <c r="FB9" s="25">
        <v>357098</v>
      </c>
      <c r="FC9" s="25">
        <v>357098</v>
      </c>
      <c r="FD9" s="25">
        <v>357098</v>
      </c>
      <c r="FE9" s="25">
        <v>357098</v>
      </c>
      <c r="FF9" s="25">
        <v>357098</v>
      </c>
      <c r="FG9" s="25">
        <v>357098</v>
      </c>
      <c r="FH9" s="25">
        <v>357098</v>
      </c>
      <c r="FI9" s="25">
        <v>357098</v>
      </c>
      <c r="FJ9" s="25">
        <v>357098</v>
      </c>
      <c r="FK9" s="25">
        <v>357098</v>
      </c>
      <c r="FL9" s="25">
        <v>357098</v>
      </c>
      <c r="FM9" s="25">
        <v>357098</v>
      </c>
      <c r="FN9" s="25">
        <v>357098</v>
      </c>
      <c r="FO9" s="25">
        <v>357098</v>
      </c>
      <c r="FP9" s="25">
        <v>357098</v>
      </c>
      <c r="FQ9" s="75">
        <v>357098</v>
      </c>
      <c r="FR9" s="28">
        <f t="shared" si="64"/>
        <v>357098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Y9" s="25">
        <v>0</v>
      </c>
      <c r="FZ9" s="25">
        <v>0</v>
      </c>
      <c r="GA9" s="25">
        <v>3256</v>
      </c>
      <c r="GB9" s="25">
        <v>0</v>
      </c>
      <c r="GC9" s="25">
        <v>0</v>
      </c>
      <c r="GD9" s="25">
        <v>0</v>
      </c>
      <c r="GE9" s="25">
        <v>14131.100000000035</v>
      </c>
      <c r="GF9" s="25">
        <v>0</v>
      </c>
      <c r="GG9" s="25">
        <v>0</v>
      </c>
      <c r="GH9" s="25">
        <v>26023.700000000012</v>
      </c>
      <c r="GI9" s="25">
        <v>39699.800000000047</v>
      </c>
      <c r="GJ9" s="25">
        <v>0</v>
      </c>
      <c r="GK9" s="25">
        <v>0</v>
      </c>
      <c r="GL9" s="25">
        <v>0</v>
      </c>
      <c r="GM9" s="25">
        <v>1637</v>
      </c>
      <c r="GN9" s="25">
        <v>0</v>
      </c>
      <c r="GO9" s="25">
        <v>0</v>
      </c>
      <c r="GP9" s="25">
        <v>0</v>
      </c>
      <c r="GQ9" s="25">
        <v>25167</v>
      </c>
      <c r="GR9" s="25">
        <v>55101</v>
      </c>
      <c r="GS9" s="25">
        <v>2159</v>
      </c>
      <c r="GT9" s="25">
        <v>13173</v>
      </c>
      <c r="GU9" s="25">
        <v>95767</v>
      </c>
      <c r="GV9" s="25">
        <v>2481</v>
      </c>
      <c r="GW9" s="25">
        <v>30926</v>
      </c>
      <c r="GX9" s="25">
        <v>12297</v>
      </c>
      <c r="GY9" s="25">
        <v>0</v>
      </c>
      <c r="GZ9" s="25">
        <v>69346</v>
      </c>
      <c r="HA9" s="25">
        <v>0</v>
      </c>
      <c r="HB9" s="25">
        <v>0</v>
      </c>
      <c r="HC9" s="25">
        <v>15867</v>
      </c>
      <c r="HD9" s="25">
        <v>16663</v>
      </c>
      <c r="HE9" s="75">
        <v>0</v>
      </c>
      <c r="HF9" s="75">
        <v>36691</v>
      </c>
      <c r="HG9" s="75">
        <v>33061</v>
      </c>
      <c r="HH9" s="75">
        <v>0</v>
      </c>
      <c r="HI9" s="75">
        <v>60731</v>
      </c>
      <c r="HJ9" s="75">
        <v>0</v>
      </c>
      <c r="HK9" s="75">
        <v>43932</v>
      </c>
      <c r="HL9" s="75">
        <v>28721</v>
      </c>
      <c r="HM9" s="75">
        <v>0</v>
      </c>
      <c r="HN9" s="75">
        <v>0</v>
      </c>
      <c r="HO9" s="75">
        <v>39668.5</v>
      </c>
      <c r="HP9" s="75">
        <v>18545</v>
      </c>
      <c r="HQ9" s="75">
        <v>68479</v>
      </c>
      <c r="HR9" s="75">
        <v>87628</v>
      </c>
      <c r="HS9" s="25">
        <f t="shared" si="27"/>
        <v>288340</v>
      </c>
      <c r="HT9" s="25">
        <f t="shared" si="28"/>
        <v>288340</v>
      </c>
      <c r="HU9" s="25">
        <f t="shared" si="29"/>
        <v>288340</v>
      </c>
      <c r="HV9" s="25">
        <f t="shared" si="30"/>
        <v>288340</v>
      </c>
      <c r="HW9" s="25">
        <f t="shared" si="31"/>
        <v>288340</v>
      </c>
      <c r="HX9" s="25">
        <f t="shared" si="32"/>
        <v>288340</v>
      </c>
      <c r="HY9" s="25">
        <f t="shared" si="33"/>
        <v>288340</v>
      </c>
      <c r="HZ9" s="25">
        <f t="shared" si="34"/>
        <v>288340</v>
      </c>
      <c r="IA9" s="25">
        <f t="shared" si="35"/>
        <v>291596</v>
      </c>
      <c r="IB9" s="25">
        <f t="shared" si="36"/>
        <v>291297</v>
      </c>
      <c r="IC9" s="25">
        <f t="shared" si="37"/>
        <v>299430</v>
      </c>
      <c r="ID9" s="25">
        <f t="shared" si="38"/>
        <v>299430</v>
      </c>
      <c r="IE9" s="25">
        <f t="shared" si="39"/>
        <v>313561.10000000003</v>
      </c>
      <c r="IF9" s="25">
        <f t="shared" si="40"/>
        <v>299430</v>
      </c>
      <c r="IG9" s="25">
        <f t="shared" si="41"/>
        <v>299430</v>
      </c>
      <c r="IH9" s="25">
        <f t="shared" si="42"/>
        <v>325453.7</v>
      </c>
      <c r="II9" s="25">
        <f t="shared" si="43"/>
        <v>339129.80000000005</v>
      </c>
      <c r="IJ9" s="25">
        <f t="shared" si="44"/>
        <v>299430</v>
      </c>
      <c r="IK9" s="25">
        <f t="shared" si="45"/>
        <v>299430</v>
      </c>
      <c r="IL9" s="25">
        <f t="shared" si="46"/>
        <v>299430</v>
      </c>
      <c r="IM9" s="25">
        <f t="shared" si="47"/>
        <v>301067</v>
      </c>
      <c r="IN9" s="25">
        <f t="shared" si="48"/>
        <v>302387</v>
      </c>
      <c r="IO9" s="25">
        <f t="shared" si="49"/>
        <v>310520</v>
      </c>
      <c r="IP9" s="25">
        <f t="shared" si="50"/>
        <v>310520</v>
      </c>
      <c r="IQ9" s="25">
        <f t="shared" si="51"/>
        <v>335687</v>
      </c>
      <c r="IR9" s="25">
        <f t="shared" si="52"/>
        <v>365621</v>
      </c>
      <c r="IS9" s="25">
        <f t="shared" si="53"/>
        <v>312679</v>
      </c>
      <c r="IT9" s="25">
        <f t="shared" si="54"/>
        <v>323693</v>
      </c>
      <c r="IU9" s="25">
        <f t="shared" si="55"/>
        <v>406287</v>
      </c>
      <c r="IV9" s="25">
        <f t="shared" si="56"/>
        <v>313001</v>
      </c>
      <c r="IW9" s="25">
        <f t="shared" si="170"/>
        <v>341446</v>
      </c>
      <c r="IX9" s="25">
        <f t="shared" si="171"/>
        <v>322817</v>
      </c>
      <c r="IY9" s="25">
        <f>+EX9+GY9</f>
        <v>310520</v>
      </c>
      <c r="IZ9" s="25">
        <f t="shared" si="168"/>
        <v>392287</v>
      </c>
      <c r="JA9" s="25">
        <f t="shared" si="168"/>
        <v>357098</v>
      </c>
      <c r="JB9" s="25">
        <f t="shared" si="168"/>
        <v>357098</v>
      </c>
      <c r="JC9" s="25">
        <f t="shared" si="168"/>
        <v>372965</v>
      </c>
      <c r="JD9" s="25">
        <f t="shared" si="168"/>
        <v>373761</v>
      </c>
      <c r="JE9" s="25">
        <f t="shared" si="168"/>
        <v>357098</v>
      </c>
      <c r="JF9" s="25">
        <f t="shared" si="168"/>
        <v>393789</v>
      </c>
      <c r="JG9" s="25">
        <f t="shared" si="168"/>
        <v>390159</v>
      </c>
      <c r="JH9" s="25">
        <f t="shared" si="168"/>
        <v>357098</v>
      </c>
      <c r="JI9" s="25">
        <f t="shared" si="168"/>
        <v>417829</v>
      </c>
      <c r="JJ9" s="25">
        <f t="shared" si="169"/>
        <v>357098</v>
      </c>
      <c r="JK9" s="25">
        <f t="shared" si="169"/>
        <v>401030</v>
      </c>
      <c r="JL9" s="25">
        <f t="shared" si="169"/>
        <v>385819</v>
      </c>
      <c r="JM9" s="25">
        <f t="shared" si="169"/>
        <v>357098</v>
      </c>
      <c r="JN9" s="25">
        <f t="shared" si="169"/>
        <v>357098</v>
      </c>
      <c r="JO9" s="25">
        <f t="shared" si="169"/>
        <v>396766.5</v>
      </c>
      <c r="JP9" s="25">
        <f t="shared" si="169"/>
        <v>375643</v>
      </c>
      <c r="JQ9" s="25">
        <f t="shared" si="169"/>
        <v>425577</v>
      </c>
      <c r="JR9" s="25">
        <f t="shared" si="169"/>
        <v>444726</v>
      </c>
      <c r="JS9" s="28">
        <f t="shared" si="65"/>
        <v>410678.125</v>
      </c>
      <c r="JT9" s="30">
        <f t="shared" si="66"/>
        <v>130</v>
      </c>
      <c r="JU9" s="30">
        <f t="shared" si="67"/>
        <v>130</v>
      </c>
      <c r="JV9" s="30">
        <f t="shared" si="68"/>
        <v>130</v>
      </c>
      <c r="JW9" s="30">
        <f t="shared" si="69"/>
        <v>130</v>
      </c>
      <c r="JX9" s="30">
        <f t="shared" si="70"/>
        <v>130</v>
      </c>
      <c r="JY9" s="30">
        <f t="shared" si="71"/>
        <v>130</v>
      </c>
      <c r="JZ9" s="30">
        <f t="shared" si="72"/>
        <v>130</v>
      </c>
      <c r="KA9" s="30">
        <f t="shared" si="73"/>
        <v>130</v>
      </c>
      <c r="KB9" s="30">
        <f t="shared" si="74"/>
        <v>131.46798917944093</v>
      </c>
      <c r="KC9" s="30">
        <f t="shared" si="75"/>
        <v>131.33318304779081</v>
      </c>
      <c r="KD9" s="30">
        <f t="shared" si="76"/>
        <v>135</v>
      </c>
      <c r="KE9" s="30">
        <f t="shared" si="77"/>
        <v>135</v>
      </c>
      <c r="KF9" s="30">
        <f t="shared" si="78"/>
        <v>141.37110009017135</v>
      </c>
      <c r="KG9" s="30">
        <f t="shared" si="79"/>
        <v>135</v>
      </c>
      <c r="KH9" s="30">
        <f t="shared" si="80"/>
        <v>135</v>
      </c>
      <c r="KI9" s="30">
        <f t="shared" si="81"/>
        <v>146.73295761947702</v>
      </c>
      <c r="KJ9" s="30">
        <f t="shared" si="82"/>
        <v>152.8989179440938</v>
      </c>
      <c r="KK9" s="30">
        <f t="shared" si="83"/>
        <v>135</v>
      </c>
      <c r="KL9" s="30">
        <f t="shared" si="84"/>
        <v>135</v>
      </c>
      <c r="KM9" s="30">
        <f t="shared" si="85"/>
        <v>135</v>
      </c>
      <c r="KN9" s="30">
        <f t="shared" si="86"/>
        <v>135.7380522993688</v>
      </c>
      <c r="KO9" s="30">
        <f t="shared" si="87"/>
        <v>136.33318304779081</v>
      </c>
      <c r="KP9" s="30">
        <f t="shared" si="88"/>
        <v>140</v>
      </c>
      <c r="KQ9" s="30">
        <f t="shared" si="89"/>
        <v>140</v>
      </c>
      <c r="KR9" s="30">
        <f t="shared" si="90"/>
        <v>151.34670874661859</v>
      </c>
      <c r="KS9" s="30">
        <f t="shared" si="91"/>
        <v>164.84265103697024</v>
      </c>
      <c r="KT9" s="30">
        <f t="shared" si="92"/>
        <v>140.97339945897204</v>
      </c>
      <c r="KU9" s="30">
        <f t="shared" si="93"/>
        <v>145.93913435527503</v>
      </c>
      <c r="KV9" s="30">
        <f t="shared" si="94"/>
        <v>183.17718665464383</v>
      </c>
      <c r="KW9" s="30">
        <f t="shared" si="95"/>
        <v>141.11857529305681</v>
      </c>
      <c r="KX9" s="30">
        <f t="shared" si="96"/>
        <v>153.94319206492335</v>
      </c>
      <c r="KY9" s="30">
        <f t="shared" si="97"/>
        <v>145.54418394950406</v>
      </c>
      <c r="KZ9" s="30">
        <f t="shared" si="98"/>
        <v>140</v>
      </c>
      <c r="LA9" s="30">
        <f t="shared" si="99"/>
        <v>176.86519386834988</v>
      </c>
      <c r="LB9" s="30">
        <f t="shared" si="99"/>
        <v>161</v>
      </c>
      <c r="LC9" s="30">
        <f t="shared" si="99"/>
        <v>161</v>
      </c>
      <c r="LD9" s="30">
        <f t="shared" si="99"/>
        <v>168.15374211000901</v>
      </c>
      <c r="LE9" s="30">
        <f t="shared" si="62"/>
        <v>168.51262398557259</v>
      </c>
      <c r="LF9" s="30">
        <f t="shared" si="62"/>
        <v>161</v>
      </c>
      <c r="LG9" s="30">
        <f t="shared" si="62"/>
        <v>177.54238052299368</v>
      </c>
      <c r="LH9" s="30">
        <f t="shared" si="62"/>
        <v>175.90577096483318</v>
      </c>
      <c r="LI9" s="30">
        <f t="shared" si="62"/>
        <v>161</v>
      </c>
      <c r="LJ9" s="30">
        <f t="shared" si="62"/>
        <v>188.3809738503156</v>
      </c>
      <c r="LK9" s="30">
        <f t="shared" si="62"/>
        <v>161</v>
      </c>
      <c r="LL9" s="30">
        <f t="shared" si="62"/>
        <v>180.80703336339045</v>
      </c>
      <c r="LM9" s="30">
        <f t="shared" si="62"/>
        <v>173.94905320108205</v>
      </c>
      <c r="LN9" s="30">
        <f t="shared" si="62"/>
        <v>161</v>
      </c>
      <c r="LO9" s="30">
        <f t="shared" si="62"/>
        <v>161</v>
      </c>
      <c r="LP9" s="30">
        <f t="shared" si="62"/>
        <v>178.88480613165012</v>
      </c>
      <c r="LQ9" s="30">
        <f t="shared" si="62"/>
        <v>169.36113615870153</v>
      </c>
      <c r="LR9" s="30">
        <f t="shared" si="62"/>
        <v>191.87421100090171</v>
      </c>
      <c r="LS9" s="30">
        <f t="shared" si="62"/>
        <v>200.50766456266908</v>
      </c>
      <c r="LT9" s="69">
        <f t="shared" si="100"/>
        <v>185.15695446348062</v>
      </c>
      <c r="LU9" s="40">
        <f t="shared" si="101"/>
        <v>161</v>
      </c>
      <c r="LV9" s="40">
        <f t="shared" si="102"/>
        <v>39.507664562669071</v>
      </c>
    </row>
    <row r="10" spans="1:334" x14ac:dyDescent="0.25">
      <c r="A10" s="21">
        <f t="shared" si="103"/>
        <v>9</v>
      </c>
      <c r="B10" s="22" t="s">
        <v>211</v>
      </c>
      <c r="C10" s="21" t="s">
        <v>489</v>
      </c>
      <c r="D10" s="22" t="s">
        <v>7</v>
      </c>
      <c r="E10" s="23" t="s">
        <v>826</v>
      </c>
      <c r="F10" s="21" t="s">
        <v>1091</v>
      </c>
      <c r="G10" s="23" t="s">
        <v>232</v>
      </c>
      <c r="H10" s="24" t="s">
        <v>1509</v>
      </c>
      <c r="I10" s="21" t="s">
        <v>196</v>
      </c>
      <c r="J10" s="94">
        <v>41306</v>
      </c>
      <c r="K10" s="94">
        <v>43030</v>
      </c>
      <c r="L10" s="21" t="s">
        <v>275</v>
      </c>
      <c r="M10" s="25">
        <v>464</v>
      </c>
      <c r="N10" s="25">
        <v>775</v>
      </c>
      <c r="O10" s="26">
        <v>0.06</v>
      </c>
      <c r="P10" s="27">
        <v>605279.76</v>
      </c>
      <c r="Q10" s="27">
        <v>601609</v>
      </c>
      <c r="R10" s="27">
        <v>736983</v>
      </c>
      <c r="S10" s="27">
        <v>557250</v>
      </c>
      <c r="T10" s="25">
        <v>646951</v>
      </c>
      <c r="U10" s="25">
        <v>895335.41999999958</v>
      </c>
      <c r="V10" s="25">
        <v>770668.19000000018</v>
      </c>
      <c r="W10" s="25">
        <v>670732.71000000008</v>
      </c>
      <c r="X10" s="25">
        <v>973612.79999999993</v>
      </c>
      <c r="Y10" s="25">
        <v>1124144</v>
      </c>
      <c r="Z10" s="25">
        <v>1069054</v>
      </c>
      <c r="AA10" s="25">
        <v>834958.04</v>
      </c>
      <c r="AB10" s="25">
        <v>801521</v>
      </c>
      <c r="AC10" s="25">
        <v>1053045.42</v>
      </c>
      <c r="AD10" s="25">
        <v>1113554</v>
      </c>
      <c r="AE10" s="25">
        <v>1151062.8400000001</v>
      </c>
      <c r="AF10" s="25">
        <v>1373990</v>
      </c>
      <c r="AG10" s="25">
        <v>1104892</v>
      </c>
      <c r="AH10" s="25">
        <v>1190438</v>
      </c>
      <c r="AI10" s="25">
        <v>1025966</v>
      </c>
      <c r="AJ10" s="25">
        <v>1429166</v>
      </c>
      <c r="AK10" s="25">
        <v>1529148</v>
      </c>
      <c r="AL10" s="25">
        <v>1132447.21</v>
      </c>
      <c r="AM10" s="25">
        <v>966618</v>
      </c>
      <c r="AN10" s="25">
        <v>1182834</v>
      </c>
      <c r="AO10" s="25">
        <v>1393766.01</v>
      </c>
      <c r="AP10" s="25">
        <v>1315362.43</v>
      </c>
      <c r="AQ10" s="25">
        <v>1401373.09</v>
      </c>
      <c r="AR10" s="25">
        <v>1563009.49</v>
      </c>
      <c r="AS10" s="25">
        <v>1362403.99</v>
      </c>
      <c r="AT10" s="25">
        <v>1276917</v>
      </c>
      <c r="AU10" s="25">
        <v>1288698.873332056</v>
      </c>
      <c r="AV10" s="25">
        <v>1316404.9197494735</v>
      </c>
      <c r="AW10" s="25">
        <v>1413729</v>
      </c>
      <c r="AX10" s="25">
        <v>1273977.27</v>
      </c>
      <c r="AY10" s="25">
        <v>1217648.1099999999</v>
      </c>
      <c r="AZ10" s="25">
        <v>1086766.1200000001</v>
      </c>
      <c r="BA10" s="25">
        <v>1330471.7831848792</v>
      </c>
      <c r="BB10" s="25">
        <v>1170407.8899999999</v>
      </c>
      <c r="BC10" s="25">
        <v>1408595.73</v>
      </c>
      <c r="BD10" s="75">
        <v>1775012.28</v>
      </c>
      <c r="BE10" s="75">
        <v>1551383</v>
      </c>
      <c r="BF10" s="75">
        <v>1517103</v>
      </c>
      <c r="BG10" s="75">
        <v>1048524</v>
      </c>
      <c r="BH10" s="75">
        <v>1572086.59</v>
      </c>
      <c r="BI10" s="75">
        <v>1182189.53</v>
      </c>
      <c r="BJ10" s="75">
        <v>1446627</v>
      </c>
      <c r="BK10" s="75">
        <v>1354467.42</v>
      </c>
      <c r="BL10" s="75">
        <v>1201580</v>
      </c>
      <c r="BM10" s="75">
        <v>1570163.38</v>
      </c>
      <c r="BN10" s="75">
        <v>1553959.38</v>
      </c>
      <c r="BO10" s="75">
        <v>1630116.04</v>
      </c>
      <c r="BP10" s="28">
        <f t="shared" si="63"/>
        <v>1488954.7</v>
      </c>
      <c r="BQ10" s="29">
        <f t="shared" si="0"/>
        <v>1304.4822413793104</v>
      </c>
      <c r="BR10" s="29">
        <f t="shared" si="1"/>
        <v>1296.5711206896551</v>
      </c>
      <c r="BS10" s="29">
        <f t="shared" si="2"/>
        <v>1588.3254310344828</v>
      </c>
      <c r="BT10" s="29">
        <f t="shared" si="3"/>
        <v>1200.969827586207</v>
      </c>
      <c r="BU10" s="29">
        <f t="shared" si="4"/>
        <v>1394.2909482758621</v>
      </c>
      <c r="BV10" s="29">
        <f t="shared" si="5"/>
        <v>1929.6021982758612</v>
      </c>
      <c r="BW10" s="29">
        <f t="shared" si="6"/>
        <v>1660.9228232758624</v>
      </c>
      <c r="BX10" s="29">
        <f t="shared" si="7"/>
        <v>1445.5446336206899</v>
      </c>
      <c r="BY10" s="29">
        <f t="shared" si="8"/>
        <v>2098.3034482758621</v>
      </c>
      <c r="BZ10" s="29">
        <f t="shared" si="9"/>
        <v>2422.7241379310344</v>
      </c>
      <c r="CA10" s="29">
        <f t="shared" si="10"/>
        <v>2303.9956896551726</v>
      </c>
      <c r="CB10" s="29">
        <f t="shared" si="11"/>
        <v>1799.4785344827587</v>
      </c>
      <c r="CC10" s="29">
        <f t="shared" si="12"/>
        <v>1727.4159482758621</v>
      </c>
      <c r="CD10" s="29">
        <f t="shared" si="13"/>
        <v>2269.4944396551723</v>
      </c>
      <c r="CE10" s="29">
        <f t="shared" si="14"/>
        <v>2399.9008620689656</v>
      </c>
      <c r="CF10" s="29">
        <f t="shared" si="15"/>
        <v>2480.7388793103451</v>
      </c>
      <c r="CG10" s="29">
        <f t="shared" si="16"/>
        <v>2961.1853448275861</v>
      </c>
      <c r="CH10" s="29">
        <f t="shared" si="17"/>
        <v>2381.2327586206898</v>
      </c>
      <c r="CI10" s="29">
        <f t="shared" si="18"/>
        <v>2565.5991379310344</v>
      </c>
      <c r="CJ10" s="29">
        <f t="shared" si="19"/>
        <v>2211.1336206896553</v>
      </c>
      <c r="CK10" s="29">
        <f t="shared" si="20"/>
        <v>3080.0991379310344</v>
      </c>
      <c r="CL10" s="29">
        <f t="shared" si="21"/>
        <v>3295.5775862068967</v>
      </c>
      <c r="CM10" s="29">
        <f t="shared" si="22"/>
        <v>2440.6189870689655</v>
      </c>
      <c r="CN10" s="29">
        <f t="shared" si="23"/>
        <v>2083.2284482758619</v>
      </c>
      <c r="CO10" s="29">
        <f t="shared" si="24"/>
        <v>2549.2112068965516</v>
      </c>
      <c r="CP10" s="29">
        <f t="shared" si="24"/>
        <v>3003.8060560344829</v>
      </c>
      <c r="CQ10" s="29">
        <f t="shared" si="24"/>
        <v>2834.8328232758618</v>
      </c>
      <c r="CR10" s="29">
        <f t="shared" si="24"/>
        <v>3020.2006250000004</v>
      </c>
      <c r="CS10" s="29">
        <f t="shared" si="24"/>
        <v>3368.5549353448278</v>
      </c>
      <c r="CT10" s="29">
        <f t="shared" si="24"/>
        <v>2936.2154956896552</v>
      </c>
      <c r="CU10" s="29">
        <f t="shared" si="24"/>
        <v>2751.9762931034484</v>
      </c>
      <c r="CV10" s="29">
        <f t="shared" si="24"/>
        <v>2777.3682614915001</v>
      </c>
      <c r="CW10" s="29">
        <f t="shared" si="24"/>
        <v>2837.0795684255895</v>
      </c>
      <c r="CX10" s="29">
        <f t="shared" si="24"/>
        <v>3046.8297413793102</v>
      </c>
      <c r="CY10" s="29">
        <f t="shared" si="24"/>
        <v>2745.6406681034482</v>
      </c>
      <c r="CZ10" s="29">
        <f t="shared" si="24"/>
        <v>2624.24161637931</v>
      </c>
      <c r="DA10" s="29">
        <f t="shared" si="24"/>
        <v>2342.168362068966</v>
      </c>
      <c r="DB10" s="29">
        <f t="shared" si="24"/>
        <v>2867.3960844501707</v>
      </c>
      <c r="DC10" s="29">
        <f t="shared" si="24"/>
        <v>2522.4307974137928</v>
      </c>
      <c r="DD10" s="29">
        <f t="shared" si="24"/>
        <v>3035.7666594827588</v>
      </c>
      <c r="DE10" s="29">
        <f t="shared" si="25"/>
        <v>3825.4575</v>
      </c>
      <c r="DF10" s="29">
        <f t="shared" si="25"/>
        <v>3343.4978448275861</v>
      </c>
      <c r="DG10" s="29">
        <f t="shared" si="25"/>
        <v>3269.6185344827586</v>
      </c>
      <c r="DH10" s="29">
        <f t="shared" si="25"/>
        <v>2259.75</v>
      </c>
      <c r="DI10" s="29">
        <f t="shared" si="25"/>
        <v>3388.1176508620692</v>
      </c>
      <c r="DJ10" s="29">
        <f t="shared" si="25"/>
        <v>2547.8222629310344</v>
      </c>
      <c r="DK10" s="29">
        <f t="shared" si="25"/>
        <v>3117.7306034482758</v>
      </c>
      <c r="DL10" s="29">
        <f t="shared" si="25"/>
        <v>2919.110818965517</v>
      </c>
      <c r="DM10" s="29">
        <f t="shared" si="25"/>
        <v>2589.6120689655172</v>
      </c>
      <c r="DN10" s="29">
        <f t="shared" si="25"/>
        <v>3383.9728017241378</v>
      </c>
      <c r="DO10" s="29">
        <f t="shared" si="25"/>
        <v>3349.050387931034</v>
      </c>
      <c r="DP10" s="29">
        <f t="shared" si="25"/>
        <v>3513.1811206896555</v>
      </c>
      <c r="DQ10" s="105">
        <f t="shared" si="26"/>
        <v>3208.9540948275862</v>
      </c>
      <c r="DR10" s="25">
        <v>162750</v>
      </c>
      <c r="DS10" s="25">
        <v>162750</v>
      </c>
      <c r="DT10" s="25">
        <v>162750</v>
      </c>
      <c r="DU10" s="25">
        <v>162750</v>
      </c>
      <c r="DV10" s="25">
        <v>162750</v>
      </c>
      <c r="DW10" s="25">
        <v>162750</v>
      </c>
      <c r="DX10" s="25">
        <v>162750</v>
      </c>
      <c r="DY10" s="25">
        <v>162750</v>
      </c>
      <c r="DZ10" s="25">
        <v>162750</v>
      </c>
      <c r="EA10" s="25">
        <v>164920</v>
      </c>
      <c r="EB10" s="25">
        <v>170888</v>
      </c>
      <c r="EC10" s="25">
        <v>170888</v>
      </c>
      <c r="ED10" s="25">
        <v>170888</v>
      </c>
      <c r="EE10" s="25">
        <v>170888</v>
      </c>
      <c r="EF10" s="25">
        <v>170888</v>
      </c>
      <c r="EG10" s="25">
        <v>170888</v>
      </c>
      <c r="EH10" s="25">
        <v>170888</v>
      </c>
      <c r="EI10" s="25">
        <v>170888</v>
      </c>
      <c r="EJ10" s="25">
        <v>170888</v>
      </c>
      <c r="EK10" s="25">
        <v>170888</v>
      </c>
      <c r="EL10" s="25">
        <v>170888</v>
      </c>
      <c r="EM10" s="25">
        <v>173166</v>
      </c>
      <c r="EN10" s="25">
        <v>179432</v>
      </c>
      <c r="EO10" s="25">
        <v>179432</v>
      </c>
      <c r="EP10" s="25">
        <v>179432</v>
      </c>
      <c r="EQ10" s="25">
        <v>179432</v>
      </c>
      <c r="ER10" s="25">
        <v>179432</v>
      </c>
      <c r="ES10" s="25">
        <v>179432</v>
      </c>
      <c r="ET10" s="25">
        <v>179432</v>
      </c>
      <c r="EU10" s="25">
        <v>179432</v>
      </c>
      <c r="EV10" s="25">
        <v>179432</v>
      </c>
      <c r="EW10" s="25">
        <v>179432</v>
      </c>
      <c r="EX10" s="25">
        <v>179432</v>
      </c>
      <c r="EY10" s="25">
        <v>181824</v>
      </c>
      <c r="EZ10" s="25">
        <v>188403</v>
      </c>
      <c r="FA10" s="25">
        <v>188403</v>
      </c>
      <c r="FB10" s="25">
        <v>188403</v>
      </c>
      <c r="FC10" s="25">
        <v>188403</v>
      </c>
      <c r="FD10" s="25">
        <v>188403</v>
      </c>
      <c r="FE10" s="25">
        <v>188404</v>
      </c>
      <c r="FF10" s="25">
        <v>188404</v>
      </c>
      <c r="FG10" s="25">
        <v>188404</v>
      </c>
      <c r="FH10" s="25">
        <v>188404</v>
      </c>
      <c r="FI10" s="25">
        <v>188404</v>
      </c>
      <c r="FJ10" s="25">
        <v>188404</v>
      </c>
      <c r="FK10" s="25">
        <v>188404</v>
      </c>
      <c r="FL10" s="25">
        <v>188404</v>
      </c>
      <c r="FM10" s="25">
        <v>188404</v>
      </c>
      <c r="FN10" s="25">
        <v>188404</v>
      </c>
      <c r="FO10" s="25">
        <v>188404</v>
      </c>
      <c r="FP10" s="25">
        <v>188404</v>
      </c>
      <c r="FQ10" s="75">
        <v>188404</v>
      </c>
      <c r="FR10" s="28">
        <f t="shared" si="64"/>
        <v>188404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Y10" s="25">
        <v>0</v>
      </c>
      <c r="FZ10" s="25">
        <v>0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25">
        <v>0</v>
      </c>
      <c r="GG10" s="25">
        <v>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75">
        <v>0</v>
      </c>
      <c r="HD10" s="75">
        <v>0</v>
      </c>
      <c r="HE10" s="75">
        <v>0</v>
      </c>
      <c r="HF10" s="75">
        <v>0</v>
      </c>
      <c r="HG10" s="75">
        <v>0</v>
      </c>
      <c r="HH10" s="75">
        <v>0</v>
      </c>
      <c r="HI10" s="75">
        <v>0</v>
      </c>
      <c r="HJ10" s="75">
        <v>0</v>
      </c>
      <c r="HK10" s="75">
        <v>0</v>
      </c>
      <c r="HL10" s="75">
        <v>0</v>
      </c>
      <c r="HM10" s="75">
        <v>0</v>
      </c>
      <c r="HN10" s="75">
        <v>0</v>
      </c>
      <c r="HO10" s="75">
        <v>0</v>
      </c>
      <c r="HP10" s="75">
        <v>0</v>
      </c>
      <c r="HQ10" s="75">
        <v>0</v>
      </c>
      <c r="HR10" s="75">
        <v>0</v>
      </c>
      <c r="HS10" s="25">
        <f t="shared" si="27"/>
        <v>162750</v>
      </c>
      <c r="HT10" s="25">
        <f t="shared" si="28"/>
        <v>162750</v>
      </c>
      <c r="HU10" s="25">
        <f t="shared" si="29"/>
        <v>162750</v>
      </c>
      <c r="HV10" s="25">
        <f t="shared" si="30"/>
        <v>162750</v>
      </c>
      <c r="HW10" s="25">
        <f t="shared" si="31"/>
        <v>162750</v>
      </c>
      <c r="HX10" s="25">
        <f t="shared" si="32"/>
        <v>162750</v>
      </c>
      <c r="HY10" s="25">
        <f t="shared" si="33"/>
        <v>162750</v>
      </c>
      <c r="HZ10" s="25">
        <f t="shared" si="34"/>
        <v>162750</v>
      </c>
      <c r="IA10" s="25">
        <f t="shared" si="35"/>
        <v>162750</v>
      </c>
      <c r="IB10" s="25">
        <f t="shared" si="36"/>
        <v>164920</v>
      </c>
      <c r="IC10" s="25">
        <f t="shared" si="37"/>
        <v>170888</v>
      </c>
      <c r="ID10" s="25">
        <f t="shared" si="38"/>
        <v>170888</v>
      </c>
      <c r="IE10" s="25">
        <f t="shared" si="39"/>
        <v>170888</v>
      </c>
      <c r="IF10" s="25">
        <f t="shared" si="40"/>
        <v>170888</v>
      </c>
      <c r="IG10" s="25">
        <f t="shared" si="41"/>
        <v>170888</v>
      </c>
      <c r="IH10" s="25">
        <f t="shared" si="42"/>
        <v>170888</v>
      </c>
      <c r="II10" s="25">
        <f t="shared" si="43"/>
        <v>170888</v>
      </c>
      <c r="IJ10" s="25">
        <f t="shared" si="44"/>
        <v>170888</v>
      </c>
      <c r="IK10" s="25">
        <f t="shared" si="45"/>
        <v>170888</v>
      </c>
      <c r="IL10" s="25">
        <f t="shared" si="46"/>
        <v>170888</v>
      </c>
      <c r="IM10" s="25">
        <f t="shared" si="47"/>
        <v>170888</v>
      </c>
      <c r="IN10" s="25">
        <f t="shared" si="48"/>
        <v>173166</v>
      </c>
      <c r="IO10" s="25">
        <f t="shared" si="49"/>
        <v>179432</v>
      </c>
      <c r="IP10" s="25">
        <f t="shared" si="50"/>
        <v>179432</v>
      </c>
      <c r="IQ10" s="25">
        <f t="shared" si="51"/>
        <v>179432</v>
      </c>
      <c r="IR10" s="25">
        <f t="shared" si="52"/>
        <v>179432</v>
      </c>
      <c r="IS10" s="25">
        <f t="shared" si="53"/>
        <v>179432</v>
      </c>
      <c r="IT10" s="25">
        <f t="shared" si="54"/>
        <v>179432</v>
      </c>
      <c r="IU10" s="25">
        <f t="shared" si="55"/>
        <v>179432</v>
      </c>
      <c r="IV10" s="25">
        <f t="shared" si="56"/>
        <v>179432</v>
      </c>
      <c r="IW10" s="25">
        <f t="shared" si="170"/>
        <v>179432</v>
      </c>
      <c r="IX10" s="25">
        <f t="shared" si="171"/>
        <v>179432</v>
      </c>
      <c r="IY10" s="25">
        <f>+EX10+GY10</f>
        <v>179432</v>
      </c>
      <c r="IZ10" s="25">
        <f t="shared" si="168"/>
        <v>181824</v>
      </c>
      <c r="JA10" s="25">
        <f t="shared" si="168"/>
        <v>188403</v>
      </c>
      <c r="JB10" s="25">
        <f t="shared" si="168"/>
        <v>188403</v>
      </c>
      <c r="JC10" s="25">
        <f t="shared" si="168"/>
        <v>188403</v>
      </c>
      <c r="JD10" s="25">
        <f t="shared" si="168"/>
        <v>188403</v>
      </c>
      <c r="JE10" s="25">
        <f t="shared" si="168"/>
        <v>188403</v>
      </c>
      <c r="JF10" s="25">
        <f t="shared" si="168"/>
        <v>188404</v>
      </c>
      <c r="JG10" s="25">
        <f t="shared" si="168"/>
        <v>188404</v>
      </c>
      <c r="JH10" s="25">
        <f t="shared" si="168"/>
        <v>188404</v>
      </c>
      <c r="JI10" s="25">
        <f t="shared" si="168"/>
        <v>188404</v>
      </c>
      <c r="JJ10" s="25">
        <f t="shared" si="169"/>
        <v>188404</v>
      </c>
      <c r="JK10" s="25">
        <f t="shared" si="169"/>
        <v>188404</v>
      </c>
      <c r="JL10" s="25">
        <f t="shared" si="169"/>
        <v>188404</v>
      </c>
      <c r="JM10" s="25">
        <f t="shared" si="169"/>
        <v>188404</v>
      </c>
      <c r="JN10" s="25">
        <f t="shared" si="169"/>
        <v>188404</v>
      </c>
      <c r="JO10" s="25">
        <f t="shared" si="169"/>
        <v>188404</v>
      </c>
      <c r="JP10" s="25">
        <f t="shared" si="169"/>
        <v>188404</v>
      </c>
      <c r="JQ10" s="25">
        <f t="shared" si="169"/>
        <v>188404</v>
      </c>
      <c r="JR10" s="25">
        <f t="shared" si="169"/>
        <v>188404</v>
      </c>
      <c r="JS10" s="28">
        <f t="shared" si="65"/>
        <v>188404</v>
      </c>
      <c r="JT10" s="30">
        <f t="shared" si="66"/>
        <v>210</v>
      </c>
      <c r="JU10" s="30">
        <f t="shared" si="67"/>
        <v>210</v>
      </c>
      <c r="JV10" s="30">
        <f t="shared" si="68"/>
        <v>210</v>
      </c>
      <c r="JW10" s="30">
        <f t="shared" si="69"/>
        <v>210</v>
      </c>
      <c r="JX10" s="30">
        <f t="shared" si="70"/>
        <v>210</v>
      </c>
      <c r="JY10" s="30">
        <f t="shared" si="71"/>
        <v>210</v>
      </c>
      <c r="JZ10" s="30">
        <f t="shared" si="72"/>
        <v>210</v>
      </c>
      <c r="KA10" s="30">
        <f t="shared" si="73"/>
        <v>210</v>
      </c>
      <c r="KB10" s="30">
        <f t="shared" si="74"/>
        <v>210</v>
      </c>
      <c r="KC10" s="30">
        <f t="shared" si="75"/>
        <v>212.8</v>
      </c>
      <c r="KD10" s="30">
        <f t="shared" si="76"/>
        <v>220.50064516129032</v>
      </c>
      <c r="KE10" s="30">
        <f t="shared" si="77"/>
        <v>220.50064516129032</v>
      </c>
      <c r="KF10" s="30">
        <f t="shared" si="78"/>
        <v>220.50064516129032</v>
      </c>
      <c r="KG10" s="30">
        <f t="shared" si="79"/>
        <v>220.50064516129032</v>
      </c>
      <c r="KH10" s="30">
        <f t="shared" si="80"/>
        <v>220.50064516129032</v>
      </c>
      <c r="KI10" s="30">
        <f t="shared" si="81"/>
        <v>220.50064516129032</v>
      </c>
      <c r="KJ10" s="30">
        <f t="shared" si="82"/>
        <v>220.50064516129032</v>
      </c>
      <c r="KK10" s="30">
        <f t="shared" si="83"/>
        <v>220.50064516129032</v>
      </c>
      <c r="KL10" s="30">
        <f t="shared" si="84"/>
        <v>220.50064516129032</v>
      </c>
      <c r="KM10" s="30">
        <f t="shared" si="85"/>
        <v>220.50064516129032</v>
      </c>
      <c r="KN10" s="30">
        <f t="shared" si="86"/>
        <v>220.50064516129032</v>
      </c>
      <c r="KO10" s="30">
        <f t="shared" si="87"/>
        <v>223.44</v>
      </c>
      <c r="KP10" s="30">
        <f t="shared" si="88"/>
        <v>231.52516129032259</v>
      </c>
      <c r="KQ10" s="30">
        <f t="shared" si="89"/>
        <v>231.52516129032259</v>
      </c>
      <c r="KR10" s="30">
        <f t="shared" si="90"/>
        <v>231.52516129032259</v>
      </c>
      <c r="KS10" s="30">
        <f t="shared" si="91"/>
        <v>231.52516129032259</v>
      </c>
      <c r="KT10" s="30">
        <f t="shared" si="92"/>
        <v>231.52516129032259</v>
      </c>
      <c r="KU10" s="30">
        <f t="shared" si="93"/>
        <v>231.52516129032259</v>
      </c>
      <c r="KV10" s="30">
        <f t="shared" si="94"/>
        <v>231.52516129032259</v>
      </c>
      <c r="KW10" s="30">
        <f t="shared" si="95"/>
        <v>231.52516129032259</v>
      </c>
      <c r="KX10" s="30">
        <f t="shared" si="96"/>
        <v>231.52516129032259</v>
      </c>
      <c r="KY10" s="30">
        <f t="shared" si="97"/>
        <v>231.52516129032259</v>
      </c>
      <c r="KZ10" s="30">
        <f t="shared" si="98"/>
        <v>231.52516129032259</v>
      </c>
      <c r="LA10" s="30">
        <f t="shared" si="99"/>
        <v>234.61161290322582</v>
      </c>
      <c r="LB10" s="30">
        <f t="shared" si="99"/>
        <v>243.10064516129032</v>
      </c>
      <c r="LC10" s="30">
        <f t="shared" si="99"/>
        <v>243.10064516129032</v>
      </c>
      <c r="LD10" s="30">
        <f t="shared" si="99"/>
        <v>243.10064516129032</v>
      </c>
      <c r="LE10" s="30">
        <f t="shared" si="62"/>
        <v>243.10064516129032</v>
      </c>
      <c r="LF10" s="30">
        <f t="shared" si="62"/>
        <v>243.10064516129032</v>
      </c>
      <c r="LG10" s="30">
        <f t="shared" si="62"/>
        <v>243.10193548387096</v>
      </c>
      <c r="LH10" s="30">
        <f t="shared" si="62"/>
        <v>243.10193548387096</v>
      </c>
      <c r="LI10" s="30">
        <f t="shared" si="62"/>
        <v>243.10193548387096</v>
      </c>
      <c r="LJ10" s="30">
        <f t="shared" si="62"/>
        <v>243.10193548387096</v>
      </c>
      <c r="LK10" s="30">
        <f t="shared" si="62"/>
        <v>243.10193548387096</v>
      </c>
      <c r="LL10" s="30">
        <f t="shared" si="62"/>
        <v>243.10193548387096</v>
      </c>
      <c r="LM10" s="30">
        <f t="shared" si="62"/>
        <v>243.10193548387096</v>
      </c>
      <c r="LN10" s="30">
        <f t="shared" si="62"/>
        <v>243.10193548387096</v>
      </c>
      <c r="LO10" s="30">
        <f t="shared" si="62"/>
        <v>243.10193548387096</v>
      </c>
      <c r="LP10" s="30">
        <f t="shared" si="62"/>
        <v>243.10193548387096</v>
      </c>
      <c r="LQ10" s="30">
        <f t="shared" si="62"/>
        <v>243.10193548387096</v>
      </c>
      <c r="LR10" s="30">
        <f t="shared" si="62"/>
        <v>243.10193548387096</v>
      </c>
      <c r="LS10" s="30">
        <f t="shared" si="62"/>
        <v>243.10193548387096</v>
      </c>
      <c r="LT10" s="69">
        <f t="shared" si="100"/>
        <v>243.10193548387096</v>
      </c>
      <c r="LU10" s="40">
        <f t="shared" si="101"/>
        <v>243.10193548387096</v>
      </c>
      <c r="LV10" s="40">
        <f t="shared" si="102"/>
        <v>0</v>
      </c>
    </row>
    <row r="11" spans="1:334" x14ac:dyDescent="0.25">
      <c r="A11" s="21">
        <f t="shared" si="103"/>
        <v>10</v>
      </c>
      <c r="B11" s="22" t="s">
        <v>211</v>
      </c>
      <c r="C11" s="21" t="s">
        <v>490</v>
      </c>
      <c r="D11" s="22" t="s">
        <v>7</v>
      </c>
      <c r="E11" s="23" t="s">
        <v>827</v>
      </c>
      <c r="F11" s="21" t="s">
        <v>1092</v>
      </c>
      <c r="G11" s="23" t="s">
        <v>15</v>
      </c>
      <c r="H11" s="24" t="s">
        <v>1509</v>
      </c>
      <c r="I11" s="21" t="s">
        <v>197</v>
      </c>
      <c r="J11" s="94">
        <v>41297</v>
      </c>
      <c r="K11" s="94">
        <v>43030</v>
      </c>
      <c r="L11" s="21" t="s">
        <v>275</v>
      </c>
      <c r="M11" s="25">
        <v>507</v>
      </c>
      <c r="N11" s="25">
        <v>847</v>
      </c>
      <c r="O11" s="26">
        <v>0.125</v>
      </c>
      <c r="P11" s="27">
        <v>1198500</v>
      </c>
      <c r="Q11" s="27">
        <v>1227000</v>
      </c>
      <c r="R11" s="27">
        <v>1219600</v>
      </c>
      <c r="S11" s="27">
        <v>1127100</v>
      </c>
      <c r="T11" s="25">
        <v>1380000</v>
      </c>
      <c r="U11" s="25">
        <v>1412000</v>
      </c>
      <c r="V11" s="25">
        <v>1320000</v>
      </c>
      <c r="W11" s="25">
        <v>1050000</v>
      </c>
      <c r="X11" s="25">
        <v>1411644</v>
      </c>
      <c r="Y11" s="25">
        <v>1229000</v>
      </c>
      <c r="Z11" s="25">
        <v>1023000</v>
      </c>
      <c r="AA11" s="25">
        <v>1472000</v>
      </c>
      <c r="AB11" s="25">
        <v>1041000</v>
      </c>
      <c r="AC11" s="25">
        <v>1571000</v>
      </c>
      <c r="AD11" s="25">
        <v>1184035</v>
      </c>
      <c r="AE11" s="25">
        <v>1272486</v>
      </c>
      <c r="AF11" s="25">
        <v>1653447</v>
      </c>
      <c r="AG11" s="25">
        <v>1162490</v>
      </c>
      <c r="AH11" s="25">
        <v>1432343</v>
      </c>
      <c r="AI11" s="25">
        <v>1468742.4000000001</v>
      </c>
      <c r="AJ11" s="25">
        <v>1527332</v>
      </c>
      <c r="AK11" s="25">
        <v>1604511</v>
      </c>
      <c r="AL11" s="25">
        <v>1584440</v>
      </c>
      <c r="AM11" s="25">
        <v>1687325</v>
      </c>
      <c r="AN11" s="25">
        <v>1640495</v>
      </c>
      <c r="AO11" s="25">
        <v>1888069</v>
      </c>
      <c r="AP11" s="25">
        <v>2476121</v>
      </c>
      <c r="AQ11" s="25">
        <v>1760076</v>
      </c>
      <c r="AR11" s="25">
        <v>1910559</v>
      </c>
      <c r="AS11" s="25">
        <v>1577982.94</v>
      </c>
      <c r="AT11" s="25">
        <v>1608069</v>
      </c>
      <c r="AU11" s="25">
        <v>1374403.2438205418</v>
      </c>
      <c r="AV11" s="25">
        <v>1271290.8083594395</v>
      </c>
      <c r="AW11" s="25">
        <v>1765516</v>
      </c>
      <c r="AX11" s="25">
        <v>1623204</v>
      </c>
      <c r="AY11" s="25">
        <v>1556265.35</v>
      </c>
      <c r="AZ11" s="25">
        <v>1500204.17</v>
      </c>
      <c r="BA11" s="25">
        <v>1741647.3142434431</v>
      </c>
      <c r="BB11" s="25">
        <v>1665594.73</v>
      </c>
      <c r="BC11" s="25">
        <v>1833352.59</v>
      </c>
      <c r="BD11" s="75">
        <v>1822995.96</v>
      </c>
      <c r="BE11" s="75">
        <v>1651641.42</v>
      </c>
      <c r="BF11" s="75">
        <v>1466693.62</v>
      </c>
      <c r="BG11" s="75">
        <v>1329906.96</v>
      </c>
      <c r="BH11" s="75">
        <v>1455658.22</v>
      </c>
      <c r="BI11" s="75">
        <v>1819514.9</v>
      </c>
      <c r="BJ11" s="75">
        <v>1731411.75</v>
      </c>
      <c r="BK11" s="75">
        <v>1408395.95</v>
      </c>
      <c r="BL11" s="75">
        <v>1660723.53</v>
      </c>
      <c r="BM11" s="75">
        <v>1777738.88</v>
      </c>
      <c r="BN11" s="75">
        <v>1856204.14</v>
      </c>
      <c r="BO11" s="75">
        <v>1841649.04</v>
      </c>
      <c r="BP11" s="28">
        <f t="shared" si="63"/>
        <v>1784078.8975</v>
      </c>
      <c r="BQ11" s="29">
        <f t="shared" si="0"/>
        <v>2363.9053254437872</v>
      </c>
      <c r="BR11" s="29">
        <f t="shared" si="1"/>
        <v>2420.1183431952663</v>
      </c>
      <c r="BS11" s="29">
        <f t="shared" si="2"/>
        <v>2405.5226824457595</v>
      </c>
      <c r="BT11" s="29">
        <f t="shared" si="3"/>
        <v>2223.0769230769229</v>
      </c>
      <c r="BU11" s="29">
        <f t="shared" si="4"/>
        <v>2721.8934911242604</v>
      </c>
      <c r="BV11" s="29">
        <f t="shared" si="5"/>
        <v>2785.0098619329387</v>
      </c>
      <c r="BW11" s="29">
        <f t="shared" si="6"/>
        <v>2603.5502958579882</v>
      </c>
      <c r="BX11" s="29">
        <f t="shared" si="7"/>
        <v>2071.0059171597632</v>
      </c>
      <c r="BY11" s="29">
        <f t="shared" si="8"/>
        <v>2784.3076923076924</v>
      </c>
      <c r="BZ11" s="29">
        <f t="shared" si="9"/>
        <v>2424.0631163708085</v>
      </c>
      <c r="CA11" s="29">
        <f t="shared" si="10"/>
        <v>2017.7514792899408</v>
      </c>
      <c r="CB11" s="29">
        <f t="shared" si="11"/>
        <v>2903.353057199211</v>
      </c>
      <c r="CC11" s="29">
        <f t="shared" si="12"/>
        <v>2053.2544378698226</v>
      </c>
      <c r="CD11" s="29">
        <f t="shared" si="13"/>
        <v>3098.6193293885603</v>
      </c>
      <c r="CE11" s="29">
        <f t="shared" si="14"/>
        <v>2335.3747534516765</v>
      </c>
      <c r="CF11" s="29">
        <f t="shared" si="15"/>
        <v>2509.834319526627</v>
      </c>
      <c r="CG11" s="29">
        <f t="shared" si="16"/>
        <v>3261.2366863905327</v>
      </c>
      <c r="CH11" s="29">
        <f t="shared" si="17"/>
        <v>2292.8796844181461</v>
      </c>
      <c r="CI11" s="29">
        <f t="shared" si="18"/>
        <v>2825.1341222879682</v>
      </c>
      <c r="CJ11" s="29">
        <f t="shared" si="19"/>
        <v>2896.9278106508877</v>
      </c>
      <c r="CK11" s="29">
        <f t="shared" si="20"/>
        <v>3012.4891518737672</v>
      </c>
      <c r="CL11" s="29">
        <f t="shared" si="21"/>
        <v>3164.7159763313612</v>
      </c>
      <c r="CM11" s="29">
        <f t="shared" si="22"/>
        <v>3125.1282051282051</v>
      </c>
      <c r="CN11" s="29">
        <f t="shared" si="23"/>
        <v>3328.0571992110454</v>
      </c>
      <c r="CO11" s="29">
        <f t="shared" si="24"/>
        <v>3235.6903353057201</v>
      </c>
      <c r="CP11" s="29">
        <f t="shared" si="24"/>
        <v>3724.0019723865876</v>
      </c>
      <c r="CQ11" s="29">
        <f t="shared" si="24"/>
        <v>4883.8678500986198</v>
      </c>
      <c r="CR11" s="29">
        <f t="shared" si="24"/>
        <v>3471.5502958579882</v>
      </c>
      <c r="CS11" s="29">
        <f t="shared" si="24"/>
        <v>3768.3609467455622</v>
      </c>
      <c r="CT11" s="29">
        <f t="shared" si="24"/>
        <v>3112.3923865877709</v>
      </c>
      <c r="CU11" s="29">
        <f t="shared" si="24"/>
        <v>3171.7337278106511</v>
      </c>
      <c r="CV11" s="29">
        <f t="shared" si="24"/>
        <v>2710.8545243008712</v>
      </c>
      <c r="CW11" s="29">
        <f t="shared" si="24"/>
        <v>2507.4769395649696</v>
      </c>
      <c r="CX11" s="29">
        <f t="shared" si="24"/>
        <v>3482.2800788954637</v>
      </c>
      <c r="CY11" s="29">
        <f t="shared" si="24"/>
        <v>3201.5857988165681</v>
      </c>
      <c r="CZ11" s="29">
        <f t="shared" si="24"/>
        <v>3069.5569033530574</v>
      </c>
      <c r="DA11" s="29">
        <f t="shared" si="24"/>
        <v>2958.9825838264296</v>
      </c>
      <c r="DB11" s="29">
        <f t="shared" si="24"/>
        <v>3435.2018032415049</v>
      </c>
      <c r="DC11" s="29">
        <f t="shared" si="24"/>
        <v>3285.1967061143982</v>
      </c>
      <c r="DD11" s="29">
        <f t="shared" si="24"/>
        <v>3616.0800591715979</v>
      </c>
      <c r="DE11" s="29">
        <f t="shared" si="25"/>
        <v>3595.6527810650887</v>
      </c>
      <c r="DF11" s="29">
        <f t="shared" si="25"/>
        <v>3257.6753846153842</v>
      </c>
      <c r="DG11" s="29">
        <f t="shared" si="25"/>
        <v>2892.8868244575938</v>
      </c>
      <c r="DH11" s="29">
        <f t="shared" si="25"/>
        <v>2623.0906508875737</v>
      </c>
      <c r="DI11" s="29">
        <f t="shared" si="25"/>
        <v>2871.1207495069034</v>
      </c>
      <c r="DJ11" s="29">
        <f t="shared" si="25"/>
        <v>3588.7867850098619</v>
      </c>
      <c r="DK11" s="29">
        <f t="shared" si="25"/>
        <v>3415.0133136094673</v>
      </c>
      <c r="DL11" s="29">
        <f t="shared" si="25"/>
        <v>2777.9012820512821</v>
      </c>
      <c r="DM11" s="29">
        <f t="shared" si="25"/>
        <v>3275.5888165680476</v>
      </c>
      <c r="DN11" s="29">
        <f t="shared" si="25"/>
        <v>3506.3883234714003</v>
      </c>
      <c r="DO11" s="29">
        <f t="shared" si="25"/>
        <v>3661.1521499013807</v>
      </c>
      <c r="DP11" s="29">
        <f t="shared" si="25"/>
        <v>3632.4438658777121</v>
      </c>
      <c r="DQ11" s="105">
        <f t="shared" si="26"/>
        <v>3518.893288954635</v>
      </c>
      <c r="DR11" s="25">
        <v>186340</v>
      </c>
      <c r="DS11" s="25">
        <v>186340</v>
      </c>
      <c r="DT11" s="25">
        <v>186340</v>
      </c>
      <c r="DU11" s="25">
        <v>186340</v>
      </c>
      <c r="DV11" s="25">
        <v>186340</v>
      </c>
      <c r="DW11" s="25">
        <v>186340</v>
      </c>
      <c r="DX11" s="25">
        <v>186340</v>
      </c>
      <c r="DY11" s="25">
        <v>186340</v>
      </c>
      <c r="DZ11" s="25">
        <v>186340</v>
      </c>
      <c r="EA11" s="25">
        <v>190857</v>
      </c>
      <c r="EB11" s="25">
        <v>203280</v>
      </c>
      <c r="EC11" s="25">
        <v>203280</v>
      </c>
      <c r="ED11" s="25">
        <v>203280</v>
      </c>
      <c r="EE11" s="25">
        <v>203280</v>
      </c>
      <c r="EF11" s="25">
        <v>203280</v>
      </c>
      <c r="EG11" s="25">
        <v>203280</v>
      </c>
      <c r="EH11" s="25">
        <v>203280</v>
      </c>
      <c r="EI11" s="25">
        <v>203280</v>
      </c>
      <c r="EJ11" s="25">
        <v>203280</v>
      </c>
      <c r="EK11" s="25">
        <v>203280</v>
      </c>
      <c r="EL11" s="25">
        <v>203280</v>
      </c>
      <c r="EM11" s="25">
        <v>207797</v>
      </c>
      <c r="EN11" s="25">
        <v>220220</v>
      </c>
      <c r="EO11" s="25">
        <v>220220</v>
      </c>
      <c r="EP11" s="25">
        <v>220220</v>
      </c>
      <c r="EQ11" s="25">
        <v>220220</v>
      </c>
      <c r="ER11" s="25">
        <v>220220</v>
      </c>
      <c r="ES11" s="25">
        <v>220220</v>
      </c>
      <c r="ET11" s="25">
        <v>220220</v>
      </c>
      <c r="EU11" s="25">
        <v>220220</v>
      </c>
      <c r="EV11" s="25">
        <v>220220</v>
      </c>
      <c r="EW11" s="25">
        <v>220220</v>
      </c>
      <c r="EX11" s="25">
        <v>220220</v>
      </c>
      <c r="EY11" s="25">
        <v>229029</v>
      </c>
      <c r="EZ11" s="25">
        <v>253253</v>
      </c>
      <c r="FA11" s="25">
        <v>253253</v>
      </c>
      <c r="FB11" s="25">
        <v>253253</v>
      </c>
      <c r="FC11" s="25">
        <v>253253</v>
      </c>
      <c r="FD11" s="25">
        <v>253253</v>
      </c>
      <c r="FE11" s="25">
        <v>253253</v>
      </c>
      <c r="FF11" s="25">
        <v>253253</v>
      </c>
      <c r="FG11" s="25">
        <v>253253</v>
      </c>
      <c r="FH11" s="25">
        <v>253253</v>
      </c>
      <c r="FI11" s="25">
        <v>253253</v>
      </c>
      <c r="FJ11" s="25">
        <v>253253</v>
      </c>
      <c r="FK11" s="25">
        <v>253253</v>
      </c>
      <c r="FL11" s="25">
        <v>253253</v>
      </c>
      <c r="FM11" s="25">
        <v>253253</v>
      </c>
      <c r="FN11" s="25">
        <v>253253</v>
      </c>
      <c r="FO11" s="25">
        <v>253253</v>
      </c>
      <c r="FP11" s="25">
        <v>253253</v>
      </c>
      <c r="FQ11" s="75">
        <v>253253</v>
      </c>
      <c r="FR11" s="28">
        <f t="shared" si="64"/>
        <v>253253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Y11" s="25">
        <v>0</v>
      </c>
      <c r="FZ11" s="25">
        <v>0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F11" s="25">
        <v>0</v>
      </c>
      <c r="GG11" s="25">
        <v>0</v>
      </c>
      <c r="GH11" s="25">
        <v>0</v>
      </c>
      <c r="GI11" s="25">
        <v>3400.875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15789</v>
      </c>
      <c r="GS11" s="25">
        <v>0</v>
      </c>
      <c r="GT11" s="25">
        <v>0</v>
      </c>
      <c r="GU11" s="25">
        <v>18600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75">
        <v>0</v>
      </c>
      <c r="HD11" s="75">
        <v>0</v>
      </c>
      <c r="HE11" s="75">
        <v>0</v>
      </c>
      <c r="HF11" s="75">
        <v>0</v>
      </c>
      <c r="HG11" s="75">
        <v>0</v>
      </c>
      <c r="HH11" s="75">
        <v>0</v>
      </c>
      <c r="HI11" s="75">
        <v>0</v>
      </c>
      <c r="HJ11" s="75">
        <v>0</v>
      </c>
      <c r="HK11" s="75">
        <v>0</v>
      </c>
      <c r="HL11" s="75">
        <v>0</v>
      </c>
      <c r="HM11" s="75">
        <v>0</v>
      </c>
      <c r="HN11" s="75">
        <v>0</v>
      </c>
      <c r="HO11" s="75">
        <v>0</v>
      </c>
      <c r="HP11" s="75">
        <v>0</v>
      </c>
      <c r="HQ11" s="75">
        <v>0</v>
      </c>
      <c r="HR11" s="75">
        <v>0</v>
      </c>
      <c r="HS11" s="25">
        <f t="shared" si="27"/>
        <v>186340</v>
      </c>
      <c r="HT11" s="25">
        <f t="shared" si="28"/>
        <v>186340</v>
      </c>
      <c r="HU11" s="25">
        <f t="shared" si="29"/>
        <v>186340</v>
      </c>
      <c r="HV11" s="25">
        <f t="shared" si="30"/>
        <v>186340</v>
      </c>
      <c r="HW11" s="25">
        <f t="shared" si="31"/>
        <v>186340</v>
      </c>
      <c r="HX11" s="25">
        <f t="shared" si="32"/>
        <v>186340</v>
      </c>
      <c r="HY11" s="25">
        <f t="shared" si="33"/>
        <v>186340</v>
      </c>
      <c r="HZ11" s="25">
        <f t="shared" si="34"/>
        <v>186340</v>
      </c>
      <c r="IA11" s="25">
        <f t="shared" si="35"/>
        <v>186340</v>
      </c>
      <c r="IB11" s="25">
        <f t="shared" si="36"/>
        <v>190857</v>
      </c>
      <c r="IC11" s="25">
        <f t="shared" si="37"/>
        <v>203280</v>
      </c>
      <c r="ID11" s="25">
        <f t="shared" si="38"/>
        <v>203280</v>
      </c>
      <c r="IE11" s="25">
        <f t="shared" si="39"/>
        <v>203280</v>
      </c>
      <c r="IF11" s="25">
        <f t="shared" si="40"/>
        <v>203280</v>
      </c>
      <c r="IG11" s="25">
        <f t="shared" si="41"/>
        <v>203280</v>
      </c>
      <c r="IH11" s="25">
        <f t="shared" si="42"/>
        <v>203280</v>
      </c>
      <c r="II11" s="25">
        <f t="shared" si="43"/>
        <v>206680.875</v>
      </c>
      <c r="IJ11" s="25">
        <f t="shared" si="44"/>
        <v>203280</v>
      </c>
      <c r="IK11" s="25">
        <f t="shared" si="45"/>
        <v>203280</v>
      </c>
      <c r="IL11" s="25">
        <f t="shared" si="46"/>
        <v>203280</v>
      </c>
      <c r="IM11" s="25">
        <f t="shared" si="47"/>
        <v>203280</v>
      </c>
      <c r="IN11" s="25">
        <f t="shared" si="48"/>
        <v>207797</v>
      </c>
      <c r="IO11" s="25">
        <f t="shared" si="49"/>
        <v>220220</v>
      </c>
      <c r="IP11" s="25">
        <f t="shared" si="50"/>
        <v>220220</v>
      </c>
      <c r="IQ11" s="25">
        <f t="shared" si="51"/>
        <v>220220</v>
      </c>
      <c r="IR11" s="25">
        <f t="shared" si="52"/>
        <v>236009</v>
      </c>
      <c r="IS11" s="25">
        <f t="shared" si="53"/>
        <v>220220</v>
      </c>
      <c r="IT11" s="25">
        <f t="shared" si="54"/>
        <v>220220</v>
      </c>
      <c r="IU11" s="25">
        <f t="shared" si="55"/>
        <v>238820</v>
      </c>
      <c r="IV11" s="25">
        <f t="shared" si="56"/>
        <v>220220</v>
      </c>
      <c r="IW11" s="25">
        <f t="shared" si="170"/>
        <v>220220</v>
      </c>
      <c r="IX11" s="25">
        <f t="shared" si="171"/>
        <v>220220</v>
      </c>
      <c r="IY11" s="25">
        <f>+EX11+GY11</f>
        <v>220220</v>
      </c>
      <c r="IZ11" s="25">
        <f t="shared" si="168"/>
        <v>229029</v>
      </c>
      <c r="JA11" s="25">
        <f t="shared" si="168"/>
        <v>253253</v>
      </c>
      <c r="JB11" s="25">
        <f t="shared" si="168"/>
        <v>253253</v>
      </c>
      <c r="JC11" s="25">
        <f t="shared" si="168"/>
        <v>253253</v>
      </c>
      <c r="JD11" s="25">
        <f t="shared" si="168"/>
        <v>253253</v>
      </c>
      <c r="JE11" s="25">
        <f t="shared" si="168"/>
        <v>253253</v>
      </c>
      <c r="JF11" s="25">
        <f t="shared" si="168"/>
        <v>253253</v>
      </c>
      <c r="JG11" s="25">
        <f t="shared" si="168"/>
        <v>253253</v>
      </c>
      <c r="JH11" s="25">
        <f t="shared" si="168"/>
        <v>253253</v>
      </c>
      <c r="JI11" s="25">
        <f t="shared" si="168"/>
        <v>253253</v>
      </c>
      <c r="JJ11" s="25">
        <f t="shared" si="169"/>
        <v>253253</v>
      </c>
      <c r="JK11" s="25">
        <f t="shared" si="169"/>
        <v>253253</v>
      </c>
      <c r="JL11" s="25">
        <f t="shared" si="169"/>
        <v>253253</v>
      </c>
      <c r="JM11" s="25">
        <f t="shared" si="169"/>
        <v>253253</v>
      </c>
      <c r="JN11" s="25">
        <f t="shared" si="169"/>
        <v>253253</v>
      </c>
      <c r="JO11" s="25">
        <f t="shared" si="169"/>
        <v>253253</v>
      </c>
      <c r="JP11" s="25">
        <f t="shared" si="169"/>
        <v>253253</v>
      </c>
      <c r="JQ11" s="25">
        <f t="shared" si="169"/>
        <v>253253</v>
      </c>
      <c r="JR11" s="25">
        <f t="shared" si="169"/>
        <v>253253</v>
      </c>
      <c r="JS11" s="28">
        <f t="shared" si="65"/>
        <v>253253</v>
      </c>
      <c r="JT11" s="30">
        <f t="shared" si="66"/>
        <v>220</v>
      </c>
      <c r="JU11" s="30">
        <f t="shared" si="67"/>
        <v>220</v>
      </c>
      <c r="JV11" s="30">
        <f t="shared" si="68"/>
        <v>220</v>
      </c>
      <c r="JW11" s="30">
        <f t="shared" si="69"/>
        <v>220</v>
      </c>
      <c r="JX11" s="30">
        <f t="shared" si="70"/>
        <v>220</v>
      </c>
      <c r="JY11" s="30">
        <f t="shared" si="71"/>
        <v>220</v>
      </c>
      <c r="JZ11" s="30">
        <f t="shared" si="72"/>
        <v>220</v>
      </c>
      <c r="KA11" s="30">
        <f t="shared" si="73"/>
        <v>220</v>
      </c>
      <c r="KB11" s="30">
        <f t="shared" si="74"/>
        <v>220</v>
      </c>
      <c r="KC11" s="30">
        <f t="shared" si="75"/>
        <v>225.33293978748523</v>
      </c>
      <c r="KD11" s="30">
        <f t="shared" si="76"/>
        <v>240</v>
      </c>
      <c r="KE11" s="30">
        <f t="shared" si="77"/>
        <v>240</v>
      </c>
      <c r="KF11" s="30">
        <f t="shared" si="78"/>
        <v>240</v>
      </c>
      <c r="KG11" s="30">
        <f t="shared" si="79"/>
        <v>240</v>
      </c>
      <c r="KH11" s="30">
        <f t="shared" si="80"/>
        <v>240</v>
      </c>
      <c r="KI11" s="30">
        <f t="shared" si="81"/>
        <v>240</v>
      </c>
      <c r="KJ11" s="30">
        <f t="shared" si="82"/>
        <v>244.01520070838254</v>
      </c>
      <c r="KK11" s="30">
        <f t="shared" si="83"/>
        <v>240</v>
      </c>
      <c r="KL11" s="30">
        <f t="shared" si="84"/>
        <v>240</v>
      </c>
      <c r="KM11" s="30">
        <f t="shared" si="85"/>
        <v>240</v>
      </c>
      <c r="KN11" s="30">
        <f t="shared" si="86"/>
        <v>240</v>
      </c>
      <c r="KO11" s="30">
        <f t="shared" si="87"/>
        <v>245.33293978748523</v>
      </c>
      <c r="KP11" s="30">
        <f t="shared" si="88"/>
        <v>260</v>
      </c>
      <c r="KQ11" s="30">
        <f t="shared" si="89"/>
        <v>260</v>
      </c>
      <c r="KR11" s="30">
        <f t="shared" si="90"/>
        <v>260</v>
      </c>
      <c r="KS11" s="30">
        <f t="shared" si="91"/>
        <v>278.64108618654075</v>
      </c>
      <c r="KT11" s="30">
        <f t="shared" si="92"/>
        <v>260</v>
      </c>
      <c r="KU11" s="30">
        <f t="shared" si="93"/>
        <v>260</v>
      </c>
      <c r="KV11" s="30">
        <f t="shared" si="94"/>
        <v>281.9598583234947</v>
      </c>
      <c r="KW11" s="30">
        <f t="shared" si="95"/>
        <v>260</v>
      </c>
      <c r="KX11" s="30">
        <f t="shared" si="96"/>
        <v>260</v>
      </c>
      <c r="KY11" s="30">
        <f t="shared" si="97"/>
        <v>260</v>
      </c>
      <c r="KZ11" s="30">
        <f t="shared" si="98"/>
        <v>260</v>
      </c>
      <c r="LA11" s="30">
        <f t="shared" si="99"/>
        <v>270.40023612750883</v>
      </c>
      <c r="LB11" s="30">
        <f t="shared" si="99"/>
        <v>299</v>
      </c>
      <c r="LC11" s="30">
        <f t="shared" si="99"/>
        <v>299</v>
      </c>
      <c r="LD11" s="30">
        <f t="shared" si="99"/>
        <v>299</v>
      </c>
      <c r="LE11" s="30">
        <f t="shared" si="62"/>
        <v>299</v>
      </c>
      <c r="LF11" s="30">
        <f t="shared" si="62"/>
        <v>299</v>
      </c>
      <c r="LG11" s="30">
        <f t="shared" si="62"/>
        <v>299</v>
      </c>
      <c r="LH11" s="30">
        <f t="shared" si="62"/>
        <v>299</v>
      </c>
      <c r="LI11" s="30">
        <f t="shared" si="62"/>
        <v>299</v>
      </c>
      <c r="LJ11" s="30">
        <f t="shared" si="62"/>
        <v>299</v>
      </c>
      <c r="LK11" s="30">
        <f t="shared" si="62"/>
        <v>299</v>
      </c>
      <c r="LL11" s="30">
        <f t="shared" si="62"/>
        <v>299</v>
      </c>
      <c r="LM11" s="30">
        <f t="shared" si="62"/>
        <v>299</v>
      </c>
      <c r="LN11" s="30">
        <f t="shared" si="62"/>
        <v>299</v>
      </c>
      <c r="LO11" s="30">
        <f t="shared" si="62"/>
        <v>299</v>
      </c>
      <c r="LP11" s="30">
        <f t="shared" si="62"/>
        <v>299</v>
      </c>
      <c r="LQ11" s="30">
        <f t="shared" si="62"/>
        <v>299</v>
      </c>
      <c r="LR11" s="30">
        <f t="shared" si="62"/>
        <v>299</v>
      </c>
      <c r="LS11" s="30">
        <f t="shared" si="62"/>
        <v>299</v>
      </c>
      <c r="LT11" s="69">
        <f t="shared" si="100"/>
        <v>299</v>
      </c>
      <c r="LU11" s="40">
        <f t="shared" si="101"/>
        <v>299</v>
      </c>
      <c r="LV11" s="40">
        <f t="shared" si="102"/>
        <v>0</v>
      </c>
    </row>
    <row r="12" spans="1:334" x14ac:dyDescent="0.25">
      <c r="A12" s="21">
        <f t="shared" si="103"/>
        <v>11</v>
      </c>
      <c r="B12" s="22" t="s">
        <v>211</v>
      </c>
      <c r="C12" s="21" t="s">
        <v>724</v>
      </c>
      <c r="D12" s="22" t="s">
        <v>7</v>
      </c>
      <c r="E12" s="23" t="s">
        <v>1008</v>
      </c>
      <c r="F12" s="21" t="s">
        <v>1093</v>
      </c>
      <c r="G12" s="23" t="s">
        <v>474</v>
      </c>
      <c r="H12" s="24" t="s">
        <v>294</v>
      </c>
      <c r="I12" s="21" t="s">
        <v>196</v>
      </c>
      <c r="J12" s="94">
        <v>42314</v>
      </c>
      <c r="K12" s="94">
        <v>44009</v>
      </c>
      <c r="L12" s="21" t="s">
        <v>277</v>
      </c>
      <c r="M12" s="25">
        <v>1910</v>
      </c>
      <c r="N12" s="25">
        <v>2674</v>
      </c>
      <c r="O12" s="26">
        <v>0.1</v>
      </c>
      <c r="P12" s="27"/>
      <c r="Q12" s="27"/>
      <c r="R12" s="27"/>
      <c r="S12" s="27"/>
      <c r="T12" s="25"/>
      <c r="U12" s="25"/>
      <c r="V12" s="25"/>
      <c r="W12" s="25"/>
      <c r="X12" s="25"/>
      <c r="Y12" s="25">
        <v>0</v>
      </c>
      <c r="Z12" s="25">
        <v>0</v>
      </c>
      <c r="AA12" s="25"/>
      <c r="AB12" s="25"/>
      <c r="AC12" s="25"/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O12" s="25">
        <v>0</v>
      </c>
      <c r="AP12" s="25">
        <v>0</v>
      </c>
      <c r="AQ12" s="25">
        <v>0</v>
      </c>
      <c r="AR12" s="25">
        <v>0</v>
      </c>
      <c r="AS12" s="25">
        <v>0</v>
      </c>
      <c r="AT12" s="25">
        <v>0</v>
      </c>
      <c r="AU12" s="25">
        <v>2025524</v>
      </c>
      <c r="AV12" s="25">
        <v>2068208</v>
      </c>
      <c r="AW12" s="25">
        <v>2341751</v>
      </c>
      <c r="AX12" s="25">
        <v>1885908</v>
      </c>
      <c r="AY12" s="25">
        <v>2135970</v>
      </c>
      <c r="AZ12" s="25">
        <v>2283045</v>
      </c>
      <c r="BA12" s="25">
        <v>2886419.6944967466</v>
      </c>
      <c r="BB12" s="25">
        <v>2191452</v>
      </c>
      <c r="BC12" s="25">
        <v>2634471</v>
      </c>
      <c r="BD12" s="75">
        <v>2330800.84</v>
      </c>
      <c r="BE12" s="75">
        <v>1907099</v>
      </c>
      <c r="BF12" s="75">
        <v>2211462</v>
      </c>
      <c r="BG12" s="75">
        <v>1691462.41</v>
      </c>
      <c r="BH12" s="75">
        <v>2675842</v>
      </c>
      <c r="BI12" s="75">
        <v>2236906.81</v>
      </c>
      <c r="BJ12" s="75">
        <v>1809149.25</v>
      </c>
      <c r="BK12" s="75">
        <v>2292536.2200000002</v>
      </c>
      <c r="BL12" s="75">
        <v>2575916</v>
      </c>
      <c r="BM12" s="75">
        <v>2256326.6800000002</v>
      </c>
      <c r="BN12" s="75">
        <v>2806740</v>
      </c>
      <c r="BO12" s="75">
        <v>2490128.48</v>
      </c>
      <c r="BP12" s="28">
        <f t="shared" si="63"/>
        <v>2532277.79</v>
      </c>
      <c r="BQ12" s="29">
        <f t="shared" ref="BQ12:BQ17" si="172">+P12/$M12</f>
        <v>0</v>
      </c>
      <c r="BR12" s="29">
        <f t="shared" ref="BR12:BR17" si="173">+Q12/$M12</f>
        <v>0</v>
      </c>
      <c r="BS12" s="29">
        <f t="shared" ref="BS12:BS17" si="174">+R12/$M12</f>
        <v>0</v>
      </c>
      <c r="BT12" s="29">
        <f t="shared" ref="BT12:BT17" si="175">+S12/$M12</f>
        <v>0</v>
      </c>
      <c r="BU12" s="29">
        <f t="shared" ref="BU12:BU17" si="176">+T12/$M12</f>
        <v>0</v>
      </c>
      <c r="BV12" s="29">
        <f t="shared" ref="BV12:BV17" si="177">+U12/$M12</f>
        <v>0</v>
      </c>
      <c r="BW12" s="29">
        <f t="shared" ref="BW12:BW17" si="178">+V12/$M12</f>
        <v>0</v>
      </c>
      <c r="BX12" s="29">
        <f t="shared" ref="BX12:BX17" si="179">+W12/$M12</f>
        <v>0</v>
      </c>
      <c r="BY12" s="29">
        <f t="shared" ref="BY12:BY17" si="180">+X12/$M12</f>
        <v>0</v>
      </c>
      <c r="BZ12" s="29">
        <f t="shared" ref="BZ12:BZ17" si="181">+Y12/$M12</f>
        <v>0</v>
      </c>
      <c r="CA12" s="29">
        <f t="shared" ref="CA12:CA17" si="182">+Z12/$M12</f>
        <v>0</v>
      </c>
      <c r="CB12" s="29">
        <f t="shared" ref="CB12:CB17" si="183">+AA12/$M12</f>
        <v>0</v>
      </c>
      <c r="CC12" s="29">
        <f t="shared" ref="CC12:CC17" si="184">+AB12/$M12</f>
        <v>0</v>
      </c>
      <c r="CD12" s="29">
        <f t="shared" ref="CD12:CD17" si="185">+AC12/$M12</f>
        <v>0</v>
      </c>
      <c r="CE12" s="29">
        <f t="shared" ref="CE12:CE17" si="186">+AD12/$M12</f>
        <v>0</v>
      </c>
      <c r="CF12" s="29">
        <f t="shared" ref="CF12:CF17" si="187">+AE12/$M12</f>
        <v>0</v>
      </c>
      <c r="CG12" s="29">
        <f t="shared" ref="CG12:CG17" si="188">+AF12/$M12</f>
        <v>0</v>
      </c>
      <c r="CH12" s="29">
        <f t="shared" ref="CH12:CH17" si="189">+AG12/$M12</f>
        <v>0</v>
      </c>
      <c r="CI12" s="29">
        <f t="shared" ref="CI12:CI17" si="190">+AH12/$M12</f>
        <v>0</v>
      </c>
      <c r="CJ12" s="29">
        <f t="shared" ref="CJ12:CJ17" si="191">+AI12/$M12</f>
        <v>0</v>
      </c>
      <c r="CK12" s="29">
        <f t="shared" ref="CK12:CK17" si="192">+AJ12/$M12</f>
        <v>0</v>
      </c>
      <c r="CL12" s="29">
        <f t="shared" ref="CL12:CL17" si="193">+AK12/$M12</f>
        <v>0</v>
      </c>
      <c r="CM12" s="29">
        <f t="shared" ref="CM12:CM17" si="194">+AL12/$M12</f>
        <v>0</v>
      </c>
      <c r="CN12" s="29">
        <f t="shared" ref="CN12:DC17" si="195">+AM12/$M12</f>
        <v>0</v>
      </c>
      <c r="CO12" s="29">
        <f t="shared" si="195"/>
        <v>0</v>
      </c>
      <c r="CP12" s="29">
        <f t="shared" si="195"/>
        <v>0</v>
      </c>
      <c r="CQ12" s="29">
        <f t="shared" si="195"/>
        <v>0</v>
      </c>
      <c r="CR12" s="29">
        <f t="shared" si="195"/>
        <v>0</v>
      </c>
      <c r="CS12" s="29">
        <f t="shared" si="195"/>
        <v>0</v>
      </c>
      <c r="CT12" s="29">
        <f t="shared" si="195"/>
        <v>0</v>
      </c>
      <c r="CU12" s="29">
        <f t="shared" si="195"/>
        <v>0</v>
      </c>
      <c r="CV12" s="29">
        <f t="shared" si="195"/>
        <v>1060.4837696335078</v>
      </c>
      <c r="CW12" s="29">
        <f t="shared" si="195"/>
        <v>1082.8314136125655</v>
      </c>
      <c r="CX12" s="29">
        <f t="shared" si="195"/>
        <v>1226.0476439790575</v>
      </c>
      <c r="CY12" s="29">
        <f t="shared" si="195"/>
        <v>987.38638743455499</v>
      </c>
      <c r="CZ12" s="29">
        <f t="shared" si="195"/>
        <v>1118.3089005235602</v>
      </c>
      <c r="DA12" s="29">
        <f t="shared" si="195"/>
        <v>1195.3115183246073</v>
      </c>
      <c r="DB12" s="29">
        <f t="shared" si="195"/>
        <v>1511.2144997365165</v>
      </c>
      <c r="DC12" s="29">
        <f t="shared" si="195"/>
        <v>1147.3570680628272</v>
      </c>
      <c r="DD12" s="29">
        <f t="shared" ref="CO12:DD17" si="196">+BC12/$M12</f>
        <v>1379.3041884816753</v>
      </c>
      <c r="DE12" s="29">
        <f t="shared" ref="DE12:DE17" si="197">+BD12/$M12</f>
        <v>1220.3145759162303</v>
      </c>
      <c r="DF12" s="29">
        <f t="shared" ref="DF12:DF17" si="198">+BE12/$M12</f>
        <v>998.48115183246068</v>
      </c>
      <c r="DG12" s="29">
        <f t="shared" ref="DG12:DG17" si="199">+BF12/$M12</f>
        <v>1157.833507853403</v>
      </c>
      <c r="DH12" s="29">
        <f t="shared" ref="DH12:DH17" si="200">+BG12/$M12</f>
        <v>885.58241361256535</v>
      </c>
      <c r="DI12" s="29">
        <f t="shared" ref="DI12:DI17" si="201">+BH12/$M12</f>
        <v>1400.9643979057591</v>
      </c>
      <c r="DJ12" s="29">
        <f t="shared" ref="DJ12:DP17" si="202">+BI12/$M12</f>
        <v>1171.1553979057592</v>
      </c>
      <c r="DK12" s="29">
        <f t="shared" si="202"/>
        <v>947.19856020942404</v>
      </c>
      <c r="DL12" s="29">
        <f t="shared" si="202"/>
        <v>1200.2807434554975</v>
      </c>
      <c r="DM12" s="29">
        <f t="shared" si="202"/>
        <v>1348.6471204188481</v>
      </c>
      <c r="DN12" s="29">
        <f t="shared" si="202"/>
        <v>1181.3228691099478</v>
      </c>
      <c r="DO12" s="29">
        <f t="shared" si="202"/>
        <v>1469.4973821989529</v>
      </c>
      <c r="DP12" s="29">
        <f t="shared" si="202"/>
        <v>1303.7321884816754</v>
      </c>
      <c r="DQ12" s="105">
        <f t="shared" ref="DQ12:DQ17" si="203">+BP12/M12</f>
        <v>1325.799890052356</v>
      </c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75">
        <v>0</v>
      </c>
      <c r="FR12" s="28">
        <f t="shared" si="64"/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Y12" s="25">
        <v>0</v>
      </c>
      <c r="FZ12" s="25">
        <v>0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F12" s="25">
        <v>0</v>
      </c>
      <c r="GG12" s="25">
        <v>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202552</v>
      </c>
      <c r="GY12" s="25">
        <v>206821</v>
      </c>
      <c r="GZ12" s="25">
        <v>234175</v>
      </c>
      <c r="HA12" s="25">
        <v>188591</v>
      </c>
      <c r="HB12" s="25">
        <v>213597</v>
      </c>
      <c r="HC12" s="25">
        <v>228305</v>
      </c>
      <c r="HD12" s="25">
        <v>247402</v>
      </c>
      <c r="HE12" s="25">
        <v>219145</v>
      </c>
      <c r="HF12" s="25">
        <v>263447</v>
      </c>
      <c r="HG12" s="75">
        <v>233080</v>
      </c>
      <c r="HH12" s="75">
        <v>190710</v>
      </c>
      <c r="HI12" s="75">
        <v>221146</v>
      </c>
      <c r="HJ12" s="75">
        <v>169146</v>
      </c>
      <c r="HK12" s="75">
        <v>267584</v>
      </c>
      <c r="HL12" s="75">
        <v>223002</v>
      </c>
      <c r="HM12" s="75">
        <v>180915</v>
      </c>
      <c r="HN12" s="75">
        <v>229254</v>
      </c>
      <c r="HO12" s="75">
        <v>257591.6</v>
      </c>
      <c r="HP12" s="75">
        <v>225633</v>
      </c>
      <c r="HQ12" s="75">
        <v>280674</v>
      </c>
      <c r="HR12" s="75">
        <v>242324</v>
      </c>
      <c r="HS12" s="25">
        <f t="shared" ref="HS12" si="204">+DR12+FS12</f>
        <v>0</v>
      </c>
      <c r="HT12" s="25">
        <f t="shared" ref="HT12" si="205">+DS12+FT12</f>
        <v>0</v>
      </c>
      <c r="HU12" s="25">
        <f t="shared" ref="HU12" si="206">+DT12+FU12</f>
        <v>0</v>
      </c>
      <c r="HV12" s="25">
        <f t="shared" ref="HV12" si="207">+DU12+FV12</f>
        <v>0</v>
      </c>
      <c r="HW12" s="25">
        <f t="shared" ref="HW12" si="208">+DV12+FW12</f>
        <v>0</v>
      </c>
      <c r="HX12" s="25">
        <f t="shared" ref="HX12" si="209">+DW12+FX12</f>
        <v>0</v>
      </c>
      <c r="HY12" s="25">
        <f t="shared" ref="HY12" si="210">+DX12+FY12</f>
        <v>0</v>
      </c>
      <c r="HZ12" s="25">
        <f t="shared" ref="HZ12" si="211">+DY12+FZ12</f>
        <v>0</v>
      </c>
      <c r="IA12" s="25">
        <f t="shared" ref="IA12" si="212">+DZ12+GA12</f>
        <v>0</v>
      </c>
      <c r="IB12" s="25">
        <f t="shared" ref="IB12" si="213">+EA12+GB12</f>
        <v>0</v>
      </c>
      <c r="IC12" s="25">
        <f t="shared" ref="IC12" si="214">+EB12+GC12</f>
        <v>0</v>
      </c>
      <c r="ID12" s="25">
        <f t="shared" ref="ID12" si="215">+EC12+GD12</f>
        <v>0</v>
      </c>
      <c r="IE12" s="25">
        <f t="shared" ref="IE12" si="216">+ED12+GE12</f>
        <v>0</v>
      </c>
      <c r="IF12" s="25">
        <f t="shared" ref="IF12" si="217">+EE12+GF12</f>
        <v>0</v>
      </c>
      <c r="IG12" s="25">
        <f t="shared" ref="IG12" si="218">+EF12+GG12</f>
        <v>0</v>
      </c>
      <c r="IH12" s="25">
        <f t="shared" ref="IH12" si="219">+EG12+GH12</f>
        <v>0</v>
      </c>
      <c r="II12" s="25">
        <f t="shared" ref="II12" si="220">+EH12+GI12</f>
        <v>0</v>
      </c>
      <c r="IJ12" s="25">
        <f t="shared" ref="IJ12" si="221">+EI12+GJ12</f>
        <v>0</v>
      </c>
      <c r="IK12" s="25">
        <f t="shared" ref="IK12" si="222">+EJ12+GK12</f>
        <v>0</v>
      </c>
      <c r="IL12" s="25">
        <f t="shared" ref="IL12" si="223">+EK12+GL12</f>
        <v>0</v>
      </c>
      <c r="IM12" s="25">
        <f t="shared" ref="IM12" si="224">+EL12+GM12</f>
        <v>0</v>
      </c>
      <c r="IN12" s="25">
        <f t="shared" ref="IN12" si="225">+EM12+GN12</f>
        <v>0</v>
      </c>
      <c r="IO12" s="25">
        <f t="shared" ref="IO12" si="226">+EN12+GO12</f>
        <v>0</v>
      </c>
      <c r="IP12" s="25">
        <f t="shared" ref="IP12" si="227">+EO12+GP12</f>
        <v>0</v>
      </c>
      <c r="IQ12" s="25">
        <f t="shared" ref="IQ12" si="228">+EP12+GQ12</f>
        <v>0</v>
      </c>
      <c r="IR12" s="25">
        <f t="shared" ref="IR12" si="229">+EQ12+GR12</f>
        <v>0</v>
      </c>
      <c r="IS12" s="25">
        <f t="shared" ref="IS12" si="230">+ER12+GS12</f>
        <v>0</v>
      </c>
      <c r="IT12" s="25">
        <f t="shared" ref="IT12" si="231">+ES12+GT12</f>
        <v>0</v>
      </c>
      <c r="IU12" s="25">
        <f t="shared" ref="IU12" si="232">+ET12+GU12</f>
        <v>0</v>
      </c>
      <c r="IV12" s="25">
        <f t="shared" ref="IV12" si="233">+EU12+GV12</f>
        <v>0</v>
      </c>
      <c r="IW12" s="25">
        <f t="shared" si="170"/>
        <v>0</v>
      </c>
      <c r="IX12" s="25">
        <f t="shared" ref="IX12" si="234">+EW12+GX12</f>
        <v>202552</v>
      </c>
      <c r="IY12" s="25">
        <f t="shared" ref="IY12" si="235">+EX12+GY12</f>
        <v>206821</v>
      </c>
      <c r="IZ12" s="25">
        <f t="shared" si="168"/>
        <v>234175</v>
      </c>
      <c r="JA12" s="25">
        <f t="shared" si="168"/>
        <v>188591</v>
      </c>
      <c r="JB12" s="25">
        <f t="shared" si="168"/>
        <v>213597</v>
      </c>
      <c r="JC12" s="25">
        <f t="shared" si="168"/>
        <v>228305</v>
      </c>
      <c r="JD12" s="25">
        <f t="shared" si="168"/>
        <v>247402</v>
      </c>
      <c r="JE12" s="25">
        <f t="shared" si="168"/>
        <v>219145</v>
      </c>
      <c r="JF12" s="25">
        <f t="shared" si="168"/>
        <v>263447</v>
      </c>
      <c r="JG12" s="25">
        <f t="shared" si="168"/>
        <v>233080</v>
      </c>
      <c r="JH12" s="25">
        <f t="shared" si="168"/>
        <v>190710</v>
      </c>
      <c r="JI12" s="25">
        <f t="shared" si="168"/>
        <v>221146</v>
      </c>
      <c r="JJ12" s="25">
        <f t="shared" si="169"/>
        <v>169146</v>
      </c>
      <c r="JK12" s="25">
        <f t="shared" si="169"/>
        <v>267584</v>
      </c>
      <c r="JL12" s="25">
        <f t="shared" si="169"/>
        <v>223002</v>
      </c>
      <c r="JM12" s="25">
        <f t="shared" si="169"/>
        <v>180915</v>
      </c>
      <c r="JN12" s="25">
        <f t="shared" si="169"/>
        <v>229254</v>
      </c>
      <c r="JO12" s="25">
        <f t="shared" si="169"/>
        <v>257591.6</v>
      </c>
      <c r="JP12" s="25">
        <f t="shared" si="169"/>
        <v>225633</v>
      </c>
      <c r="JQ12" s="25">
        <f t="shared" si="169"/>
        <v>280674</v>
      </c>
      <c r="JR12" s="25">
        <f t="shared" si="169"/>
        <v>242324</v>
      </c>
      <c r="JS12" s="28">
        <f t="shared" si="65"/>
        <v>251555.65</v>
      </c>
      <c r="JT12" s="30">
        <f t="shared" si="66"/>
        <v>0</v>
      </c>
      <c r="JU12" s="30">
        <f t="shared" si="67"/>
        <v>0</v>
      </c>
      <c r="JV12" s="30">
        <f t="shared" si="68"/>
        <v>0</v>
      </c>
      <c r="JW12" s="30">
        <f t="shared" si="69"/>
        <v>0</v>
      </c>
      <c r="JX12" s="30">
        <f t="shared" si="70"/>
        <v>0</v>
      </c>
      <c r="JY12" s="30">
        <f t="shared" si="71"/>
        <v>0</v>
      </c>
      <c r="JZ12" s="30">
        <f t="shared" si="72"/>
        <v>0</v>
      </c>
      <c r="KA12" s="30">
        <f t="shared" si="73"/>
        <v>0</v>
      </c>
      <c r="KB12" s="30">
        <f t="shared" si="74"/>
        <v>0</v>
      </c>
      <c r="KC12" s="30">
        <f t="shared" si="75"/>
        <v>0</v>
      </c>
      <c r="KD12" s="30">
        <f t="shared" si="76"/>
        <v>0</v>
      </c>
      <c r="KE12" s="30">
        <f t="shared" si="77"/>
        <v>0</v>
      </c>
      <c r="KF12" s="30">
        <f t="shared" si="78"/>
        <v>0</v>
      </c>
      <c r="KG12" s="30">
        <f t="shared" si="79"/>
        <v>0</v>
      </c>
      <c r="KH12" s="30">
        <f t="shared" si="80"/>
        <v>0</v>
      </c>
      <c r="KI12" s="30">
        <f t="shared" si="81"/>
        <v>0</v>
      </c>
      <c r="KJ12" s="30">
        <f t="shared" si="82"/>
        <v>0</v>
      </c>
      <c r="KK12" s="30">
        <f t="shared" si="83"/>
        <v>0</v>
      </c>
      <c r="KL12" s="30">
        <f t="shared" si="84"/>
        <v>0</v>
      </c>
      <c r="KM12" s="30">
        <f t="shared" si="85"/>
        <v>0</v>
      </c>
      <c r="KN12" s="30">
        <f t="shared" si="86"/>
        <v>0</v>
      </c>
      <c r="KO12" s="30">
        <f t="shared" si="87"/>
        <v>0</v>
      </c>
      <c r="KP12" s="30">
        <f t="shared" si="88"/>
        <v>0</v>
      </c>
      <c r="KQ12" s="30">
        <f t="shared" si="89"/>
        <v>0</v>
      </c>
      <c r="KR12" s="30">
        <f t="shared" si="90"/>
        <v>0</v>
      </c>
      <c r="KS12" s="30">
        <f t="shared" si="91"/>
        <v>0</v>
      </c>
      <c r="KT12" s="30">
        <f t="shared" si="92"/>
        <v>0</v>
      </c>
      <c r="KU12" s="30">
        <f t="shared" si="93"/>
        <v>0</v>
      </c>
      <c r="KV12" s="30">
        <f t="shared" si="94"/>
        <v>0</v>
      </c>
      <c r="KW12" s="30">
        <f t="shared" si="95"/>
        <v>0</v>
      </c>
      <c r="KX12" s="30">
        <f t="shared" si="96"/>
        <v>0</v>
      </c>
      <c r="KY12" s="30">
        <f t="shared" si="97"/>
        <v>75.748691099476446</v>
      </c>
      <c r="KZ12" s="30">
        <f t="shared" si="98"/>
        <v>77.345175766641731</v>
      </c>
      <c r="LA12" s="30">
        <f t="shared" si="99"/>
        <v>87.574794315632019</v>
      </c>
      <c r="LB12" s="30">
        <f t="shared" si="99"/>
        <v>70.527673896783838</v>
      </c>
      <c r="LC12" s="30">
        <f t="shared" si="99"/>
        <v>79.879207180254298</v>
      </c>
      <c r="LD12" s="30">
        <f t="shared" si="99"/>
        <v>85.379581151832454</v>
      </c>
      <c r="LE12" s="30">
        <f t="shared" si="62"/>
        <v>92.521316379955124</v>
      </c>
      <c r="LF12" s="30">
        <f t="shared" si="62"/>
        <v>81.954001495886317</v>
      </c>
      <c r="LG12" s="30">
        <f t="shared" si="62"/>
        <v>98.52169035153328</v>
      </c>
      <c r="LH12" s="30">
        <f t="shared" si="62"/>
        <v>87.165295437546746</v>
      </c>
      <c r="LI12" s="30">
        <f t="shared" si="62"/>
        <v>71.320119670905015</v>
      </c>
      <c r="LJ12" s="30">
        <f t="shared" si="62"/>
        <v>82.702318623784592</v>
      </c>
      <c r="LK12" s="30">
        <f t="shared" si="62"/>
        <v>63.25579655946148</v>
      </c>
      <c r="LL12" s="30">
        <f t="shared" si="62"/>
        <v>100.06881077038145</v>
      </c>
      <c r="LM12" s="30">
        <f t="shared" si="62"/>
        <v>83.396409872849659</v>
      </c>
      <c r="LN12" s="30">
        <f t="shared" si="62"/>
        <v>67.657068062827221</v>
      </c>
      <c r="LO12" s="30">
        <f t="shared" si="62"/>
        <v>85.734480179506363</v>
      </c>
      <c r="LP12" s="30">
        <f t="shared" si="62"/>
        <v>96.331937172774872</v>
      </c>
      <c r="LQ12" s="30">
        <f t="shared" si="62"/>
        <v>84.380329094988781</v>
      </c>
      <c r="LR12" s="30">
        <f t="shared" si="62"/>
        <v>104.96409872849664</v>
      </c>
      <c r="LS12" s="30">
        <f t="shared" si="62"/>
        <v>90.622288706058342</v>
      </c>
      <c r="LT12" s="69">
        <f t="shared" si="100"/>
        <v>94.074663425579658</v>
      </c>
      <c r="LU12" s="40">
        <f t="shared" si="101"/>
        <v>0</v>
      </c>
      <c r="LV12" s="40">
        <f t="shared" si="102"/>
        <v>90.622288706058342</v>
      </c>
    </row>
    <row r="13" spans="1:334" x14ac:dyDescent="0.25">
      <c r="A13" s="21">
        <f t="shared" si="103"/>
        <v>12</v>
      </c>
      <c r="B13" s="22" t="s">
        <v>211</v>
      </c>
      <c r="C13" s="21" t="s">
        <v>491</v>
      </c>
      <c r="D13" s="22" t="s">
        <v>7</v>
      </c>
      <c r="E13" s="23" t="s">
        <v>1245</v>
      </c>
      <c r="F13" s="21" t="s">
        <v>1245</v>
      </c>
      <c r="G13" s="32" t="s">
        <v>16</v>
      </c>
      <c r="H13" s="24" t="s">
        <v>289</v>
      </c>
      <c r="I13" s="21" t="s">
        <v>197</v>
      </c>
      <c r="J13" s="94">
        <v>41320</v>
      </c>
      <c r="K13" s="94"/>
      <c r="L13" s="21" t="s">
        <v>275</v>
      </c>
      <c r="M13" s="25">
        <v>778</v>
      </c>
      <c r="N13" s="25">
        <v>1299</v>
      </c>
      <c r="O13" s="26">
        <v>0.16</v>
      </c>
      <c r="P13" s="27">
        <v>444697</v>
      </c>
      <c r="Q13" s="27">
        <v>535318</v>
      </c>
      <c r="R13" s="27">
        <v>583877</v>
      </c>
      <c r="S13" s="27">
        <v>846061</v>
      </c>
      <c r="T13" s="25">
        <v>767041</v>
      </c>
      <c r="U13" s="25">
        <v>446272</v>
      </c>
      <c r="V13" s="25">
        <v>645935</v>
      </c>
      <c r="W13" s="25">
        <v>721050</v>
      </c>
      <c r="X13" s="25">
        <v>855828</v>
      </c>
      <c r="Y13" s="25">
        <v>868700.65</v>
      </c>
      <c r="Z13" s="25">
        <v>792000</v>
      </c>
      <c r="AA13" s="25">
        <v>509932</v>
      </c>
      <c r="AB13" s="25">
        <v>521637</v>
      </c>
      <c r="AC13" s="25">
        <v>700000</v>
      </c>
      <c r="AD13" s="25">
        <v>809402</v>
      </c>
      <c r="AE13" s="25">
        <v>1285237</v>
      </c>
      <c r="AF13" s="25">
        <v>861509</v>
      </c>
      <c r="AG13" s="25">
        <v>446986</v>
      </c>
      <c r="AH13" s="25">
        <v>795000</v>
      </c>
      <c r="AI13" s="25">
        <v>807833</v>
      </c>
      <c r="AJ13" s="25">
        <v>1105169</v>
      </c>
      <c r="AK13" s="25">
        <v>1152754</v>
      </c>
      <c r="AL13" s="25">
        <v>486689</v>
      </c>
      <c r="AM13" s="25">
        <v>0</v>
      </c>
      <c r="AN13" s="25">
        <v>0</v>
      </c>
      <c r="AO13" s="25">
        <v>0</v>
      </c>
      <c r="AP13" s="25">
        <v>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V13" s="25">
        <v>0</v>
      </c>
      <c r="AW13" s="25">
        <v>0</v>
      </c>
      <c r="AX13" s="25">
        <v>0</v>
      </c>
      <c r="AY13" s="25">
        <v>0</v>
      </c>
      <c r="AZ13" s="25">
        <v>0</v>
      </c>
      <c r="BA13" s="25">
        <v>0</v>
      </c>
      <c r="BB13" s="25">
        <v>0</v>
      </c>
      <c r="BC13" s="25">
        <v>0</v>
      </c>
      <c r="BD13" s="75">
        <v>0</v>
      </c>
      <c r="BE13" s="75">
        <v>0</v>
      </c>
      <c r="BF13" s="75">
        <v>0</v>
      </c>
      <c r="BG13" s="75">
        <v>0</v>
      </c>
      <c r="BH13" s="75">
        <v>0</v>
      </c>
      <c r="BI13" s="75">
        <v>0</v>
      </c>
      <c r="BJ13" s="75">
        <v>0</v>
      </c>
      <c r="BK13" s="75">
        <v>0</v>
      </c>
      <c r="BL13" s="75">
        <v>0</v>
      </c>
      <c r="BM13" s="75">
        <v>0</v>
      </c>
      <c r="BN13" s="75">
        <v>0</v>
      </c>
      <c r="BO13" s="75">
        <v>0</v>
      </c>
      <c r="BP13" s="28">
        <f t="shared" si="63"/>
        <v>0</v>
      </c>
      <c r="BQ13" s="29">
        <f t="shared" si="172"/>
        <v>571.58997429305907</v>
      </c>
      <c r="BR13" s="29">
        <f t="shared" si="173"/>
        <v>688.0694087403599</v>
      </c>
      <c r="BS13" s="29">
        <f t="shared" si="174"/>
        <v>750.48457583547554</v>
      </c>
      <c r="BT13" s="29">
        <f t="shared" si="175"/>
        <v>1087.4820051413881</v>
      </c>
      <c r="BU13" s="29">
        <f t="shared" si="176"/>
        <v>985.91388174807196</v>
      </c>
      <c r="BV13" s="29">
        <f t="shared" si="177"/>
        <v>573.6143958868895</v>
      </c>
      <c r="BW13" s="29">
        <f t="shared" si="178"/>
        <v>830.25064267352184</v>
      </c>
      <c r="BX13" s="29">
        <f t="shared" si="179"/>
        <v>926.79948586118257</v>
      </c>
      <c r="BY13" s="29">
        <f t="shared" si="180"/>
        <v>1100.0359897172236</v>
      </c>
      <c r="BZ13" s="29">
        <f t="shared" si="181"/>
        <v>1116.5818123393317</v>
      </c>
      <c r="CA13" s="29">
        <f t="shared" si="182"/>
        <v>1017.9948586118252</v>
      </c>
      <c r="CB13" s="29">
        <f t="shared" si="183"/>
        <v>655.43958868894606</v>
      </c>
      <c r="CC13" s="29">
        <f t="shared" si="184"/>
        <v>670.48457583547554</v>
      </c>
      <c r="CD13" s="29">
        <f t="shared" si="185"/>
        <v>899.74293059125966</v>
      </c>
      <c r="CE13" s="29">
        <f t="shared" si="186"/>
        <v>1040.3624678663239</v>
      </c>
      <c r="CF13" s="29">
        <f t="shared" si="187"/>
        <v>1651.9755784061697</v>
      </c>
      <c r="CG13" s="29">
        <f t="shared" si="188"/>
        <v>1107.3380462724936</v>
      </c>
      <c r="CH13" s="29">
        <f t="shared" si="189"/>
        <v>574.5321336760926</v>
      </c>
      <c r="CI13" s="29">
        <f t="shared" si="190"/>
        <v>1021.8508997429306</v>
      </c>
      <c r="CJ13" s="29">
        <f t="shared" si="191"/>
        <v>1038.3457583547558</v>
      </c>
      <c r="CK13" s="29">
        <f t="shared" si="192"/>
        <v>1420.525706940874</v>
      </c>
      <c r="CL13" s="29">
        <f t="shared" si="193"/>
        <v>1481.6889460154241</v>
      </c>
      <c r="CM13" s="29">
        <f t="shared" si="194"/>
        <v>625.56426735218508</v>
      </c>
      <c r="CN13" s="29">
        <f t="shared" si="195"/>
        <v>0</v>
      </c>
      <c r="CO13" s="29">
        <f t="shared" si="196"/>
        <v>0</v>
      </c>
      <c r="CP13" s="29">
        <f t="shared" si="196"/>
        <v>0</v>
      </c>
      <c r="CQ13" s="29">
        <f t="shared" si="196"/>
        <v>0</v>
      </c>
      <c r="CR13" s="29">
        <f t="shared" si="196"/>
        <v>0</v>
      </c>
      <c r="CS13" s="29">
        <f t="shared" si="196"/>
        <v>0</v>
      </c>
      <c r="CT13" s="29">
        <f t="shared" si="196"/>
        <v>0</v>
      </c>
      <c r="CU13" s="29">
        <f t="shared" si="196"/>
        <v>0</v>
      </c>
      <c r="CV13" s="29">
        <f t="shared" si="196"/>
        <v>0</v>
      </c>
      <c r="CW13" s="29">
        <f t="shared" si="196"/>
        <v>0</v>
      </c>
      <c r="CX13" s="29">
        <f t="shared" si="196"/>
        <v>0</v>
      </c>
      <c r="CY13" s="29">
        <f t="shared" si="196"/>
        <v>0</v>
      </c>
      <c r="CZ13" s="29">
        <f t="shared" si="196"/>
        <v>0</v>
      </c>
      <c r="DA13" s="29">
        <f t="shared" si="196"/>
        <v>0</v>
      </c>
      <c r="DB13" s="29">
        <f t="shared" si="196"/>
        <v>0</v>
      </c>
      <c r="DC13" s="29">
        <f t="shared" si="196"/>
        <v>0</v>
      </c>
      <c r="DD13" s="29">
        <f t="shared" si="196"/>
        <v>0</v>
      </c>
      <c r="DE13" s="29">
        <f t="shared" si="197"/>
        <v>0</v>
      </c>
      <c r="DF13" s="29">
        <f t="shared" si="198"/>
        <v>0</v>
      </c>
      <c r="DG13" s="29">
        <f t="shared" si="199"/>
        <v>0</v>
      </c>
      <c r="DH13" s="29">
        <f t="shared" si="200"/>
        <v>0</v>
      </c>
      <c r="DI13" s="29">
        <f t="shared" si="201"/>
        <v>0</v>
      </c>
      <c r="DJ13" s="29">
        <f t="shared" si="202"/>
        <v>0</v>
      </c>
      <c r="DK13" s="29">
        <f t="shared" si="202"/>
        <v>0</v>
      </c>
      <c r="DL13" s="29">
        <f t="shared" si="202"/>
        <v>0</v>
      </c>
      <c r="DM13" s="29">
        <f t="shared" si="202"/>
        <v>0</v>
      </c>
      <c r="DN13" s="29">
        <f t="shared" si="202"/>
        <v>0</v>
      </c>
      <c r="DO13" s="29">
        <f t="shared" si="202"/>
        <v>0</v>
      </c>
      <c r="DP13" s="29">
        <f t="shared" si="202"/>
        <v>0</v>
      </c>
      <c r="DQ13" s="105">
        <f t="shared" si="203"/>
        <v>0</v>
      </c>
      <c r="DR13" s="25">
        <v>194850</v>
      </c>
      <c r="DS13" s="25">
        <v>194850</v>
      </c>
      <c r="DT13" s="25">
        <v>194850</v>
      </c>
      <c r="DU13" s="25">
        <v>194850</v>
      </c>
      <c r="DV13" s="25">
        <v>194850</v>
      </c>
      <c r="DW13" s="25">
        <v>194850</v>
      </c>
      <c r="DX13" s="25">
        <v>194850</v>
      </c>
      <c r="DY13" s="25">
        <v>194850</v>
      </c>
      <c r="DZ13" s="25">
        <v>194850</v>
      </c>
      <c r="EA13" s="25">
        <v>194850</v>
      </c>
      <c r="EB13" s="25">
        <v>194850</v>
      </c>
      <c r="EC13" s="25">
        <v>194850</v>
      </c>
      <c r="ED13" s="25">
        <v>194850</v>
      </c>
      <c r="EE13" s="25">
        <v>194850</v>
      </c>
      <c r="EF13" s="25">
        <v>194850</v>
      </c>
      <c r="EG13" s="25">
        <v>194850</v>
      </c>
      <c r="EH13" s="25">
        <v>194850</v>
      </c>
      <c r="EI13" s="25">
        <v>194850</v>
      </c>
      <c r="EJ13" s="25">
        <v>194850</v>
      </c>
      <c r="EK13" s="25">
        <v>194850</v>
      </c>
      <c r="EL13" s="25">
        <v>194850</v>
      </c>
      <c r="EM13" s="25">
        <v>194850</v>
      </c>
      <c r="EN13" s="25">
        <v>194850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75">
        <v>0</v>
      </c>
      <c r="FR13" s="28">
        <f t="shared" si="64"/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Y13" s="25">
        <v>0</v>
      </c>
      <c r="FZ13" s="25">
        <v>0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F13" s="25">
        <v>0</v>
      </c>
      <c r="GG13" s="25">
        <v>0</v>
      </c>
      <c r="GH13" s="25">
        <v>32446.567999999999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75">
        <v>0</v>
      </c>
      <c r="HD13" s="75">
        <v>0</v>
      </c>
      <c r="HE13" s="75">
        <v>0</v>
      </c>
      <c r="HF13" s="75">
        <v>0</v>
      </c>
      <c r="HG13" s="75">
        <v>0</v>
      </c>
      <c r="HH13" s="75">
        <v>0</v>
      </c>
      <c r="HI13" s="75">
        <v>0</v>
      </c>
      <c r="HJ13" s="75">
        <v>0</v>
      </c>
      <c r="HK13" s="75">
        <v>0</v>
      </c>
      <c r="HL13" s="75">
        <v>0</v>
      </c>
      <c r="HM13" s="75">
        <v>0</v>
      </c>
      <c r="HN13" s="75">
        <v>0</v>
      </c>
      <c r="HO13" s="75">
        <v>0</v>
      </c>
      <c r="HP13" s="75">
        <v>0</v>
      </c>
      <c r="HQ13" s="75">
        <v>0</v>
      </c>
      <c r="HR13" s="75">
        <v>0</v>
      </c>
      <c r="HS13" s="25">
        <f t="shared" si="27"/>
        <v>194850</v>
      </c>
      <c r="HT13" s="25">
        <f t="shared" si="28"/>
        <v>194850</v>
      </c>
      <c r="HU13" s="25">
        <f t="shared" si="29"/>
        <v>194850</v>
      </c>
      <c r="HV13" s="25">
        <f t="shared" si="30"/>
        <v>194850</v>
      </c>
      <c r="HW13" s="25">
        <f t="shared" si="31"/>
        <v>194850</v>
      </c>
      <c r="HX13" s="25">
        <f t="shared" si="32"/>
        <v>194850</v>
      </c>
      <c r="HY13" s="25">
        <f t="shared" si="33"/>
        <v>194850</v>
      </c>
      <c r="HZ13" s="25">
        <f t="shared" si="34"/>
        <v>194850</v>
      </c>
      <c r="IA13" s="25">
        <f t="shared" si="35"/>
        <v>194850</v>
      </c>
      <c r="IB13" s="25">
        <f t="shared" si="36"/>
        <v>194850</v>
      </c>
      <c r="IC13" s="25">
        <f t="shared" si="37"/>
        <v>194850</v>
      </c>
      <c r="ID13" s="25">
        <f t="shared" si="38"/>
        <v>194850</v>
      </c>
      <c r="IE13" s="25">
        <f t="shared" si="39"/>
        <v>194850</v>
      </c>
      <c r="IF13" s="25">
        <f t="shared" si="40"/>
        <v>194850</v>
      </c>
      <c r="IG13" s="25">
        <f t="shared" si="41"/>
        <v>194850</v>
      </c>
      <c r="IH13" s="25">
        <f t="shared" si="42"/>
        <v>227296.568</v>
      </c>
      <c r="II13" s="25">
        <f t="shared" si="43"/>
        <v>194850</v>
      </c>
      <c r="IJ13" s="25">
        <f t="shared" si="44"/>
        <v>194850</v>
      </c>
      <c r="IK13" s="25">
        <f t="shared" si="45"/>
        <v>194850</v>
      </c>
      <c r="IL13" s="25">
        <f t="shared" si="46"/>
        <v>194850</v>
      </c>
      <c r="IM13" s="25">
        <f t="shared" si="47"/>
        <v>194850</v>
      </c>
      <c r="IN13" s="25">
        <f t="shared" si="48"/>
        <v>194850</v>
      </c>
      <c r="IO13" s="25">
        <f t="shared" si="49"/>
        <v>194850</v>
      </c>
      <c r="IP13" s="25">
        <f t="shared" si="50"/>
        <v>0</v>
      </c>
      <c r="IQ13" s="25">
        <f t="shared" si="51"/>
        <v>0</v>
      </c>
      <c r="IR13" s="25">
        <f t="shared" si="52"/>
        <v>0</v>
      </c>
      <c r="IS13" s="25">
        <f t="shared" si="53"/>
        <v>0</v>
      </c>
      <c r="IT13" s="25">
        <f t="shared" si="54"/>
        <v>0</v>
      </c>
      <c r="IU13" s="25">
        <f t="shared" si="55"/>
        <v>0</v>
      </c>
      <c r="IV13" s="25">
        <f t="shared" si="56"/>
        <v>0</v>
      </c>
      <c r="IW13" s="25">
        <f t="shared" ref="IW13:IW47" si="236">+EV13+GW13</f>
        <v>0</v>
      </c>
      <c r="IX13" s="25">
        <f t="shared" si="171"/>
        <v>0</v>
      </c>
      <c r="IY13" s="25">
        <f t="shared" ref="IY13:IY47" si="237">+EX13+GY13</f>
        <v>0</v>
      </c>
      <c r="IZ13" s="25">
        <f t="shared" ref="IZ13:IZ47" si="238">+EY13+GZ13</f>
        <v>0</v>
      </c>
      <c r="JA13" s="25">
        <f t="shared" ref="JA13:JA52" si="239">+EZ13+HA13</f>
        <v>0</v>
      </c>
      <c r="JB13" s="25">
        <f t="shared" ref="JB13:JB84" si="240">+FA13+HB13</f>
        <v>0</v>
      </c>
      <c r="JC13" s="25">
        <f t="shared" ref="JC13:JC84" si="241">+FB13+HC13</f>
        <v>0</v>
      </c>
      <c r="JD13" s="25">
        <f t="shared" ref="JD13:JD52" si="242">+FC13+HD13</f>
        <v>0</v>
      </c>
      <c r="JE13" s="25">
        <f t="shared" ref="JE13:JE52" si="243">+FD13+HE13</f>
        <v>0</v>
      </c>
      <c r="JF13" s="25">
        <f t="shared" ref="JF13:JR19" si="244">+FE13+HF13</f>
        <v>0</v>
      </c>
      <c r="JG13" s="25">
        <f t="shared" si="244"/>
        <v>0</v>
      </c>
      <c r="JH13" s="25">
        <f t="shared" si="244"/>
        <v>0</v>
      </c>
      <c r="JI13" s="25">
        <f t="shared" si="244"/>
        <v>0</v>
      </c>
      <c r="JJ13" s="25">
        <f t="shared" si="244"/>
        <v>0</v>
      </c>
      <c r="JK13" s="25">
        <f t="shared" si="244"/>
        <v>0</v>
      </c>
      <c r="JL13" s="25">
        <f t="shared" si="244"/>
        <v>0</v>
      </c>
      <c r="JM13" s="25">
        <f t="shared" si="244"/>
        <v>0</v>
      </c>
      <c r="JN13" s="25">
        <f t="shared" si="244"/>
        <v>0</v>
      </c>
      <c r="JO13" s="25">
        <f t="shared" si="244"/>
        <v>0</v>
      </c>
      <c r="JP13" s="25">
        <f t="shared" si="244"/>
        <v>0</v>
      </c>
      <c r="JQ13" s="25">
        <f t="shared" si="244"/>
        <v>0</v>
      </c>
      <c r="JR13" s="25">
        <f t="shared" si="244"/>
        <v>0</v>
      </c>
      <c r="JS13" s="28">
        <f t="shared" si="65"/>
        <v>0</v>
      </c>
      <c r="JT13" s="30">
        <f t="shared" si="66"/>
        <v>150</v>
      </c>
      <c r="JU13" s="30">
        <f t="shared" si="67"/>
        <v>150</v>
      </c>
      <c r="JV13" s="30">
        <f t="shared" si="68"/>
        <v>150</v>
      </c>
      <c r="JW13" s="30">
        <f t="shared" si="69"/>
        <v>150</v>
      </c>
      <c r="JX13" s="30">
        <f t="shared" si="70"/>
        <v>150</v>
      </c>
      <c r="JY13" s="30">
        <f t="shared" si="71"/>
        <v>150</v>
      </c>
      <c r="JZ13" s="30">
        <f t="shared" si="72"/>
        <v>150</v>
      </c>
      <c r="KA13" s="30">
        <f t="shared" si="73"/>
        <v>150</v>
      </c>
      <c r="KB13" s="30">
        <f t="shared" si="74"/>
        <v>150</v>
      </c>
      <c r="KC13" s="30">
        <f t="shared" si="75"/>
        <v>150</v>
      </c>
      <c r="KD13" s="30">
        <f t="shared" si="76"/>
        <v>150</v>
      </c>
      <c r="KE13" s="30">
        <f t="shared" si="77"/>
        <v>150</v>
      </c>
      <c r="KF13" s="30">
        <f t="shared" si="78"/>
        <v>150</v>
      </c>
      <c r="KG13" s="30">
        <f t="shared" si="79"/>
        <v>150</v>
      </c>
      <c r="KH13" s="30">
        <f t="shared" si="80"/>
        <v>150</v>
      </c>
      <c r="KI13" s="30">
        <f t="shared" si="81"/>
        <v>174.97811239414935</v>
      </c>
      <c r="KJ13" s="30">
        <f t="shared" si="82"/>
        <v>150</v>
      </c>
      <c r="KK13" s="30">
        <f t="shared" si="83"/>
        <v>150</v>
      </c>
      <c r="KL13" s="30">
        <f t="shared" si="84"/>
        <v>150</v>
      </c>
      <c r="KM13" s="30">
        <f t="shared" si="85"/>
        <v>150</v>
      </c>
      <c r="KN13" s="30">
        <f t="shared" si="86"/>
        <v>150</v>
      </c>
      <c r="KO13" s="30">
        <f t="shared" si="87"/>
        <v>150</v>
      </c>
      <c r="KP13" s="30">
        <f t="shared" si="88"/>
        <v>150</v>
      </c>
      <c r="KQ13" s="30">
        <f t="shared" si="89"/>
        <v>0</v>
      </c>
      <c r="KR13" s="30">
        <f t="shared" si="90"/>
        <v>0</v>
      </c>
      <c r="KS13" s="30">
        <f t="shared" si="91"/>
        <v>0</v>
      </c>
      <c r="KT13" s="30">
        <f t="shared" si="92"/>
        <v>0</v>
      </c>
      <c r="KU13" s="30">
        <f t="shared" si="93"/>
        <v>0</v>
      </c>
      <c r="KV13" s="30">
        <f t="shared" si="94"/>
        <v>0</v>
      </c>
      <c r="KW13" s="30">
        <f t="shared" si="95"/>
        <v>0</v>
      </c>
      <c r="KX13" s="30">
        <f t="shared" si="96"/>
        <v>0</v>
      </c>
      <c r="KY13" s="30">
        <f t="shared" si="97"/>
        <v>0</v>
      </c>
      <c r="KZ13" s="30">
        <f t="shared" si="98"/>
        <v>0</v>
      </c>
      <c r="LA13" s="30">
        <f t="shared" si="99"/>
        <v>0</v>
      </c>
      <c r="LB13" s="30">
        <f t="shared" si="99"/>
        <v>0</v>
      </c>
      <c r="LC13" s="30">
        <f t="shared" si="99"/>
        <v>0</v>
      </c>
      <c r="LD13" s="30">
        <f t="shared" si="99"/>
        <v>0</v>
      </c>
      <c r="LE13" s="30">
        <f t="shared" si="62"/>
        <v>0</v>
      </c>
      <c r="LF13" s="30">
        <f t="shared" si="62"/>
        <v>0</v>
      </c>
      <c r="LG13" s="30">
        <f t="shared" si="62"/>
        <v>0</v>
      </c>
      <c r="LH13" s="30">
        <f t="shared" si="62"/>
        <v>0</v>
      </c>
      <c r="LI13" s="30">
        <f t="shared" si="62"/>
        <v>0</v>
      </c>
      <c r="LJ13" s="30">
        <f t="shared" si="62"/>
        <v>0</v>
      </c>
      <c r="LK13" s="30">
        <f t="shared" si="62"/>
        <v>0</v>
      </c>
      <c r="LL13" s="30">
        <f t="shared" si="62"/>
        <v>0</v>
      </c>
      <c r="LM13" s="30">
        <f t="shared" si="62"/>
        <v>0</v>
      </c>
      <c r="LN13" s="30">
        <f t="shared" si="62"/>
        <v>0</v>
      </c>
      <c r="LO13" s="30">
        <f t="shared" si="62"/>
        <v>0</v>
      </c>
      <c r="LP13" s="30">
        <f t="shared" si="62"/>
        <v>0</v>
      </c>
      <c r="LQ13" s="30">
        <f t="shared" si="62"/>
        <v>0</v>
      </c>
      <c r="LR13" s="30">
        <f t="shared" si="62"/>
        <v>0</v>
      </c>
      <c r="LS13" s="30">
        <f t="shared" si="62"/>
        <v>0</v>
      </c>
      <c r="LT13" s="69">
        <f t="shared" si="100"/>
        <v>0</v>
      </c>
      <c r="LU13" s="40">
        <f t="shared" si="101"/>
        <v>0</v>
      </c>
      <c r="LV13" s="40">
        <f t="shared" si="102"/>
        <v>0</v>
      </c>
    </row>
    <row r="14" spans="1:334" x14ac:dyDescent="0.25">
      <c r="A14" s="21">
        <f t="shared" si="103"/>
        <v>13</v>
      </c>
      <c r="B14" s="22" t="s">
        <v>211</v>
      </c>
      <c r="C14" s="21" t="s">
        <v>491</v>
      </c>
      <c r="D14" s="22" t="s">
        <v>7</v>
      </c>
      <c r="E14" s="23" t="s">
        <v>828</v>
      </c>
      <c r="F14" s="21" t="s">
        <v>1094</v>
      </c>
      <c r="G14" s="23" t="s">
        <v>424</v>
      </c>
      <c r="H14" s="31" t="s">
        <v>291</v>
      </c>
      <c r="I14" s="21" t="s">
        <v>196</v>
      </c>
      <c r="J14" s="94">
        <v>42149</v>
      </c>
      <c r="K14" s="94">
        <v>43100</v>
      </c>
      <c r="L14" s="21" t="s">
        <v>275</v>
      </c>
      <c r="M14" s="25">
        <v>778</v>
      </c>
      <c r="N14" s="25">
        <v>1299</v>
      </c>
      <c r="O14" s="26">
        <v>0.16</v>
      </c>
      <c r="P14" s="27"/>
      <c r="Q14" s="27"/>
      <c r="R14" s="27"/>
      <c r="S14" s="27"/>
      <c r="T14" s="25"/>
      <c r="U14" s="25"/>
      <c r="V14" s="25"/>
      <c r="W14" s="25"/>
      <c r="X14" s="25"/>
      <c r="Y14" s="25">
        <v>0</v>
      </c>
      <c r="Z14" s="25">
        <v>0</v>
      </c>
      <c r="AA14" s="25"/>
      <c r="AB14" s="25"/>
      <c r="AC14" s="25"/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O14" s="25">
        <v>305502</v>
      </c>
      <c r="AP14" s="25">
        <v>1142941</v>
      </c>
      <c r="AQ14" s="25">
        <v>3141250</v>
      </c>
      <c r="AR14" s="25">
        <v>1493048</v>
      </c>
      <c r="AS14" s="25">
        <v>1138124.97</v>
      </c>
      <c r="AT14" s="25">
        <v>1616748.2000000002</v>
      </c>
      <c r="AU14" s="25">
        <v>1604241.7200000002</v>
      </c>
      <c r="AV14" s="25">
        <v>1420631.1914967836</v>
      </c>
      <c r="AW14" s="25">
        <v>2563317</v>
      </c>
      <c r="AX14" s="25">
        <v>1365375</v>
      </c>
      <c r="AY14" s="25">
        <v>1342069.17</v>
      </c>
      <c r="AZ14" s="25">
        <v>1786761</v>
      </c>
      <c r="BA14" s="25">
        <v>2259236.6735213296</v>
      </c>
      <c r="BB14" s="25">
        <v>2014864</v>
      </c>
      <c r="BC14" s="25">
        <v>3393594</v>
      </c>
      <c r="BD14" s="75">
        <v>2257586</v>
      </c>
      <c r="BE14" s="75">
        <v>1611251</v>
      </c>
      <c r="BF14" s="75">
        <v>1765033</v>
      </c>
      <c r="BG14" s="75">
        <v>1549780</v>
      </c>
      <c r="BH14" s="75">
        <v>2140158.11</v>
      </c>
      <c r="BI14" s="75">
        <v>2620583.04</v>
      </c>
      <c r="BJ14" s="75">
        <v>1704965.17</v>
      </c>
      <c r="BK14" s="75">
        <v>2302753</v>
      </c>
      <c r="BL14" s="75">
        <v>2722632</v>
      </c>
      <c r="BM14" s="75">
        <v>2376638</v>
      </c>
      <c r="BN14" s="75">
        <v>3504293</v>
      </c>
      <c r="BO14" s="75">
        <v>3286241.4299999899</v>
      </c>
      <c r="BP14" s="28">
        <f t="shared" si="63"/>
        <v>2972451.1074999976</v>
      </c>
      <c r="BQ14" s="29">
        <f t="shared" si="172"/>
        <v>0</v>
      </c>
      <c r="BR14" s="29">
        <f t="shared" si="173"/>
        <v>0</v>
      </c>
      <c r="BS14" s="29">
        <f t="shared" si="174"/>
        <v>0</v>
      </c>
      <c r="BT14" s="29">
        <f t="shared" si="175"/>
        <v>0</v>
      </c>
      <c r="BU14" s="29">
        <f t="shared" si="176"/>
        <v>0</v>
      </c>
      <c r="BV14" s="29">
        <f t="shared" si="177"/>
        <v>0</v>
      </c>
      <c r="BW14" s="29">
        <f t="shared" si="178"/>
        <v>0</v>
      </c>
      <c r="BX14" s="29">
        <f t="shared" si="179"/>
        <v>0</v>
      </c>
      <c r="BY14" s="29">
        <f t="shared" si="180"/>
        <v>0</v>
      </c>
      <c r="BZ14" s="29">
        <f t="shared" si="181"/>
        <v>0</v>
      </c>
      <c r="CA14" s="29">
        <f t="shared" si="182"/>
        <v>0</v>
      </c>
      <c r="CB14" s="29">
        <f t="shared" si="183"/>
        <v>0</v>
      </c>
      <c r="CC14" s="29">
        <f t="shared" si="184"/>
        <v>0</v>
      </c>
      <c r="CD14" s="29">
        <f t="shared" si="185"/>
        <v>0</v>
      </c>
      <c r="CE14" s="29">
        <f t="shared" si="186"/>
        <v>0</v>
      </c>
      <c r="CF14" s="29">
        <f t="shared" si="187"/>
        <v>0</v>
      </c>
      <c r="CG14" s="29">
        <f t="shared" si="188"/>
        <v>0</v>
      </c>
      <c r="CH14" s="29">
        <f t="shared" si="189"/>
        <v>0</v>
      </c>
      <c r="CI14" s="29">
        <f t="shared" si="190"/>
        <v>0</v>
      </c>
      <c r="CJ14" s="29">
        <f t="shared" si="191"/>
        <v>0</v>
      </c>
      <c r="CK14" s="29">
        <f t="shared" si="192"/>
        <v>0</v>
      </c>
      <c r="CL14" s="29">
        <f t="shared" si="193"/>
        <v>0</v>
      </c>
      <c r="CM14" s="29">
        <f t="shared" si="194"/>
        <v>0</v>
      </c>
      <c r="CN14" s="29">
        <f t="shared" si="195"/>
        <v>0</v>
      </c>
      <c r="CO14" s="29">
        <f t="shared" si="196"/>
        <v>0</v>
      </c>
      <c r="CP14" s="29">
        <f t="shared" si="196"/>
        <v>392.67609254498717</v>
      </c>
      <c r="CQ14" s="29">
        <f t="shared" si="196"/>
        <v>1469.0758354755785</v>
      </c>
      <c r="CR14" s="29">
        <f t="shared" si="196"/>
        <v>4037.5964010282778</v>
      </c>
      <c r="CS14" s="29">
        <f t="shared" si="196"/>
        <v>1919.0848329048843</v>
      </c>
      <c r="CT14" s="29">
        <f t="shared" si="196"/>
        <v>1462.8855655526993</v>
      </c>
      <c r="CU14" s="29">
        <f t="shared" si="196"/>
        <v>2078.0825192802058</v>
      </c>
      <c r="CV14" s="29">
        <f t="shared" si="196"/>
        <v>2062.0073521850904</v>
      </c>
      <c r="CW14" s="29">
        <f t="shared" si="196"/>
        <v>1826.0041021809559</v>
      </c>
      <c r="CX14" s="29">
        <f t="shared" si="196"/>
        <v>3294.7519280205656</v>
      </c>
      <c r="CY14" s="29">
        <f t="shared" si="196"/>
        <v>1754.9807197943444</v>
      </c>
      <c r="CZ14" s="29">
        <f t="shared" si="196"/>
        <v>1725.0246401028276</v>
      </c>
      <c r="DA14" s="29">
        <f t="shared" si="196"/>
        <v>2296.6079691516711</v>
      </c>
      <c r="DB14" s="29">
        <f t="shared" si="196"/>
        <v>2903.9031793333288</v>
      </c>
      <c r="DC14" s="29">
        <f t="shared" si="196"/>
        <v>2589.7994858611823</v>
      </c>
      <c r="DD14" s="29">
        <f t="shared" si="196"/>
        <v>4361.9460154241642</v>
      </c>
      <c r="DE14" s="29">
        <f t="shared" si="197"/>
        <v>2901.7814910025709</v>
      </c>
      <c r="DF14" s="29">
        <f t="shared" si="198"/>
        <v>2071.016709511568</v>
      </c>
      <c r="DG14" s="29">
        <f t="shared" si="199"/>
        <v>2268.6799485861184</v>
      </c>
      <c r="DH14" s="29">
        <f t="shared" si="200"/>
        <v>1992.0051413881747</v>
      </c>
      <c r="DI14" s="29">
        <f t="shared" si="201"/>
        <v>2750.8458997429302</v>
      </c>
      <c r="DJ14" s="29">
        <f t="shared" si="202"/>
        <v>3368.3586632390748</v>
      </c>
      <c r="DK14" s="29">
        <f t="shared" si="202"/>
        <v>2191.4719408740357</v>
      </c>
      <c r="DL14" s="29">
        <f t="shared" si="202"/>
        <v>2959.8367609254497</v>
      </c>
      <c r="DM14" s="29">
        <f t="shared" si="202"/>
        <v>3499.5269922879179</v>
      </c>
      <c r="DN14" s="29">
        <f t="shared" si="202"/>
        <v>3054.8046272493575</v>
      </c>
      <c r="DO14" s="29">
        <f t="shared" si="202"/>
        <v>4504.2326478149098</v>
      </c>
      <c r="DP14" s="29">
        <f t="shared" si="202"/>
        <v>4223.9607069408612</v>
      </c>
      <c r="DQ14" s="105">
        <f t="shared" si="203"/>
        <v>3820.6312435732616</v>
      </c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>
        <v>194850</v>
      </c>
      <c r="ER14" s="25">
        <v>194850</v>
      </c>
      <c r="ES14" s="25">
        <v>194850</v>
      </c>
      <c r="ET14" s="25">
        <v>194850</v>
      </c>
      <c r="EU14" s="25">
        <v>194850</v>
      </c>
      <c r="EV14" s="25">
        <v>194850</v>
      </c>
      <c r="EW14" s="25">
        <v>194850</v>
      </c>
      <c r="EX14" s="25">
        <v>194850</v>
      </c>
      <c r="EY14" s="25">
        <v>194850</v>
      </c>
      <c r="EZ14" s="25">
        <v>194850</v>
      </c>
      <c r="FA14" s="25">
        <v>194850</v>
      </c>
      <c r="FB14" s="25">
        <v>224727</v>
      </c>
      <c r="FC14" s="25">
        <v>224727</v>
      </c>
      <c r="FD14" s="25">
        <v>224727</v>
      </c>
      <c r="FE14" s="25">
        <v>224727</v>
      </c>
      <c r="FF14" s="25">
        <v>224727</v>
      </c>
      <c r="FG14" s="25">
        <v>224727</v>
      </c>
      <c r="FH14" s="25">
        <v>224727</v>
      </c>
      <c r="FI14" s="25">
        <v>224727</v>
      </c>
      <c r="FJ14" s="25">
        <v>224727</v>
      </c>
      <c r="FK14" s="25">
        <v>224727</v>
      </c>
      <c r="FL14" s="25">
        <v>224727</v>
      </c>
      <c r="FM14" s="25">
        <v>224727</v>
      </c>
      <c r="FN14" s="25">
        <v>224727</v>
      </c>
      <c r="FO14" s="25">
        <v>224727</v>
      </c>
      <c r="FP14" s="25">
        <v>224727</v>
      </c>
      <c r="FQ14" s="75">
        <v>224727</v>
      </c>
      <c r="FR14" s="28">
        <f t="shared" si="64"/>
        <v>224727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Y14" s="25">
        <v>0</v>
      </c>
      <c r="FZ14" s="25">
        <v>0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F14" s="25">
        <v>0</v>
      </c>
      <c r="GG14" s="25">
        <v>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307750</v>
      </c>
      <c r="GU14" s="25">
        <v>44038</v>
      </c>
      <c r="GV14" s="25">
        <v>0</v>
      </c>
      <c r="GW14" s="25">
        <v>0</v>
      </c>
      <c r="GX14" s="25">
        <v>0</v>
      </c>
      <c r="GY14" s="25">
        <v>0</v>
      </c>
      <c r="GZ14" s="25">
        <v>215281</v>
      </c>
      <c r="HA14" s="25">
        <v>23610</v>
      </c>
      <c r="HB14" s="25">
        <v>19881</v>
      </c>
      <c r="HC14" s="25">
        <v>61155</v>
      </c>
      <c r="HD14" s="25">
        <v>108799</v>
      </c>
      <c r="HE14" s="25">
        <v>97651</v>
      </c>
      <c r="HF14" s="25">
        <v>318248</v>
      </c>
      <c r="HG14" s="75">
        <v>136487</v>
      </c>
      <c r="HH14" s="75">
        <v>33073</v>
      </c>
      <c r="HI14" s="75">
        <v>57678</v>
      </c>
      <c r="HJ14" s="75">
        <v>23238</v>
      </c>
      <c r="HK14" s="75">
        <v>117698</v>
      </c>
      <c r="HL14" s="75">
        <v>194566</v>
      </c>
      <c r="HM14" s="75">
        <v>48067</v>
      </c>
      <c r="HN14" s="75">
        <v>143713</v>
      </c>
      <c r="HO14" s="75">
        <v>210894.12</v>
      </c>
      <c r="HP14" s="75">
        <v>155535</v>
      </c>
      <c r="HQ14" s="75">
        <v>335960</v>
      </c>
      <c r="HR14" s="75">
        <v>290369</v>
      </c>
      <c r="HS14" s="25">
        <f t="shared" ref="HS14" si="245">+DR14+FS14</f>
        <v>0</v>
      </c>
      <c r="HT14" s="25">
        <f t="shared" ref="HT14" si="246">+DS14+FT14</f>
        <v>0</v>
      </c>
      <c r="HU14" s="25">
        <f t="shared" ref="HU14" si="247">+DT14+FU14</f>
        <v>0</v>
      </c>
      <c r="HV14" s="25">
        <f t="shared" ref="HV14" si="248">+DU14+FV14</f>
        <v>0</v>
      </c>
      <c r="HW14" s="25">
        <f t="shared" ref="HW14" si="249">+DV14+FW14</f>
        <v>0</v>
      </c>
      <c r="HX14" s="25">
        <f t="shared" ref="HX14" si="250">+DW14+FX14</f>
        <v>0</v>
      </c>
      <c r="HY14" s="25">
        <f t="shared" ref="HY14" si="251">+DX14+FY14</f>
        <v>0</v>
      </c>
      <c r="HZ14" s="25">
        <f t="shared" ref="HZ14" si="252">+DY14+FZ14</f>
        <v>0</v>
      </c>
      <c r="IA14" s="25">
        <f t="shared" ref="IA14" si="253">+DZ14+GA14</f>
        <v>0</v>
      </c>
      <c r="IB14" s="25">
        <f t="shared" ref="IB14" si="254">+EA14+GB14</f>
        <v>0</v>
      </c>
      <c r="IC14" s="25">
        <f t="shared" ref="IC14" si="255">+EB14+GC14</f>
        <v>0</v>
      </c>
      <c r="ID14" s="25">
        <f t="shared" ref="ID14" si="256">+EC14+GD14</f>
        <v>0</v>
      </c>
      <c r="IE14" s="25">
        <f t="shared" ref="IE14" si="257">+ED14+GE14</f>
        <v>0</v>
      </c>
      <c r="IF14" s="25">
        <f t="shared" ref="IF14" si="258">+EE14+GF14</f>
        <v>0</v>
      </c>
      <c r="IG14" s="25">
        <f t="shared" ref="IG14" si="259">+EF14+GG14</f>
        <v>0</v>
      </c>
      <c r="IH14" s="25">
        <f t="shared" ref="IH14" si="260">+EG14+GH14</f>
        <v>0</v>
      </c>
      <c r="II14" s="25">
        <f t="shared" ref="II14" si="261">+EH14+GI14</f>
        <v>0</v>
      </c>
      <c r="IJ14" s="25">
        <f t="shared" ref="IJ14" si="262">+EI14+GJ14</f>
        <v>0</v>
      </c>
      <c r="IK14" s="25">
        <f t="shared" ref="IK14" si="263">+EJ14+GK14</f>
        <v>0</v>
      </c>
      <c r="IL14" s="25">
        <f t="shared" ref="IL14" si="264">+EK14+GL14</f>
        <v>0</v>
      </c>
      <c r="IM14" s="25">
        <f t="shared" ref="IM14" si="265">+EL14+GM14</f>
        <v>0</v>
      </c>
      <c r="IN14" s="25">
        <f t="shared" ref="IN14" si="266">+EM14+GN14</f>
        <v>0</v>
      </c>
      <c r="IO14" s="25">
        <f t="shared" ref="IO14" si="267">+EN14+GO14</f>
        <v>0</v>
      </c>
      <c r="IP14" s="25">
        <f t="shared" ref="IP14" si="268">+EO14+GP14</f>
        <v>0</v>
      </c>
      <c r="IQ14" s="25">
        <f t="shared" ref="IQ14" si="269">+EP14+GQ14</f>
        <v>0</v>
      </c>
      <c r="IR14" s="25">
        <f>+EQ14+GR14</f>
        <v>194850</v>
      </c>
      <c r="IS14" s="25">
        <f t="shared" si="53"/>
        <v>194850</v>
      </c>
      <c r="IT14" s="25">
        <f t="shared" si="54"/>
        <v>502600</v>
      </c>
      <c r="IU14" s="25">
        <f t="shared" si="55"/>
        <v>238888</v>
      </c>
      <c r="IV14" s="25">
        <f t="shared" si="56"/>
        <v>194850</v>
      </c>
      <c r="IW14" s="25">
        <f t="shared" si="236"/>
        <v>194850</v>
      </c>
      <c r="IX14" s="25">
        <f t="shared" si="171"/>
        <v>194850</v>
      </c>
      <c r="IY14" s="25">
        <f t="shared" si="237"/>
        <v>194850</v>
      </c>
      <c r="IZ14" s="25">
        <f t="shared" si="238"/>
        <v>410131</v>
      </c>
      <c r="JA14" s="25">
        <f t="shared" si="239"/>
        <v>218460</v>
      </c>
      <c r="JB14" s="25">
        <f t="shared" si="240"/>
        <v>214731</v>
      </c>
      <c r="JC14" s="25">
        <f t="shared" si="241"/>
        <v>285882</v>
      </c>
      <c r="JD14" s="25">
        <f t="shared" si="242"/>
        <v>333526</v>
      </c>
      <c r="JE14" s="25">
        <f t="shared" si="243"/>
        <v>322378</v>
      </c>
      <c r="JF14" s="25">
        <f t="shared" si="244"/>
        <v>542975</v>
      </c>
      <c r="JG14" s="25">
        <f t="shared" si="244"/>
        <v>361214</v>
      </c>
      <c r="JH14" s="25">
        <f t="shared" si="244"/>
        <v>257800</v>
      </c>
      <c r="JI14" s="25">
        <f t="shared" si="244"/>
        <v>282405</v>
      </c>
      <c r="JJ14" s="25">
        <f t="shared" si="244"/>
        <v>247965</v>
      </c>
      <c r="JK14" s="25">
        <f t="shared" si="244"/>
        <v>342425</v>
      </c>
      <c r="JL14" s="25">
        <f t="shared" si="244"/>
        <v>419293</v>
      </c>
      <c r="JM14" s="25">
        <f t="shared" si="244"/>
        <v>272794</v>
      </c>
      <c r="JN14" s="25">
        <f t="shared" si="244"/>
        <v>368440</v>
      </c>
      <c r="JO14" s="25">
        <f t="shared" si="244"/>
        <v>435621.12</v>
      </c>
      <c r="JP14" s="25">
        <f t="shared" si="244"/>
        <v>380262</v>
      </c>
      <c r="JQ14" s="25">
        <f t="shared" si="244"/>
        <v>560687</v>
      </c>
      <c r="JR14" s="25">
        <f t="shared" si="244"/>
        <v>515096</v>
      </c>
      <c r="JS14" s="28">
        <f t="shared" si="65"/>
        <v>472916.53</v>
      </c>
      <c r="JT14" s="30">
        <f t="shared" si="66"/>
        <v>0</v>
      </c>
      <c r="JU14" s="30">
        <f t="shared" si="67"/>
        <v>0</v>
      </c>
      <c r="JV14" s="30">
        <f t="shared" si="68"/>
        <v>0</v>
      </c>
      <c r="JW14" s="30">
        <f t="shared" si="69"/>
        <v>0</v>
      </c>
      <c r="JX14" s="30">
        <f t="shared" si="70"/>
        <v>0</v>
      </c>
      <c r="JY14" s="30">
        <f t="shared" si="71"/>
        <v>0</v>
      </c>
      <c r="JZ14" s="30">
        <f t="shared" si="72"/>
        <v>0</v>
      </c>
      <c r="KA14" s="30">
        <f t="shared" si="73"/>
        <v>0</v>
      </c>
      <c r="KB14" s="30">
        <f t="shared" si="74"/>
        <v>0</v>
      </c>
      <c r="KC14" s="30">
        <f t="shared" si="75"/>
        <v>0</v>
      </c>
      <c r="KD14" s="30">
        <f t="shared" si="76"/>
        <v>0</v>
      </c>
      <c r="KE14" s="30">
        <f t="shared" si="77"/>
        <v>0</v>
      </c>
      <c r="KF14" s="30">
        <f t="shared" si="78"/>
        <v>0</v>
      </c>
      <c r="KG14" s="30">
        <f t="shared" si="79"/>
        <v>0</v>
      </c>
      <c r="KH14" s="30">
        <f t="shared" si="80"/>
        <v>0</v>
      </c>
      <c r="KI14" s="30">
        <f t="shared" si="81"/>
        <v>0</v>
      </c>
      <c r="KJ14" s="30">
        <f t="shared" si="82"/>
        <v>0</v>
      </c>
      <c r="KK14" s="30">
        <f t="shared" si="83"/>
        <v>0</v>
      </c>
      <c r="KL14" s="30">
        <f t="shared" si="84"/>
        <v>0</v>
      </c>
      <c r="KM14" s="30">
        <f t="shared" si="85"/>
        <v>0</v>
      </c>
      <c r="KN14" s="30">
        <f t="shared" si="86"/>
        <v>0</v>
      </c>
      <c r="KO14" s="30">
        <f t="shared" si="87"/>
        <v>0</v>
      </c>
      <c r="KP14" s="30">
        <f t="shared" si="88"/>
        <v>0</v>
      </c>
      <c r="KQ14" s="30">
        <f t="shared" si="89"/>
        <v>0</v>
      </c>
      <c r="KR14" s="30">
        <f t="shared" si="90"/>
        <v>0</v>
      </c>
      <c r="KS14" s="30">
        <f t="shared" si="91"/>
        <v>150</v>
      </c>
      <c r="KT14" s="30">
        <f t="shared" si="92"/>
        <v>150</v>
      </c>
      <c r="KU14" s="30">
        <f t="shared" si="93"/>
        <v>386.91301000769823</v>
      </c>
      <c r="KV14" s="30">
        <f t="shared" si="94"/>
        <v>183.90146266358738</v>
      </c>
      <c r="KW14" s="30">
        <f t="shared" si="95"/>
        <v>150</v>
      </c>
      <c r="KX14" s="30">
        <f t="shared" si="96"/>
        <v>150</v>
      </c>
      <c r="KY14" s="30">
        <f t="shared" si="97"/>
        <v>150</v>
      </c>
      <c r="KZ14" s="30">
        <f t="shared" si="98"/>
        <v>150</v>
      </c>
      <c r="LA14" s="30">
        <f t="shared" si="99"/>
        <v>315.72825250192454</v>
      </c>
      <c r="LB14" s="30">
        <f t="shared" si="99"/>
        <v>168.17551963048498</v>
      </c>
      <c r="LC14" s="30">
        <f t="shared" si="99"/>
        <v>165.30484988452656</v>
      </c>
      <c r="LD14" s="30">
        <f t="shared" si="99"/>
        <v>220.07852193995382</v>
      </c>
      <c r="LE14" s="30">
        <f t="shared" si="62"/>
        <v>256.7559661277906</v>
      </c>
      <c r="LF14" s="30">
        <f t="shared" si="62"/>
        <v>248.17397998460353</v>
      </c>
      <c r="LG14" s="30">
        <f t="shared" si="62"/>
        <v>417.99461123941495</v>
      </c>
      <c r="LH14" s="30">
        <f t="shared" si="62"/>
        <v>278.07082371054656</v>
      </c>
      <c r="LI14" s="30">
        <f t="shared" si="62"/>
        <v>198.46035411855274</v>
      </c>
      <c r="LJ14" s="30">
        <f t="shared" si="62"/>
        <v>217.40184757505773</v>
      </c>
      <c r="LK14" s="30">
        <f t="shared" si="62"/>
        <v>190.8891454965358</v>
      </c>
      <c r="LL14" s="30">
        <f t="shared" si="62"/>
        <v>263.60662047729022</v>
      </c>
      <c r="LM14" s="30">
        <f t="shared" si="62"/>
        <v>322.78137028483451</v>
      </c>
      <c r="LN14" s="30">
        <f t="shared" si="62"/>
        <v>210.0030792917629</v>
      </c>
      <c r="LO14" s="30">
        <f t="shared" si="62"/>
        <v>283.63356428021552</v>
      </c>
      <c r="LP14" s="30">
        <f t="shared" si="62"/>
        <v>335.35113163972284</v>
      </c>
      <c r="LQ14" s="30">
        <f t="shared" si="62"/>
        <v>292.73441108545035</v>
      </c>
      <c r="LR14" s="30">
        <f t="shared" si="62"/>
        <v>431.62971516551193</v>
      </c>
      <c r="LS14" s="30">
        <f t="shared" si="62"/>
        <v>396.53271747498076</v>
      </c>
      <c r="LT14" s="69">
        <f t="shared" si="100"/>
        <v>364.06199384141644</v>
      </c>
      <c r="LU14" s="40">
        <f t="shared" si="101"/>
        <v>173</v>
      </c>
      <c r="LV14" s="40">
        <f t="shared" si="102"/>
        <v>223.53271747498076</v>
      </c>
    </row>
    <row r="15" spans="1:334" x14ac:dyDescent="0.25">
      <c r="A15" s="21">
        <f t="shared" si="103"/>
        <v>14</v>
      </c>
      <c r="B15" s="22" t="s">
        <v>211</v>
      </c>
      <c r="C15" s="21" t="s">
        <v>492</v>
      </c>
      <c r="D15" s="22" t="s">
        <v>17</v>
      </c>
      <c r="E15" s="23" t="s">
        <v>1246</v>
      </c>
      <c r="F15" s="21" t="s">
        <v>1246</v>
      </c>
      <c r="G15" s="32" t="s">
        <v>18</v>
      </c>
      <c r="H15" s="24" t="s">
        <v>1403</v>
      </c>
      <c r="I15" s="21" t="s">
        <v>197</v>
      </c>
      <c r="J15" s="94">
        <v>41297</v>
      </c>
      <c r="K15" s="94"/>
      <c r="L15" s="21" t="s">
        <v>275</v>
      </c>
      <c r="M15" s="25">
        <v>1055</v>
      </c>
      <c r="N15" s="25">
        <v>1762</v>
      </c>
      <c r="O15" s="26">
        <v>0</v>
      </c>
      <c r="P15" s="27">
        <v>308779</v>
      </c>
      <c r="Q15" s="27">
        <v>304786</v>
      </c>
      <c r="R15" s="27">
        <v>384677</v>
      </c>
      <c r="S15" s="27">
        <v>292286</v>
      </c>
      <c r="T15" s="25">
        <v>0</v>
      </c>
      <c r="U15" s="25">
        <v>0</v>
      </c>
      <c r="V15" s="25">
        <v>0</v>
      </c>
      <c r="W15" s="25">
        <v>0</v>
      </c>
      <c r="X15" s="25"/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O15" s="25">
        <v>0</v>
      </c>
      <c r="AP15" s="25">
        <v>0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V15" s="25">
        <v>0</v>
      </c>
      <c r="AW15" s="25">
        <v>0</v>
      </c>
      <c r="AX15" s="25">
        <v>0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75">
        <v>0</v>
      </c>
      <c r="BE15" s="75">
        <v>0</v>
      </c>
      <c r="BF15" s="75">
        <v>0</v>
      </c>
      <c r="BG15" s="75">
        <v>0</v>
      </c>
      <c r="BH15" s="75">
        <v>0</v>
      </c>
      <c r="BI15" s="75">
        <v>0</v>
      </c>
      <c r="BJ15" s="75">
        <v>0</v>
      </c>
      <c r="BK15" s="75">
        <v>0</v>
      </c>
      <c r="BL15" s="75">
        <v>0</v>
      </c>
      <c r="BM15" s="75">
        <v>0</v>
      </c>
      <c r="BN15" s="75">
        <v>0</v>
      </c>
      <c r="BO15" s="75">
        <v>0</v>
      </c>
      <c r="BP15" s="28">
        <f t="shared" si="63"/>
        <v>0</v>
      </c>
      <c r="BQ15" s="29">
        <f t="shared" si="172"/>
        <v>292.68151658767772</v>
      </c>
      <c r="BR15" s="29">
        <f t="shared" si="173"/>
        <v>288.89668246445495</v>
      </c>
      <c r="BS15" s="29">
        <f t="shared" si="174"/>
        <v>364.62274881516589</v>
      </c>
      <c r="BT15" s="29">
        <f t="shared" si="175"/>
        <v>277.04834123222747</v>
      </c>
      <c r="BU15" s="29">
        <f t="shared" si="176"/>
        <v>0</v>
      </c>
      <c r="BV15" s="29">
        <f t="shared" si="177"/>
        <v>0</v>
      </c>
      <c r="BW15" s="29">
        <f t="shared" si="178"/>
        <v>0</v>
      </c>
      <c r="BX15" s="29">
        <f t="shared" si="179"/>
        <v>0</v>
      </c>
      <c r="BY15" s="29">
        <f t="shared" si="180"/>
        <v>0</v>
      </c>
      <c r="BZ15" s="29">
        <f t="shared" si="181"/>
        <v>0</v>
      </c>
      <c r="CA15" s="29">
        <f t="shared" si="182"/>
        <v>0</v>
      </c>
      <c r="CB15" s="29">
        <f t="shared" si="183"/>
        <v>0</v>
      </c>
      <c r="CC15" s="29">
        <f t="shared" si="184"/>
        <v>0</v>
      </c>
      <c r="CD15" s="29">
        <f t="shared" si="185"/>
        <v>0</v>
      </c>
      <c r="CE15" s="29">
        <f t="shared" si="186"/>
        <v>0</v>
      </c>
      <c r="CF15" s="29">
        <f t="shared" si="187"/>
        <v>0</v>
      </c>
      <c r="CG15" s="29">
        <f t="shared" si="188"/>
        <v>0</v>
      </c>
      <c r="CH15" s="29">
        <f t="shared" si="189"/>
        <v>0</v>
      </c>
      <c r="CI15" s="29">
        <f t="shared" si="190"/>
        <v>0</v>
      </c>
      <c r="CJ15" s="29">
        <f t="shared" si="191"/>
        <v>0</v>
      </c>
      <c r="CK15" s="29">
        <f t="shared" si="192"/>
        <v>0</v>
      </c>
      <c r="CL15" s="29">
        <f t="shared" si="193"/>
        <v>0</v>
      </c>
      <c r="CM15" s="29">
        <f t="shared" si="194"/>
        <v>0</v>
      </c>
      <c r="CN15" s="29">
        <f t="shared" si="195"/>
        <v>0</v>
      </c>
      <c r="CO15" s="29">
        <f t="shared" si="196"/>
        <v>0</v>
      </c>
      <c r="CP15" s="29">
        <f t="shared" si="196"/>
        <v>0</v>
      </c>
      <c r="CQ15" s="29">
        <f t="shared" si="196"/>
        <v>0</v>
      </c>
      <c r="CR15" s="29">
        <f t="shared" si="196"/>
        <v>0</v>
      </c>
      <c r="CS15" s="29">
        <f t="shared" si="196"/>
        <v>0</v>
      </c>
      <c r="CT15" s="29">
        <f t="shared" si="196"/>
        <v>0</v>
      </c>
      <c r="CU15" s="29">
        <f t="shared" si="196"/>
        <v>0</v>
      </c>
      <c r="CV15" s="29">
        <f t="shared" si="196"/>
        <v>0</v>
      </c>
      <c r="CW15" s="29">
        <f t="shared" si="196"/>
        <v>0</v>
      </c>
      <c r="CX15" s="29">
        <f t="shared" si="196"/>
        <v>0</v>
      </c>
      <c r="CY15" s="29">
        <f t="shared" si="196"/>
        <v>0</v>
      </c>
      <c r="CZ15" s="29">
        <f t="shared" si="196"/>
        <v>0</v>
      </c>
      <c r="DA15" s="29">
        <f t="shared" si="196"/>
        <v>0</v>
      </c>
      <c r="DB15" s="29">
        <f t="shared" si="196"/>
        <v>0</v>
      </c>
      <c r="DC15" s="29">
        <f t="shared" si="196"/>
        <v>0</v>
      </c>
      <c r="DD15" s="29">
        <f t="shared" si="196"/>
        <v>0</v>
      </c>
      <c r="DE15" s="29">
        <f t="shared" si="197"/>
        <v>0</v>
      </c>
      <c r="DF15" s="29">
        <f t="shared" si="198"/>
        <v>0</v>
      </c>
      <c r="DG15" s="29">
        <f t="shared" si="199"/>
        <v>0</v>
      </c>
      <c r="DH15" s="29">
        <f t="shared" si="200"/>
        <v>0</v>
      </c>
      <c r="DI15" s="29">
        <f t="shared" si="201"/>
        <v>0</v>
      </c>
      <c r="DJ15" s="29">
        <f t="shared" si="202"/>
        <v>0</v>
      </c>
      <c r="DK15" s="29">
        <f t="shared" si="202"/>
        <v>0</v>
      </c>
      <c r="DL15" s="29">
        <f t="shared" si="202"/>
        <v>0</v>
      </c>
      <c r="DM15" s="29">
        <f t="shared" si="202"/>
        <v>0</v>
      </c>
      <c r="DN15" s="29">
        <f t="shared" si="202"/>
        <v>0</v>
      </c>
      <c r="DO15" s="29">
        <f t="shared" si="202"/>
        <v>0</v>
      </c>
      <c r="DP15" s="29">
        <f t="shared" si="202"/>
        <v>0</v>
      </c>
      <c r="DQ15" s="105">
        <f t="shared" si="203"/>
        <v>0</v>
      </c>
      <c r="DR15" s="25">
        <v>204392</v>
      </c>
      <c r="DS15" s="25">
        <v>204392</v>
      </c>
      <c r="DT15" s="25">
        <v>204392</v>
      </c>
      <c r="DU15" s="25">
        <v>204392</v>
      </c>
      <c r="DV15" s="25"/>
      <c r="DW15" s="25"/>
      <c r="DX15" s="25"/>
      <c r="DY15" s="25"/>
      <c r="DZ15" s="25"/>
      <c r="EA15" s="25"/>
      <c r="EB15" s="25"/>
      <c r="EC15" s="25"/>
      <c r="ED15" s="25"/>
      <c r="EE15" s="25">
        <v>0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K15" s="25">
        <v>0</v>
      </c>
      <c r="EL15" s="25">
        <v>0</v>
      </c>
      <c r="EM15" s="25">
        <v>0</v>
      </c>
      <c r="EN15" s="25">
        <v>0</v>
      </c>
      <c r="EO15" s="25">
        <v>0</v>
      </c>
      <c r="EP15" s="25">
        <v>0</v>
      </c>
      <c r="EQ15" s="25">
        <v>0</v>
      </c>
      <c r="ER15" s="25">
        <v>0</v>
      </c>
      <c r="ES15" s="25">
        <v>0</v>
      </c>
      <c r="ET15" s="25">
        <v>0</v>
      </c>
      <c r="EU15" s="25">
        <v>0</v>
      </c>
      <c r="EV15" s="25">
        <v>0</v>
      </c>
      <c r="EW15" s="25">
        <v>0</v>
      </c>
      <c r="EX15" s="25">
        <v>0</v>
      </c>
      <c r="EY15" s="25">
        <v>0</v>
      </c>
      <c r="EZ15" s="25">
        <v>0</v>
      </c>
      <c r="FA15" s="25">
        <v>0</v>
      </c>
      <c r="FB15" s="25">
        <v>0</v>
      </c>
      <c r="FC15" s="25">
        <v>0</v>
      </c>
      <c r="FD15" s="25">
        <v>0</v>
      </c>
      <c r="FE15" s="25">
        <v>0</v>
      </c>
      <c r="FF15" s="25">
        <v>0</v>
      </c>
      <c r="FG15" s="25">
        <v>0</v>
      </c>
      <c r="FH15" s="25">
        <v>0</v>
      </c>
      <c r="FI15" s="25">
        <v>0</v>
      </c>
      <c r="FJ15" s="25">
        <v>0</v>
      </c>
      <c r="FK15" s="25">
        <v>0</v>
      </c>
      <c r="FL15" s="25">
        <v>0</v>
      </c>
      <c r="FM15" s="25">
        <v>0</v>
      </c>
      <c r="FN15" s="25">
        <v>0</v>
      </c>
      <c r="FO15" s="25">
        <v>0</v>
      </c>
      <c r="FP15" s="25">
        <v>0</v>
      </c>
      <c r="FQ15" s="75">
        <v>0</v>
      </c>
      <c r="FR15" s="28">
        <f t="shared" si="64"/>
        <v>0</v>
      </c>
      <c r="FS15" s="25">
        <v>0</v>
      </c>
      <c r="FT15" s="25">
        <v>0</v>
      </c>
      <c r="FU15" s="25">
        <v>0</v>
      </c>
      <c r="FV15" s="25">
        <v>0</v>
      </c>
      <c r="FW15" s="25">
        <v>0</v>
      </c>
      <c r="FX15" s="25">
        <v>0</v>
      </c>
      <c r="FY15" s="25">
        <v>0</v>
      </c>
      <c r="FZ15" s="25">
        <v>0</v>
      </c>
      <c r="GA15" s="25">
        <v>0</v>
      </c>
      <c r="GB15" s="25">
        <v>0</v>
      </c>
      <c r="GC15" s="25">
        <v>0</v>
      </c>
      <c r="GD15" s="25">
        <v>0</v>
      </c>
      <c r="GE15" s="25">
        <v>0</v>
      </c>
      <c r="GF15" s="25">
        <v>0</v>
      </c>
      <c r="GG15" s="25">
        <v>0</v>
      </c>
      <c r="GH15" s="25">
        <v>0</v>
      </c>
      <c r="GI15" s="25">
        <v>0</v>
      </c>
      <c r="GJ15" s="25">
        <v>0</v>
      </c>
      <c r="GK15" s="25">
        <v>0</v>
      </c>
      <c r="GL15" s="25">
        <v>0</v>
      </c>
      <c r="GM15" s="25">
        <v>0</v>
      </c>
      <c r="GN15" s="25">
        <v>0</v>
      </c>
      <c r="GO15" s="25">
        <v>0</v>
      </c>
      <c r="GP15" s="25">
        <v>0</v>
      </c>
      <c r="GQ15" s="25">
        <v>0</v>
      </c>
      <c r="GR15" s="25">
        <v>0</v>
      </c>
      <c r="GS15" s="25">
        <v>0</v>
      </c>
      <c r="GT15" s="25">
        <v>0</v>
      </c>
      <c r="GU15" s="25">
        <v>0</v>
      </c>
      <c r="GV15" s="25">
        <v>0</v>
      </c>
      <c r="GW15" s="25">
        <v>0</v>
      </c>
      <c r="GX15" s="25">
        <v>0</v>
      </c>
      <c r="GY15" s="25">
        <v>0</v>
      </c>
      <c r="GZ15" s="25">
        <v>0</v>
      </c>
      <c r="HA15" s="25">
        <v>0</v>
      </c>
      <c r="HB15" s="25">
        <v>0</v>
      </c>
      <c r="HC15" s="75">
        <v>0</v>
      </c>
      <c r="HD15" s="75">
        <v>0</v>
      </c>
      <c r="HE15" s="75">
        <v>0</v>
      </c>
      <c r="HF15" s="75">
        <v>0</v>
      </c>
      <c r="HG15" s="75">
        <v>0</v>
      </c>
      <c r="HH15" s="75">
        <v>0</v>
      </c>
      <c r="HI15" s="75">
        <v>0</v>
      </c>
      <c r="HJ15" s="75">
        <v>0</v>
      </c>
      <c r="HK15" s="75">
        <v>0</v>
      </c>
      <c r="HL15" s="75">
        <v>0</v>
      </c>
      <c r="HM15" s="75">
        <v>0</v>
      </c>
      <c r="HN15" s="75">
        <v>0</v>
      </c>
      <c r="HO15" s="75">
        <v>0</v>
      </c>
      <c r="HP15" s="75">
        <v>0</v>
      </c>
      <c r="HQ15" s="75">
        <v>0</v>
      </c>
      <c r="HR15" s="75">
        <v>0</v>
      </c>
      <c r="HS15" s="25">
        <f t="shared" si="27"/>
        <v>204392</v>
      </c>
      <c r="HT15" s="25">
        <f t="shared" si="28"/>
        <v>204392</v>
      </c>
      <c r="HU15" s="25">
        <f t="shared" si="29"/>
        <v>204392</v>
      </c>
      <c r="HV15" s="25">
        <f t="shared" si="30"/>
        <v>204392</v>
      </c>
      <c r="HW15" s="25">
        <f t="shared" si="31"/>
        <v>0</v>
      </c>
      <c r="HX15" s="25">
        <f t="shared" si="32"/>
        <v>0</v>
      </c>
      <c r="HY15" s="25">
        <f t="shared" si="33"/>
        <v>0</v>
      </c>
      <c r="HZ15" s="25">
        <f t="shared" si="34"/>
        <v>0</v>
      </c>
      <c r="IA15" s="25">
        <f t="shared" si="35"/>
        <v>0</v>
      </c>
      <c r="IB15" s="25">
        <f t="shared" si="36"/>
        <v>0</v>
      </c>
      <c r="IC15" s="25">
        <f t="shared" si="37"/>
        <v>0</v>
      </c>
      <c r="ID15" s="25">
        <f t="shared" si="38"/>
        <v>0</v>
      </c>
      <c r="IE15" s="25">
        <f t="shared" si="39"/>
        <v>0</v>
      </c>
      <c r="IF15" s="25">
        <f t="shared" si="40"/>
        <v>0</v>
      </c>
      <c r="IG15" s="25">
        <f t="shared" si="41"/>
        <v>0</v>
      </c>
      <c r="IH15" s="25">
        <f t="shared" si="42"/>
        <v>0</v>
      </c>
      <c r="II15" s="25">
        <f t="shared" si="43"/>
        <v>0</v>
      </c>
      <c r="IJ15" s="25">
        <f t="shared" si="44"/>
        <v>0</v>
      </c>
      <c r="IK15" s="25">
        <f t="shared" si="45"/>
        <v>0</v>
      </c>
      <c r="IL15" s="25">
        <f t="shared" si="46"/>
        <v>0</v>
      </c>
      <c r="IM15" s="25">
        <f t="shared" si="47"/>
        <v>0</v>
      </c>
      <c r="IN15" s="25">
        <f t="shared" si="48"/>
        <v>0</v>
      </c>
      <c r="IO15" s="25">
        <f t="shared" si="49"/>
        <v>0</v>
      </c>
      <c r="IP15" s="25">
        <f t="shared" si="50"/>
        <v>0</v>
      </c>
      <c r="IQ15" s="25">
        <f>+EP15+GQ15</f>
        <v>0</v>
      </c>
      <c r="IR15" s="25">
        <f>+EQ15+GR15</f>
        <v>0</v>
      </c>
      <c r="IS15" s="25">
        <f t="shared" si="53"/>
        <v>0</v>
      </c>
      <c r="IT15" s="25">
        <f t="shared" si="54"/>
        <v>0</v>
      </c>
      <c r="IU15" s="25">
        <f t="shared" si="55"/>
        <v>0</v>
      </c>
      <c r="IV15" s="25">
        <f t="shared" si="56"/>
        <v>0</v>
      </c>
      <c r="IW15" s="25">
        <f t="shared" si="236"/>
        <v>0</v>
      </c>
      <c r="IX15" s="25">
        <f t="shared" si="171"/>
        <v>0</v>
      </c>
      <c r="IY15" s="25">
        <f t="shared" si="237"/>
        <v>0</v>
      </c>
      <c r="IZ15" s="25">
        <f t="shared" si="238"/>
        <v>0</v>
      </c>
      <c r="JA15" s="25">
        <f t="shared" si="239"/>
        <v>0</v>
      </c>
      <c r="JB15" s="25">
        <f t="shared" si="240"/>
        <v>0</v>
      </c>
      <c r="JC15" s="25">
        <f t="shared" si="241"/>
        <v>0</v>
      </c>
      <c r="JD15" s="25">
        <f t="shared" si="242"/>
        <v>0</v>
      </c>
      <c r="JE15" s="25">
        <f t="shared" si="243"/>
        <v>0</v>
      </c>
      <c r="JF15" s="25">
        <f t="shared" si="244"/>
        <v>0</v>
      </c>
      <c r="JG15" s="25">
        <f t="shared" si="244"/>
        <v>0</v>
      </c>
      <c r="JH15" s="25">
        <f t="shared" si="244"/>
        <v>0</v>
      </c>
      <c r="JI15" s="25">
        <f t="shared" si="244"/>
        <v>0</v>
      </c>
      <c r="JJ15" s="25">
        <f t="shared" si="244"/>
        <v>0</v>
      </c>
      <c r="JK15" s="25">
        <f t="shared" si="244"/>
        <v>0</v>
      </c>
      <c r="JL15" s="25">
        <f t="shared" si="244"/>
        <v>0</v>
      </c>
      <c r="JM15" s="25">
        <f t="shared" si="244"/>
        <v>0</v>
      </c>
      <c r="JN15" s="25">
        <f t="shared" si="244"/>
        <v>0</v>
      </c>
      <c r="JO15" s="25">
        <f t="shared" si="244"/>
        <v>0</v>
      </c>
      <c r="JP15" s="25">
        <f t="shared" si="244"/>
        <v>0</v>
      </c>
      <c r="JQ15" s="25">
        <f t="shared" si="244"/>
        <v>0</v>
      </c>
      <c r="JR15" s="25">
        <f t="shared" si="244"/>
        <v>0</v>
      </c>
      <c r="JS15" s="28">
        <f t="shared" si="65"/>
        <v>0</v>
      </c>
      <c r="JT15" s="30">
        <f t="shared" si="66"/>
        <v>116</v>
      </c>
      <c r="JU15" s="30">
        <f t="shared" si="67"/>
        <v>116</v>
      </c>
      <c r="JV15" s="30">
        <f t="shared" si="68"/>
        <v>116</v>
      </c>
      <c r="JW15" s="30">
        <f t="shared" si="69"/>
        <v>116</v>
      </c>
      <c r="JX15" s="30">
        <f t="shared" si="70"/>
        <v>0</v>
      </c>
      <c r="JY15" s="30">
        <f t="shared" si="71"/>
        <v>0</v>
      </c>
      <c r="JZ15" s="30">
        <f t="shared" si="72"/>
        <v>0</v>
      </c>
      <c r="KA15" s="30">
        <f t="shared" si="73"/>
        <v>0</v>
      </c>
      <c r="KB15" s="30">
        <f t="shared" si="74"/>
        <v>0</v>
      </c>
      <c r="KC15" s="30">
        <f t="shared" si="75"/>
        <v>0</v>
      </c>
      <c r="KD15" s="30">
        <f t="shared" si="76"/>
        <v>0</v>
      </c>
      <c r="KE15" s="30">
        <f t="shared" si="77"/>
        <v>0</v>
      </c>
      <c r="KF15" s="30">
        <f t="shared" si="78"/>
        <v>0</v>
      </c>
      <c r="KG15" s="30">
        <f t="shared" si="79"/>
        <v>0</v>
      </c>
      <c r="KH15" s="30">
        <f t="shared" si="80"/>
        <v>0</v>
      </c>
      <c r="KI15" s="30">
        <f t="shared" si="81"/>
        <v>0</v>
      </c>
      <c r="KJ15" s="30">
        <f t="shared" si="82"/>
        <v>0</v>
      </c>
      <c r="KK15" s="30">
        <f t="shared" si="83"/>
        <v>0</v>
      </c>
      <c r="KL15" s="30">
        <f t="shared" si="84"/>
        <v>0</v>
      </c>
      <c r="KM15" s="30">
        <f t="shared" si="85"/>
        <v>0</v>
      </c>
      <c r="KN15" s="30">
        <f t="shared" si="86"/>
        <v>0</v>
      </c>
      <c r="KO15" s="30">
        <f t="shared" si="87"/>
        <v>0</v>
      </c>
      <c r="KP15" s="30">
        <f t="shared" si="88"/>
        <v>0</v>
      </c>
      <c r="KQ15" s="30">
        <f t="shared" si="89"/>
        <v>0</v>
      </c>
      <c r="KR15" s="30">
        <f t="shared" si="90"/>
        <v>0</v>
      </c>
      <c r="KS15" s="30">
        <f t="shared" si="91"/>
        <v>0</v>
      </c>
      <c r="KT15" s="30">
        <f t="shared" si="92"/>
        <v>0</v>
      </c>
      <c r="KU15" s="30">
        <f t="shared" si="93"/>
        <v>0</v>
      </c>
      <c r="KV15" s="30">
        <f t="shared" si="94"/>
        <v>0</v>
      </c>
      <c r="KW15" s="30">
        <f t="shared" si="95"/>
        <v>0</v>
      </c>
      <c r="KX15" s="30">
        <f t="shared" si="96"/>
        <v>0</v>
      </c>
      <c r="KY15" s="30">
        <f t="shared" si="97"/>
        <v>0</v>
      </c>
      <c r="KZ15" s="30">
        <f t="shared" si="98"/>
        <v>0</v>
      </c>
      <c r="LA15" s="30">
        <f t="shared" si="99"/>
        <v>0</v>
      </c>
      <c r="LB15" s="30">
        <f t="shared" si="99"/>
        <v>0</v>
      </c>
      <c r="LC15" s="30">
        <f t="shared" si="99"/>
        <v>0</v>
      </c>
      <c r="LD15" s="30">
        <f t="shared" si="99"/>
        <v>0</v>
      </c>
      <c r="LE15" s="30">
        <f t="shared" si="62"/>
        <v>0</v>
      </c>
      <c r="LF15" s="30">
        <f t="shared" si="62"/>
        <v>0</v>
      </c>
      <c r="LG15" s="30">
        <f t="shared" si="62"/>
        <v>0</v>
      </c>
      <c r="LH15" s="30">
        <f t="shared" si="62"/>
        <v>0</v>
      </c>
      <c r="LI15" s="30">
        <f t="shared" si="62"/>
        <v>0</v>
      </c>
      <c r="LJ15" s="30">
        <f t="shared" si="62"/>
        <v>0</v>
      </c>
      <c r="LK15" s="30">
        <f t="shared" si="62"/>
        <v>0</v>
      </c>
      <c r="LL15" s="30">
        <f t="shared" si="62"/>
        <v>0</v>
      </c>
      <c r="LM15" s="30">
        <f t="shared" si="62"/>
        <v>0</v>
      </c>
      <c r="LN15" s="30">
        <f t="shared" si="62"/>
        <v>0</v>
      </c>
      <c r="LO15" s="30">
        <f t="shared" si="62"/>
        <v>0</v>
      </c>
      <c r="LP15" s="30">
        <f t="shared" si="62"/>
        <v>0</v>
      </c>
      <c r="LQ15" s="30">
        <f t="shared" si="62"/>
        <v>0</v>
      </c>
      <c r="LR15" s="30">
        <f t="shared" si="62"/>
        <v>0</v>
      </c>
      <c r="LS15" s="30">
        <f t="shared" si="62"/>
        <v>0</v>
      </c>
      <c r="LT15" s="69">
        <f t="shared" si="100"/>
        <v>0</v>
      </c>
      <c r="LU15" s="40">
        <f t="shared" si="101"/>
        <v>0</v>
      </c>
      <c r="LV15" s="40">
        <f t="shared" si="102"/>
        <v>0</v>
      </c>
    </row>
    <row r="16" spans="1:334" x14ac:dyDescent="0.25">
      <c r="A16" s="21">
        <f t="shared" si="103"/>
        <v>15</v>
      </c>
      <c r="B16" s="22" t="s">
        <v>211</v>
      </c>
      <c r="C16" s="21" t="s">
        <v>492</v>
      </c>
      <c r="D16" s="22" t="s">
        <v>17</v>
      </c>
      <c r="E16" s="23" t="s">
        <v>783</v>
      </c>
      <c r="F16" s="21" t="s">
        <v>1013</v>
      </c>
      <c r="G16" s="23" t="s">
        <v>410</v>
      </c>
      <c r="H16" s="24" t="s">
        <v>1403</v>
      </c>
      <c r="I16" s="21" t="s">
        <v>197</v>
      </c>
      <c r="J16" s="94">
        <v>42058</v>
      </c>
      <c r="K16" s="94">
        <v>43769</v>
      </c>
      <c r="L16" s="21" t="s">
        <v>275</v>
      </c>
      <c r="M16" s="25">
        <v>1124</v>
      </c>
      <c r="N16" s="25">
        <v>1877</v>
      </c>
      <c r="O16" s="26">
        <v>0.13</v>
      </c>
      <c r="P16" s="23"/>
      <c r="Q16" s="23"/>
      <c r="R16" s="23"/>
      <c r="S16" s="23"/>
      <c r="T16" s="23"/>
      <c r="U16" s="23"/>
      <c r="V16" s="23"/>
      <c r="W16" s="23"/>
      <c r="X16" s="23"/>
      <c r="Y16" s="39">
        <v>0</v>
      </c>
      <c r="Z16" s="39">
        <v>0</v>
      </c>
      <c r="AA16" s="23"/>
      <c r="AB16" s="23"/>
      <c r="AC16" s="23"/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1176841</v>
      </c>
      <c r="AN16" s="39">
        <v>1258684</v>
      </c>
      <c r="AO16" s="39">
        <v>1279930</v>
      </c>
      <c r="AP16" s="39">
        <v>1100715</v>
      </c>
      <c r="AQ16" s="39">
        <v>1341010</v>
      </c>
      <c r="AR16" s="39">
        <v>1325310</v>
      </c>
      <c r="AS16" s="39">
        <v>1118635</v>
      </c>
      <c r="AT16" s="39">
        <v>1297455</v>
      </c>
      <c r="AU16" s="25">
        <v>1278894.5290689145</v>
      </c>
      <c r="AV16" s="25">
        <v>1101331</v>
      </c>
      <c r="AW16" s="25">
        <v>1413192</v>
      </c>
      <c r="AX16" s="25">
        <v>1124125</v>
      </c>
      <c r="AY16" s="25">
        <v>1189552</v>
      </c>
      <c r="AZ16" s="25">
        <v>1347920</v>
      </c>
      <c r="BA16" s="25">
        <v>1605524</v>
      </c>
      <c r="BB16" s="25">
        <v>1386107</v>
      </c>
      <c r="BC16" s="25">
        <v>1610102</v>
      </c>
      <c r="BD16" s="75">
        <v>1381948</v>
      </c>
      <c r="BE16" s="75">
        <v>1295464</v>
      </c>
      <c r="BF16" s="75">
        <v>1469560</v>
      </c>
      <c r="BG16" s="75">
        <v>1102138</v>
      </c>
      <c r="BH16" s="75">
        <v>1391252</v>
      </c>
      <c r="BI16" s="75">
        <v>1243216</v>
      </c>
      <c r="BJ16" s="75">
        <v>1078766</v>
      </c>
      <c r="BK16" s="75">
        <v>1335271</v>
      </c>
      <c r="BL16" s="75">
        <v>1550360.64</v>
      </c>
      <c r="BM16" s="75">
        <v>1598850.77</v>
      </c>
      <c r="BN16" s="75">
        <v>1547889.25</v>
      </c>
      <c r="BO16" s="75">
        <v>1758680.05</v>
      </c>
      <c r="BP16" s="28">
        <f t="shared" si="63"/>
        <v>1613945.1775</v>
      </c>
      <c r="BQ16" s="29">
        <f t="shared" si="172"/>
        <v>0</v>
      </c>
      <c r="BR16" s="29">
        <f t="shared" si="173"/>
        <v>0</v>
      </c>
      <c r="BS16" s="29">
        <f t="shared" si="174"/>
        <v>0</v>
      </c>
      <c r="BT16" s="29">
        <f t="shared" si="175"/>
        <v>0</v>
      </c>
      <c r="BU16" s="29">
        <f t="shared" si="176"/>
        <v>0</v>
      </c>
      <c r="BV16" s="29">
        <f t="shared" si="177"/>
        <v>0</v>
      </c>
      <c r="BW16" s="29">
        <f t="shared" si="178"/>
        <v>0</v>
      </c>
      <c r="BX16" s="29">
        <f t="shared" si="179"/>
        <v>0</v>
      </c>
      <c r="BY16" s="29">
        <f t="shared" si="180"/>
        <v>0</v>
      </c>
      <c r="BZ16" s="29">
        <f t="shared" si="181"/>
        <v>0</v>
      </c>
      <c r="CA16" s="29">
        <f t="shared" si="182"/>
        <v>0</v>
      </c>
      <c r="CB16" s="29">
        <f t="shared" si="183"/>
        <v>0</v>
      </c>
      <c r="CC16" s="29">
        <f t="shared" si="184"/>
        <v>0</v>
      </c>
      <c r="CD16" s="29">
        <f t="shared" si="185"/>
        <v>0</v>
      </c>
      <c r="CE16" s="29">
        <f t="shared" si="186"/>
        <v>0</v>
      </c>
      <c r="CF16" s="29">
        <f t="shared" si="187"/>
        <v>0</v>
      </c>
      <c r="CG16" s="29">
        <f t="shared" si="188"/>
        <v>0</v>
      </c>
      <c r="CH16" s="29">
        <f t="shared" si="189"/>
        <v>0</v>
      </c>
      <c r="CI16" s="29">
        <f t="shared" si="190"/>
        <v>0</v>
      </c>
      <c r="CJ16" s="29">
        <f t="shared" si="191"/>
        <v>0</v>
      </c>
      <c r="CK16" s="29">
        <f t="shared" si="192"/>
        <v>0</v>
      </c>
      <c r="CL16" s="29">
        <f t="shared" si="193"/>
        <v>0</v>
      </c>
      <c r="CM16" s="29">
        <f t="shared" si="194"/>
        <v>0</v>
      </c>
      <c r="CN16" s="29">
        <f t="shared" si="195"/>
        <v>1047.011565836299</v>
      </c>
      <c r="CO16" s="29">
        <f t="shared" si="196"/>
        <v>1119.8256227758006</v>
      </c>
      <c r="CP16" s="29">
        <f t="shared" si="196"/>
        <v>1138.7277580071175</v>
      </c>
      <c r="CQ16" s="29">
        <f t="shared" si="196"/>
        <v>979.28380782918146</v>
      </c>
      <c r="CR16" s="29">
        <f t="shared" si="196"/>
        <v>1193.0693950177936</v>
      </c>
      <c r="CS16" s="29">
        <f t="shared" si="196"/>
        <v>1179.1014234875445</v>
      </c>
      <c r="CT16" s="29">
        <f t="shared" si="196"/>
        <v>995.22686832740214</v>
      </c>
      <c r="CU16" s="29">
        <f t="shared" si="196"/>
        <v>1154.3193950177936</v>
      </c>
      <c r="CV16" s="29">
        <f t="shared" si="196"/>
        <v>1137.8065205239452</v>
      </c>
      <c r="CW16" s="29">
        <f t="shared" si="196"/>
        <v>979.83185053380782</v>
      </c>
      <c r="CX16" s="29">
        <f t="shared" si="196"/>
        <v>1257.288256227758</v>
      </c>
      <c r="CY16" s="29">
        <f t="shared" si="196"/>
        <v>1000.1112099644129</v>
      </c>
      <c r="CZ16" s="29">
        <f t="shared" si="196"/>
        <v>1058.3202846975089</v>
      </c>
      <c r="DA16" s="29">
        <f t="shared" si="196"/>
        <v>1199.2170818505338</v>
      </c>
      <c r="DB16" s="29">
        <f t="shared" si="196"/>
        <v>1428.4021352313168</v>
      </c>
      <c r="DC16" s="29">
        <f t="shared" si="196"/>
        <v>1233.1912811387901</v>
      </c>
      <c r="DD16" s="29">
        <f t="shared" si="196"/>
        <v>1432.4750889679715</v>
      </c>
      <c r="DE16" s="29">
        <f t="shared" si="197"/>
        <v>1229.4911032028469</v>
      </c>
      <c r="DF16" s="29">
        <f t="shared" si="198"/>
        <v>1152.5480427046264</v>
      </c>
      <c r="DG16" s="29">
        <f t="shared" si="199"/>
        <v>1307.4377224199288</v>
      </c>
      <c r="DH16" s="29">
        <f t="shared" si="200"/>
        <v>980.54982206405691</v>
      </c>
      <c r="DI16" s="29">
        <f t="shared" si="201"/>
        <v>1237.7686832740214</v>
      </c>
      <c r="DJ16" s="29">
        <f t="shared" si="202"/>
        <v>1106.0640569395018</v>
      </c>
      <c r="DK16" s="29">
        <f t="shared" si="202"/>
        <v>959.75622775800707</v>
      </c>
      <c r="DL16" s="29">
        <f t="shared" si="202"/>
        <v>1187.9635231316727</v>
      </c>
      <c r="DM16" s="29">
        <f t="shared" si="202"/>
        <v>1379.3244128113879</v>
      </c>
      <c r="DN16" s="29">
        <f t="shared" si="202"/>
        <v>1422.4650978647687</v>
      </c>
      <c r="DO16" s="29">
        <f t="shared" si="202"/>
        <v>1377.1256672597865</v>
      </c>
      <c r="DP16" s="29">
        <f t="shared" si="202"/>
        <v>1564.6619661921709</v>
      </c>
      <c r="DQ16" s="105">
        <f t="shared" si="203"/>
        <v>1435.8942860320285</v>
      </c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39"/>
      <c r="EH16" s="39"/>
      <c r="EI16" s="39"/>
      <c r="EJ16" s="25"/>
      <c r="EK16" s="25"/>
      <c r="EL16" s="25"/>
      <c r="EM16" s="25"/>
      <c r="EN16" s="25"/>
      <c r="EO16" s="25">
        <v>168930</v>
      </c>
      <c r="EP16" s="25">
        <v>168930</v>
      </c>
      <c r="EQ16" s="25">
        <v>168930</v>
      </c>
      <c r="ER16" s="25">
        <v>168930</v>
      </c>
      <c r="ES16" s="25">
        <v>168930</v>
      </c>
      <c r="ET16" s="25">
        <v>168930</v>
      </c>
      <c r="EU16" s="25">
        <v>168930</v>
      </c>
      <c r="EV16" s="25">
        <v>168930</v>
      </c>
      <c r="EW16" s="25">
        <v>168930</v>
      </c>
      <c r="EX16" s="25">
        <v>168930</v>
      </c>
      <c r="EY16" s="25">
        <v>168930</v>
      </c>
      <c r="EZ16" s="25">
        <v>179566</v>
      </c>
      <c r="FA16" s="25">
        <v>187700</v>
      </c>
      <c r="FB16" s="25">
        <v>187700</v>
      </c>
      <c r="FC16" s="25">
        <v>187700</v>
      </c>
      <c r="FD16" s="25">
        <v>187700</v>
      </c>
      <c r="FE16" s="25">
        <v>187700</v>
      </c>
      <c r="FF16" s="25">
        <v>187700</v>
      </c>
      <c r="FG16" s="25">
        <v>187700</v>
      </c>
      <c r="FH16" s="25">
        <v>187700</v>
      </c>
      <c r="FI16" s="25">
        <v>187700</v>
      </c>
      <c r="FJ16" s="25">
        <v>187700</v>
      </c>
      <c r="FK16" s="25">
        <v>187700</v>
      </c>
      <c r="FL16" s="25">
        <v>198337</v>
      </c>
      <c r="FM16" s="25">
        <v>206470</v>
      </c>
      <c r="FN16" s="25">
        <v>206470</v>
      </c>
      <c r="FO16" s="25">
        <v>206470</v>
      </c>
      <c r="FP16" s="25">
        <v>206470</v>
      </c>
      <c r="FQ16" s="75">
        <v>206470</v>
      </c>
      <c r="FR16" s="28">
        <f t="shared" si="64"/>
        <v>206470</v>
      </c>
      <c r="FS16" s="25">
        <v>0</v>
      </c>
      <c r="FT16" s="25">
        <v>0</v>
      </c>
      <c r="FU16" s="25">
        <v>0</v>
      </c>
      <c r="FV16" s="25">
        <v>0</v>
      </c>
      <c r="FW16" s="25">
        <v>0</v>
      </c>
      <c r="FX16" s="25">
        <v>0</v>
      </c>
      <c r="FY16" s="25">
        <v>0</v>
      </c>
      <c r="FZ16" s="25">
        <v>0</v>
      </c>
      <c r="GA16" s="25">
        <v>0</v>
      </c>
      <c r="GB16" s="25">
        <v>0</v>
      </c>
      <c r="GC16" s="25">
        <v>0</v>
      </c>
      <c r="GD16" s="25">
        <v>0</v>
      </c>
      <c r="GE16" s="25">
        <v>0</v>
      </c>
      <c r="GF16" s="25">
        <v>0</v>
      </c>
      <c r="GG16" s="25">
        <v>0</v>
      </c>
      <c r="GH16" s="25">
        <v>0</v>
      </c>
      <c r="GI16" s="25">
        <v>0</v>
      </c>
      <c r="GJ16" s="25">
        <v>0</v>
      </c>
      <c r="GK16" s="25">
        <v>0</v>
      </c>
      <c r="GL16" s="25">
        <v>0</v>
      </c>
      <c r="GM16" s="25">
        <v>0</v>
      </c>
      <c r="GN16" s="25">
        <v>0</v>
      </c>
      <c r="GO16" s="25">
        <v>0</v>
      </c>
      <c r="GP16" s="25">
        <v>0</v>
      </c>
      <c r="GQ16" s="25">
        <v>0</v>
      </c>
      <c r="GR16" s="25">
        <v>0</v>
      </c>
      <c r="GS16" s="25">
        <v>0</v>
      </c>
      <c r="GT16" s="25">
        <v>0</v>
      </c>
      <c r="GU16" s="25">
        <v>3867</v>
      </c>
      <c r="GV16" s="25">
        <v>0</v>
      </c>
      <c r="GW16" s="25">
        <v>0</v>
      </c>
      <c r="GX16" s="25">
        <v>0</v>
      </c>
      <c r="GY16" s="25">
        <v>0</v>
      </c>
      <c r="GZ16" s="25">
        <v>14785</v>
      </c>
      <c r="HA16" s="25">
        <v>0</v>
      </c>
      <c r="HB16" s="25">
        <v>0</v>
      </c>
      <c r="HC16" s="75">
        <v>0</v>
      </c>
      <c r="HD16" s="75">
        <v>8018</v>
      </c>
      <c r="HE16" s="75">
        <v>0</v>
      </c>
      <c r="HF16" s="75">
        <v>21613</v>
      </c>
      <c r="HG16" s="75">
        <v>0</v>
      </c>
      <c r="HH16" s="75">
        <v>0</v>
      </c>
      <c r="HI16" s="75">
        <v>3343</v>
      </c>
      <c r="HJ16" s="75">
        <v>0</v>
      </c>
      <c r="HK16" s="75">
        <v>0</v>
      </c>
      <c r="HL16" s="75">
        <v>0</v>
      </c>
      <c r="HM16" s="75">
        <v>0</v>
      </c>
      <c r="HN16" s="75">
        <v>0</v>
      </c>
      <c r="HO16" s="75">
        <v>0</v>
      </c>
      <c r="HP16" s="75">
        <v>1381</v>
      </c>
      <c r="HQ16" s="75">
        <v>0</v>
      </c>
      <c r="HR16" s="75">
        <v>13463</v>
      </c>
      <c r="HS16" s="25">
        <f t="shared" si="27"/>
        <v>0</v>
      </c>
      <c r="HT16" s="25">
        <f t="shared" si="28"/>
        <v>0</v>
      </c>
      <c r="HU16" s="25">
        <f t="shared" si="29"/>
        <v>0</v>
      </c>
      <c r="HV16" s="25">
        <f t="shared" si="30"/>
        <v>0</v>
      </c>
      <c r="HW16" s="25">
        <f t="shared" si="31"/>
        <v>0</v>
      </c>
      <c r="HX16" s="25">
        <f t="shared" si="32"/>
        <v>0</v>
      </c>
      <c r="HY16" s="25">
        <f t="shared" si="33"/>
        <v>0</v>
      </c>
      <c r="HZ16" s="25">
        <f t="shared" si="34"/>
        <v>0</v>
      </c>
      <c r="IA16" s="25">
        <f t="shared" si="35"/>
        <v>0</v>
      </c>
      <c r="IB16" s="25">
        <f t="shared" si="36"/>
        <v>0</v>
      </c>
      <c r="IC16" s="25">
        <f t="shared" si="37"/>
        <v>0</v>
      </c>
      <c r="ID16" s="25">
        <f t="shared" si="38"/>
        <v>0</v>
      </c>
      <c r="IE16" s="25">
        <f t="shared" si="39"/>
        <v>0</v>
      </c>
      <c r="IF16" s="25">
        <f t="shared" si="40"/>
        <v>0</v>
      </c>
      <c r="IG16" s="25">
        <f t="shared" si="41"/>
        <v>0</v>
      </c>
      <c r="IH16" s="25">
        <f t="shared" si="42"/>
        <v>0</v>
      </c>
      <c r="II16" s="25">
        <f t="shared" si="43"/>
        <v>0</v>
      </c>
      <c r="IJ16" s="25">
        <f t="shared" si="44"/>
        <v>0</v>
      </c>
      <c r="IK16" s="25">
        <f t="shared" si="45"/>
        <v>0</v>
      </c>
      <c r="IL16" s="25">
        <f t="shared" si="46"/>
        <v>0</v>
      </c>
      <c r="IM16" s="25">
        <f t="shared" si="47"/>
        <v>0</v>
      </c>
      <c r="IN16" s="25">
        <f t="shared" si="48"/>
        <v>0</v>
      </c>
      <c r="IO16" s="25">
        <f t="shared" si="49"/>
        <v>0</v>
      </c>
      <c r="IP16" s="25">
        <f t="shared" si="50"/>
        <v>168930</v>
      </c>
      <c r="IQ16" s="25">
        <f>+EP16+GQ16</f>
        <v>168930</v>
      </c>
      <c r="IR16" s="25">
        <f>+EQ16+GR16</f>
        <v>168930</v>
      </c>
      <c r="IS16" s="25">
        <f t="shared" si="53"/>
        <v>168930</v>
      </c>
      <c r="IT16" s="25">
        <f t="shared" si="54"/>
        <v>168930</v>
      </c>
      <c r="IU16" s="25">
        <f t="shared" si="55"/>
        <v>172797</v>
      </c>
      <c r="IV16" s="25">
        <f t="shared" si="56"/>
        <v>168930</v>
      </c>
      <c r="IW16" s="25">
        <f t="shared" si="236"/>
        <v>168930</v>
      </c>
      <c r="IX16" s="25">
        <f t="shared" si="171"/>
        <v>168930</v>
      </c>
      <c r="IY16" s="25">
        <f t="shared" si="237"/>
        <v>168930</v>
      </c>
      <c r="IZ16" s="25">
        <f t="shared" si="238"/>
        <v>183715</v>
      </c>
      <c r="JA16" s="25">
        <f t="shared" si="239"/>
        <v>179566</v>
      </c>
      <c r="JB16" s="25">
        <f t="shared" si="240"/>
        <v>187700</v>
      </c>
      <c r="JC16" s="25">
        <f t="shared" si="241"/>
        <v>187700</v>
      </c>
      <c r="JD16" s="25">
        <f t="shared" si="242"/>
        <v>195718</v>
      </c>
      <c r="JE16" s="25">
        <f t="shared" si="243"/>
        <v>187700</v>
      </c>
      <c r="JF16" s="25">
        <f t="shared" si="244"/>
        <v>209313</v>
      </c>
      <c r="JG16" s="25">
        <f t="shared" si="244"/>
        <v>187700</v>
      </c>
      <c r="JH16" s="25">
        <f t="shared" si="244"/>
        <v>187700</v>
      </c>
      <c r="JI16" s="25">
        <f t="shared" si="244"/>
        <v>191043</v>
      </c>
      <c r="JJ16" s="25">
        <f t="shared" si="244"/>
        <v>187700</v>
      </c>
      <c r="JK16" s="25">
        <f t="shared" si="244"/>
        <v>187700</v>
      </c>
      <c r="JL16" s="25">
        <f t="shared" si="244"/>
        <v>187700</v>
      </c>
      <c r="JM16" s="25">
        <f t="shared" si="244"/>
        <v>198337</v>
      </c>
      <c r="JN16" s="25">
        <f t="shared" si="244"/>
        <v>206470</v>
      </c>
      <c r="JO16" s="25">
        <f t="shared" si="244"/>
        <v>206470</v>
      </c>
      <c r="JP16" s="25">
        <f t="shared" si="244"/>
        <v>207851</v>
      </c>
      <c r="JQ16" s="25">
        <f t="shared" si="244"/>
        <v>206470</v>
      </c>
      <c r="JR16" s="25">
        <f t="shared" si="244"/>
        <v>219933</v>
      </c>
      <c r="JS16" s="28">
        <f t="shared" si="65"/>
        <v>210181</v>
      </c>
      <c r="JT16" s="39">
        <f t="shared" si="66"/>
        <v>0</v>
      </c>
      <c r="JU16" s="39">
        <f t="shared" si="67"/>
        <v>0</v>
      </c>
      <c r="JV16" s="39">
        <f t="shared" si="68"/>
        <v>0</v>
      </c>
      <c r="JW16" s="39">
        <f t="shared" si="69"/>
        <v>0</v>
      </c>
      <c r="JX16" s="39">
        <f t="shared" si="70"/>
        <v>0</v>
      </c>
      <c r="JY16" s="39">
        <f t="shared" si="71"/>
        <v>0</v>
      </c>
      <c r="JZ16" s="39">
        <f t="shared" si="72"/>
        <v>0</v>
      </c>
      <c r="KA16" s="39">
        <f t="shared" si="73"/>
        <v>0</v>
      </c>
      <c r="KB16" s="39">
        <f t="shared" si="74"/>
        <v>0</v>
      </c>
      <c r="KC16" s="39">
        <f t="shared" si="75"/>
        <v>0</v>
      </c>
      <c r="KD16" s="39">
        <f t="shared" si="76"/>
        <v>0</v>
      </c>
      <c r="KE16" s="39">
        <f t="shared" si="77"/>
        <v>0</v>
      </c>
      <c r="KF16" s="39">
        <f t="shared" si="78"/>
        <v>0</v>
      </c>
      <c r="KG16" s="39">
        <f t="shared" si="79"/>
        <v>0</v>
      </c>
      <c r="KH16" s="30">
        <f t="shared" si="80"/>
        <v>0</v>
      </c>
      <c r="KI16" s="30">
        <f t="shared" si="81"/>
        <v>0</v>
      </c>
      <c r="KJ16" s="30">
        <f t="shared" si="82"/>
        <v>0</v>
      </c>
      <c r="KK16" s="30">
        <f t="shared" si="83"/>
        <v>0</v>
      </c>
      <c r="KL16" s="30">
        <f t="shared" si="84"/>
        <v>0</v>
      </c>
      <c r="KM16" s="30">
        <f t="shared" si="85"/>
        <v>0</v>
      </c>
      <c r="KN16" s="30">
        <f t="shared" si="86"/>
        <v>0</v>
      </c>
      <c r="KO16" s="30">
        <f t="shared" si="87"/>
        <v>0</v>
      </c>
      <c r="KP16" s="30">
        <f t="shared" si="88"/>
        <v>0</v>
      </c>
      <c r="KQ16" s="30">
        <f t="shared" si="89"/>
        <v>90</v>
      </c>
      <c r="KR16" s="30">
        <f t="shared" si="90"/>
        <v>90</v>
      </c>
      <c r="KS16" s="30">
        <f t="shared" si="91"/>
        <v>90</v>
      </c>
      <c r="KT16" s="30">
        <f t="shared" si="92"/>
        <v>90</v>
      </c>
      <c r="KU16" s="30">
        <f t="shared" si="93"/>
        <v>90</v>
      </c>
      <c r="KV16" s="30">
        <f t="shared" si="94"/>
        <v>92.060202450719231</v>
      </c>
      <c r="KW16" s="30">
        <f t="shared" si="95"/>
        <v>90</v>
      </c>
      <c r="KX16" s="30">
        <f t="shared" si="96"/>
        <v>90</v>
      </c>
      <c r="KY16" s="30">
        <f t="shared" si="97"/>
        <v>90</v>
      </c>
      <c r="KZ16" s="30">
        <f t="shared" si="98"/>
        <v>90</v>
      </c>
      <c r="LA16" s="30">
        <f t="shared" si="99"/>
        <v>97.876931273308472</v>
      </c>
      <c r="LB16" s="30">
        <f t="shared" si="99"/>
        <v>95.666489078316459</v>
      </c>
      <c r="LC16" s="30">
        <f t="shared" si="99"/>
        <v>100</v>
      </c>
      <c r="LD16" s="30">
        <f t="shared" si="99"/>
        <v>100</v>
      </c>
      <c r="LE16" s="30">
        <f t="shared" si="62"/>
        <v>104.27171017581247</v>
      </c>
      <c r="LF16" s="30">
        <f t="shared" si="62"/>
        <v>100</v>
      </c>
      <c r="LG16" s="30">
        <f t="shared" si="62"/>
        <v>111.51465103889186</v>
      </c>
      <c r="LH16" s="30">
        <f t="shared" si="62"/>
        <v>100</v>
      </c>
      <c r="LI16" s="30">
        <f t="shared" si="62"/>
        <v>100</v>
      </c>
      <c r="LJ16" s="30">
        <f t="shared" si="62"/>
        <v>101.78103356419818</v>
      </c>
      <c r="LK16" s="30">
        <f t="shared" si="62"/>
        <v>100</v>
      </c>
      <c r="LL16" s="30">
        <f t="shared" si="62"/>
        <v>100</v>
      </c>
      <c r="LM16" s="30">
        <f t="shared" si="62"/>
        <v>100</v>
      </c>
      <c r="LN16" s="30">
        <f t="shared" si="62"/>
        <v>105.66702184336708</v>
      </c>
      <c r="LO16" s="30">
        <f t="shared" si="62"/>
        <v>110</v>
      </c>
      <c r="LP16" s="30">
        <f t="shared" si="62"/>
        <v>110</v>
      </c>
      <c r="LQ16" s="30">
        <f t="shared" si="62"/>
        <v>110.73574853489612</v>
      </c>
      <c r="LR16" s="30">
        <f t="shared" si="62"/>
        <v>110</v>
      </c>
      <c r="LS16" s="30">
        <f t="shared" ref="LS16:LS17" si="270">+JR16/$N16</f>
        <v>117.17261587639851</v>
      </c>
      <c r="LT16" s="69">
        <f t="shared" si="100"/>
        <v>111.97709110282366</v>
      </c>
      <c r="LU16" s="40">
        <f t="shared" si="101"/>
        <v>110</v>
      </c>
      <c r="LV16" s="40">
        <f t="shared" si="102"/>
        <v>7.172615876398508</v>
      </c>
    </row>
    <row r="17" spans="1:334" x14ac:dyDescent="0.25">
      <c r="A17" s="21">
        <f t="shared" si="103"/>
        <v>16</v>
      </c>
      <c r="B17" s="22" t="s">
        <v>211</v>
      </c>
      <c r="C17" s="21" t="s">
        <v>493</v>
      </c>
      <c r="D17" s="22" t="s">
        <v>17</v>
      </c>
      <c r="E17" s="23" t="s">
        <v>829</v>
      </c>
      <c r="F17" s="21" t="s">
        <v>1095</v>
      </c>
      <c r="G17" s="23" t="s">
        <v>425</v>
      </c>
      <c r="H17" s="24" t="s">
        <v>1403</v>
      </c>
      <c r="I17" s="21" t="s">
        <v>196</v>
      </c>
      <c r="J17" s="94">
        <v>42147</v>
      </c>
      <c r="K17" s="94">
        <v>43861</v>
      </c>
      <c r="L17" s="21" t="s">
        <v>275</v>
      </c>
      <c r="M17" s="25">
        <v>1623</v>
      </c>
      <c r="N17" s="25">
        <v>2710</v>
      </c>
      <c r="O17" s="26">
        <v>0.13500000000000001</v>
      </c>
      <c r="P17" s="23"/>
      <c r="Q17" s="23"/>
      <c r="R17" s="23"/>
      <c r="S17" s="23"/>
      <c r="T17" s="23"/>
      <c r="U17" s="23"/>
      <c r="V17" s="23"/>
      <c r="W17" s="23"/>
      <c r="X17" s="23"/>
      <c r="Y17" s="39">
        <v>0</v>
      </c>
      <c r="Z17" s="39">
        <v>0</v>
      </c>
      <c r="AA17" s="23"/>
      <c r="AB17" s="23"/>
      <c r="AC17" s="23"/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39">
        <v>2052559</v>
      </c>
      <c r="AP17" s="39">
        <v>2779060</v>
      </c>
      <c r="AQ17" s="39">
        <v>3109505.9</v>
      </c>
      <c r="AR17" s="39">
        <v>2191207</v>
      </c>
      <c r="AS17" s="39">
        <v>1656946</v>
      </c>
      <c r="AT17" s="39">
        <v>1833900</v>
      </c>
      <c r="AU17" s="25">
        <v>1764008.5334127932</v>
      </c>
      <c r="AV17" s="25">
        <v>1509615.410178496</v>
      </c>
      <c r="AW17" s="25">
        <v>1776811.05</v>
      </c>
      <c r="AX17" s="25">
        <v>2020159.94</v>
      </c>
      <c r="AY17" s="25">
        <v>1331005</v>
      </c>
      <c r="AZ17" s="25">
        <v>1651226</v>
      </c>
      <c r="BA17" s="25">
        <v>2026309.091178841</v>
      </c>
      <c r="BB17" s="25">
        <v>1586278.24</v>
      </c>
      <c r="BC17" s="25">
        <v>1969150.27</v>
      </c>
      <c r="BD17" s="75">
        <v>1600738</v>
      </c>
      <c r="BE17" s="75">
        <v>1392825.37</v>
      </c>
      <c r="BF17" s="75">
        <v>1800223</v>
      </c>
      <c r="BG17" s="75">
        <v>1161848.5</v>
      </c>
      <c r="BH17" s="75">
        <v>1667399.72</v>
      </c>
      <c r="BI17" s="75">
        <v>1591144</v>
      </c>
      <c r="BJ17" s="75">
        <v>1187985.78</v>
      </c>
      <c r="BK17" s="75">
        <v>1358876</v>
      </c>
      <c r="BL17" s="75">
        <v>1667251</v>
      </c>
      <c r="BM17" s="75">
        <v>1628110</v>
      </c>
      <c r="BN17" s="75">
        <v>1630618</v>
      </c>
      <c r="BO17" s="75">
        <v>1881262</v>
      </c>
      <c r="BP17" s="28">
        <f t="shared" si="63"/>
        <v>1701810.25</v>
      </c>
      <c r="BQ17" s="29">
        <f t="shared" si="172"/>
        <v>0</v>
      </c>
      <c r="BR17" s="29">
        <f t="shared" si="173"/>
        <v>0</v>
      </c>
      <c r="BS17" s="29">
        <f t="shared" si="174"/>
        <v>0</v>
      </c>
      <c r="BT17" s="29">
        <f t="shared" si="175"/>
        <v>0</v>
      </c>
      <c r="BU17" s="29">
        <f t="shared" si="176"/>
        <v>0</v>
      </c>
      <c r="BV17" s="29">
        <f t="shared" si="177"/>
        <v>0</v>
      </c>
      <c r="BW17" s="29">
        <f t="shared" si="178"/>
        <v>0</v>
      </c>
      <c r="BX17" s="29">
        <f t="shared" si="179"/>
        <v>0</v>
      </c>
      <c r="BY17" s="29">
        <f t="shared" si="180"/>
        <v>0</v>
      </c>
      <c r="BZ17" s="29">
        <f t="shared" si="181"/>
        <v>0</v>
      </c>
      <c r="CA17" s="29">
        <f t="shared" si="182"/>
        <v>0</v>
      </c>
      <c r="CB17" s="29">
        <f t="shared" si="183"/>
        <v>0</v>
      </c>
      <c r="CC17" s="29">
        <f t="shared" si="184"/>
        <v>0</v>
      </c>
      <c r="CD17" s="29">
        <f t="shared" si="185"/>
        <v>0</v>
      </c>
      <c r="CE17" s="29">
        <f t="shared" si="186"/>
        <v>0</v>
      </c>
      <c r="CF17" s="29">
        <f t="shared" si="187"/>
        <v>0</v>
      </c>
      <c r="CG17" s="29">
        <f t="shared" si="188"/>
        <v>0</v>
      </c>
      <c r="CH17" s="29">
        <f t="shared" si="189"/>
        <v>0</v>
      </c>
      <c r="CI17" s="29">
        <f t="shared" si="190"/>
        <v>0</v>
      </c>
      <c r="CJ17" s="29">
        <f t="shared" si="191"/>
        <v>0</v>
      </c>
      <c r="CK17" s="29">
        <f t="shared" si="192"/>
        <v>0</v>
      </c>
      <c r="CL17" s="29">
        <f t="shared" si="193"/>
        <v>0</v>
      </c>
      <c r="CM17" s="29">
        <f t="shared" si="194"/>
        <v>0</v>
      </c>
      <c r="CN17" s="29">
        <f t="shared" si="195"/>
        <v>0</v>
      </c>
      <c r="CO17" s="29">
        <f t="shared" si="196"/>
        <v>0</v>
      </c>
      <c r="CP17" s="29">
        <f t="shared" si="196"/>
        <v>1264.6697473813924</v>
      </c>
      <c r="CQ17" s="29">
        <f t="shared" si="196"/>
        <v>1712.298213185459</v>
      </c>
      <c r="CR17" s="29">
        <f t="shared" si="196"/>
        <v>1915.9001232285889</v>
      </c>
      <c r="CS17" s="29">
        <f t="shared" si="196"/>
        <v>1350.0967344423907</v>
      </c>
      <c r="CT17" s="29">
        <f t="shared" si="196"/>
        <v>1020.9155884165126</v>
      </c>
      <c r="CU17" s="29">
        <f t="shared" si="196"/>
        <v>1129.9445471349352</v>
      </c>
      <c r="CV17" s="29">
        <f t="shared" si="196"/>
        <v>1086.8814130701128</v>
      </c>
      <c r="CW17" s="29">
        <f t="shared" si="196"/>
        <v>930.13888489124838</v>
      </c>
      <c r="CX17" s="29">
        <f t="shared" si="196"/>
        <v>1094.7695933456562</v>
      </c>
      <c r="CY17" s="29">
        <f t="shared" si="196"/>
        <v>1244.7072951324708</v>
      </c>
      <c r="CZ17" s="29">
        <f t="shared" si="196"/>
        <v>820.08934072704869</v>
      </c>
      <c r="DA17" s="29">
        <f t="shared" si="196"/>
        <v>1017.3912507701787</v>
      </c>
      <c r="DB17" s="29">
        <f t="shared" si="196"/>
        <v>1248.4960512500561</v>
      </c>
      <c r="DC17" s="29">
        <f t="shared" si="196"/>
        <v>977.37414664202095</v>
      </c>
      <c r="DD17" s="29">
        <f t="shared" si="196"/>
        <v>1213.2780468268638</v>
      </c>
      <c r="DE17" s="29">
        <f t="shared" si="197"/>
        <v>986.28342575477507</v>
      </c>
      <c r="DF17" s="29">
        <f t="shared" si="198"/>
        <v>858.17952556993225</v>
      </c>
      <c r="DG17" s="29">
        <f t="shared" si="199"/>
        <v>1109.1947011706716</v>
      </c>
      <c r="DH17" s="29">
        <f t="shared" si="200"/>
        <v>715.86475662353666</v>
      </c>
      <c r="DI17" s="29">
        <f t="shared" si="201"/>
        <v>1027.3565742452249</v>
      </c>
      <c r="DJ17" s="29">
        <f t="shared" si="202"/>
        <v>980.37215033887867</v>
      </c>
      <c r="DK17" s="29">
        <f t="shared" si="202"/>
        <v>731.9690573012939</v>
      </c>
      <c r="DL17" s="29">
        <f t="shared" si="202"/>
        <v>837.26186075169437</v>
      </c>
      <c r="DM17" s="29">
        <f t="shared" si="202"/>
        <v>1027.2649414664202</v>
      </c>
      <c r="DN17" s="29">
        <f t="shared" si="202"/>
        <v>1003.1484904497844</v>
      </c>
      <c r="DO17" s="29">
        <f t="shared" si="202"/>
        <v>1004.6937769562538</v>
      </c>
      <c r="DP17" s="29">
        <f t="shared" si="202"/>
        <v>1159.1263093037585</v>
      </c>
      <c r="DQ17" s="105">
        <f t="shared" si="203"/>
        <v>1048.5583795440543</v>
      </c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39"/>
      <c r="EH17" s="39"/>
      <c r="EI17" s="39"/>
      <c r="EJ17" s="25"/>
      <c r="EK17" s="25"/>
      <c r="EL17" s="25"/>
      <c r="EM17" s="25"/>
      <c r="EN17" s="25"/>
      <c r="EO17" s="25"/>
      <c r="EP17" s="25"/>
      <c r="EQ17" s="25">
        <v>230350</v>
      </c>
      <c r="ER17" s="25">
        <v>230350</v>
      </c>
      <c r="ES17" s="25">
        <v>230350</v>
      </c>
      <c r="ET17" s="25">
        <v>230350</v>
      </c>
      <c r="EU17" s="25">
        <v>230350</v>
      </c>
      <c r="EV17" s="25">
        <v>230350</v>
      </c>
      <c r="EW17" s="25">
        <v>230350</v>
      </c>
      <c r="EX17" s="25">
        <v>230350</v>
      </c>
      <c r="EY17" s="25">
        <v>230350</v>
      </c>
      <c r="EZ17" s="25">
        <v>230350</v>
      </c>
      <c r="FA17" s="25">
        <v>230350</v>
      </c>
      <c r="FB17" s="25">
        <v>230802</v>
      </c>
      <c r="FC17" s="25">
        <v>243900</v>
      </c>
      <c r="FD17" s="25">
        <v>243900</v>
      </c>
      <c r="FE17" s="25">
        <v>243900</v>
      </c>
      <c r="FF17" s="25">
        <v>243900</v>
      </c>
      <c r="FG17" s="25">
        <v>243900</v>
      </c>
      <c r="FH17" s="25">
        <v>243900</v>
      </c>
      <c r="FI17" s="25">
        <v>243900</v>
      </c>
      <c r="FJ17" s="25">
        <v>243900</v>
      </c>
      <c r="FK17" s="25">
        <v>243900</v>
      </c>
      <c r="FL17" s="25">
        <v>243900</v>
      </c>
      <c r="FM17" s="25">
        <v>243900</v>
      </c>
      <c r="FN17" s="25">
        <v>257450</v>
      </c>
      <c r="FO17" s="25">
        <v>257450</v>
      </c>
      <c r="FP17" s="25">
        <v>257450</v>
      </c>
      <c r="FQ17" s="75">
        <v>257450</v>
      </c>
      <c r="FR17" s="28">
        <f t="shared" si="64"/>
        <v>257450</v>
      </c>
      <c r="FS17" s="25">
        <v>0</v>
      </c>
      <c r="FT17" s="25">
        <v>0</v>
      </c>
      <c r="FU17" s="25">
        <v>0</v>
      </c>
      <c r="FV17" s="25">
        <v>0</v>
      </c>
      <c r="FW17" s="25">
        <v>0</v>
      </c>
      <c r="FX17" s="25">
        <v>0</v>
      </c>
      <c r="FY17" s="25">
        <v>0</v>
      </c>
      <c r="FZ17" s="25">
        <v>0</v>
      </c>
      <c r="GA17" s="25">
        <v>0</v>
      </c>
      <c r="GB17" s="25">
        <v>0</v>
      </c>
      <c r="GC17" s="25">
        <v>0</v>
      </c>
      <c r="GD17" s="25">
        <v>0</v>
      </c>
      <c r="GE17" s="25">
        <v>0</v>
      </c>
      <c r="GF17" s="25">
        <v>0</v>
      </c>
      <c r="GG17" s="25">
        <v>0</v>
      </c>
      <c r="GH17" s="25">
        <v>0</v>
      </c>
      <c r="GI17" s="25">
        <v>0</v>
      </c>
      <c r="GJ17" s="25">
        <v>0</v>
      </c>
      <c r="GK17" s="25">
        <v>0</v>
      </c>
      <c r="GL17" s="25">
        <v>0</v>
      </c>
      <c r="GM17" s="25">
        <v>0</v>
      </c>
      <c r="GN17" s="25">
        <v>0</v>
      </c>
      <c r="GO17" s="25">
        <v>0</v>
      </c>
      <c r="GP17" s="25">
        <v>0</v>
      </c>
      <c r="GQ17" s="25">
        <v>0</v>
      </c>
      <c r="GR17" s="25">
        <v>46745</v>
      </c>
      <c r="GS17" s="25">
        <v>144823</v>
      </c>
      <c r="GT17" s="25">
        <v>130063</v>
      </c>
      <c r="GU17" s="25">
        <v>65463</v>
      </c>
      <c r="GV17" s="25">
        <v>0</v>
      </c>
      <c r="GW17" s="25">
        <v>17227</v>
      </c>
      <c r="GX17" s="25">
        <v>5258</v>
      </c>
      <c r="GY17" s="25">
        <v>0</v>
      </c>
      <c r="GZ17" s="25">
        <v>9519</v>
      </c>
      <c r="HA17" s="25">
        <v>42372</v>
      </c>
      <c r="HB17" s="25">
        <v>0</v>
      </c>
      <c r="HC17" s="75">
        <v>0</v>
      </c>
      <c r="HD17" s="75">
        <v>7813</v>
      </c>
      <c r="HE17" s="75">
        <v>0</v>
      </c>
      <c r="HF17" s="75">
        <v>21935</v>
      </c>
      <c r="HG17" s="75">
        <v>0</v>
      </c>
      <c r="HH17" s="75">
        <v>0</v>
      </c>
      <c r="HI17" s="75">
        <v>0</v>
      </c>
      <c r="HJ17" s="75">
        <v>0</v>
      </c>
      <c r="HK17" s="75">
        <v>0</v>
      </c>
      <c r="HL17" s="75">
        <v>0</v>
      </c>
      <c r="HM17" s="75">
        <v>0</v>
      </c>
      <c r="HN17" s="75">
        <v>0</v>
      </c>
      <c r="HO17" s="75">
        <v>0</v>
      </c>
      <c r="HP17" s="75">
        <v>0</v>
      </c>
      <c r="HQ17" s="75">
        <v>0</v>
      </c>
      <c r="HR17" s="75">
        <v>0</v>
      </c>
      <c r="HS17" s="25">
        <f t="shared" ref="HS17" si="271">+DR17+FS17</f>
        <v>0</v>
      </c>
      <c r="HT17" s="25">
        <f t="shared" ref="HT17" si="272">+DS17+FT17</f>
        <v>0</v>
      </c>
      <c r="HU17" s="25">
        <f t="shared" ref="HU17" si="273">+DT17+FU17</f>
        <v>0</v>
      </c>
      <c r="HV17" s="25">
        <f t="shared" ref="HV17" si="274">+DU17+FV17</f>
        <v>0</v>
      </c>
      <c r="HW17" s="25">
        <f t="shared" ref="HW17" si="275">+DV17+FW17</f>
        <v>0</v>
      </c>
      <c r="HX17" s="25">
        <f t="shared" ref="HX17" si="276">+DW17+FX17</f>
        <v>0</v>
      </c>
      <c r="HY17" s="25">
        <f t="shared" ref="HY17" si="277">+DX17+FY17</f>
        <v>0</v>
      </c>
      <c r="HZ17" s="25">
        <f t="shared" ref="HZ17" si="278">+DY17+FZ17</f>
        <v>0</v>
      </c>
      <c r="IA17" s="25">
        <f t="shared" ref="IA17" si="279">+DZ17+GA17</f>
        <v>0</v>
      </c>
      <c r="IB17" s="25">
        <f t="shared" ref="IB17" si="280">+EA17+GB17</f>
        <v>0</v>
      </c>
      <c r="IC17" s="25">
        <f t="shared" ref="IC17" si="281">+EB17+GC17</f>
        <v>0</v>
      </c>
      <c r="ID17" s="25">
        <f t="shared" ref="ID17" si="282">+EC17+GD17</f>
        <v>0</v>
      </c>
      <c r="IE17" s="25">
        <f t="shared" ref="IE17" si="283">+ED17+GE17</f>
        <v>0</v>
      </c>
      <c r="IF17" s="25">
        <f t="shared" ref="IF17" si="284">+EE17+GF17</f>
        <v>0</v>
      </c>
      <c r="IG17" s="25">
        <f t="shared" ref="IG17" si="285">+EF17+GG17</f>
        <v>0</v>
      </c>
      <c r="IH17" s="25">
        <f t="shared" ref="IH17" si="286">+EG17+GH17</f>
        <v>0</v>
      </c>
      <c r="II17" s="25">
        <f t="shared" ref="II17" si="287">+EH17+GI17</f>
        <v>0</v>
      </c>
      <c r="IJ17" s="25">
        <f t="shared" ref="IJ17" si="288">+EI17+GJ17</f>
        <v>0</v>
      </c>
      <c r="IK17" s="25">
        <f t="shared" ref="IK17" si="289">+EJ17+GK17</f>
        <v>0</v>
      </c>
      <c r="IL17" s="25">
        <f t="shared" ref="IL17" si="290">+EK17+GL17</f>
        <v>0</v>
      </c>
      <c r="IM17" s="25">
        <f t="shared" ref="IM17" si="291">+EL17+GM17</f>
        <v>0</v>
      </c>
      <c r="IN17" s="25">
        <f t="shared" ref="IN17" si="292">+EM17+GN17</f>
        <v>0</v>
      </c>
      <c r="IO17" s="25">
        <f t="shared" ref="IO17" si="293">+EN17+GO17</f>
        <v>0</v>
      </c>
      <c r="IP17" s="25">
        <f t="shared" ref="IP17" si="294">+EO17+GP17</f>
        <v>0</v>
      </c>
      <c r="IQ17" s="25">
        <f t="shared" ref="IQ17" si="295">+EP17+GQ17</f>
        <v>0</v>
      </c>
      <c r="IR17" s="25">
        <f>+EQ17+GR17</f>
        <v>277095</v>
      </c>
      <c r="IS17" s="25">
        <f t="shared" si="53"/>
        <v>375173</v>
      </c>
      <c r="IT17" s="25">
        <f t="shared" si="54"/>
        <v>360413</v>
      </c>
      <c r="IU17" s="25">
        <f t="shared" si="55"/>
        <v>295813</v>
      </c>
      <c r="IV17" s="25">
        <f t="shared" si="56"/>
        <v>230350</v>
      </c>
      <c r="IW17" s="25">
        <f t="shared" si="236"/>
        <v>247577</v>
      </c>
      <c r="IX17" s="25">
        <f t="shared" si="171"/>
        <v>235608</v>
      </c>
      <c r="IY17" s="25">
        <f t="shared" si="237"/>
        <v>230350</v>
      </c>
      <c r="IZ17" s="25">
        <f t="shared" si="238"/>
        <v>239869</v>
      </c>
      <c r="JA17" s="25">
        <f t="shared" si="239"/>
        <v>272722</v>
      </c>
      <c r="JB17" s="25">
        <f t="shared" si="240"/>
        <v>230350</v>
      </c>
      <c r="JC17" s="25">
        <f t="shared" si="241"/>
        <v>230802</v>
      </c>
      <c r="JD17" s="25">
        <f t="shared" si="242"/>
        <v>251713</v>
      </c>
      <c r="JE17" s="25">
        <f t="shared" si="243"/>
        <v>243900</v>
      </c>
      <c r="JF17" s="25">
        <f t="shared" si="244"/>
        <v>265835</v>
      </c>
      <c r="JG17" s="25">
        <f t="shared" si="244"/>
        <v>243900</v>
      </c>
      <c r="JH17" s="25">
        <f t="shared" si="244"/>
        <v>243900</v>
      </c>
      <c r="JI17" s="25">
        <f t="shared" si="244"/>
        <v>243900</v>
      </c>
      <c r="JJ17" s="25">
        <f t="shared" si="244"/>
        <v>243900</v>
      </c>
      <c r="JK17" s="25">
        <f t="shared" si="244"/>
        <v>243900</v>
      </c>
      <c r="JL17" s="25">
        <f t="shared" si="244"/>
        <v>243900</v>
      </c>
      <c r="JM17" s="25">
        <f t="shared" si="244"/>
        <v>243900</v>
      </c>
      <c r="JN17" s="25">
        <f t="shared" si="244"/>
        <v>243900</v>
      </c>
      <c r="JO17" s="25">
        <f t="shared" si="244"/>
        <v>257450</v>
      </c>
      <c r="JP17" s="25">
        <f t="shared" si="244"/>
        <v>257450</v>
      </c>
      <c r="JQ17" s="25">
        <f t="shared" si="244"/>
        <v>257450</v>
      </c>
      <c r="JR17" s="25">
        <f t="shared" si="244"/>
        <v>257450</v>
      </c>
      <c r="JS17" s="28">
        <f t="shared" si="65"/>
        <v>257450</v>
      </c>
      <c r="JT17" s="39">
        <f t="shared" si="66"/>
        <v>0</v>
      </c>
      <c r="JU17" s="39">
        <f t="shared" si="67"/>
        <v>0</v>
      </c>
      <c r="JV17" s="39">
        <f t="shared" si="68"/>
        <v>0</v>
      </c>
      <c r="JW17" s="39">
        <f t="shared" si="69"/>
        <v>0</v>
      </c>
      <c r="JX17" s="39">
        <f t="shared" si="70"/>
        <v>0</v>
      </c>
      <c r="JY17" s="39">
        <f t="shared" si="71"/>
        <v>0</v>
      </c>
      <c r="JZ17" s="39">
        <f t="shared" si="72"/>
        <v>0</v>
      </c>
      <c r="KA17" s="39">
        <f t="shared" si="73"/>
        <v>0</v>
      </c>
      <c r="KB17" s="39">
        <f t="shared" si="74"/>
        <v>0</v>
      </c>
      <c r="KC17" s="39">
        <f t="shared" si="75"/>
        <v>0</v>
      </c>
      <c r="KD17" s="39">
        <f t="shared" si="76"/>
        <v>0</v>
      </c>
      <c r="KE17" s="39">
        <f t="shared" si="77"/>
        <v>0</v>
      </c>
      <c r="KF17" s="39">
        <f t="shared" si="78"/>
        <v>0</v>
      </c>
      <c r="KG17" s="39">
        <f t="shared" si="79"/>
        <v>0</v>
      </c>
      <c r="KH17" s="30">
        <f t="shared" si="80"/>
        <v>0</v>
      </c>
      <c r="KI17" s="30">
        <f t="shared" si="81"/>
        <v>0</v>
      </c>
      <c r="KJ17" s="30">
        <f t="shared" si="82"/>
        <v>0</v>
      </c>
      <c r="KK17" s="30">
        <f t="shared" si="83"/>
        <v>0</v>
      </c>
      <c r="KL17" s="30">
        <f t="shared" si="84"/>
        <v>0</v>
      </c>
      <c r="KM17" s="30">
        <f t="shared" si="85"/>
        <v>0</v>
      </c>
      <c r="KN17" s="30">
        <f t="shared" si="86"/>
        <v>0</v>
      </c>
      <c r="KO17" s="30">
        <f t="shared" si="87"/>
        <v>0</v>
      </c>
      <c r="KP17" s="30">
        <f t="shared" si="88"/>
        <v>0</v>
      </c>
      <c r="KQ17" s="30">
        <f t="shared" si="89"/>
        <v>0</v>
      </c>
      <c r="KR17" s="30">
        <f t="shared" si="90"/>
        <v>0</v>
      </c>
      <c r="KS17" s="30">
        <f t="shared" si="91"/>
        <v>102.24907749077491</v>
      </c>
      <c r="KT17" s="30">
        <f t="shared" si="92"/>
        <v>138.44022140221404</v>
      </c>
      <c r="KU17" s="30">
        <f t="shared" si="93"/>
        <v>132.99372693726937</v>
      </c>
      <c r="KV17" s="30">
        <f t="shared" si="94"/>
        <v>109.15608856088561</v>
      </c>
      <c r="KW17" s="30">
        <f t="shared" si="95"/>
        <v>85</v>
      </c>
      <c r="KX17" s="30">
        <f t="shared" si="96"/>
        <v>91.356826568265689</v>
      </c>
      <c r="KY17" s="30">
        <f t="shared" si="97"/>
        <v>86.940221402214021</v>
      </c>
      <c r="KZ17" s="30">
        <f t="shared" si="98"/>
        <v>85</v>
      </c>
      <c r="LA17" s="30">
        <f t="shared" si="99"/>
        <v>88.512546125461256</v>
      </c>
      <c r="LB17" s="30">
        <f t="shared" si="99"/>
        <v>100.63542435424354</v>
      </c>
      <c r="LC17" s="30">
        <f t="shared" si="99"/>
        <v>85</v>
      </c>
      <c r="LD17" s="30">
        <f t="shared" si="99"/>
        <v>85.16678966789668</v>
      </c>
      <c r="LE17" s="30">
        <f t="shared" si="62"/>
        <v>92.883025830258305</v>
      </c>
      <c r="LF17" s="30">
        <f t="shared" si="62"/>
        <v>90</v>
      </c>
      <c r="LG17" s="30">
        <f t="shared" si="62"/>
        <v>98.094095940959406</v>
      </c>
      <c r="LH17" s="30">
        <f t="shared" si="62"/>
        <v>90</v>
      </c>
      <c r="LI17" s="30">
        <f t="shared" si="62"/>
        <v>90</v>
      </c>
      <c r="LJ17" s="30">
        <f t="shared" si="62"/>
        <v>90</v>
      </c>
      <c r="LK17" s="30">
        <f t="shared" si="62"/>
        <v>90</v>
      </c>
      <c r="LL17" s="30">
        <f t="shared" si="62"/>
        <v>90</v>
      </c>
      <c r="LM17" s="30">
        <f t="shared" si="62"/>
        <v>90</v>
      </c>
      <c r="LN17" s="30">
        <f t="shared" si="62"/>
        <v>90</v>
      </c>
      <c r="LO17" s="30">
        <f t="shared" si="62"/>
        <v>90</v>
      </c>
      <c r="LP17" s="30">
        <f t="shared" si="62"/>
        <v>95</v>
      </c>
      <c r="LQ17" s="30">
        <f t="shared" si="62"/>
        <v>95</v>
      </c>
      <c r="LR17" s="30">
        <f t="shared" si="62"/>
        <v>95</v>
      </c>
      <c r="LS17" s="30">
        <f t="shared" si="270"/>
        <v>95</v>
      </c>
      <c r="LT17" s="69">
        <f t="shared" si="100"/>
        <v>95</v>
      </c>
      <c r="LU17" s="40">
        <f t="shared" si="101"/>
        <v>95</v>
      </c>
      <c r="LV17" s="40">
        <f t="shared" si="102"/>
        <v>0</v>
      </c>
    </row>
    <row r="18" spans="1:334" x14ac:dyDescent="0.25">
      <c r="A18" s="21">
        <f t="shared" si="103"/>
        <v>17</v>
      </c>
      <c r="B18" s="22" t="s">
        <v>211</v>
      </c>
      <c r="C18" s="21" t="s">
        <v>494</v>
      </c>
      <c r="D18" s="22" t="s">
        <v>17</v>
      </c>
      <c r="E18" s="23" t="s">
        <v>784</v>
      </c>
      <c r="F18" s="21" t="s">
        <v>1014</v>
      </c>
      <c r="G18" s="23" t="s">
        <v>202</v>
      </c>
      <c r="H18" s="24" t="s">
        <v>1403</v>
      </c>
      <c r="I18" s="21" t="s">
        <v>196</v>
      </c>
      <c r="J18" s="94">
        <v>41378</v>
      </c>
      <c r="K18" s="94">
        <v>43030</v>
      </c>
      <c r="L18" s="21" t="s">
        <v>275</v>
      </c>
      <c r="M18" s="25">
        <v>334</v>
      </c>
      <c r="N18" s="25">
        <v>558</v>
      </c>
      <c r="O18" s="26">
        <v>0.18</v>
      </c>
      <c r="P18" s="27">
        <v>91000</v>
      </c>
      <c r="Q18" s="27">
        <v>232085</v>
      </c>
      <c r="R18" s="27">
        <v>141375</v>
      </c>
      <c r="S18" s="27">
        <v>130000</v>
      </c>
      <c r="T18" s="25">
        <v>240000</v>
      </c>
      <c r="U18" s="25">
        <v>220000</v>
      </c>
      <c r="V18" s="25">
        <v>310000</v>
      </c>
      <c r="W18" s="25">
        <v>158095</v>
      </c>
      <c r="X18" s="25">
        <v>229320</v>
      </c>
      <c r="Y18" s="25">
        <v>250000</v>
      </c>
      <c r="Z18" s="25">
        <v>180000</v>
      </c>
      <c r="AA18" s="25">
        <v>231781.38999999996</v>
      </c>
      <c r="AB18" s="25">
        <v>282528.12999999995</v>
      </c>
      <c r="AC18" s="25">
        <v>328814.17999999993</v>
      </c>
      <c r="AD18" s="25">
        <v>282167.64</v>
      </c>
      <c r="AE18" s="25">
        <v>347229.21</v>
      </c>
      <c r="AF18" s="25">
        <v>351878.39</v>
      </c>
      <c r="AG18" s="25">
        <v>223554.73</v>
      </c>
      <c r="AH18" s="25">
        <v>300118.49</v>
      </c>
      <c r="AI18" s="25">
        <v>278935.61</v>
      </c>
      <c r="AJ18" s="25">
        <v>268723.53000000003</v>
      </c>
      <c r="AK18" s="25">
        <v>280140.25</v>
      </c>
      <c r="AL18" s="25">
        <v>173359.17</v>
      </c>
      <c r="AM18" s="25">
        <v>176219</v>
      </c>
      <c r="AN18" s="25">
        <v>261819.77</v>
      </c>
      <c r="AO18" s="25">
        <v>269887</v>
      </c>
      <c r="AP18" s="25">
        <v>257922.34</v>
      </c>
      <c r="AQ18" s="25">
        <v>311542</v>
      </c>
      <c r="AR18" s="25">
        <v>259898</v>
      </c>
      <c r="AS18" s="25">
        <v>251780.6</v>
      </c>
      <c r="AT18" s="25">
        <v>265430</v>
      </c>
      <c r="AU18" s="25">
        <v>302071.70734633307</v>
      </c>
      <c r="AV18" s="25">
        <v>467806.77007984603</v>
      </c>
      <c r="AW18" s="25">
        <v>254122.8</v>
      </c>
      <c r="AX18" s="25">
        <v>299522.79090000002</v>
      </c>
      <c r="AY18" s="25">
        <v>317839.86079999997</v>
      </c>
      <c r="AZ18" s="25">
        <v>235000</v>
      </c>
      <c r="BA18" s="25">
        <v>126085.21760904974</v>
      </c>
      <c r="BB18" s="25">
        <v>95123.64</v>
      </c>
      <c r="BC18" s="25">
        <v>396186</v>
      </c>
      <c r="BD18" s="75">
        <v>336955</v>
      </c>
      <c r="BE18" s="75">
        <v>302168</v>
      </c>
      <c r="BF18" s="75">
        <v>472188</v>
      </c>
      <c r="BG18" s="75">
        <v>298717.11</v>
      </c>
      <c r="BH18" s="75">
        <v>453006</v>
      </c>
      <c r="BI18" s="75">
        <v>430188.47</v>
      </c>
      <c r="BJ18" s="75">
        <v>361687</v>
      </c>
      <c r="BK18" s="75">
        <v>491208.76</v>
      </c>
      <c r="BL18" s="75">
        <v>754404</v>
      </c>
      <c r="BM18" s="75">
        <v>802000</v>
      </c>
      <c r="BN18" s="75">
        <v>810000</v>
      </c>
      <c r="BO18" s="75">
        <v>899741</v>
      </c>
      <c r="BP18" s="28">
        <f t="shared" si="63"/>
        <v>816536.25</v>
      </c>
      <c r="BQ18" s="29">
        <f t="shared" ref="BQ18:BZ19" si="296">+P18/$M18</f>
        <v>272.45508982035926</v>
      </c>
      <c r="BR18" s="29">
        <f t="shared" si="296"/>
        <v>694.8652694610779</v>
      </c>
      <c r="BS18" s="29">
        <f t="shared" si="296"/>
        <v>423.27844311377248</v>
      </c>
      <c r="BT18" s="29">
        <f t="shared" si="296"/>
        <v>389.22155688622752</v>
      </c>
      <c r="BU18" s="29">
        <f t="shared" si="296"/>
        <v>718.56287425149696</v>
      </c>
      <c r="BV18" s="29">
        <f t="shared" si="296"/>
        <v>658.68263473053889</v>
      </c>
      <c r="BW18" s="29">
        <f t="shared" si="296"/>
        <v>928.14371257485027</v>
      </c>
      <c r="BX18" s="29">
        <f t="shared" si="296"/>
        <v>473.33832335329339</v>
      </c>
      <c r="BY18" s="29">
        <f t="shared" si="296"/>
        <v>686.58682634730542</v>
      </c>
      <c r="BZ18" s="29">
        <f t="shared" si="296"/>
        <v>748.50299401197606</v>
      </c>
      <c r="CA18" s="29">
        <f t="shared" ref="CA18:CJ19" si="297">+Z18/$M18</f>
        <v>538.92215568862275</v>
      </c>
      <c r="CB18" s="29">
        <f t="shared" si="297"/>
        <v>693.95625748502982</v>
      </c>
      <c r="CC18" s="29">
        <f t="shared" si="297"/>
        <v>845.892604790419</v>
      </c>
      <c r="CD18" s="29">
        <f t="shared" si="297"/>
        <v>984.47359281437105</v>
      </c>
      <c r="CE18" s="29">
        <f t="shared" si="297"/>
        <v>844.81329341317371</v>
      </c>
      <c r="CF18" s="29">
        <f t="shared" si="297"/>
        <v>1039.6084131736527</v>
      </c>
      <c r="CG18" s="29">
        <f t="shared" si="297"/>
        <v>1053.5281137724551</v>
      </c>
      <c r="CH18" s="29">
        <f t="shared" si="297"/>
        <v>669.32553892215572</v>
      </c>
      <c r="CI18" s="29">
        <f t="shared" si="297"/>
        <v>898.55835329341312</v>
      </c>
      <c r="CJ18" s="29">
        <f t="shared" si="297"/>
        <v>835.13655688622748</v>
      </c>
      <c r="CK18" s="29">
        <f t="shared" ref="CK18:CM19" si="298">+AJ18/$M18</f>
        <v>804.56146706586833</v>
      </c>
      <c r="CL18" s="29">
        <f t="shared" si="298"/>
        <v>838.74326347305384</v>
      </c>
      <c r="CM18" s="29">
        <f t="shared" si="298"/>
        <v>519.03943113772459</v>
      </c>
      <c r="CN18" s="29">
        <f t="shared" ref="CN18:CN33" si="299">+AM18/$M18</f>
        <v>527.60179640718559</v>
      </c>
      <c r="CO18" s="29">
        <f t="shared" ref="CO18:CR33" si="300">+AN18/$M18</f>
        <v>783.89152694610777</v>
      </c>
      <c r="CP18" s="29">
        <f t="shared" si="300"/>
        <v>808.04491017964074</v>
      </c>
      <c r="CQ18" s="29">
        <f t="shared" si="300"/>
        <v>772.22257485029934</v>
      </c>
      <c r="CR18" s="29">
        <f t="shared" si="300"/>
        <v>932.76047904191614</v>
      </c>
      <c r="CS18" s="29">
        <f t="shared" si="24"/>
        <v>778.13772455089816</v>
      </c>
      <c r="CT18" s="29">
        <f t="shared" si="24"/>
        <v>753.83413173652696</v>
      </c>
      <c r="CU18" s="29">
        <f t="shared" si="24"/>
        <v>794.70059880239523</v>
      </c>
      <c r="CV18" s="29">
        <f t="shared" si="24"/>
        <v>904.40630942015889</v>
      </c>
      <c r="CW18" s="29">
        <f t="shared" si="24"/>
        <v>1400.6190720953473</v>
      </c>
      <c r="CX18" s="29">
        <f t="shared" si="24"/>
        <v>760.84670658682626</v>
      </c>
      <c r="CY18" s="29">
        <f t="shared" si="24"/>
        <v>896.77482305389231</v>
      </c>
      <c r="CZ18" s="29">
        <f t="shared" si="24"/>
        <v>951.61634970059868</v>
      </c>
      <c r="DA18" s="29">
        <f t="shared" si="24"/>
        <v>703.59281437125753</v>
      </c>
      <c r="DB18" s="29">
        <f t="shared" si="24"/>
        <v>377.50065152410099</v>
      </c>
      <c r="DC18" s="29">
        <f t="shared" si="24"/>
        <v>284.80131736526948</v>
      </c>
      <c r="DD18" s="29">
        <f t="shared" ref="DD18:DP33" si="301">+BC18/$M18</f>
        <v>1186.1856287425151</v>
      </c>
      <c r="DE18" s="29">
        <f t="shared" si="301"/>
        <v>1008.8473053892216</v>
      </c>
      <c r="DF18" s="29">
        <f t="shared" si="301"/>
        <v>904.69461077844312</v>
      </c>
      <c r="DG18" s="29">
        <f t="shared" si="301"/>
        <v>1413.7365269461077</v>
      </c>
      <c r="DH18" s="29">
        <f t="shared" si="301"/>
        <v>894.36260479041914</v>
      </c>
      <c r="DI18" s="29">
        <f t="shared" si="301"/>
        <v>1356.3053892215569</v>
      </c>
      <c r="DJ18" s="29">
        <f t="shared" si="301"/>
        <v>1287.9894311377245</v>
      </c>
      <c r="DK18" s="29">
        <f t="shared" si="301"/>
        <v>1082.8952095808384</v>
      </c>
      <c r="DL18" s="29">
        <f t="shared" si="301"/>
        <v>1470.6849101796408</v>
      </c>
      <c r="DM18" s="29">
        <f t="shared" si="301"/>
        <v>2258.6946107784429</v>
      </c>
      <c r="DN18" s="29">
        <f t="shared" si="301"/>
        <v>2401.1976047904191</v>
      </c>
      <c r="DO18" s="29">
        <f t="shared" si="301"/>
        <v>2425.1497005988026</v>
      </c>
      <c r="DP18" s="29">
        <f t="shared" si="301"/>
        <v>2693.8353293413174</v>
      </c>
      <c r="DQ18" s="105">
        <f t="shared" si="26"/>
        <v>2444.7193113772455</v>
      </c>
      <c r="DR18" s="25">
        <v>100000</v>
      </c>
      <c r="DS18" s="25">
        <v>100000</v>
      </c>
      <c r="DT18" s="25">
        <v>100000</v>
      </c>
      <c r="DU18" s="25">
        <v>100000</v>
      </c>
      <c r="DV18" s="25">
        <v>100000</v>
      </c>
      <c r="DW18" s="25">
        <v>100000</v>
      </c>
      <c r="DX18" s="25">
        <v>100000</v>
      </c>
      <c r="DY18" s="25">
        <v>100000</v>
      </c>
      <c r="DZ18" s="25">
        <v>110667</v>
      </c>
      <c r="EA18" s="25">
        <v>140000</v>
      </c>
      <c r="EB18" s="25">
        <v>140000</v>
      </c>
      <c r="EC18" s="25">
        <v>140000</v>
      </c>
      <c r="ED18" s="25">
        <v>140000</v>
      </c>
      <c r="EE18" s="25">
        <v>140000</v>
      </c>
      <c r="EF18" s="25">
        <v>140000</v>
      </c>
      <c r="EG18" s="25">
        <v>140000</v>
      </c>
      <c r="EH18" s="25">
        <v>140000</v>
      </c>
      <c r="EI18" s="25">
        <v>140000</v>
      </c>
      <c r="EJ18" s="25">
        <v>140000</v>
      </c>
      <c r="EK18" s="25">
        <v>142667</v>
      </c>
      <c r="EL18" s="25">
        <v>150000</v>
      </c>
      <c r="EM18" s="25">
        <v>150000</v>
      </c>
      <c r="EN18" s="25">
        <v>150000</v>
      </c>
      <c r="EO18" s="25">
        <v>150000</v>
      </c>
      <c r="EP18" s="25">
        <v>150000</v>
      </c>
      <c r="EQ18" s="25">
        <v>150000</v>
      </c>
      <c r="ER18" s="25">
        <v>150000</v>
      </c>
      <c r="ES18" s="25">
        <v>150000</v>
      </c>
      <c r="ET18" s="25">
        <v>150000</v>
      </c>
      <c r="EU18" s="25">
        <v>150000</v>
      </c>
      <c r="EV18" s="25">
        <v>156000</v>
      </c>
      <c r="EW18" s="25">
        <v>172500</v>
      </c>
      <c r="EX18" s="25">
        <v>172500</v>
      </c>
      <c r="EY18" s="25">
        <v>172500</v>
      </c>
      <c r="EZ18" s="25">
        <v>172500</v>
      </c>
      <c r="FA18" s="25">
        <v>172500</v>
      </c>
      <c r="FB18" s="25">
        <v>172500</v>
      </c>
      <c r="FC18" s="25">
        <v>172500</v>
      </c>
      <c r="FD18" s="25">
        <v>172500</v>
      </c>
      <c r="FE18" s="25">
        <v>172500</v>
      </c>
      <c r="FF18" s="25">
        <v>172500</v>
      </c>
      <c r="FG18" s="25">
        <v>172500</v>
      </c>
      <c r="FH18" s="25">
        <v>172500</v>
      </c>
      <c r="FI18" s="25">
        <v>172500</v>
      </c>
      <c r="FJ18" s="25">
        <v>172500</v>
      </c>
      <c r="FK18" s="25">
        <v>172500</v>
      </c>
      <c r="FL18" s="25">
        <v>172500</v>
      </c>
      <c r="FM18" s="25">
        <v>172500</v>
      </c>
      <c r="FN18" s="25">
        <v>172500</v>
      </c>
      <c r="FO18" s="25">
        <v>172500</v>
      </c>
      <c r="FP18" s="25">
        <v>172500</v>
      </c>
      <c r="FQ18" s="75">
        <v>172500</v>
      </c>
      <c r="FR18" s="28">
        <f t="shared" si="64"/>
        <v>172500</v>
      </c>
      <c r="FS18" s="25">
        <v>0</v>
      </c>
      <c r="FT18" s="25">
        <v>0</v>
      </c>
      <c r="FU18" s="25">
        <v>0</v>
      </c>
      <c r="FV18" s="25">
        <v>0</v>
      </c>
      <c r="FW18" s="25">
        <v>0</v>
      </c>
      <c r="FX18" s="25">
        <v>0</v>
      </c>
      <c r="FY18" s="25">
        <v>0</v>
      </c>
      <c r="FZ18" s="25">
        <v>0</v>
      </c>
      <c r="GA18" s="25">
        <v>0</v>
      </c>
      <c r="GB18" s="25">
        <v>0</v>
      </c>
      <c r="GC18" s="25">
        <v>0</v>
      </c>
      <c r="GD18" s="25">
        <v>0</v>
      </c>
      <c r="GE18" s="25">
        <v>0</v>
      </c>
      <c r="GF18" s="25">
        <v>0</v>
      </c>
      <c r="GG18" s="25">
        <v>0</v>
      </c>
      <c r="GH18" s="25">
        <v>0</v>
      </c>
      <c r="GI18" s="25">
        <v>0</v>
      </c>
      <c r="GJ18" s="25">
        <v>0</v>
      </c>
      <c r="GK18" s="25">
        <v>0</v>
      </c>
      <c r="GL18" s="25">
        <v>0</v>
      </c>
      <c r="GM18" s="25">
        <v>0</v>
      </c>
      <c r="GN18" s="25">
        <v>0</v>
      </c>
      <c r="GO18" s="25">
        <v>0</v>
      </c>
      <c r="GP18" s="25">
        <v>0</v>
      </c>
      <c r="GQ18" s="25">
        <v>0</v>
      </c>
      <c r="GR18" s="25">
        <v>0</v>
      </c>
      <c r="GS18" s="25">
        <v>0</v>
      </c>
      <c r="GT18" s="25">
        <v>0</v>
      </c>
      <c r="GU18" s="25">
        <v>0</v>
      </c>
      <c r="GV18" s="25">
        <v>0</v>
      </c>
      <c r="GW18" s="25">
        <v>0</v>
      </c>
      <c r="GX18" s="25">
        <v>0</v>
      </c>
      <c r="GY18" s="25">
        <v>0</v>
      </c>
      <c r="GZ18" s="25">
        <v>0</v>
      </c>
      <c r="HA18" s="25">
        <v>0</v>
      </c>
      <c r="HB18" s="25">
        <v>0</v>
      </c>
      <c r="HC18" s="75">
        <v>0</v>
      </c>
      <c r="HD18" s="75">
        <v>0</v>
      </c>
      <c r="HE18" s="75">
        <v>0</v>
      </c>
      <c r="HF18" s="75">
        <v>0</v>
      </c>
      <c r="HG18" s="75">
        <v>0</v>
      </c>
      <c r="HH18" s="75">
        <v>0</v>
      </c>
      <c r="HI18" s="75">
        <v>0</v>
      </c>
      <c r="HJ18" s="75">
        <v>0</v>
      </c>
      <c r="HK18" s="75">
        <v>0</v>
      </c>
      <c r="HL18" s="75">
        <v>0</v>
      </c>
      <c r="HM18" s="75">
        <v>0</v>
      </c>
      <c r="HN18" s="75">
        <v>0</v>
      </c>
      <c r="HO18" s="75">
        <v>0</v>
      </c>
      <c r="HP18" s="75">
        <v>0</v>
      </c>
      <c r="HQ18" s="75">
        <v>0</v>
      </c>
      <c r="HR18" s="75">
        <v>0</v>
      </c>
      <c r="HS18" s="25">
        <f t="shared" si="27"/>
        <v>100000</v>
      </c>
      <c r="HT18" s="25">
        <f t="shared" si="28"/>
        <v>100000</v>
      </c>
      <c r="HU18" s="25">
        <f t="shared" si="29"/>
        <v>100000</v>
      </c>
      <c r="HV18" s="25">
        <f t="shared" si="30"/>
        <v>100000</v>
      </c>
      <c r="HW18" s="25">
        <f t="shared" si="31"/>
        <v>100000</v>
      </c>
      <c r="HX18" s="25">
        <f t="shared" si="32"/>
        <v>100000</v>
      </c>
      <c r="HY18" s="25">
        <f t="shared" si="33"/>
        <v>100000</v>
      </c>
      <c r="HZ18" s="25">
        <f t="shared" si="34"/>
        <v>100000</v>
      </c>
      <c r="IA18" s="25">
        <f t="shared" si="35"/>
        <v>110667</v>
      </c>
      <c r="IB18" s="25">
        <f t="shared" si="36"/>
        <v>140000</v>
      </c>
      <c r="IC18" s="25">
        <f t="shared" si="37"/>
        <v>140000</v>
      </c>
      <c r="ID18" s="25">
        <f t="shared" si="38"/>
        <v>140000</v>
      </c>
      <c r="IE18" s="25">
        <f t="shared" si="39"/>
        <v>140000</v>
      </c>
      <c r="IF18" s="25">
        <f t="shared" si="40"/>
        <v>140000</v>
      </c>
      <c r="IG18" s="25">
        <f t="shared" si="41"/>
        <v>140000</v>
      </c>
      <c r="IH18" s="25">
        <f t="shared" si="42"/>
        <v>140000</v>
      </c>
      <c r="II18" s="25">
        <f t="shared" si="43"/>
        <v>140000</v>
      </c>
      <c r="IJ18" s="25">
        <f t="shared" si="44"/>
        <v>140000</v>
      </c>
      <c r="IK18" s="25">
        <f t="shared" si="45"/>
        <v>140000</v>
      </c>
      <c r="IL18" s="25">
        <f t="shared" si="46"/>
        <v>142667</v>
      </c>
      <c r="IM18" s="25">
        <f t="shared" si="47"/>
        <v>150000</v>
      </c>
      <c r="IN18" s="25">
        <f t="shared" si="48"/>
        <v>150000</v>
      </c>
      <c r="IO18" s="25">
        <f t="shared" si="49"/>
        <v>150000</v>
      </c>
      <c r="IP18" s="25">
        <f t="shared" si="50"/>
        <v>150000</v>
      </c>
      <c r="IQ18" s="25">
        <f t="shared" ref="IQ18:IQ54" si="302">+EP18+GQ18</f>
        <v>150000</v>
      </c>
      <c r="IR18" s="25">
        <f t="shared" ref="IR18:IR54" si="303">+EQ18+GR18</f>
        <v>150000</v>
      </c>
      <c r="IS18" s="25">
        <f t="shared" si="53"/>
        <v>150000</v>
      </c>
      <c r="IT18" s="25">
        <f t="shared" si="54"/>
        <v>150000</v>
      </c>
      <c r="IU18" s="25">
        <f t="shared" si="55"/>
        <v>150000</v>
      </c>
      <c r="IV18" s="25">
        <f t="shared" si="56"/>
        <v>150000</v>
      </c>
      <c r="IW18" s="25">
        <f t="shared" si="236"/>
        <v>156000</v>
      </c>
      <c r="IX18" s="25">
        <f t="shared" si="171"/>
        <v>172500</v>
      </c>
      <c r="IY18" s="25">
        <f t="shared" si="237"/>
        <v>172500</v>
      </c>
      <c r="IZ18" s="25">
        <f t="shared" si="238"/>
        <v>172500</v>
      </c>
      <c r="JA18" s="25">
        <f t="shared" si="239"/>
        <v>172500</v>
      </c>
      <c r="JB18" s="25">
        <f t="shared" si="240"/>
        <v>172500</v>
      </c>
      <c r="JC18" s="25">
        <f t="shared" si="241"/>
        <v>172500</v>
      </c>
      <c r="JD18" s="25">
        <f t="shared" si="242"/>
        <v>172500</v>
      </c>
      <c r="JE18" s="25">
        <f t="shared" si="243"/>
        <v>172500</v>
      </c>
      <c r="JF18" s="25">
        <f t="shared" si="244"/>
        <v>172500</v>
      </c>
      <c r="JG18" s="25">
        <f t="shared" si="244"/>
        <v>172500</v>
      </c>
      <c r="JH18" s="25">
        <f t="shared" si="244"/>
        <v>172500</v>
      </c>
      <c r="JI18" s="25">
        <f t="shared" si="244"/>
        <v>172500</v>
      </c>
      <c r="JJ18" s="25">
        <f t="shared" si="244"/>
        <v>172500</v>
      </c>
      <c r="JK18" s="25">
        <f t="shared" si="244"/>
        <v>172500</v>
      </c>
      <c r="JL18" s="25">
        <f t="shared" si="244"/>
        <v>172500</v>
      </c>
      <c r="JM18" s="25">
        <f t="shared" si="244"/>
        <v>172500</v>
      </c>
      <c r="JN18" s="25">
        <f t="shared" si="244"/>
        <v>172500</v>
      </c>
      <c r="JO18" s="25">
        <f t="shared" si="244"/>
        <v>172500</v>
      </c>
      <c r="JP18" s="25">
        <f t="shared" si="244"/>
        <v>172500</v>
      </c>
      <c r="JQ18" s="25">
        <f t="shared" si="244"/>
        <v>172500</v>
      </c>
      <c r="JR18" s="25">
        <f t="shared" si="244"/>
        <v>172500</v>
      </c>
      <c r="JS18" s="28">
        <f t="shared" si="65"/>
        <v>172500</v>
      </c>
      <c r="JT18" s="30">
        <f t="shared" si="66"/>
        <v>179.21146953405017</v>
      </c>
      <c r="JU18" s="30">
        <f t="shared" si="67"/>
        <v>179.21146953405017</v>
      </c>
      <c r="JV18" s="30">
        <f t="shared" si="68"/>
        <v>179.21146953405017</v>
      </c>
      <c r="JW18" s="30">
        <f t="shared" si="69"/>
        <v>179.21146953405017</v>
      </c>
      <c r="JX18" s="30">
        <f t="shared" si="70"/>
        <v>179.21146953405017</v>
      </c>
      <c r="JY18" s="30">
        <f t="shared" si="71"/>
        <v>179.21146953405017</v>
      </c>
      <c r="JZ18" s="30">
        <f t="shared" si="72"/>
        <v>179.21146953405017</v>
      </c>
      <c r="KA18" s="30">
        <f t="shared" si="73"/>
        <v>179.21146953405017</v>
      </c>
      <c r="KB18" s="30">
        <f t="shared" si="74"/>
        <v>198.3279569892473</v>
      </c>
      <c r="KC18" s="30">
        <f t="shared" si="75"/>
        <v>250.89605734767025</v>
      </c>
      <c r="KD18" s="30">
        <f t="shared" si="76"/>
        <v>250.89605734767025</v>
      </c>
      <c r="KE18" s="30">
        <f t="shared" si="77"/>
        <v>250.89605734767025</v>
      </c>
      <c r="KF18" s="30">
        <f t="shared" si="78"/>
        <v>250.89605734767025</v>
      </c>
      <c r="KG18" s="30">
        <f t="shared" si="79"/>
        <v>250.89605734767025</v>
      </c>
      <c r="KH18" s="30">
        <f t="shared" si="80"/>
        <v>250.89605734767025</v>
      </c>
      <c r="KI18" s="30">
        <f t="shared" si="81"/>
        <v>250.89605734767025</v>
      </c>
      <c r="KJ18" s="30">
        <f t="shared" si="82"/>
        <v>250.89605734767025</v>
      </c>
      <c r="KK18" s="30">
        <f t="shared" si="83"/>
        <v>250.89605734767025</v>
      </c>
      <c r="KL18" s="30">
        <f t="shared" si="84"/>
        <v>250.89605734767025</v>
      </c>
      <c r="KM18" s="30">
        <f t="shared" si="85"/>
        <v>255.67562724014337</v>
      </c>
      <c r="KN18" s="30">
        <f t="shared" si="86"/>
        <v>268.81720430107526</v>
      </c>
      <c r="KO18" s="30">
        <f t="shared" si="87"/>
        <v>268.81720430107526</v>
      </c>
      <c r="KP18" s="30">
        <f t="shared" si="88"/>
        <v>268.81720430107526</v>
      </c>
      <c r="KQ18" s="30">
        <f t="shared" si="89"/>
        <v>268.81720430107526</v>
      </c>
      <c r="KR18" s="30">
        <f t="shared" si="90"/>
        <v>268.81720430107526</v>
      </c>
      <c r="KS18" s="30">
        <f t="shared" si="91"/>
        <v>268.81720430107526</v>
      </c>
      <c r="KT18" s="30">
        <f t="shared" si="92"/>
        <v>268.81720430107526</v>
      </c>
      <c r="KU18" s="30">
        <f t="shared" si="93"/>
        <v>268.81720430107526</v>
      </c>
      <c r="KV18" s="30">
        <f t="shared" si="94"/>
        <v>268.81720430107526</v>
      </c>
      <c r="KW18" s="30">
        <f t="shared" si="95"/>
        <v>268.81720430107526</v>
      </c>
      <c r="KX18" s="30">
        <f t="shared" si="96"/>
        <v>279.56989247311827</v>
      </c>
      <c r="KY18" s="30">
        <f t="shared" si="97"/>
        <v>309.13978494623655</v>
      </c>
      <c r="KZ18" s="30">
        <f t="shared" si="98"/>
        <v>309.13978494623655</v>
      </c>
      <c r="LA18" s="30">
        <f t="shared" si="99"/>
        <v>309.13978494623655</v>
      </c>
      <c r="LB18" s="30">
        <f t="shared" si="99"/>
        <v>309.13978494623655</v>
      </c>
      <c r="LC18" s="30">
        <f t="shared" si="99"/>
        <v>309.13978494623655</v>
      </c>
      <c r="LD18" s="30">
        <f t="shared" si="99"/>
        <v>309.13978494623655</v>
      </c>
      <c r="LE18" s="30">
        <f t="shared" ref="LE18:LJ73" si="304">+JD18/$N18</f>
        <v>309.13978494623655</v>
      </c>
      <c r="LF18" s="30">
        <f t="shared" si="304"/>
        <v>309.13978494623655</v>
      </c>
      <c r="LG18" s="30">
        <f t="shared" si="304"/>
        <v>309.13978494623655</v>
      </c>
      <c r="LH18" s="30">
        <f t="shared" si="304"/>
        <v>309.13978494623655</v>
      </c>
      <c r="LI18" s="30">
        <f t="shared" si="304"/>
        <v>309.13978494623655</v>
      </c>
      <c r="LJ18" s="30">
        <f t="shared" si="304"/>
        <v>309.13978494623655</v>
      </c>
      <c r="LK18" s="30">
        <f t="shared" ref="LK18:LS34" si="305">+JJ18/$N18</f>
        <v>309.13978494623655</v>
      </c>
      <c r="LL18" s="30">
        <f t="shared" si="305"/>
        <v>309.13978494623655</v>
      </c>
      <c r="LM18" s="30">
        <f t="shared" si="305"/>
        <v>309.13978494623655</v>
      </c>
      <c r="LN18" s="30">
        <f t="shared" si="305"/>
        <v>309.13978494623655</v>
      </c>
      <c r="LO18" s="30">
        <f t="shared" si="305"/>
        <v>309.13978494623655</v>
      </c>
      <c r="LP18" s="30">
        <f t="shared" si="305"/>
        <v>309.13978494623655</v>
      </c>
      <c r="LQ18" s="30">
        <f t="shared" si="305"/>
        <v>309.13978494623655</v>
      </c>
      <c r="LR18" s="30">
        <f t="shared" si="305"/>
        <v>309.13978494623655</v>
      </c>
      <c r="LS18" s="30">
        <f t="shared" si="305"/>
        <v>309.13978494623655</v>
      </c>
      <c r="LT18" s="69">
        <f t="shared" si="100"/>
        <v>309.13978494623655</v>
      </c>
      <c r="LU18" s="40">
        <f t="shared" si="101"/>
        <v>309.13978494623655</v>
      </c>
      <c r="LV18" s="40">
        <f t="shared" si="102"/>
        <v>0</v>
      </c>
    </row>
    <row r="19" spans="1:334" x14ac:dyDescent="0.25">
      <c r="A19" s="21">
        <f t="shared" si="103"/>
        <v>18</v>
      </c>
      <c r="B19" s="22" t="s">
        <v>211</v>
      </c>
      <c r="C19" s="21" t="s">
        <v>495</v>
      </c>
      <c r="D19" s="22" t="s">
        <v>7</v>
      </c>
      <c r="E19" s="23" t="s">
        <v>1247</v>
      </c>
      <c r="F19" s="21" t="s">
        <v>1247</v>
      </c>
      <c r="G19" s="32" t="s">
        <v>19</v>
      </c>
      <c r="H19" s="24" t="s">
        <v>295</v>
      </c>
      <c r="I19" s="21" t="s">
        <v>196</v>
      </c>
      <c r="J19" s="94">
        <v>41297</v>
      </c>
      <c r="K19" s="94"/>
      <c r="L19" s="21" t="s">
        <v>275</v>
      </c>
      <c r="M19" s="25">
        <v>420</v>
      </c>
      <c r="N19" s="25">
        <v>701</v>
      </c>
      <c r="O19" s="26">
        <v>0.15</v>
      </c>
      <c r="P19" s="27">
        <v>458293</v>
      </c>
      <c r="Q19" s="27">
        <v>375926.5</v>
      </c>
      <c r="R19" s="27">
        <v>458584</v>
      </c>
      <c r="S19" s="27">
        <v>765960</v>
      </c>
      <c r="T19" s="25">
        <v>792576</v>
      </c>
      <c r="U19" s="25">
        <v>765470</v>
      </c>
      <c r="V19" s="25">
        <v>776456</v>
      </c>
      <c r="W19" s="25">
        <v>765000</v>
      </c>
      <c r="X19" s="25">
        <v>854108.84</v>
      </c>
      <c r="Y19" s="25">
        <v>832000</v>
      </c>
      <c r="Z19" s="25">
        <v>720000</v>
      </c>
      <c r="AA19" s="25">
        <v>870564</v>
      </c>
      <c r="AB19" s="25">
        <v>1070000</v>
      </c>
      <c r="AC19" s="25">
        <v>890000</v>
      </c>
      <c r="AD19" s="25">
        <v>895000</v>
      </c>
      <c r="AE19" s="25">
        <v>893650</v>
      </c>
      <c r="AF19" s="25">
        <v>930450</v>
      </c>
      <c r="AG19" s="25">
        <v>935000</v>
      </c>
      <c r="AH19" s="25">
        <v>1100000</v>
      </c>
      <c r="AI19" s="25">
        <v>893700</v>
      </c>
      <c r="AJ19" s="25">
        <v>835000</v>
      </c>
      <c r="AK19" s="25">
        <v>850871</v>
      </c>
      <c r="AL19" s="25">
        <v>894056</v>
      </c>
      <c r="AM19" s="25">
        <v>960000</v>
      </c>
      <c r="AN19" s="25">
        <v>962475</v>
      </c>
      <c r="AO19" s="25">
        <v>1008350</v>
      </c>
      <c r="AP19" s="25">
        <v>1098710</v>
      </c>
      <c r="AQ19" s="25">
        <v>885200</v>
      </c>
      <c r="AR19" s="25">
        <v>720183.1</v>
      </c>
      <c r="AS19" s="25">
        <v>708522.52500000002</v>
      </c>
      <c r="AT19" s="25">
        <v>638601.95499999996</v>
      </c>
      <c r="AU19" s="25">
        <v>942694.4852786815</v>
      </c>
      <c r="AV19" s="25">
        <v>58918.745439100319</v>
      </c>
      <c r="AW19" s="25">
        <v>809761</v>
      </c>
      <c r="AX19" s="25">
        <v>895761</v>
      </c>
      <c r="AY19" s="25">
        <v>1059029.2589183999</v>
      </c>
      <c r="AZ19" s="25">
        <v>879612</v>
      </c>
      <c r="BA19" s="25">
        <v>0</v>
      </c>
      <c r="BB19" s="25">
        <v>0</v>
      </c>
      <c r="BC19" s="25">
        <v>0</v>
      </c>
      <c r="BD19" s="75">
        <v>0</v>
      </c>
      <c r="BE19" s="75">
        <v>0</v>
      </c>
      <c r="BF19" s="75">
        <v>0</v>
      </c>
      <c r="BG19" s="75">
        <v>0</v>
      </c>
      <c r="BH19" s="75">
        <v>0</v>
      </c>
      <c r="BI19" s="75">
        <v>0</v>
      </c>
      <c r="BJ19" s="75">
        <v>0</v>
      </c>
      <c r="BK19" s="75">
        <v>0</v>
      </c>
      <c r="BL19" s="75">
        <v>0</v>
      </c>
      <c r="BM19" s="75">
        <v>0</v>
      </c>
      <c r="BN19" s="75">
        <v>0</v>
      </c>
      <c r="BO19" s="75">
        <v>0</v>
      </c>
      <c r="BP19" s="28">
        <f t="shared" si="63"/>
        <v>0</v>
      </c>
      <c r="BQ19" s="29">
        <f t="shared" si="296"/>
        <v>1091.1738095238095</v>
      </c>
      <c r="BR19" s="29">
        <f t="shared" si="296"/>
        <v>895.06309523809523</v>
      </c>
      <c r="BS19" s="29">
        <f t="shared" si="296"/>
        <v>1091.8666666666666</v>
      </c>
      <c r="BT19" s="29">
        <f t="shared" si="296"/>
        <v>1823.7142857142858</v>
      </c>
      <c r="BU19" s="29">
        <f t="shared" si="296"/>
        <v>1887.0857142857142</v>
      </c>
      <c r="BV19" s="29">
        <f t="shared" si="296"/>
        <v>1822.547619047619</v>
      </c>
      <c r="BW19" s="29">
        <f t="shared" si="296"/>
        <v>1848.7047619047619</v>
      </c>
      <c r="BX19" s="29">
        <f t="shared" si="296"/>
        <v>1821.4285714285713</v>
      </c>
      <c r="BY19" s="29">
        <f t="shared" si="296"/>
        <v>2033.5924761904762</v>
      </c>
      <c r="BZ19" s="29">
        <f t="shared" si="296"/>
        <v>1980.952380952381</v>
      </c>
      <c r="CA19" s="29">
        <f t="shared" si="297"/>
        <v>1714.2857142857142</v>
      </c>
      <c r="CB19" s="29">
        <f t="shared" si="297"/>
        <v>2072.7714285714287</v>
      </c>
      <c r="CC19" s="29">
        <f t="shared" si="297"/>
        <v>2547.6190476190477</v>
      </c>
      <c r="CD19" s="29">
        <f t="shared" si="297"/>
        <v>2119.0476190476193</v>
      </c>
      <c r="CE19" s="29">
        <f t="shared" si="297"/>
        <v>2130.9523809523807</v>
      </c>
      <c r="CF19" s="29">
        <f t="shared" si="297"/>
        <v>2127.7380952380954</v>
      </c>
      <c r="CG19" s="29">
        <f t="shared" si="297"/>
        <v>2215.3571428571427</v>
      </c>
      <c r="CH19" s="29">
        <f t="shared" si="297"/>
        <v>2226.1904761904761</v>
      </c>
      <c r="CI19" s="29">
        <f t="shared" si="297"/>
        <v>2619.0476190476193</v>
      </c>
      <c r="CJ19" s="29">
        <f t="shared" si="297"/>
        <v>2127.8571428571427</v>
      </c>
      <c r="CK19" s="29">
        <f t="shared" si="298"/>
        <v>1988.0952380952381</v>
      </c>
      <c r="CL19" s="29">
        <f t="shared" si="298"/>
        <v>2025.8833333333334</v>
      </c>
      <c r="CM19" s="29">
        <f t="shared" si="298"/>
        <v>2128.7047619047621</v>
      </c>
      <c r="CN19" s="29">
        <f t="shared" si="299"/>
        <v>2285.7142857142858</v>
      </c>
      <c r="CO19" s="29">
        <f t="shared" si="300"/>
        <v>2291.6071428571427</v>
      </c>
      <c r="CP19" s="29">
        <f t="shared" si="300"/>
        <v>2400.8333333333335</v>
      </c>
      <c r="CQ19" s="29">
        <f t="shared" si="300"/>
        <v>2615.9761904761904</v>
      </c>
      <c r="CR19" s="29">
        <f t="shared" si="300"/>
        <v>2107.6190476190477</v>
      </c>
      <c r="CS19" s="29">
        <f t="shared" si="24"/>
        <v>1714.7216666666666</v>
      </c>
      <c r="CT19" s="29">
        <f t="shared" si="24"/>
        <v>1686.9583928571428</v>
      </c>
      <c r="CU19" s="29">
        <f t="shared" si="24"/>
        <v>1520.4808452380951</v>
      </c>
      <c r="CV19" s="29">
        <f t="shared" si="24"/>
        <v>2244.5106792349561</v>
      </c>
      <c r="CW19" s="29">
        <f t="shared" si="24"/>
        <v>140.28272723595313</v>
      </c>
      <c r="CX19" s="29">
        <f t="shared" si="24"/>
        <v>1928.0023809523809</v>
      </c>
      <c r="CY19" s="29">
        <f t="shared" si="24"/>
        <v>2132.7642857142855</v>
      </c>
      <c r="CZ19" s="29">
        <f t="shared" si="24"/>
        <v>2521.49823552</v>
      </c>
      <c r="DA19" s="29">
        <f t="shared" si="24"/>
        <v>2094.3142857142857</v>
      </c>
      <c r="DB19" s="29">
        <f t="shared" si="24"/>
        <v>0</v>
      </c>
      <c r="DC19" s="29">
        <f t="shared" si="24"/>
        <v>0</v>
      </c>
      <c r="DD19" s="29">
        <f t="shared" si="301"/>
        <v>0</v>
      </c>
      <c r="DE19" s="29">
        <f t="shared" si="301"/>
        <v>0</v>
      </c>
      <c r="DF19" s="29">
        <f t="shared" si="301"/>
        <v>0</v>
      </c>
      <c r="DG19" s="29">
        <f t="shared" si="301"/>
        <v>0</v>
      </c>
      <c r="DH19" s="29">
        <f t="shared" si="301"/>
        <v>0</v>
      </c>
      <c r="DI19" s="29">
        <f t="shared" si="301"/>
        <v>0</v>
      </c>
      <c r="DJ19" s="29">
        <f t="shared" si="301"/>
        <v>0</v>
      </c>
      <c r="DK19" s="29">
        <f t="shared" si="301"/>
        <v>0</v>
      </c>
      <c r="DL19" s="29">
        <f t="shared" si="301"/>
        <v>0</v>
      </c>
      <c r="DM19" s="29">
        <f t="shared" si="301"/>
        <v>0</v>
      </c>
      <c r="DN19" s="29">
        <f t="shared" si="301"/>
        <v>0</v>
      </c>
      <c r="DO19" s="29">
        <f t="shared" si="301"/>
        <v>0</v>
      </c>
      <c r="DP19" s="29">
        <f t="shared" si="301"/>
        <v>0</v>
      </c>
      <c r="DQ19" s="105">
        <f t="shared" si="26"/>
        <v>0</v>
      </c>
      <c r="DR19" s="25">
        <v>161230</v>
      </c>
      <c r="DS19" s="25">
        <v>161230</v>
      </c>
      <c r="DT19" s="25">
        <v>161230</v>
      </c>
      <c r="DU19" s="25">
        <v>161230</v>
      </c>
      <c r="DV19" s="25">
        <v>161230</v>
      </c>
      <c r="DW19" s="25">
        <v>161230</v>
      </c>
      <c r="DX19" s="25">
        <v>161230</v>
      </c>
      <c r="DY19" s="25">
        <v>161230</v>
      </c>
      <c r="DZ19" s="25">
        <v>161230</v>
      </c>
      <c r="EA19" s="25">
        <v>164969</v>
      </c>
      <c r="EB19" s="25">
        <v>175250</v>
      </c>
      <c r="EC19" s="25">
        <v>175250</v>
      </c>
      <c r="ED19" s="25">
        <v>175250</v>
      </c>
      <c r="EE19" s="25">
        <v>175250</v>
      </c>
      <c r="EF19" s="25">
        <v>175250</v>
      </c>
      <c r="EG19" s="25">
        <v>175250</v>
      </c>
      <c r="EH19" s="25">
        <v>175250</v>
      </c>
      <c r="EI19" s="25">
        <v>175250</v>
      </c>
      <c r="EJ19" s="25">
        <v>175250</v>
      </c>
      <c r="EK19" s="25">
        <v>175250</v>
      </c>
      <c r="EL19" s="25">
        <v>175250</v>
      </c>
      <c r="EM19" s="25">
        <v>178989</v>
      </c>
      <c r="EN19" s="25">
        <v>189270</v>
      </c>
      <c r="EO19" s="25">
        <v>189270</v>
      </c>
      <c r="EP19" s="25">
        <v>189270</v>
      </c>
      <c r="EQ19" s="25">
        <v>189270</v>
      </c>
      <c r="ER19" s="25">
        <v>189270</v>
      </c>
      <c r="ES19" s="25">
        <v>189270</v>
      </c>
      <c r="ET19" s="25">
        <v>189270</v>
      </c>
      <c r="EU19" s="25">
        <v>189270</v>
      </c>
      <c r="EV19" s="25">
        <v>189270</v>
      </c>
      <c r="EW19" s="25">
        <v>189270</v>
      </c>
      <c r="EX19" s="25">
        <v>189270</v>
      </c>
      <c r="EY19" s="25">
        <v>196934</v>
      </c>
      <c r="EZ19" s="25">
        <v>218011</v>
      </c>
      <c r="FA19" s="25">
        <v>218011</v>
      </c>
      <c r="FB19" s="25">
        <v>218011</v>
      </c>
      <c r="FC19" s="25">
        <v>0</v>
      </c>
      <c r="FD19" s="25">
        <v>0</v>
      </c>
      <c r="FE19" s="25">
        <v>0</v>
      </c>
      <c r="FF19" s="25">
        <v>0</v>
      </c>
      <c r="FG19" s="25">
        <v>0</v>
      </c>
      <c r="FH19" s="25">
        <v>0</v>
      </c>
      <c r="FI19" s="25">
        <v>0</v>
      </c>
      <c r="FJ19" s="25">
        <v>0</v>
      </c>
      <c r="FK19" s="25">
        <v>0</v>
      </c>
      <c r="FL19" s="25">
        <v>0</v>
      </c>
      <c r="FM19" s="25">
        <v>0</v>
      </c>
      <c r="FN19" s="25">
        <v>0</v>
      </c>
      <c r="FO19" s="25">
        <v>0</v>
      </c>
      <c r="FP19" s="25">
        <v>0</v>
      </c>
      <c r="FQ19" s="75">
        <v>0</v>
      </c>
      <c r="FR19" s="28">
        <f t="shared" si="64"/>
        <v>0</v>
      </c>
      <c r="FS19" s="25">
        <v>0</v>
      </c>
      <c r="FT19" s="25">
        <v>0</v>
      </c>
      <c r="FU19" s="25">
        <v>0</v>
      </c>
      <c r="FV19" s="25">
        <v>0</v>
      </c>
      <c r="FW19" s="25">
        <v>0</v>
      </c>
      <c r="FX19" s="25">
        <v>0</v>
      </c>
      <c r="FY19" s="25">
        <v>0</v>
      </c>
      <c r="FZ19" s="25">
        <v>0</v>
      </c>
      <c r="GA19" s="25">
        <v>0</v>
      </c>
      <c r="GB19" s="25">
        <v>0</v>
      </c>
      <c r="GC19" s="25">
        <v>0</v>
      </c>
      <c r="GD19" s="25">
        <v>0</v>
      </c>
      <c r="GE19" s="25">
        <v>0</v>
      </c>
      <c r="GF19" s="25">
        <v>0</v>
      </c>
      <c r="GG19" s="25">
        <v>0</v>
      </c>
      <c r="GH19" s="25">
        <v>0</v>
      </c>
      <c r="GI19" s="25">
        <v>0</v>
      </c>
      <c r="GJ19" s="25">
        <v>0</v>
      </c>
      <c r="GK19" s="25">
        <v>0</v>
      </c>
      <c r="GL19" s="25">
        <v>0</v>
      </c>
      <c r="GM19" s="25">
        <v>0</v>
      </c>
      <c r="GN19" s="25">
        <v>0</v>
      </c>
      <c r="GO19" s="25">
        <v>0</v>
      </c>
      <c r="GP19" s="25">
        <v>0</v>
      </c>
      <c r="GQ19" s="25">
        <v>0</v>
      </c>
      <c r="GR19" s="25">
        <v>0</v>
      </c>
      <c r="GS19" s="25">
        <v>0</v>
      </c>
      <c r="GT19" s="25">
        <v>0</v>
      </c>
      <c r="GU19" s="25">
        <v>0</v>
      </c>
      <c r="GV19" s="25">
        <v>0</v>
      </c>
      <c r="GW19" s="25">
        <v>0</v>
      </c>
      <c r="GX19" s="25">
        <v>0</v>
      </c>
      <c r="GY19" s="25">
        <v>0</v>
      </c>
      <c r="GZ19" s="25">
        <v>0</v>
      </c>
      <c r="HA19" s="25">
        <v>0</v>
      </c>
      <c r="HB19" s="25">
        <v>0</v>
      </c>
      <c r="HC19" s="75">
        <v>0</v>
      </c>
      <c r="HD19" s="75">
        <v>0</v>
      </c>
      <c r="HE19" s="75">
        <v>0</v>
      </c>
      <c r="HF19" s="75">
        <v>0</v>
      </c>
      <c r="HG19" s="75">
        <v>0</v>
      </c>
      <c r="HH19" s="75">
        <v>0</v>
      </c>
      <c r="HI19" s="75">
        <v>0</v>
      </c>
      <c r="HJ19" s="75">
        <v>0</v>
      </c>
      <c r="HK19" s="75">
        <v>0</v>
      </c>
      <c r="HL19" s="75">
        <v>0</v>
      </c>
      <c r="HM19" s="75">
        <v>0</v>
      </c>
      <c r="HN19" s="75">
        <v>0</v>
      </c>
      <c r="HO19" s="75">
        <v>0</v>
      </c>
      <c r="HP19" s="75">
        <v>0</v>
      </c>
      <c r="HQ19" s="75">
        <v>0</v>
      </c>
      <c r="HR19" s="75">
        <v>0</v>
      </c>
      <c r="HS19" s="25">
        <f t="shared" si="27"/>
        <v>161230</v>
      </c>
      <c r="HT19" s="25">
        <f t="shared" si="28"/>
        <v>161230</v>
      </c>
      <c r="HU19" s="25">
        <f t="shared" si="29"/>
        <v>161230</v>
      </c>
      <c r="HV19" s="25">
        <f t="shared" si="30"/>
        <v>161230</v>
      </c>
      <c r="HW19" s="25">
        <f t="shared" si="31"/>
        <v>161230</v>
      </c>
      <c r="HX19" s="25">
        <f t="shared" si="32"/>
        <v>161230</v>
      </c>
      <c r="HY19" s="25">
        <f t="shared" si="33"/>
        <v>161230</v>
      </c>
      <c r="HZ19" s="25">
        <f t="shared" si="34"/>
        <v>161230</v>
      </c>
      <c r="IA19" s="25">
        <f t="shared" si="35"/>
        <v>161230</v>
      </c>
      <c r="IB19" s="25">
        <f t="shared" si="36"/>
        <v>164969</v>
      </c>
      <c r="IC19" s="25">
        <f t="shared" si="37"/>
        <v>175250</v>
      </c>
      <c r="ID19" s="25">
        <f t="shared" si="38"/>
        <v>175250</v>
      </c>
      <c r="IE19" s="25">
        <f t="shared" si="39"/>
        <v>175250</v>
      </c>
      <c r="IF19" s="25">
        <f t="shared" si="40"/>
        <v>175250</v>
      </c>
      <c r="IG19" s="25">
        <f t="shared" si="41"/>
        <v>175250</v>
      </c>
      <c r="IH19" s="25">
        <f t="shared" si="42"/>
        <v>175250</v>
      </c>
      <c r="II19" s="25">
        <f t="shared" si="43"/>
        <v>175250</v>
      </c>
      <c r="IJ19" s="25">
        <f t="shared" si="44"/>
        <v>175250</v>
      </c>
      <c r="IK19" s="25">
        <f t="shared" si="45"/>
        <v>175250</v>
      </c>
      <c r="IL19" s="25">
        <f t="shared" si="46"/>
        <v>175250</v>
      </c>
      <c r="IM19" s="25">
        <f t="shared" si="47"/>
        <v>175250</v>
      </c>
      <c r="IN19" s="25">
        <f t="shared" si="48"/>
        <v>178989</v>
      </c>
      <c r="IO19" s="25">
        <f t="shared" si="49"/>
        <v>189270</v>
      </c>
      <c r="IP19" s="25">
        <f t="shared" si="50"/>
        <v>189270</v>
      </c>
      <c r="IQ19" s="25">
        <f t="shared" si="302"/>
        <v>189270</v>
      </c>
      <c r="IR19" s="25">
        <f t="shared" si="303"/>
        <v>189270</v>
      </c>
      <c r="IS19" s="25">
        <f t="shared" si="53"/>
        <v>189270</v>
      </c>
      <c r="IT19" s="25">
        <f t="shared" si="54"/>
        <v>189270</v>
      </c>
      <c r="IU19" s="25">
        <f t="shared" si="55"/>
        <v>189270</v>
      </c>
      <c r="IV19" s="25">
        <f t="shared" si="56"/>
        <v>189270</v>
      </c>
      <c r="IW19" s="25">
        <f t="shared" si="236"/>
        <v>189270</v>
      </c>
      <c r="IX19" s="25">
        <f t="shared" si="171"/>
        <v>189270</v>
      </c>
      <c r="IY19" s="25">
        <f t="shared" si="237"/>
        <v>189270</v>
      </c>
      <c r="IZ19" s="25">
        <f t="shared" si="238"/>
        <v>196934</v>
      </c>
      <c r="JA19" s="25">
        <f t="shared" si="239"/>
        <v>218011</v>
      </c>
      <c r="JB19" s="25">
        <f t="shared" si="240"/>
        <v>218011</v>
      </c>
      <c r="JC19" s="25">
        <f t="shared" si="241"/>
        <v>218011</v>
      </c>
      <c r="JD19" s="25">
        <f t="shared" si="242"/>
        <v>0</v>
      </c>
      <c r="JE19" s="25">
        <f t="shared" si="243"/>
        <v>0</v>
      </c>
      <c r="JF19" s="25">
        <f t="shared" si="244"/>
        <v>0</v>
      </c>
      <c r="JG19" s="25">
        <f t="shared" si="244"/>
        <v>0</v>
      </c>
      <c r="JH19" s="25">
        <f t="shared" si="244"/>
        <v>0</v>
      </c>
      <c r="JI19" s="25">
        <f t="shared" si="244"/>
        <v>0</v>
      </c>
      <c r="JJ19" s="25">
        <f t="shared" si="244"/>
        <v>0</v>
      </c>
      <c r="JK19" s="25">
        <f t="shared" si="244"/>
        <v>0</v>
      </c>
      <c r="JL19" s="25">
        <f t="shared" si="244"/>
        <v>0</v>
      </c>
      <c r="JM19" s="25">
        <f t="shared" si="244"/>
        <v>0</v>
      </c>
      <c r="JN19" s="25">
        <f t="shared" si="244"/>
        <v>0</v>
      </c>
      <c r="JO19" s="25">
        <f t="shared" si="244"/>
        <v>0</v>
      </c>
      <c r="JP19" s="25">
        <f t="shared" si="244"/>
        <v>0</v>
      </c>
      <c r="JQ19" s="25">
        <f t="shared" si="244"/>
        <v>0</v>
      </c>
      <c r="JR19" s="25">
        <f t="shared" si="244"/>
        <v>0</v>
      </c>
      <c r="JS19" s="28">
        <f t="shared" si="65"/>
        <v>0</v>
      </c>
      <c r="JT19" s="30">
        <f t="shared" si="66"/>
        <v>230</v>
      </c>
      <c r="JU19" s="30">
        <f t="shared" si="67"/>
        <v>230</v>
      </c>
      <c r="JV19" s="30">
        <f t="shared" si="68"/>
        <v>230</v>
      </c>
      <c r="JW19" s="30">
        <f t="shared" si="69"/>
        <v>230</v>
      </c>
      <c r="JX19" s="30">
        <f t="shared" si="70"/>
        <v>230</v>
      </c>
      <c r="JY19" s="30">
        <f t="shared" si="71"/>
        <v>230</v>
      </c>
      <c r="JZ19" s="30">
        <f t="shared" si="72"/>
        <v>230</v>
      </c>
      <c r="KA19" s="30">
        <f t="shared" si="73"/>
        <v>230</v>
      </c>
      <c r="KB19" s="30">
        <f t="shared" si="74"/>
        <v>230</v>
      </c>
      <c r="KC19" s="30">
        <f t="shared" si="75"/>
        <v>235.33380884450784</v>
      </c>
      <c r="KD19" s="30">
        <f t="shared" si="76"/>
        <v>250</v>
      </c>
      <c r="KE19" s="30">
        <f t="shared" si="77"/>
        <v>250</v>
      </c>
      <c r="KF19" s="30">
        <f t="shared" si="78"/>
        <v>250</v>
      </c>
      <c r="KG19" s="30">
        <f t="shared" si="79"/>
        <v>250</v>
      </c>
      <c r="KH19" s="30">
        <f t="shared" si="80"/>
        <v>250</v>
      </c>
      <c r="KI19" s="30">
        <f t="shared" si="81"/>
        <v>250</v>
      </c>
      <c r="KJ19" s="30">
        <f t="shared" si="82"/>
        <v>250</v>
      </c>
      <c r="KK19" s="30">
        <f t="shared" si="83"/>
        <v>250</v>
      </c>
      <c r="KL19" s="30">
        <f t="shared" si="84"/>
        <v>250</v>
      </c>
      <c r="KM19" s="30">
        <f t="shared" si="85"/>
        <v>250</v>
      </c>
      <c r="KN19" s="30">
        <f t="shared" si="86"/>
        <v>250</v>
      </c>
      <c r="KO19" s="30">
        <f t="shared" si="87"/>
        <v>255.33380884450784</v>
      </c>
      <c r="KP19" s="30">
        <f t="shared" si="88"/>
        <v>270</v>
      </c>
      <c r="KQ19" s="30">
        <f t="shared" si="89"/>
        <v>270</v>
      </c>
      <c r="KR19" s="30">
        <f t="shared" si="90"/>
        <v>270</v>
      </c>
      <c r="KS19" s="30">
        <f t="shared" si="91"/>
        <v>270</v>
      </c>
      <c r="KT19" s="30">
        <f t="shared" si="92"/>
        <v>270</v>
      </c>
      <c r="KU19" s="30">
        <f t="shared" si="93"/>
        <v>270</v>
      </c>
      <c r="KV19" s="30">
        <f t="shared" si="94"/>
        <v>270</v>
      </c>
      <c r="KW19" s="30">
        <f t="shared" si="95"/>
        <v>270</v>
      </c>
      <c r="KX19" s="30">
        <f t="shared" si="96"/>
        <v>270</v>
      </c>
      <c r="KY19" s="30">
        <f t="shared" si="97"/>
        <v>270</v>
      </c>
      <c r="KZ19" s="30">
        <f t="shared" si="98"/>
        <v>270</v>
      </c>
      <c r="LA19" s="30">
        <f t="shared" si="99"/>
        <v>280.9329529243937</v>
      </c>
      <c r="LB19" s="30">
        <f t="shared" si="99"/>
        <v>311</v>
      </c>
      <c r="LC19" s="30">
        <f t="shared" si="99"/>
        <v>311</v>
      </c>
      <c r="LD19" s="30">
        <f t="shared" si="99"/>
        <v>311</v>
      </c>
      <c r="LE19" s="30">
        <f t="shared" si="304"/>
        <v>0</v>
      </c>
      <c r="LF19" s="30">
        <f t="shared" si="304"/>
        <v>0</v>
      </c>
      <c r="LG19" s="30">
        <f t="shared" si="304"/>
        <v>0</v>
      </c>
      <c r="LH19" s="30">
        <f t="shared" si="304"/>
        <v>0</v>
      </c>
      <c r="LI19" s="30">
        <f t="shared" si="304"/>
        <v>0</v>
      </c>
      <c r="LJ19" s="30">
        <f t="shared" si="304"/>
        <v>0</v>
      </c>
      <c r="LK19" s="30">
        <f t="shared" si="305"/>
        <v>0</v>
      </c>
      <c r="LL19" s="30">
        <f t="shared" si="305"/>
        <v>0</v>
      </c>
      <c r="LM19" s="30">
        <f t="shared" si="305"/>
        <v>0</v>
      </c>
      <c r="LN19" s="30">
        <f t="shared" si="305"/>
        <v>0</v>
      </c>
      <c r="LO19" s="30">
        <f t="shared" si="305"/>
        <v>0</v>
      </c>
      <c r="LP19" s="30">
        <f t="shared" si="305"/>
        <v>0</v>
      </c>
      <c r="LQ19" s="30">
        <f t="shared" si="305"/>
        <v>0</v>
      </c>
      <c r="LR19" s="30">
        <f t="shared" si="305"/>
        <v>0</v>
      </c>
      <c r="LS19" s="30">
        <f t="shared" si="305"/>
        <v>0</v>
      </c>
      <c r="LT19" s="69">
        <f t="shared" si="100"/>
        <v>0</v>
      </c>
      <c r="LU19" s="40">
        <f t="shared" si="101"/>
        <v>0</v>
      </c>
      <c r="LV19" s="40">
        <f t="shared" si="102"/>
        <v>0</v>
      </c>
    </row>
    <row r="20" spans="1:334" x14ac:dyDescent="0.25">
      <c r="A20" s="21">
        <f t="shared" si="103"/>
        <v>19</v>
      </c>
      <c r="B20" s="22" t="s">
        <v>211</v>
      </c>
      <c r="C20" s="21" t="s">
        <v>495</v>
      </c>
      <c r="D20" s="22" t="s">
        <v>7</v>
      </c>
      <c r="E20" s="23" t="s">
        <v>1290</v>
      </c>
      <c r="F20" s="21" t="s">
        <v>1291</v>
      </c>
      <c r="G20" s="23" t="s">
        <v>1283</v>
      </c>
      <c r="H20" s="24" t="s">
        <v>292</v>
      </c>
      <c r="I20" s="21" t="s">
        <v>196</v>
      </c>
      <c r="J20" s="94">
        <v>42597</v>
      </c>
      <c r="K20" s="94">
        <v>44316</v>
      </c>
      <c r="L20" s="21" t="s">
        <v>275</v>
      </c>
      <c r="M20" s="25">
        <v>424</v>
      </c>
      <c r="N20" s="25">
        <v>708</v>
      </c>
      <c r="O20" s="26">
        <v>0.16</v>
      </c>
      <c r="P20" s="27"/>
      <c r="Q20" s="27"/>
      <c r="R20" s="27"/>
      <c r="S20" s="27"/>
      <c r="T20" s="25"/>
      <c r="U20" s="25"/>
      <c r="V20" s="25"/>
      <c r="W20" s="25"/>
      <c r="X20" s="25"/>
      <c r="Y20" s="25">
        <v>0</v>
      </c>
      <c r="Z20" s="25">
        <v>0</v>
      </c>
      <c r="AA20" s="25"/>
      <c r="AB20" s="25"/>
      <c r="AC20" s="25"/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O20" s="25">
        <v>0</v>
      </c>
      <c r="AP20" s="25">
        <v>0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V20" s="25">
        <v>0</v>
      </c>
      <c r="AW20" s="25">
        <v>0</v>
      </c>
      <c r="AX20" s="25">
        <v>0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75">
        <v>459822.53</v>
      </c>
      <c r="BE20" s="75">
        <v>643007.98</v>
      </c>
      <c r="BF20" s="75">
        <v>748335.25</v>
      </c>
      <c r="BG20" s="75">
        <v>550374.67000000004</v>
      </c>
      <c r="BH20" s="75">
        <v>787154.97</v>
      </c>
      <c r="BI20" s="75">
        <v>780269</v>
      </c>
      <c r="BJ20" s="75">
        <v>673487</v>
      </c>
      <c r="BK20" s="75">
        <v>623924</v>
      </c>
      <c r="BL20" s="75">
        <v>847417</v>
      </c>
      <c r="BM20" s="75">
        <v>562899.96</v>
      </c>
      <c r="BN20" s="75">
        <v>546991.05000000005</v>
      </c>
      <c r="BO20" s="75">
        <v>568785.21</v>
      </c>
      <c r="BP20" s="28">
        <f t="shared" si="63"/>
        <v>631523.30499999993</v>
      </c>
      <c r="BQ20" s="29">
        <f t="shared" ref="BQ20:BQ29" si="306">+P20/$M20</f>
        <v>0</v>
      </c>
      <c r="BR20" s="29">
        <f t="shared" ref="BR20:BR29" si="307">+Q20/$M20</f>
        <v>0</v>
      </c>
      <c r="BS20" s="29">
        <f t="shared" ref="BS20:BS29" si="308">+R20/$M20</f>
        <v>0</v>
      </c>
      <c r="BT20" s="29">
        <f t="shared" ref="BT20:BT29" si="309">+S20/$M20</f>
        <v>0</v>
      </c>
      <c r="BU20" s="29">
        <f t="shared" ref="BU20:BU29" si="310">+T20/$M20</f>
        <v>0</v>
      </c>
      <c r="BV20" s="29">
        <f t="shared" ref="BV20:BV29" si="311">+U20/$M20</f>
        <v>0</v>
      </c>
      <c r="BW20" s="29">
        <f t="shared" ref="BW20:BW29" si="312">+V20/$M20</f>
        <v>0</v>
      </c>
      <c r="BX20" s="29">
        <f t="shared" ref="BX20:BX29" si="313">+W20/$M20</f>
        <v>0</v>
      </c>
      <c r="BY20" s="29">
        <f t="shared" ref="BY20:BY29" si="314">+X20/$M20</f>
        <v>0</v>
      </c>
      <c r="BZ20" s="29">
        <f t="shared" ref="BZ20:BZ29" si="315">+Y20/$M20</f>
        <v>0</v>
      </c>
      <c r="CA20" s="29">
        <f t="shared" ref="CA20:CA29" si="316">+Z20/$M20</f>
        <v>0</v>
      </c>
      <c r="CB20" s="29">
        <f t="shared" ref="CB20:CB29" si="317">+AA20/$M20</f>
        <v>0</v>
      </c>
      <c r="CC20" s="29">
        <f t="shared" ref="CC20:CC29" si="318">+AB20/$M20</f>
        <v>0</v>
      </c>
      <c r="CD20" s="29">
        <f t="shared" ref="CD20:CD29" si="319">+AC20/$M20</f>
        <v>0</v>
      </c>
      <c r="CE20" s="29">
        <f t="shared" ref="CE20:CE29" si="320">+AD20/$M20</f>
        <v>0</v>
      </c>
      <c r="CF20" s="29">
        <f t="shared" ref="CF20:CF29" si="321">+AE20/$M20</f>
        <v>0</v>
      </c>
      <c r="CG20" s="29">
        <f t="shared" ref="CG20:CG29" si="322">+AF20/$M20</f>
        <v>0</v>
      </c>
      <c r="CH20" s="29">
        <f t="shared" ref="CH20:CH29" si="323">+AG20/$M20</f>
        <v>0</v>
      </c>
      <c r="CI20" s="29">
        <f t="shared" ref="CI20:CI29" si="324">+AH20/$M20</f>
        <v>0</v>
      </c>
      <c r="CJ20" s="29">
        <f t="shared" ref="CJ20:CJ29" si="325">+AI20/$M20</f>
        <v>0</v>
      </c>
      <c r="CK20" s="29">
        <f t="shared" ref="CK20:CK29" si="326">+AJ20/$M20</f>
        <v>0</v>
      </c>
      <c r="CL20" s="29">
        <f t="shared" ref="CL20:CL29" si="327">+AK20/$M20</f>
        <v>0</v>
      </c>
      <c r="CM20" s="29">
        <f t="shared" ref="CM20:CM29" si="328">+AL20/$M20</f>
        <v>0</v>
      </c>
      <c r="CN20" s="29">
        <f t="shared" ref="CN20:CN29" si="329">+AM20/$M20</f>
        <v>0</v>
      </c>
      <c r="CO20" s="29">
        <f t="shared" ref="CO20:CO29" si="330">+AN20/$M20</f>
        <v>0</v>
      </c>
      <c r="CP20" s="29">
        <f t="shared" ref="CP20:CP29" si="331">+AO20/$M20</f>
        <v>0</v>
      </c>
      <c r="CQ20" s="29">
        <f t="shared" ref="CQ20:CQ29" si="332">+AP20/$M20</f>
        <v>0</v>
      </c>
      <c r="CR20" s="29">
        <f t="shared" ref="CR20:DC29" si="333">+AQ20/$M20</f>
        <v>0</v>
      </c>
      <c r="CS20" s="29">
        <f t="shared" si="333"/>
        <v>0</v>
      </c>
      <c r="CT20" s="29">
        <f t="shared" si="333"/>
        <v>0</v>
      </c>
      <c r="CU20" s="29">
        <f t="shared" si="333"/>
        <v>0</v>
      </c>
      <c r="CV20" s="29">
        <f t="shared" si="333"/>
        <v>0</v>
      </c>
      <c r="CW20" s="29">
        <f t="shared" si="333"/>
        <v>0</v>
      </c>
      <c r="CX20" s="29">
        <f t="shared" si="333"/>
        <v>0</v>
      </c>
      <c r="CY20" s="29">
        <f t="shared" si="333"/>
        <v>0</v>
      </c>
      <c r="CZ20" s="29">
        <f t="shared" si="333"/>
        <v>0</v>
      </c>
      <c r="DA20" s="29">
        <f t="shared" si="333"/>
        <v>0</v>
      </c>
      <c r="DB20" s="29">
        <f t="shared" si="333"/>
        <v>0</v>
      </c>
      <c r="DC20" s="29">
        <f t="shared" si="333"/>
        <v>0</v>
      </c>
      <c r="DD20" s="29">
        <f t="shared" ref="DD20:DD29" si="334">+BC20/$M20</f>
        <v>0</v>
      </c>
      <c r="DE20" s="29">
        <f t="shared" ref="DE20:DE29" si="335">+BD20/$M20</f>
        <v>1084.4870990566039</v>
      </c>
      <c r="DF20" s="29">
        <f t="shared" ref="DF20:DF29" si="336">+BE20/$M20</f>
        <v>1516.5282547169811</v>
      </c>
      <c r="DG20" s="29">
        <f t="shared" ref="DG20:DG29" si="337">+BF20/$M20</f>
        <v>1764.9416273584907</v>
      </c>
      <c r="DH20" s="29">
        <f t="shared" ref="DH20:DH29" si="338">+BG20/$M20</f>
        <v>1298.0534669811323</v>
      </c>
      <c r="DI20" s="29">
        <f t="shared" ref="DI20:DI29" si="339">+BH20/$M20</f>
        <v>1856.4975707547169</v>
      </c>
      <c r="DJ20" s="29">
        <f t="shared" ref="DJ20:DP29" si="340">+BI20/$M20</f>
        <v>1840.257075471698</v>
      </c>
      <c r="DK20" s="29">
        <f t="shared" si="340"/>
        <v>1588.4127358490566</v>
      </c>
      <c r="DL20" s="29">
        <f t="shared" si="340"/>
        <v>1471.5188679245282</v>
      </c>
      <c r="DM20" s="29">
        <f t="shared" si="340"/>
        <v>1998.625</v>
      </c>
      <c r="DN20" s="29">
        <f t="shared" si="340"/>
        <v>1327.5942452830188</v>
      </c>
      <c r="DO20" s="29">
        <f t="shared" si="340"/>
        <v>1290.0732311320755</v>
      </c>
      <c r="DP20" s="29">
        <f t="shared" si="340"/>
        <v>1341.4745518867924</v>
      </c>
      <c r="DQ20" s="105">
        <f t="shared" ref="DQ20:DQ29" si="341">+BP20/M20</f>
        <v>1489.4417570754715</v>
      </c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>
        <v>185000</v>
      </c>
      <c r="FH20" s="25">
        <v>185000</v>
      </c>
      <c r="FI20" s="25">
        <v>185000</v>
      </c>
      <c r="FJ20" s="25">
        <v>185000</v>
      </c>
      <c r="FK20" s="25">
        <v>185000</v>
      </c>
      <c r="FL20" s="25">
        <v>185000</v>
      </c>
      <c r="FM20" s="25">
        <v>185000</v>
      </c>
      <c r="FN20" s="25">
        <v>185000</v>
      </c>
      <c r="FO20" s="25">
        <v>185000</v>
      </c>
      <c r="FP20" s="25">
        <v>185000</v>
      </c>
      <c r="FQ20" s="75">
        <v>195000</v>
      </c>
      <c r="FR20" s="28">
        <f t="shared" si="64"/>
        <v>187500</v>
      </c>
      <c r="FS20" s="25">
        <v>0</v>
      </c>
      <c r="FT20" s="25">
        <v>0</v>
      </c>
      <c r="FU20" s="25">
        <v>0</v>
      </c>
      <c r="FV20" s="25">
        <v>0</v>
      </c>
      <c r="FW20" s="25">
        <v>0</v>
      </c>
      <c r="FX20" s="25">
        <v>0</v>
      </c>
      <c r="FY20" s="25">
        <v>0</v>
      </c>
      <c r="FZ20" s="25">
        <v>0</v>
      </c>
      <c r="GA20" s="25">
        <v>0</v>
      </c>
      <c r="GB20" s="25">
        <v>0</v>
      </c>
      <c r="GC20" s="25">
        <v>0</v>
      </c>
      <c r="GD20" s="25">
        <v>0</v>
      </c>
      <c r="GE20" s="25">
        <v>0</v>
      </c>
      <c r="GF20" s="25">
        <v>0</v>
      </c>
      <c r="GG20" s="25">
        <v>0</v>
      </c>
      <c r="GH20" s="25">
        <v>0</v>
      </c>
      <c r="GI20" s="25">
        <v>0</v>
      </c>
      <c r="GJ20" s="25">
        <v>0</v>
      </c>
      <c r="GK20" s="25">
        <v>0</v>
      </c>
      <c r="GL20" s="25">
        <v>0</v>
      </c>
      <c r="GM20" s="25">
        <v>0</v>
      </c>
      <c r="GN20" s="25">
        <v>0</v>
      </c>
      <c r="GO20" s="25">
        <v>0</v>
      </c>
      <c r="GP20" s="25">
        <v>0</v>
      </c>
      <c r="GQ20" s="25">
        <v>0</v>
      </c>
      <c r="GR20" s="25">
        <v>0</v>
      </c>
      <c r="GS20" s="25">
        <v>0</v>
      </c>
      <c r="GT20" s="25">
        <v>0</v>
      </c>
      <c r="GU20" s="25">
        <v>0</v>
      </c>
      <c r="GV20" s="25">
        <v>0</v>
      </c>
      <c r="GW20" s="25">
        <v>0</v>
      </c>
      <c r="GX20" s="25">
        <v>0</v>
      </c>
      <c r="GY20" s="25">
        <v>0</v>
      </c>
      <c r="GZ20" s="25">
        <v>0</v>
      </c>
      <c r="HA20" s="25">
        <v>0</v>
      </c>
      <c r="HB20" s="25">
        <v>0</v>
      </c>
      <c r="HC20" s="75">
        <v>0</v>
      </c>
      <c r="HD20" s="75">
        <v>0</v>
      </c>
      <c r="HE20" s="75">
        <v>0</v>
      </c>
      <c r="HF20" s="75">
        <v>0</v>
      </c>
      <c r="HG20" s="75">
        <v>0</v>
      </c>
      <c r="HH20" s="75">
        <v>0</v>
      </c>
      <c r="HI20" s="75">
        <v>0</v>
      </c>
      <c r="HJ20" s="75">
        <v>0</v>
      </c>
      <c r="HK20" s="75">
        <v>0</v>
      </c>
      <c r="HL20" s="75">
        <v>0</v>
      </c>
      <c r="HM20" s="75">
        <v>0</v>
      </c>
      <c r="HN20" s="75">
        <v>0</v>
      </c>
      <c r="HO20" s="75">
        <v>0</v>
      </c>
      <c r="HP20" s="75">
        <v>0</v>
      </c>
      <c r="HQ20" s="75">
        <v>0</v>
      </c>
      <c r="HR20" s="75">
        <v>0</v>
      </c>
      <c r="HS20" s="25">
        <f t="shared" ref="HS20" si="342">+DR20+FS20</f>
        <v>0</v>
      </c>
      <c r="HT20" s="25">
        <f t="shared" ref="HT20" si="343">+DS20+FT20</f>
        <v>0</v>
      </c>
      <c r="HU20" s="25">
        <f t="shared" ref="HU20" si="344">+DT20+FU20</f>
        <v>0</v>
      </c>
      <c r="HV20" s="25">
        <f t="shared" ref="HV20" si="345">+DU20+FV20</f>
        <v>0</v>
      </c>
      <c r="HW20" s="25">
        <f t="shared" ref="HW20" si="346">+DV20+FW20</f>
        <v>0</v>
      </c>
      <c r="HX20" s="25">
        <f t="shared" ref="HX20" si="347">+DW20+FX20</f>
        <v>0</v>
      </c>
      <c r="HY20" s="25">
        <f t="shared" ref="HY20" si="348">+DX20+FY20</f>
        <v>0</v>
      </c>
      <c r="HZ20" s="25">
        <f t="shared" ref="HZ20" si="349">+DY20+FZ20</f>
        <v>0</v>
      </c>
      <c r="IA20" s="25">
        <f t="shared" ref="IA20" si="350">+DZ20+GA20</f>
        <v>0</v>
      </c>
      <c r="IB20" s="25">
        <f t="shared" ref="IB20" si="351">+EA20+GB20</f>
        <v>0</v>
      </c>
      <c r="IC20" s="25">
        <f t="shared" ref="IC20" si="352">+EB20+GC20</f>
        <v>0</v>
      </c>
      <c r="ID20" s="25">
        <f t="shared" ref="ID20" si="353">+EC20+GD20</f>
        <v>0</v>
      </c>
      <c r="IE20" s="25">
        <f t="shared" ref="IE20" si="354">+ED20+GE20</f>
        <v>0</v>
      </c>
      <c r="IF20" s="25">
        <f t="shared" ref="IF20" si="355">+EE20+GF20</f>
        <v>0</v>
      </c>
      <c r="IG20" s="25">
        <f t="shared" ref="IG20" si="356">+EF20+GG20</f>
        <v>0</v>
      </c>
      <c r="IH20" s="25">
        <f t="shared" ref="IH20" si="357">+EG20+GH20</f>
        <v>0</v>
      </c>
      <c r="II20" s="25">
        <f t="shared" ref="II20" si="358">+EH20+GI20</f>
        <v>0</v>
      </c>
      <c r="IJ20" s="25">
        <f t="shared" ref="IJ20" si="359">+EI20+GJ20</f>
        <v>0</v>
      </c>
      <c r="IK20" s="25">
        <f t="shared" ref="IK20" si="360">+EJ20+GK20</f>
        <v>0</v>
      </c>
      <c r="IL20" s="25">
        <f t="shared" ref="IL20" si="361">+EK20+GL20</f>
        <v>0</v>
      </c>
      <c r="IM20" s="25">
        <f t="shared" ref="IM20" si="362">+EL20+GM20</f>
        <v>0</v>
      </c>
      <c r="IN20" s="25">
        <f t="shared" ref="IN20" si="363">+EM20+GN20</f>
        <v>0</v>
      </c>
      <c r="IO20" s="25">
        <f t="shared" ref="IO20" si="364">+EN20+GO20</f>
        <v>0</v>
      </c>
      <c r="IP20" s="25">
        <f t="shared" ref="IP20" si="365">+EO20+GP20</f>
        <v>0</v>
      </c>
      <c r="IQ20" s="25">
        <f t="shared" ref="IQ20" si="366">+EP20+GQ20</f>
        <v>0</v>
      </c>
      <c r="IR20" s="25">
        <f t="shared" ref="IR20" si="367">+EQ20+GR20</f>
        <v>0</v>
      </c>
      <c r="IS20" s="25">
        <f t="shared" ref="IS20" si="368">+ER20+GS20</f>
        <v>0</v>
      </c>
      <c r="IT20" s="25">
        <f t="shared" ref="IT20" si="369">+ES20+GT20</f>
        <v>0</v>
      </c>
      <c r="IU20" s="25">
        <f t="shared" ref="IU20" si="370">+ET20+GU20</f>
        <v>0</v>
      </c>
      <c r="IV20" s="25">
        <f t="shared" ref="IV20" si="371">+EU20+GV20</f>
        <v>0</v>
      </c>
      <c r="IW20" s="25">
        <f t="shared" ref="IW20" si="372">+EV20+GW20</f>
        <v>0</v>
      </c>
      <c r="IX20" s="25">
        <f t="shared" ref="IX20" si="373">+EW20+GX20</f>
        <v>0</v>
      </c>
      <c r="IY20" s="25">
        <f t="shared" ref="IY20" si="374">+EX20+GY20</f>
        <v>0</v>
      </c>
      <c r="IZ20" s="25">
        <f t="shared" ref="IZ20" si="375">+EY20+GZ20</f>
        <v>0</v>
      </c>
      <c r="JA20" s="25">
        <f t="shared" ref="JA20" si="376">+EZ20+HA20</f>
        <v>0</v>
      </c>
      <c r="JB20" s="25">
        <f t="shared" ref="JB20" si="377">+FA20+HB20</f>
        <v>0</v>
      </c>
      <c r="JC20" s="25">
        <f t="shared" ref="JC20" si="378">+FB20+HC20</f>
        <v>0</v>
      </c>
      <c r="JD20" s="25">
        <f t="shared" ref="JD20" si="379">+FC20+HD20</f>
        <v>0</v>
      </c>
      <c r="JE20" s="25">
        <f t="shared" ref="JE20" si="380">+FD20+HE20</f>
        <v>0</v>
      </c>
      <c r="JF20" s="25">
        <f t="shared" ref="JF20" si="381">+FE20+HF20</f>
        <v>0</v>
      </c>
      <c r="JG20" s="25">
        <f t="shared" ref="JG20:JR20" si="382">+FF20+HG20</f>
        <v>0</v>
      </c>
      <c r="JH20" s="25">
        <f t="shared" si="382"/>
        <v>185000</v>
      </c>
      <c r="JI20" s="25">
        <f t="shared" si="382"/>
        <v>185000</v>
      </c>
      <c r="JJ20" s="25">
        <f t="shared" si="382"/>
        <v>185000</v>
      </c>
      <c r="JK20" s="25">
        <f t="shared" si="382"/>
        <v>185000</v>
      </c>
      <c r="JL20" s="25">
        <f t="shared" si="382"/>
        <v>185000</v>
      </c>
      <c r="JM20" s="25">
        <f t="shared" si="382"/>
        <v>185000</v>
      </c>
      <c r="JN20" s="25">
        <f t="shared" si="382"/>
        <v>185000</v>
      </c>
      <c r="JO20" s="25">
        <f t="shared" si="382"/>
        <v>185000</v>
      </c>
      <c r="JP20" s="25">
        <f t="shared" si="382"/>
        <v>185000</v>
      </c>
      <c r="JQ20" s="25">
        <f t="shared" si="382"/>
        <v>185000</v>
      </c>
      <c r="JR20" s="25">
        <f t="shared" si="382"/>
        <v>195000</v>
      </c>
      <c r="JS20" s="28">
        <f t="shared" si="65"/>
        <v>187500</v>
      </c>
      <c r="JT20" s="30">
        <f t="shared" ref="JT20" si="383">+HS20/$N20</f>
        <v>0</v>
      </c>
      <c r="JU20" s="30">
        <f t="shared" ref="JU20" si="384">+HT20/$N20</f>
        <v>0</v>
      </c>
      <c r="JV20" s="30">
        <f t="shared" ref="JV20" si="385">+HU20/$N20</f>
        <v>0</v>
      </c>
      <c r="JW20" s="30">
        <f t="shared" ref="JW20" si="386">+HV20/$N20</f>
        <v>0</v>
      </c>
      <c r="JX20" s="30">
        <f t="shared" ref="JX20" si="387">+HW20/$N20</f>
        <v>0</v>
      </c>
      <c r="JY20" s="30">
        <f t="shared" ref="JY20" si="388">+HX20/$N20</f>
        <v>0</v>
      </c>
      <c r="JZ20" s="30">
        <f t="shared" ref="JZ20" si="389">+HY20/$N20</f>
        <v>0</v>
      </c>
      <c r="KA20" s="30">
        <f t="shared" ref="KA20" si="390">+HZ20/$N20</f>
        <v>0</v>
      </c>
      <c r="KB20" s="30">
        <f t="shared" ref="KB20" si="391">+IA20/$N20</f>
        <v>0</v>
      </c>
      <c r="KC20" s="30">
        <f t="shared" ref="KC20" si="392">+IB20/$N20</f>
        <v>0</v>
      </c>
      <c r="KD20" s="30">
        <f t="shared" ref="KD20" si="393">+IC20/$N20</f>
        <v>0</v>
      </c>
      <c r="KE20" s="30">
        <f t="shared" ref="KE20" si="394">+ID20/$N20</f>
        <v>0</v>
      </c>
      <c r="KF20" s="30">
        <f t="shared" ref="KF20" si="395">+IE20/$N20</f>
        <v>0</v>
      </c>
      <c r="KG20" s="30">
        <f t="shared" ref="KG20" si="396">+IF20/$N20</f>
        <v>0</v>
      </c>
      <c r="KH20" s="30">
        <f t="shared" ref="KH20" si="397">+IG20/$N20</f>
        <v>0</v>
      </c>
      <c r="KI20" s="30">
        <f t="shared" ref="KI20" si="398">+IH20/$N20</f>
        <v>0</v>
      </c>
      <c r="KJ20" s="30">
        <f t="shared" ref="KJ20" si="399">+II20/$N20</f>
        <v>0</v>
      </c>
      <c r="KK20" s="30">
        <f t="shared" ref="KK20" si="400">+IJ20/$N20</f>
        <v>0</v>
      </c>
      <c r="KL20" s="30">
        <f t="shared" ref="KL20" si="401">+IK20/$N20</f>
        <v>0</v>
      </c>
      <c r="KM20" s="30">
        <f t="shared" ref="KM20" si="402">+IL20/$N20</f>
        <v>0</v>
      </c>
      <c r="KN20" s="30">
        <f t="shared" ref="KN20" si="403">+IM20/$N20</f>
        <v>0</v>
      </c>
      <c r="KO20" s="30">
        <f t="shared" ref="KO20" si="404">+IN20/$N20</f>
        <v>0</v>
      </c>
      <c r="KP20" s="30">
        <f t="shared" ref="KP20" si="405">+IO20/$N20</f>
        <v>0</v>
      </c>
      <c r="KQ20" s="30">
        <f t="shared" ref="KQ20" si="406">+IP20/$N20</f>
        <v>0</v>
      </c>
      <c r="KR20" s="30">
        <f t="shared" ref="KR20" si="407">+IQ20/$N20</f>
        <v>0</v>
      </c>
      <c r="KS20" s="30">
        <f t="shared" ref="KS20" si="408">+IR20/$N20</f>
        <v>0</v>
      </c>
      <c r="KT20" s="30">
        <f t="shared" ref="KT20" si="409">+IS20/$N20</f>
        <v>0</v>
      </c>
      <c r="KU20" s="30">
        <f t="shared" ref="KU20" si="410">+IT20/$N20</f>
        <v>0</v>
      </c>
      <c r="KV20" s="30">
        <f t="shared" ref="KV20" si="411">+IU20/$N20</f>
        <v>0</v>
      </c>
      <c r="KW20" s="30">
        <f t="shared" ref="KW20" si="412">+IV20/$N20</f>
        <v>0</v>
      </c>
      <c r="KX20" s="30">
        <f t="shared" ref="KX20" si="413">+IW20/$N20</f>
        <v>0</v>
      </c>
      <c r="KY20" s="30">
        <f t="shared" ref="KY20" si="414">+IX20/$N20</f>
        <v>0</v>
      </c>
      <c r="KZ20" s="30">
        <f t="shared" ref="KZ20:LD20" si="415">+IY20/$N20</f>
        <v>0</v>
      </c>
      <c r="LA20" s="30">
        <f t="shared" si="415"/>
        <v>0</v>
      </c>
      <c r="LB20" s="30">
        <f t="shared" si="415"/>
        <v>0</v>
      </c>
      <c r="LC20" s="30">
        <f t="shared" si="415"/>
        <v>0</v>
      </c>
      <c r="LD20" s="30">
        <f t="shared" si="415"/>
        <v>0</v>
      </c>
      <c r="LE20" s="30">
        <f t="shared" ref="LE20" si="416">+JD20/$N20</f>
        <v>0</v>
      </c>
      <c r="LF20" s="30">
        <f t="shared" ref="LF20" si="417">+JE20/$N20</f>
        <v>0</v>
      </c>
      <c r="LG20" s="30">
        <f t="shared" ref="LG20" si="418">+JF20/$N20</f>
        <v>0</v>
      </c>
      <c r="LH20" s="30">
        <f t="shared" ref="LH20:LS20" si="419">+JG20/$N20</f>
        <v>0</v>
      </c>
      <c r="LI20" s="30">
        <f t="shared" si="419"/>
        <v>261.29943502824858</v>
      </c>
      <c r="LJ20" s="30">
        <f t="shared" si="419"/>
        <v>261.29943502824858</v>
      </c>
      <c r="LK20" s="30">
        <f t="shared" si="419"/>
        <v>261.29943502824858</v>
      </c>
      <c r="LL20" s="30">
        <f t="shared" si="419"/>
        <v>261.29943502824858</v>
      </c>
      <c r="LM20" s="30">
        <f t="shared" si="419"/>
        <v>261.29943502824858</v>
      </c>
      <c r="LN20" s="30">
        <f t="shared" si="419"/>
        <v>261.29943502824858</v>
      </c>
      <c r="LO20" s="30">
        <f t="shared" si="419"/>
        <v>261.29943502824858</v>
      </c>
      <c r="LP20" s="30">
        <f t="shared" si="419"/>
        <v>261.29943502824858</v>
      </c>
      <c r="LQ20" s="30">
        <f t="shared" si="419"/>
        <v>261.29943502824858</v>
      </c>
      <c r="LR20" s="30">
        <f t="shared" si="419"/>
        <v>261.29943502824858</v>
      </c>
      <c r="LS20" s="30">
        <f t="shared" si="419"/>
        <v>275.42372881355931</v>
      </c>
      <c r="LT20" s="69">
        <f t="shared" si="100"/>
        <v>264.83050847457628</v>
      </c>
      <c r="LU20" s="40">
        <f t="shared" si="101"/>
        <v>275.42372881355931</v>
      </c>
      <c r="LV20" s="40">
        <f t="shared" si="102"/>
        <v>0</v>
      </c>
    </row>
    <row r="21" spans="1:334" x14ac:dyDescent="0.25">
      <c r="A21" s="21">
        <f t="shared" si="103"/>
        <v>20</v>
      </c>
      <c r="B21" s="22" t="s">
        <v>211</v>
      </c>
      <c r="C21" s="21" t="s">
        <v>496</v>
      </c>
      <c r="D21" s="22" t="s">
        <v>21</v>
      </c>
      <c r="E21" s="23" t="s">
        <v>1248</v>
      </c>
      <c r="F21" s="21" t="s">
        <v>1248</v>
      </c>
      <c r="G21" s="32" t="s">
        <v>20</v>
      </c>
      <c r="H21" s="24" t="s">
        <v>21</v>
      </c>
      <c r="I21" s="21" t="s">
        <v>196</v>
      </c>
      <c r="J21" s="94">
        <v>41297</v>
      </c>
      <c r="K21" s="94"/>
      <c r="L21" s="21" t="s">
        <v>275</v>
      </c>
      <c r="M21" s="25">
        <v>634</v>
      </c>
      <c r="N21" s="25">
        <v>1059</v>
      </c>
      <c r="O21" s="26">
        <v>0.15</v>
      </c>
      <c r="P21" s="27">
        <v>381890</v>
      </c>
      <c r="Q21" s="27">
        <v>554658</v>
      </c>
      <c r="R21" s="27">
        <v>332144</v>
      </c>
      <c r="S21" s="27">
        <v>383836</v>
      </c>
      <c r="T21" s="25">
        <v>554286</v>
      </c>
      <c r="U21" s="25">
        <v>861923</v>
      </c>
      <c r="V21" s="25">
        <v>532696</v>
      </c>
      <c r="W21" s="25">
        <v>635892</v>
      </c>
      <c r="X21" s="25">
        <v>487037</v>
      </c>
      <c r="Y21" s="25">
        <v>586789</v>
      </c>
      <c r="Z21" s="25">
        <v>406035</v>
      </c>
      <c r="AA21" s="25">
        <v>649200</v>
      </c>
      <c r="AB21" s="25">
        <v>535504</v>
      </c>
      <c r="AC21" s="25">
        <v>813558</v>
      </c>
      <c r="AD21" s="25">
        <v>605523</v>
      </c>
      <c r="AE21" s="25">
        <v>447784</v>
      </c>
      <c r="AF21" s="25">
        <v>607766</v>
      </c>
      <c r="AG21" s="25">
        <v>236930.81</v>
      </c>
      <c r="AH21" s="25">
        <v>496394</v>
      </c>
      <c r="AI21" s="25">
        <v>418825.59</v>
      </c>
      <c r="AJ21" s="25">
        <v>568852.37</v>
      </c>
      <c r="AK21" s="25">
        <v>645500</v>
      </c>
      <c r="AL21" s="25">
        <v>432110.5</v>
      </c>
      <c r="AM21" s="25">
        <v>264697.3</v>
      </c>
      <c r="AN21" s="25">
        <v>472554.82</v>
      </c>
      <c r="AO21" s="25">
        <v>564764.86</v>
      </c>
      <c r="AP21" s="25">
        <v>415384.21</v>
      </c>
      <c r="AQ21" s="25">
        <v>416527.79</v>
      </c>
      <c r="AR21" s="25">
        <v>438054.68</v>
      </c>
      <c r="AS21" s="25">
        <v>316272.45</v>
      </c>
      <c r="AT21" s="25">
        <v>465077.41</v>
      </c>
      <c r="AU21" s="25">
        <v>363316.5534444378</v>
      </c>
      <c r="AV21" s="25">
        <v>0</v>
      </c>
      <c r="AW21" s="25">
        <v>233044</v>
      </c>
      <c r="AX21" s="25">
        <v>673024.85279999999</v>
      </c>
      <c r="AY21" s="25">
        <v>697951.69919999992</v>
      </c>
      <c r="AZ21" s="25">
        <v>0</v>
      </c>
      <c r="BA21" s="25">
        <v>0</v>
      </c>
      <c r="BB21" s="25">
        <v>0</v>
      </c>
      <c r="BC21" s="25">
        <v>0</v>
      </c>
      <c r="BD21" s="75">
        <v>0</v>
      </c>
      <c r="BE21" s="75">
        <v>0</v>
      </c>
      <c r="BF21" s="75">
        <v>0</v>
      </c>
      <c r="BG21" s="75">
        <v>0</v>
      </c>
      <c r="BH21" s="75">
        <v>0</v>
      </c>
      <c r="BI21" s="75">
        <v>0</v>
      </c>
      <c r="BJ21" s="75">
        <v>0</v>
      </c>
      <c r="BK21" s="75">
        <v>0</v>
      </c>
      <c r="BL21" s="75">
        <v>0</v>
      </c>
      <c r="BM21" s="75">
        <v>0</v>
      </c>
      <c r="BN21" s="75">
        <v>0</v>
      </c>
      <c r="BO21" s="75">
        <v>0</v>
      </c>
      <c r="BP21" s="28">
        <f t="shared" si="63"/>
        <v>0</v>
      </c>
      <c r="BQ21" s="29">
        <f t="shared" si="306"/>
        <v>602.35015772870668</v>
      </c>
      <c r="BR21" s="29">
        <f t="shared" si="307"/>
        <v>874.85488958990538</v>
      </c>
      <c r="BS21" s="29">
        <f t="shared" si="308"/>
        <v>523.88643533123025</v>
      </c>
      <c r="BT21" s="29">
        <f t="shared" si="309"/>
        <v>605.41955835962142</v>
      </c>
      <c r="BU21" s="29">
        <f t="shared" si="310"/>
        <v>874.26813880126178</v>
      </c>
      <c r="BV21" s="29">
        <f t="shared" si="311"/>
        <v>1359.5</v>
      </c>
      <c r="BW21" s="29">
        <f t="shared" si="312"/>
        <v>840.21451104100947</v>
      </c>
      <c r="BX21" s="29">
        <f t="shared" si="313"/>
        <v>1002.9842271293376</v>
      </c>
      <c r="BY21" s="29">
        <f t="shared" si="314"/>
        <v>768.19716088328073</v>
      </c>
      <c r="BZ21" s="29">
        <f t="shared" si="315"/>
        <v>925.53470031545737</v>
      </c>
      <c r="CA21" s="29">
        <f t="shared" si="316"/>
        <v>640.43375394321765</v>
      </c>
      <c r="CB21" s="29">
        <f t="shared" si="317"/>
        <v>1023.97476340694</v>
      </c>
      <c r="CC21" s="29">
        <f t="shared" si="318"/>
        <v>844.64353312302842</v>
      </c>
      <c r="CD21" s="29">
        <f t="shared" si="319"/>
        <v>1283.2145110410095</v>
      </c>
      <c r="CE21" s="29">
        <f t="shared" si="320"/>
        <v>955.08359621451109</v>
      </c>
      <c r="CF21" s="29">
        <f t="shared" si="321"/>
        <v>706.28391167192433</v>
      </c>
      <c r="CG21" s="29">
        <f t="shared" si="322"/>
        <v>958.62145110410097</v>
      </c>
      <c r="CH21" s="29">
        <f t="shared" si="323"/>
        <v>373.70790220820192</v>
      </c>
      <c r="CI21" s="29">
        <f t="shared" si="324"/>
        <v>782.9558359621451</v>
      </c>
      <c r="CJ21" s="29">
        <f t="shared" si="325"/>
        <v>660.60818611987384</v>
      </c>
      <c r="CK21" s="29">
        <f t="shared" si="326"/>
        <v>897.24348580441642</v>
      </c>
      <c r="CL21" s="29">
        <f t="shared" si="327"/>
        <v>1018.1388012618296</v>
      </c>
      <c r="CM21" s="29">
        <f t="shared" si="328"/>
        <v>681.56230283911668</v>
      </c>
      <c r="CN21" s="29">
        <f t="shared" si="329"/>
        <v>417.50362776025236</v>
      </c>
      <c r="CO21" s="29">
        <f t="shared" si="330"/>
        <v>745.3546056782335</v>
      </c>
      <c r="CP21" s="29">
        <f t="shared" si="331"/>
        <v>890.79630914826498</v>
      </c>
      <c r="CQ21" s="29">
        <f t="shared" si="332"/>
        <v>655.18014195583601</v>
      </c>
      <c r="CR21" s="29">
        <f t="shared" si="333"/>
        <v>656.98389589905355</v>
      </c>
      <c r="CS21" s="29">
        <f t="shared" si="333"/>
        <v>690.9379810725552</v>
      </c>
      <c r="CT21" s="29">
        <f t="shared" si="333"/>
        <v>498.8524447949527</v>
      </c>
      <c r="CU21" s="29">
        <f t="shared" si="333"/>
        <v>733.56058359621443</v>
      </c>
      <c r="CV21" s="29">
        <f t="shared" si="333"/>
        <v>573.05450070100596</v>
      </c>
      <c r="CW21" s="29">
        <f t="shared" si="333"/>
        <v>0</v>
      </c>
      <c r="CX21" s="29">
        <f t="shared" si="333"/>
        <v>367.57728706624607</v>
      </c>
      <c r="CY21" s="29">
        <f t="shared" si="333"/>
        <v>1061.5533955835963</v>
      </c>
      <c r="CZ21" s="29">
        <f t="shared" si="333"/>
        <v>1100.8701880126182</v>
      </c>
      <c r="DA21" s="29">
        <f t="shared" si="333"/>
        <v>0</v>
      </c>
      <c r="DB21" s="29">
        <f t="shared" si="333"/>
        <v>0</v>
      </c>
      <c r="DC21" s="29">
        <f t="shared" si="333"/>
        <v>0</v>
      </c>
      <c r="DD21" s="29">
        <f t="shared" si="334"/>
        <v>0</v>
      </c>
      <c r="DE21" s="29">
        <f t="shared" si="335"/>
        <v>0</v>
      </c>
      <c r="DF21" s="29">
        <f t="shared" si="336"/>
        <v>0</v>
      </c>
      <c r="DG21" s="29">
        <f t="shared" si="337"/>
        <v>0</v>
      </c>
      <c r="DH21" s="29">
        <f t="shared" si="338"/>
        <v>0</v>
      </c>
      <c r="DI21" s="29">
        <f t="shared" si="339"/>
        <v>0</v>
      </c>
      <c r="DJ21" s="29">
        <f t="shared" si="340"/>
        <v>0</v>
      </c>
      <c r="DK21" s="29">
        <f t="shared" si="340"/>
        <v>0</v>
      </c>
      <c r="DL21" s="29">
        <f t="shared" si="340"/>
        <v>0</v>
      </c>
      <c r="DM21" s="29">
        <f t="shared" si="340"/>
        <v>0</v>
      </c>
      <c r="DN21" s="29">
        <f t="shared" si="340"/>
        <v>0</v>
      </c>
      <c r="DO21" s="29">
        <f t="shared" si="340"/>
        <v>0</v>
      </c>
      <c r="DP21" s="29">
        <f t="shared" si="340"/>
        <v>0</v>
      </c>
      <c r="DQ21" s="105">
        <f t="shared" si="341"/>
        <v>0</v>
      </c>
      <c r="DR21" s="25">
        <v>222390</v>
      </c>
      <c r="DS21" s="25">
        <v>222390</v>
      </c>
      <c r="DT21" s="25">
        <v>222390</v>
      </c>
      <c r="DU21" s="25">
        <v>222390</v>
      </c>
      <c r="DV21" s="25">
        <v>222390</v>
      </c>
      <c r="DW21" s="25">
        <v>222390</v>
      </c>
      <c r="DX21" s="25">
        <v>222390</v>
      </c>
      <c r="DY21" s="25">
        <v>222390</v>
      </c>
      <c r="DZ21" s="25">
        <v>222390</v>
      </c>
      <c r="EA21" s="25">
        <v>226626</v>
      </c>
      <c r="EB21" s="25">
        <v>238275</v>
      </c>
      <c r="EC21" s="25">
        <v>238275</v>
      </c>
      <c r="ED21" s="25">
        <v>238275</v>
      </c>
      <c r="EE21" s="25">
        <v>238275</v>
      </c>
      <c r="EF21" s="25">
        <v>238275</v>
      </c>
      <c r="EG21" s="25">
        <v>238275</v>
      </c>
      <c r="EH21" s="25">
        <v>238275</v>
      </c>
      <c r="EI21" s="25">
        <v>238275</v>
      </c>
      <c r="EJ21" s="25">
        <v>238275</v>
      </c>
      <c r="EK21" s="25">
        <v>238275</v>
      </c>
      <c r="EL21" s="25">
        <v>238275</v>
      </c>
      <c r="EM21" s="25">
        <v>242793</v>
      </c>
      <c r="EN21" s="25">
        <v>255219</v>
      </c>
      <c r="EO21" s="25">
        <v>255219</v>
      </c>
      <c r="EP21" s="25">
        <v>255219</v>
      </c>
      <c r="EQ21" s="25">
        <v>255219</v>
      </c>
      <c r="ER21" s="25">
        <v>255219</v>
      </c>
      <c r="ES21" s="25">
        <v>255219</v>
      </c>
      <c r="ET21" s="25">
        <v>255219</v>
      </c>
      <c r="EU21" s="25">
        <v>255219</v>
      </c>
      <c r="EV21" s="25">
        <v>255219</v>
      </c>
      <c r="EW21" s="25">
        <v>255219</v>
      </c>
      <c r="EX21" s="25">
        <v>0</v>
      </c>
      <c r="EY21" s="25">
        <v>0</v>
      </c>
      <c r="EZ21" s="25">
        <v>0</v>
      </c>
      <c r="FA21" s="25">
        <v>0</v>
      </c>
      <c r="FB21" s="25">
        <v>0</v>
      </c>
      <c r="FC21" s="25">
        <v>0</v>
      </c>
      <c r="FD21" s="25">
        <v>0</v>
      </c>
      <c r="FE21" s="25">
        <v>0</v>
      </c>
      <c r="FF21" s="25">
        <v>0</v>
      </c>
      <c r="FG21" s="25">
        <v>0</v>
      </c>
      <c r="FH21" s="25">
        <v>0</v>
      </c>
      <c r="FI21" s="25">
        <v>0</v>
      </c>
      <c r="FJ21" s="25">
        <v>0</v>
      </c>
      <c r="FK21" s="25">
        <v>0</v>
      </c>
      <c r="FL21" s="25">
        <v>0</v>
      </c>
      <c r="FM21" s="25">
        <v>0</v>
      </c>
      <c r="FN21" s="25">
        <v>0</v>
      </c>
      <c r="FO21" s="25">
        <v>0</v>
      </c>
      <c r="FP21" s="25">
        <v>0</v>
      </c>
      <c r="FQ21" s="75">
        <v>0</v>
      </c>
      <c r="FR21" s="28">
        <f t="shared" si="64"/>
        <v>0</v>
      </c>
      <c r="FS21" s="25">
        <v>0</v>
      </c>
      <c r="FT21" s="25">
        <v>0</v>
      </c>
      <c r="FU21" s="25">
        <v>0</v>
      </c>
      <c r="FV21" s="25">
        <v>0</v>
      </c>
      <c r="FW21" s="25">
        <v>0</v>
      </c>
      <c r="FX21" s="25">
        <v>0</v>
      </c>
      <c r="FY21" s="25">
        <v>0</v>
      </c>
      <c r="FZ21" s="25">
        <v>0</v>
      </c>
      <c r="GA21" s="25">
        <v>0</v>
      </c>
      <c r="GB21" s="25">
        <v>0</v>
      </c>
      <c r="GC21" s="25">
        <v>0</v>
      </c>
      <c r="GD21" s="25">
        <v>0</v>
      </c>
      <c r="GE21" s="25">
        <v>0</v>
      </c>
      <c r="GF21" s="25">
        <v>0</v>
      </c>
      <c r="GG21" s="25">
        <v>0</v>
      </c>
      <c r="GH21" s="25">
        <v>0</v>
      </c>
      <c r="GI21" s="25">
        <v>0</v>
      </c>
      <c r="GJ21" s="25">
        <v>0</v>
      </c>
      <c r="GK21" s="25">
        <v>0</v>
      </c>
      <c r="GL21" s="25">
        <v>0</v>
      </c>
      <c r="GM21" s="25">
        <v>0</v>
      </c>
      <c r="GN21" s="25">
        <v>0</v>
      </c>
      <c r="GO21" s="25">
        <v>0</v>
      </c>
      <c r="GP21" s="25">
        <v>0</v>
      </c>
      <c r="GQ21" s="25">
        <v>0</v>
      </c>
      <c r="GR21" s="25">
        <v>0</v>
      </c>
      <c r="GS21" s="25">
        <v>0</v>
      </c>
      <c r="GT21" s="25">
        <v>0</v>
      </c>
      <c r="GU21" s="25">
        <v>0</v>
      </c>
      <c r="GV21" s="25">
        <v>0</v>
      </c>
      <c r="GW21" s="25">
        <v>0</v>
      </c>
      <c r="GX21" s="25">
        <v>0</v>
      </c>
      <c r="GY21" s="25">
        <v>0</v>
      </c>
      <c r="GZ21" s="25">
        <v>0</v>
      </c>
      <c r="HA21" s="25">
        <v>0</v>
      </c>
      <c r="HB21" s="25">
        <v>0</v>
      </c>
      <c r="HC21" s="75">
        <v>0</v>
      </c>
      <c r="HD21" s="75">
        <v>0</v>
      </c>
      <c r="HE21" s="75">
        <v>0</v>
      </c>
      <c r="HF21" s="75">
        <v>0</v>
      </c>
      <c r="HG21" s="75">
        <v>0</v>
      </c>
      <c r="HH21" s="75">
        <v>0</v>
      </c>
      <c r="HI21" s="75">
        <v>0</v>
      </c>
      <c r="HJ21" s="75">
        <v>0</v>
      </c>
      <c r="HK21" s="75">
        <v>0</v>
      </c>
      <c r="HL21" s="75">
        <v>0</v>
      </c>
      <c r="HM21" s="75">
        <v>0</v>
      </c>
      <c r="HN21" s="75">
        <v>0</v>
      </c>
      <c r="HO21" s="75">
        <v>0</v>
      </c>
      <c r="HP21" s="75">
        <v>0</v>
      </c>
      <c r="HQ21" s="75">
        <v>0</v>
      </c>
      <c r="HR21" s="75">
        <v>0</v>
      </c>
      <c r="HS21" s="25">
        <f t="shared" si="27"/>
        <v>222390</v>
      </c>
      <c r="HT21" s="25">
        <f t="shared" si="28"/>
        <v>222390</v>
      </c>
      <c r="HU21" s="25">
        <f t="shared" si="29"/>
        <v>222390</v>
      </c>
      <c r="HV21" s="25">
        <f t="shared" si="30"/>
        <v>222390</v>
      </c>
      <c r="HW21" s="25">
        <f t="shared" si="31"/>
        <v>222390</v>
      </c>
      <c r="HX21" s="25">
        <f t="shared" si="32"/>
        <v>222390</v>
      </c>
      <c r="HY21" s="25">
        <f t="shared" si="33"/>
        <v>222390</v>
      </c>
      <c r="HZ21" s="25">
        <f t="shared" si="34"/>
        <v>222390</v>
      </c>
      <c r="IA21" s="25">
        <f t="shared" si="35"/>
        <v>222390</v>
      </c>
      <c r="IB21" s="25">
        <f t="shared" si="36"/>
        <v>226626</v>
      </c>
      <c r="IC21" s="25">
        <f t="shared" si="37"/>
        <v>238275</v>
      </c>
      <c r="ID21" s="25">
        <f t="shared" si="38"/>
        <v>238275</v>
      </c>
      <c r="IE21" s="25">
        <f t="shared" si="39"/>
        <v>238275</v>
      </c>
      <c r="IF21" s="25">
        <f t="shared" si="40"/>
        <v>238275</v>
      </c>
      <c r="IG21" s="25">
        <f t="shared" si="41"/>
        <v>238275</v>
      </c>
      <c r="IH21" s="25">
        <f t="shared" si="42"/>
        <v>238275</v>
      </c>
      <c r="II21" s="25">
        <f t="shared" si="43"/>
        <v>238275</v>
      </c>
      <c r="IJ21" s="25">
        <f t="shared" si="44"/>
        <v>238275</v>
      </c>
      <c r="IK21" s="25">
        <f t="shared" si="45"/>
        <v>238275</v>
      </c>
      <c r="IL21" s="25">
        <f t="shared" si="46"/>
        <v>238275</v>
      </c>
      <c r="IM21" s="25">
        <f t="shared" si="47"/>
        <v>238275</v>
      </c>
      <c r="IN21" s="25">
        <f t="shared" si="48"/>
        <v>242793</v>
      </c>
      <c r="IO21" s="25">
        <f t="shared" si="49"/>
        <v>255219</v>
      </c>
      <c r="IP21" s="25">
        <f t="shared" si="50"/>
        <v>255219</v>
      </c>
      <c r="IQ21" s="25">
        <f t="shared" si="302"/>
        <v>255219</v>
      </c>
      <c r="IR21" s="25">
        <f t="shared" si="303"/>
        <v>255219</v>
      </c>
      <c r="IS21" s="25">
        <f t="shared" si="53"/>
        <v>255219</v>
      </c>
      <c r="IT21" s="25">
        <f t="shared" si="54"/>
        <v>255219</v>
      </c>
      <c r="IU21" s="25">
        <f t="shared" si="55"/>
        <v>255219</v>
      </c>
      <c r="IV21" s="25">
        <f t="shared" si="56"/>
        <v>255219</v>
      </c>
      <c r="IW21" s="25">
        <f t="shared" si="236"/>
        <v>255219</v>
      </c>
      <c r="IX21" s="25">
        <f t="shared" si="171"/>
        <v>255219</v>
      </c>
      <c r="IY21" s="25">
        <f t="shared" si="237"/>
        <v>0</v>
      </c>
      <c r="IZ21" s="25">
        <f t="shared" si="238"/>
        <v>0</v>
      </c>
      <c r="JA21" s="25">
        <f t="shared" si="239"/>
        <v>0</v>
      </c>
      <c r="JB21" s="25">
        <f t="shared" si="240"/>
        <v>0</v>
      </c>
      <c r="JC21" s="25">
        <f t="shared" si="241"/>
        <v>0</v>
      </c>
      <c r="JD21" s="25">
        <f t="shared" si="242"/>
        <v>0</v>
      </c>
      <c r="JE21" s="25">
        <f t="shared" si="243"/>
        <v>0</v>
      </c>
      <c r="JF21" s="25">
        <f t="shared" ref="JF21:JF55" si="420">+FE21+HF21</f>
        <v>0</v>
      </c>
      <c r="JG21" s="25">
        <f t="shared" ref="JG21:JG55" si="421">+FF21+HG21</f>
        <v>0</v>
      </c>
      <c r="JH21" s="25">
        <f t="shared" ref="JH21:JH55" si="422">+FG21+HH21</f>
        <v>0</v>
      </c>
      <c r="JI21" s="25">
        <f t="shared" ref="JI21:JI55" si="423">+FH21+HI21</f>
        <v>0</v>
      </c>
      <c r="JJ21" s="25">
        <f t="shared" ref="JJ21:JJ54" si="424">+FI21+HJ21</f>
        <v>0</v>
      </c>
      <c r="JK21" s="25">
        <f t="shared" ref="JK21:JK54" si="425">+FJ21+HK21</f>
        <v>0</v>
      </c>
      <c r="JL21" s="25">
        <f t="shared" ref="JL21:JL53" si="426">+FK21+HL21</f>
        <v>0</v>
      </c>
      <c r="JM21" s="25">
        <f t="shared" ref="JM21:JM53" si="427">+FL21+HM21</f>
        <v>0</v>
      </c>
      <c r="JN21" s="25">
        <f t="shared" ref="JN21:JN86" si="428">+FM21+HN21</f>
        <v>0</v>
      </c>
      <c r="JO21" s="25">
        <f t="shared" ref="JO21:JO86" si="429">+FN21+HO21</f>
        <v>0</v>
      </c>
      <c r="JP21" s="25">
        <f t="shared" ref="JP21:JP48" si="430">+FO21+HP21</f>
        <v>0</v>
      </c>
      <c r="JQ21" s="25">
        <f t="shared" ref="JQ21:JQ48" si="431">+FP21+HQ21</f>
        <v>0</v>
      </c>
      <c r="JR21" s="25">
        <f t="shared" ref="JR21:JR48" si="432">+FQ21+HR21</f>
        <v>0</v>
      </c>
      <c r="JS21" s="28">
        <f t="shared" si="65"/>
        <v>0</v>
      </c>
      <c r="JT21" s="30">
        <f t="shared" si="66"/>
        <v>210</v>
      </c>
      <c r="JU21" s="30">
        <f t="shared" si="67"/>
        <v>210</v>
      </c>
      <c r="JV21" s="30">
        <f t="shared" si="68"/>
        <v>210</v>
      </c>
      <c r="JW21" s="30">
        <f t="shared" si="69"/>
        <v>210</v>
      </c>
      <c r="JX21" s="30">
        <f t="shared" si="70"/>
        <v>210</v>
      </c>
      <c r="JY21" s="30">
        <f t="shared" si="71"/>
        <v>210</v>
      </c>
      <c r="JZ21" s="30">
        <f t="shared" si="72"/>
        <v>210</v>
      </c>
      <c r="KA21" s="30">
        <f t="shared" si="73"/>
        <v>210</v>
      </c>
      <c r="KB21" s="30">
        <f t="shared" si="74"/>
        <v>210</v>
      </c>
      <c r="KC21" s="30">
        <f t="shared" si="75"/>
        <v>214</v>
      </c>
      <c r="KD21" s="30">
        <f t="shared" si="76"/>
        <v>225</v>
      </c>
      <c r="KE21" s="30">
        <f t="shared" si="77"/>
        <v>225</v>
      </c>
      <c r="KF21" s="30">
        <f t="shared" si="78"/>
        <v>225</v>
      </c>
      <c r="KG21" s="30">
        <f t="shared" si="79"/>
        <v>225</v>
      </c>
      <c r="KH21" s="30">
        <f t="shared" si="80"/>
        <v>225</v>
      </c>
      <c r="KI21" s="30">
        <f t="shared" si="81"/>
        <v>225</v>
      </c>
      <c r="KJ21" s="30">
        <f t="shared" si="82"/>
        <v>225</v>
      </c>
      <c r="KK21" s="30">
        <f t="shared" si="83"/>
        <v>225</v>
      </c>
      <c r="KL21" s="30">
        <f t="shared" si="84"/>
        <v>225</v>
      </c>
      <c r="KM21" s="30">
        <f t="shared" si="85"/>
        <v>225</v>
      </c>
      <c r="KN21" s="30">
        <f t="shared" si="86"/>
        <v>225</v>
      </c>
      <c r="KO21" s="30">
        <f t="shared" si="87"/>
        <v>229.26628895184135</v>
      </c>
      <c r="KP21" s="30">
        <f t="shared" si="88"/>
        <v>241</v>
      </c>
      <c r="KQ21" s="30">
        <f t="shared" si="89"/>
        <v>241</v>
      </c>
      <c r="KR21" s="30">
        <f t="shared" si="90"/>
        <v>241</v>
      </c>
      <c r="KS21" s="30">
        <f t="shared" si="91"/>
        <v>241</v>
      </c>
      <c r="KT21" s="30">
        <f t="shared" si="92"/>
        <v>241</v>
      </c>
      <c r="KU21" s="30">
        <f t="shared" si="93"/>
        <v>241</v>
      </c>
      <c r="KV21" s="30">
        <f t="shared" si="94"/>
        <v>241</v>
      </c>
      <c r="KW21" s="30">
        <f t="shared" si="95"/>
        <v>241</v>
      </c>
      <c r="KX21" s="30">
        <f t="shared" si="96"/>
        <v>241</v>
      </c>
      <c r="KY21" s="30">
        <f t="shared" si="97"/>
        <v>241</v>
      </c>
      <c r="KZ21" s="30">
        <f t="shared" si="98"/>
        <v>0</v>
      </c>
      <c r="LA21" s="30">
        <f t="shared" si="99"/>
        <v>0</v>
      </c>
      <c r="LB21" s="30">
        <f t="shared" si="99"/>
        <v>0</v>
      </c>
      <c r="LC21" s="30">
        <f t="shared" si="99"/>
        <v>0</v>
      </c>
      <c r="LD21" s="30">
        <f t="shared" si="99"/>
        <v>0</v>
      </c>
      <c r="LE21" s="30">
        <f t="shared" si="304"/>
        <v>0</v>
      </c>
      <c r="LF21" s="30">
        <f t="shared" si="304"/>
        <v>0</v>
      </c>
      <c r="LG21" s="30">
        <f t="shared" si="304"/>
        <v>0</v>
      </c>
      <c r="LH21" s="30">
        <f t="shared" si="304"/>
        <v>0</v>
      </c>
      <c r="LI21" s="30">
        <f t="shared" si="304"/>
        <v>0</v>
      </c>
      <c r="LJ21" s="30">
        <f t="shared" si="304"/>
        <v>0</v>
      </c>
      <c r="LK21" s="30">
        <f t="shared" si="305"/>
        <v>0</v>
      </c>
      <c r="LL21" s="30">
        <f t="shared" si="305"/>
        <v>0</v>
      </c>
      <c r="LM21" s="30">
        <f t="shared" si="305"/>
        <v>0</v>
      </c>
      <c r="LN21" s="30">
        <f t="shared" si="305"/>
        <v>0</v>
      </c>
      <c r="LO21" s="30">
        <f t="shared" si="305"/>
        <v>0</v>
      </c>
      <c r="LP21" s="30">
        <f t="shared" si="305"/>
        <v>0</v>
      </c>
      <c r="LQ21" s="30">
        <f t="shared" si="305"/>
        <v>0</v>
      </c>
      <c r="LR21" s="30">
        <f t="shared" si="305"/>
        <v>0</v>
      </c>
      <c r="LS21" s="30">
        <f t="shared" si="305"/>
        <v>0</v>
      </c>
      <c r="LT21" s="69">
        <f t="shared" si="100"/>
        <v>0</v>
      </c>
      <c r="LU21" s="40">
        <f t="shared" si="101"/>
        <v>0</v>
      </c>
      <c r="LV21" s="40">
        <f t="shared" si="102"/>
        <v>0</v>
      </c>
    </row>
    <row r="22" spans="1:334" x14ac:dyDescent="0.25">
      <c r="A22" s="21">
        <f t="shared" si="103"/>
        <v>21</v>
      </c>
      <c r="B22" s="22" t="s">
        <v>211</v>
      </c>
      <c r="C22" s="21" t="s">
        <v>496</v>
      </c>
      <c r="D22" s="22" t="s">
        <v>7</v>
      </c>
      <c r="E22" s="23" t="s">
        <v>1344</v>
      </c>
      <c r="F22" s="21" t="s">
        <v>1345</v>
      </c>
      <c r="G22" s="23" t="s">
        <v>1447</v>
      </c>
      <c r="H22" s="24" t="s">
        <v>295</v>
      </c>
      <c r="I22" s="21" t="s">
        <v>196</v>
      </c>
      <c r="J22" s="94">
        <v>42769</v>
      </c>
      <c r="K22" s="94">
        <v>44317</v>
      </c>
      <c r="L22" s="21" t="s">
        <v>275</v>
      </c>
      <c r="M22" s="25">
        <v>634</v>
      </c>
      <c r="N22" s="25">
        <v>1059</v>
      </c>
      <c r="O22" s="26">
        <v>0.12</v>
      </c>
      <c r="P22" s="27"/>
      <c r="Q22" s="27"/>
      <c r="R22" s="27"/>
      <c r="S22" s="27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75"/>
      <c r="BE22" s="75"/>
      <c r="BF22" s="75"/>
      <c r="BG22" s="75"/>
      <c r="BH22" s="75"/>
      <c r="BI22" s="75">
        <v>0</v>
      </c>
      <c r="BJ22" s="75">
        <v>932809</v>
      </c>
      <c r="BK22" s="75">
        <v>1135881</v>
      </c>
      <c r="BL22" s="75">
        <v>1251548</v>
      </c>
      <c r="BM22" s="75">
        <v>733548.46</v>
      </c>
      <c r="BN22" s="75">
        <v>1087531</v>
      </c>
      <c r="BO22" s="75">
        <v>1542775</v>
      </c>
      <c r="BP22" s="28">
        <f t="shared" si="63"/>
        <v>1153850.615</v>
      </c>
      <c r="BQ22" s="29">
        <f t="shared" si="306"/>
        <v>0</v>
      </c>
      <c r="BR22" s="29">
        <f t="shared" si="307"/>
        <v>0</v>
      </c>
      <c r="BS22" s="29">
        <f t="shared" si="308"/>
        <v>0</v>
      </c>
      <c r="BT22" s="29">
        <f t="shared" si="309"/>
        <v>0</v>
      </c>
      <c r="BU22" s="29">
        <f t="shared" si="310"/>
        <v>0</v>
      </c>
      <c r="BV22" s="29">
        <f t="shared" si="311"/>
        <v>0</v>
      </c>
      <c r="BW22" s="29">
        <f t="shared" si="312"/>
        <v>0</v>
      </c>
      <c r="BX22" s="29">
        <f t="shared" si="313"/>
        <v>0</v>
      </c>
      <c r="BY22" s="29">
        <f t="shared" si="314"/>
        <v>0</v>
      </c>
      <c r="BZ22" s="29">
        <f t="shared" si="315"/>
        <v>0</v>
      </c>
      <c r="CA22" s="29">
        <f t="shared" si="316"/>
        <v>0</v>
      </c>
      <c r="CB22" s="29">
        <f t="shared" si="317"/>
        <v>0</v>
      </c>
      <c r="CC22" s="29">
        <f t="shared" si="318"/>
        <v>0</v>
      </c>
      <c r="CD22" s="29">
        <f t="shared" si="319"/>
        <v>0</v>
      </c>
      <c r="CE22" s="29">
        <f t="shared" si="320"/>
        <v>0</v>
      </c>
      <c r="CF22" s="29">
        <f t="shared" si="321"/>
        <v>0</v>
      </c>
      <c r="CG22" s="29">
        <f t="shared" si="322"/>
        <v>0</v>
      </c>
      <c r="CH22" s="29">
        <f t="shared" si="323"/>
        <v>0</v>
      </c>
      <c r="CI22" s="29">
        <f t="shared" si="324"/>
        <v>0</v>
      </c>
      <c r="CJ22" s="29">
        <f t="shared" si="325"/>
        <v>0</v>
      </c>
      <c r="CK22" s="29">
        <f t="shared" si="326"/>
        <v>0</v>
      </c>
      <c r="CL22" s="29">
        <f t="shared" si="327"/>
        <v>0</v>
      </c>
      <c r="CM22" s="29">
        <f t="shared" si="328"/>
        <v>0</v>
      </c>
      <c r="CN22" s="29">
        <f t="shared" si="329"/>
        <v>0</v>
      </c>
      <c r="CO22" s="29">
        <f t="shared" si="330"/>
        <v>0</v>
      </c>
      <c r="CP22" s="29">
        <f t="shared" si="331"/>
        <v>0</v>
      </c>
      <c r="CQ22" s="29">
        <f t="shared" si="332"/>
        <v>0</v>
      </c>
      <c r="CR22" s="29">
        <f t="shared" si="333"/>
        <v>0</v>
      </c>
      <c r="CS22" s="29">
        <f t="shared" si="333"/>
        <v>0</v>
      </c>
      <c r="CT22" s="29">
        <f t="shared" si="333"/>
        <v>0</v>
      </c>
      <c r="CU22" s="29">
        <f t="shared" si="333"/>
        <v>0</v>
      </c>
      <c r="CV22" s="29">
        <f t="shared" si="333"/>
        <v>0</v>
      </c>
      <c r="CW22" s="29">
        <f t="shared" si="333"/>
        <v>0</v>
      </c>
      <c r="CX22" s="29">
        <f t="shared" si="333"/>
        <v>0</v>
      </c>
      <c r="CY22" s="29">
        <f t="shared" si="333"/>
        <v>0</v>
      </c>
      <c r="CZ22" s="29">
        <f t="shared" si="333"/>
        <v>0</v>
      </c>
      <c r="DA22" s="29">
        <f t="shared" si="333"/>
        <v>0</v>
      </c>
      <c r="DB22" s="29">
        <f t="shared" si="333"/>
        <v>0</v>
      </c>
      <c r="DC22" s="29">
        <f t="shared" si="333"/>
        <v>0</v>
      </c>
      <c r="DD22" s="29">
        <f t="shared" si="334"/>
        <v>0</v>
      </c>
      <c r="DE22" s="29">
        <f t="shared" si="335"/>
        <v>0</v>
      </c>
      <c r="DF22" s="29">
        <f t="shared" si="336"/>
        <v>0</v>
      </c>
      <c r="DG22" s="29">
        <f t="shared" si="337"/>
        <v>0</v>
      </c>
      <c r="DH22" s="29">
        <f t="shared" si="338"/>
        <v>0</v>
      </c>
      <c r="DI22" s="29">
        <f t="shared" si="339"/>
        <v>0</v>
      </c>
      <c r="DJ22" s="29">
        <f t="shared" si="340"/>
        <v>0</v>
      </c>
      <c r="DK22" s="29">
        <f t="shared" si="340"/>
        <v>1471.307570977918</v>
      </c>
      <c r="DL22" s="29">
        <f t="shared" si="340"/>
        <v>1791.6104100946372</v>
      </c>
      <c r="DM22" s="29">
        <f t="shared" si="340"/>
        <v>1974.0504731861199</v>
      </c>
      <c r="DN22" s="29">
        <f t="shared" si="340"/>
        <v>1157.0164984227129</v>
      </c>
      <c r="DO22" s="29">
        <f t="shared" si="340"/>
        <v>1715.3485804416405</v>
      </c>
      <c r="DP22" s="29">
        <f t="shared" si="340"/>
        <v>2433.3990536277602</v>
      </c>
      <c r="DQ22" s="105">
        <f t="shared" si="341"/>
        <v>1819.9536514195584</v>
      </c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>
        <v>264750</v>
      </c>
      <c r="FL22" s="25">
        <v>264750</v>
      </c>
      <c r="FM22" s="25">
        <v>264750</v>
      </c>
      <c r="FN22" s="25">
        <v>264750</v>
      </c>
      <c r="FO22" s="25">
        <v>264750</v>
      </c>
      <c r="FP22" s="25">
        <v>264750</v>
      </c>
      <c r="FQ22" s="75">
        <v>264750</v>
      </c>
      <c r="FR22" s="28">
        <f t="shared" si="64"/>
        <v>264750</v>
      </c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75">
        <v>0</v>
      </c>
      <c r="HD22" s="75">
        <v>0</v>
      </c>
      <c r="HE22" s="75">
        <v>0</v>
      </c>
      <c r="HF22" s="75">
        <v>0</v>
      </c>
      <c r="HG22" s="75">
        <v>0</v>
      </c>
      <c r="HH22" s="75">
        <v>0</v>
      </c>
      <c r="HI22" s="75">
        <v>0</v>
      </c>
      <c r="HJ22" s="75">
        <v>0</v>
      </c>
      <c r="HK22" s="75">
        <v>0</v>
      </c>
      <c r="HL22" s="75">
        <v>0</v>
      </c>
      <c r="HM22" s="75">
        <v>0</v>
      </c>
      <c r="HN22" s="75">
        <v>0</v>
      </c>
      <c r="HO22" s="75">
        <v>0</v>
      </c>
      <c r="HP22" s="75">
        <v>0</v>
      </c>
      <c r="HQ22" s="75">
        <v>0</v>
      </c>
      <c r="HR22" s="75">
        <v>0</v>
      </c>
      <c r="HS22" s="25">
        <f t="shared" ref="HS22" si="433">+DR22+FS22</f>
        <v>0</v>
      </c>
      <c r="HT22" s="25">
        <f t="shared" ref="HT22" si="434">+DS22+FT22</f>
        <v>0</v>
      </c>
      <c r="HU22" s="25">
        <f t="shared" ref="HU22" si="435">+DT22+FU22</f>
        <v>0</v>
      </c>
      <c r="HV22" s="25">
        <f t="shared" ref="HV22" si="436">+DU22+FV22</f>
        <v>0</v>
      </c>
      <c r="HW22" s="25">
        <f t="shared" ref="HW22" si="437">+DV22+FW22</f>
        <v>0</v>
      </c>
      <c r="HX22" s="25">
        <f t="shared" ref="HX22" si="438">+DW22+FX22</f>
        <v>0</v>
      </c>
      <c r="HY22" s="25">
        <f t="shared" ref="HY22" si="439">+DX22+FY22</f>
        <v>0</v>
      </c>
      <c r="HZ22" s="25">
        <f t="shared" ref="HZ22" si="440">+DY22+FZ22</f>
        <v>0</v>
      </c>
      <c r="IA22" s="25">
        <f t="shared" ref="IA22" si="441">+DZ22+GA22</f>
        <v>0</v>
      </c>
      <c r="IB22" s="25">
        <f t="shared" ref="IB22" si="442">+EA22+GB22</f>
        <v>0</v>
      </c>
      <c r="IC22" s="25">
        <f t="shared" ref="IC22" si="443">+EB22+GC22</f>
        <v>0</v>
      </c>
      <c r="ID22" s="25">
        <f t="shared" ref="ID22" si="444">+EC22+GD22</f>
        <v>0</v>
      </c>
      <c r="IE22" s="25">
        <f t="shared" ref="IE22" si="445">+ED22+GE22</f>
        <v>0</v>
      </c>
      <c r="IF22" s="25">
        <f t="shared" ref="IF22" si="446">+EE22+GF22</f>
        <v>0</v>
      </c>
      <c r="IG22" s="25">
        <f t="shared" ref="IG22" si="447">+EF22+GG22</f>
        <v>0</v>
      </c>
      <c r="IH22" s="25">
        <f t="shared" ref="IH22" si="448">+EG22+GH22</f>
        <v>0</v>
      </c>
      <c r="II22" s="25">
        <f t="shared" ref="II22" si="449">+EH22+GI22</f>
        <v>0</v>
      </c>
      <c r="IJ22" s="25">
        <f t="shared" ref="IJ22" si="450">+EI22+GJ22</f>
        <v>0</v>
      </c>
      <c r="IK22" s="25">
        <f t="shared" ref="IK22" si="451">+EJ22+GK22</f>
        <v>0</v>
      </c>
      <c r="IL22" s="25">
        <f t="shared" ref="IL22" si="452">+EK22+GL22</f>
        <v>0</v>
      </c>
      <c r="IM22" s="25">
        <f t="shared" ref="IM22" si="453">+EL22+GM22</f>
        <v>0</v>
      </c>
      <c r="IN22" s="25">
        <f t="shared" ref="IN22" si="454">+EM22+GN22</f>
        <v>0</v>
      </c>
      <c r="IO22" s="25">
        <f t="shared" ref="IO22" si="455">+EN22+GO22</f>
        <v>0</v>
      </c>
      <c r="IP22" s="25">
        <f t="shared" ref="IP22" si="456">+EO22+GP22</f>
        <v>0</v>
      </c>
      <c r="IQ22" s="25">
        <f t="shared" ref="IQ22" si="457">+EP22+GQ22</f>
        <v>0</v>
      </c>
      <c r="IR22" s="25">
        <f t="shared" ref="IR22" si="458">+EQ22+GR22</f>
        <v>0</v>
      </c>
      <c r="IS22" s="25">
        <f t="shared" ref="IS22" si="459">+ER22+GS22</f>
        <v>0</v>
      </c>
      <c r="IT22" s="25">
        <f t="shared" ref="IT22" si="460">+ES22+GT22</f>
        <v>0</v>
      </c>
      <c r="IU22" s="25">
        <f t="shared" ref="IU22" si="461">+ET22+GU22</f>
        <v>0</v>
      </c>
      <c r="IV22" s="25">
        <f t="shared" ref="IV22" si="462">+EU22+GV22</f>
        <v>0</v>
      </c>
      <c r="IW22" s="25">
        <f t="shared" ref="IW22" si="463">+EV22+GW22</f>
        <v>0</v>
      </c>
      <c r="IX22" s="25">
        <f t="shared" ref="IX22" si="464">+EW22+GX22</f>
        <v>0</v>
      </c>
      <c r="IY22" s="25">
        <f t="shared" ref="IY22" si="465">+EX22+GY22</f>
        <v>0</v>
      </c>
      <c r="IZ22" s="25">
        <f t="shared" ref="IZ22" si="466">+EY22+GZ22</f>
        <v>0</v>
      </c>
      <c r="JA22" s="25">
        <f t="shared" ref="JA22" si="467">+EZ22+HA22</f>
        <v>0</v>
      </c>
      <c r="JB22" s="25">
        <f t="shared" ref="JB22" si="468">+FA22+HB22</f>
        <v>0</v>
      </c>
      <c r="JC22" s="25">
        <f t="shared" ref="JC22" si="469">+FB22+HC22</f>
        <v>0</v>
      </c>
      <c r="JD22" s="25">
        <f t="shared" ref="JD22" si="470">+FC22+HD22</f>
        <v>0</v>
      </c>
      <c r="JE22" s="25">
        <f t="shared" ref="JE22" si="471">+FD22+HE22</f>
        <v>0</v>
      </c>
      <c r="JF22" s="25">
        <f t="shared" ref="JF22" si="472">+FE22+HF22</f>
        <v>0</v>
      </c>
      <c r="JG22" s="25">
        <f t="shared" ref="JG22" si="473">+FF22+HG22</f>
        <v>0</v>
      </c>
      <c r="JH22" s="25">
        <f t="shared" ref="JH22" si="474">+FG22+HH22</f>
        <v>0</v>
      </c>
      <c r="JI22" s="25">
        <f t="shared" ref="JI22" si="475">+FH22+HI22</f>
        <v>0</v>
      </c>
      <c r="JJ22" s="25">
        <f t="shared" si="424"/>
        <v>0</v>
      </c>
      <c r="JK22" s="25">
        <f t="shared" si="425"/>
        <v>0</v>
      </c>
      <c r="JL22" s="25">
        <f t="shared" si="426"/>
        <v>264750</v>
      </c>
      <c r="JM22" s="25">
        <f t="shared" si="427"/>
        <v>264750</v>
      </c>
      <c r="JN22" s="25">
        <f t="shared" si="428"/>
        <v>264750</v>
      </c>
      <c r="JO22" s="25">
        <f t="shared" si="429"/>
        <v>264750</v>
      </c>
      <c r="JP22" s="25">
        <f t="shared" si="430"/>
        <v>264750</v>
      </c>
      <c r="JQ22" s="25">
        <f t="shared" si="431"/>
        <v>264750</v>
      </c>
      <c r="JR22" s="25">
        <f t="shared" si="432"/>
        <v>264750</v>
      </c>
      <c r="JS22" s="28">
        <f t="shared" si="65"/>
        <v>264750</v>
      </c>
      <c r="JT22" s="30">
        <f t="shared" ref="JT22" si="476">+HS22/$N22</f>
        <v>0</v>
      </c>
      <c r="JU22" s="30">
        <f t="shared" ref="JU22" si="477">+HT22/$N22</f>
        <v>0</v>
      </c>
      <c r="JV22" s="30">
        <f t="shared" ref="JV22" si="478">+HU22/$N22</f>
        <v>0</v>
      </c>
      <c r="JW22" s="30">
        <f t="shared" ref="JW22" si="479">+HV22/$N22</f>
        <v>0</v>
      </c>
      <c r="JX22" s="30">
        <f t="shared" ref="JX22" si="480">+HW22/$N22</f>
        <v>0</v>
      </c>
      <c r="JY22" s="30">
        <f t="shared" ref="JY22" si="481">+HX22/$N22</f>
        <v>0</v>
      </c>
      <c r="JZ22" s="30">
        <f t="shared" ref="JZ22" si="482">+HY22/$N22</f>
        <v>0</v>
      </c>
      <c r="KA22" s="30">
        <f t="shared" ref="KA22" si="483">+HZ22/$N22</f>
        <v>0</v>
      </c>
      <c r="KB22" s="30">
        <f t="shared" ref="KB22" si="484">+IA22/$N22</f>
        <v>0</v>
      </c>
      <c r="KC22" s="30">
        <f t="shared" ref="KC22" si="485">+IB22/$N22</f>
        <v>0</v>
      </c>
      <c r="KD22" s="30">
        <f t="shared" ref="KD22" si="486">+IC22/$N22</f>
        <v>0</v>
      </c>
      <c r="KE22" s="30">
        <f t="shared" ref="KE22" si="487">+ID22/$N22</f>
        <v>0</v>
      </c>
      <c r="KF22" s="30">
        <f t="shared" ref="KF22" si="488">+IE22/$N22</f>
        <v>0</v>
      </c>
      <c r="KG22" s="30">
        <f t="shared" ref="KG22" si="489">+IF22/$N22</f>
        <v>0</v>
      </c>
      <c r="KH22" s="30">
        <f t="shared" ref="KH22" si="490">+IG22/$N22</f>
        <v>0</v>
      </c>
      <c r="KI22" s="30">
        <f t="shared" ref="KI22" si="491">+IH22/$N22</f>
        <v>0</v>
      </c>
      <c r="KJ22" s="30">
        <f t="shared" ref="KJ22" si="492">+II22/$N22</f>
        <v>0</v>
      </c>
      <c r="KK22" s="30">
        <f t="shared" ref="KK22" si="493">+IJ22/$N22</f>
        <v>0</v>
      </c>
      <c r="KL22" s="30">
        <f t="shared" ref="KL22" si="494">+IK22/$N22</f>
        <v>0</v>
      </c>
      <c r="KM22" s="30">
        <f t="shared" ref="KM22" si="495">+IL22/$N22</f>
        <v>0</v>
      </c>
      <c r="KN22" s="30">
        <f t="shared" ref="KN22" si="496">+IM22/$N22</f>
        <v>0</v>
      </c>
      <c r="KO22" s="30">
        <f t="shared" ref="KO22" si="497">+IN22/$N22</f>
        <v>0</v>
      </c>
      <c r="KP22" s="30">
        <f t="shared" ref="KP22" si="498">+IO22/$N22</f>
        <v>0</v>
      </c>
      <c r="KQ22" s="30">
        <f t="shared" ref="KQ22" si="499">+IP22/$N22</f>
        <v>0</v>
      </c>
      <c r="KR22" s="30">
        <f t="shared" ref="KR22" si="500">+IQ22/$N22</f>
        <v>0</v>
      </c>
      <c r="KS22" s="30">
        <f t="shared" ref="KS22" si="501">+IR22/$N22</f>
        <v>0</v>
      </c>
      <c r="KT22" s="30">
        <f t="shared" ref="KT22" si="502">+IS22/$N22</f>
        <v>0</v>
      </c>
      <c r="KU22" s="30">
        <f t="shared" ref="KU22" si="503">+IT22/$N22</f>
        <v>0</v>
      </c>
      <c r="KV22" s="30">
        <f t="shared" ref="KV22" si="504">+IU22/$N22</f>
        <v>0</v>
      </c>
      <c r="KW22" s="30">
        <f t="shared" ref="KW22" si="505">+IV22/$N22</f>
        <v>0</v>
      </c>
      <c r="KX22" s="30">
        <f t="shared" ref="KX22" si="506">+IW22/$N22</f>
        <v>0</v>
      </c>
      <c r="KY22" s="30">
        <f t="shared" ref="KY22" si="507">+IX22/$N22</f>
        <v>0</v>
      </c>
      <c r="KZ22" s="30">
        <f t="shared" ref="KZ22:LJ22" si="508">+IY22/$N22</f>
        <v>0</v>
      </c>
      <c r="LA22" s="30">
        <f t="shared" si="508"/>
        <v>0</v>
      </c>
      <c r="LB22" s="30">
        <f t="shared" si="508"/>
        <v>0</v>
      </c>
      <c r="LC22" s="30">
        <f t="shared" si="508"/>
        <v>0</v>
      </c>
      <c r="LD22" s="30">
        <f t="shared" si="508"/>
        <v>0</v>
      </c>
      <c r="LE22" s="30">
        <f t="shared" si="508"/>
        <v>0</v>
      </c>
      <c r="LF22" s="30">
        <f t="shared" si="508"/>
        <v>0</v>
      </c>
      <c r="LG22" s="30">
        <f t="shared" si="508"/>
        <v>0</v>
      </c>
      <c r="LH22" s="30">
        <f t="shared" si="508"/>
        <v>0</v>
      </c>
      <c r="LI22" s="30">
        <f t="shared" si="508"/>
        <v>0</v>
      </c>
      <c r="LJ22" s="30">
        <f t="shared" si="508"/>
        <v>0</v>
      </c>
      <c r="LK22" s="30">
        <f t="shared" ref="LK22" si="509">+JJ22/$N22</f>
        <v>0</v>
      </c>
      <c r="LL22" s="30">
        <f t="shared" ref="LL22" si="510">+JK22/$N22</f>
        <v>0</v>
      </c>
      <c r="LM22" s="30">
        <f t="shared" ref="LM22:LS22" si="511">+JL22/$N22</f>
        <v>250</v>
      </c>
      <c r="LN22" s="30">
        <f t="shared" si="511"/>
        <v>250</v>
      </c>
      <c r="LO22" s="30">
        <f t="shared" si="511"/>
        <v>250</v>
      </c>
      <c r="LP22" s="30">
        <f t="shared" si="511"/>
        <v>250</v>
      </c>
      <c r="LQ22" s="30">
        <f t="shared" si="511"/>
        <v>250</v>
      </c>
      <c r="LR22" s="30">
        <f t="shared" si="511"/>
        <v>250</v>
      </c>
      <c r="LS22" s="30">
        <f t="shared" si="511"/>
        <v>250</v>
      </c>
      <c r="LT22" s="69">
        <f t="shared" si="100"/>
        <v>250</v>
      </c>
      <c r="LU22" s="40">
        <f t="shared" si="101"/>
        <v>250</v>
      </c>
      <c r="LV22" s="40">
        <f t="shared" si="102"/>
        <v>0</v>
      </c>
    </row>
    <row r="23" spans="1:334" x14ac:dyDescent="0.25">
      <c r="A23" s="21">
        <f t="shared" si="103"/>
        <v>22</v>
      </c>
      <c r="B23" s="22" t="s">
        <v>211</v>
      </c>
      <c r="C23" s="21" t="s">
        <v>497</v>
      </c>
      <c r="D23" s="22" t="s">
        <v>7</v>
      </c>
      <c r="E23" s="23" t="s">
        <v>830</v>
      </c>
      <c r="F23" s="21" t="s">
        <v>1096</v>
      </c>
      <c r="G23" s="23" t="s">
        <v>243</v>
      </c>
      <c r="H23" s="24" t="s">
        <v>244</v>
      </c>
      <c r="I23" s="21" t="s">
        <v>197</v>
      </c>
      <c r="J23" s="94">
        <v>41632</v>
      </c>
      <c r="K23" s="94">
        <v>43404</v>
      </c>
      <c r="L23" s="21" t="s">
        <v>275</v>
      </c>
      <c r="M23" s="25">
        <v>620</v>
      </c>
      <c r="N23" s="25">
        <v>1035</v>
      </c>
      <c r="O23" s="26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5">
        <v>0</v>
      </c>
      <c r="W23" s="25">
        <v>0</v>
      </c>
      <c r="X23" s="25">
        <v>3235745</v>
      </c>
      <c r="Y23" s="25">
        <v>5070885</v>
      </c>
      <c r="Z23" s="25">
        <v>6921240</v>
      </c>
      <c r="AA23" s="25">
        <v>8086511</v>
      </c>
      <c r="AB23" s="25">
        <v>8890255</v>
      </c>
      <c r="AC23" s="25">
        <v>8908009</v>
      </c>
      <c r="AD23" s="25">
        <v>9500000</v>
      </c>
      <c r="AE23" s="25">
        <v>8396799</v>
      </c>
      <c r="AF23" s="25">
        <v>10328180</v>
      </c>
      <c r="AG23" s="25">
        <v>9248738</v>
      </c>
      <c r="AH23" s="25">
        <v>14762000</v>
      </c>
      <c r="AI23" s="25">
        <v>11259891</v>
      </c>
      <c r="AJ23" s="25">
        <v>18480017</v>
      </c>
      <c r="AK23" s="25">
        <v>16890123</v>
      </c>
      <c r="AL23" s="25">
        <v>10901341</v>
      </c>
      <c r="AM23" s="25">
        <v>10984511</v>
      </c>
      <c r="AN23" s="25">
        <v>12600000</v>
      </c>
      <c r="AO23" s="25">
        <v>12800000</v>
      </c>
      <c r="AP23" s="25">
        <v>14709810</v>
      </c>
      <c r="AQ23" s="25">
        <v>14089600</v>
      </c>
      <c r="AR23" s="25">
        <v>14809312</v>
      </c>
      <c r="AS23" s="25">
        <v>14098715</v>
      </c>
      <c r="AT23" s="25">
        <v>13202684</v>
      </c>
      <c r="AU23" s="25">
        <v>11572155</v>
      </c>
      <c r="AV23" s="25">
        <v>13670755</v>
      </c>
      <c r="AW23" s="25">
        <v>13742595</v>
      </c>
      <c r="AX23" s="25">
        <v>12519220</v>
      </c>
      <c r="AY23" s="25">
        <v>13556456</v>
      </c>
      <c r="AZ23" s="25">
        <v>15761273</v>
      </c>
      <c r="BA23" s="25">
        <v>15190151</v>
      </c>
      <c r="BB23" s="25">
        <v>13817963</v>
      </c>
      <c r="BC23" s="25">
        <v>15981550</v>
      </c>
      <c r="BD23" s="75">
        <v>14719420</v>
      </c>
      <c r="BE23" s="75">
        <v>14365420</v>
      </c>
      <c r="BF23" s="75">
        <v>15304510</v>
      </c>
      <c r="BG23" s="75">
        <v>19757938</v>
      </c>
      <c r="BH23" s="75">
        <v>25710592</v>
      </c>
      <c r="BI23" s="75">
        <v>17165876</v>
      </c>
      <c r="BJ23" s="75">
        <v>14728619</v>
      </c>
      <c r="BK23" s="75">
        <v>15770375</v>
      </c>
      <c r="BL23" s="75">
        <v>15883000</v>
      </c>
      <c r="BM23" s="75">
        <v>41199355</v>
      </c>
      <c r="BN23" s="75">
        <v>38142976</v>
      </c>
      <c r="BO23" s="75">
        <v>41054321</v>
      </c>
      <c r="BP23" s="28">
        <f t="shared" si="63"/>
        <v>34069913</v>
      </c>
      <c r="BQ23" s="29">
        <f t="shared" si="306"/>
        <v>0</v>
      </c>
      <c r="BR23" s="29">
        <f t="shared" si="307"/>
        <v>0</v>
      </c>
      <c r="BS23" s="29">
        <f t="shared" si="308"/>
        <v>0</v>
      </c>
      <c r="BT23" s="29">
        <f t="shared" si="309"/>
        <v>0</v>
      </c>
      <c r="BU23" s="29">
        <f t="shared" si="310"/>
        <v>0</v>
      </c>
      <c r="BV23" s="29">
        <f t="shared" si="311"/>
        <v>0</v>
      </c>
      <c r="BW23" s="29">
        <f t="shared" si="312"/>
        <v>0</v>
      </c>
      <c r="BX23" s="29">
        <f t="shared" si="313"/>
        <v>0</v>
      </c>
      <c r="BY23" s="29">
        <f t="shared" si="314"/>
        <v>5218.9435483870966</v>
      </c>
      <c r="BZ23" s="29">
        <f t="shared" si="315"/>
        <v>8178.8467741935483</v>
      </c>
      <c r="CA23" s="29">
        <f t="shared" si="316"/>
        <v>11163.290322580646</v>
      </c>
      <c r="CB23" s="29">
        <f t="shared" si="317"/>
        <v>13042.759677419355</v>
      </c>
      <c r="CC23" s="29">
        <f t="shared" si="318"/>
        <v>14339.120967741936</v>
      </c>
      <c r="CD23" s="29">
        <f t="shared" si="319"/>
        <v>14367.756451612904</v>
      </c>
      <c r="CE23" s="29">
        <f t="shared" si="320"/>
        <v>15322.58064516129</v>
      </c>
      <c r="CF23" s="29">
        <f t="shared" si="321"/>
        <v>13543.224193548387</v>
      </c>
      <c r="CG23" s="29">
        <f t="shared" si="322"/>
        <v>16658.354838709678</v>
      </c>
      <c r="CH23" s="29">
        <f t="shared" si="323"/>
        <v>14917.31935483871</v>
      </c>
      <c r="CI23" s="29">
        <f t="shared" si="324"/>
        <v>23809.677419354837</v>
      </c>
      <c r="CJ23" s="29">
        <f t="shared" si="325"/>
        <v>18161.114516129033</v>
      </c>
      <c r="CK23" s="29">
        <f t="shared" si="326"/>
        <v>29806.479032258063</v>
      </c>
      <c r="CL23" s="29">
        <f t="shared" si="327"/>
        <v>27242.13387096774</v>
      </c>
      <c r="CM23" s="29">
        <f t="shared" si="328"/>
        <v>17582.808064516128</v>
      </c>
      <c r="CN23" s="29">
        <f t="shared" si="329"/>
        <v>17716.95322580645</v>
      </c>
      <c r="CO23" s="29">
        <f t="shared" si="330"/>
        <v>20322.580645161292</v>
      </c>
      <c r="CP23" s="29">
        <f t="shared" si="331"/>
        <v>20645.16129032258</v>
      </c>
      <c r="CQ23" s="29">
        <f t="shared" si="332"/>
        <v>23725.5</v>
      </c>
      <c r="CR23" s="29">
        <f t="shared" si="333"/>
        <v>22725.16129032258</v>
      </c>
      <c r="CS23" s="29">
        <f t="shared" si="333"/>
        <v>23885.987096774192</v>
      </c>
      <c r="CT23" s="29">
        <f t="shared" si="333"/>
        <v>22739.862903225807</v>
      </c>
      <c r="CU23" s="29">
        <f t="shared" si="333"/>
        <v>21294.651612903224</v>
      </c>
      <c r="CV23" s="29">
        <f t="shared" si="333"/>
        <v>18664.766129032258</v>
      </c>
      <c r="CW23" s="29">
        <f t="shared" si="333"/>
        <v>22049.604838709678</v>
      </c>
      <c r="CX23" s="29">
        <f t="shared" si="333"/>
        <v>22165.475806451614</v>
      </c>
      <c r="CY23" s="29">
        <f t="shared" si="333"/>
        <v>20192.290322580644</v>
      </c>
      <c r="CZ23" s="29">
        <f t="shared" si="333"/>
        <v>21865.251612903226</v>
      </c>
      <c r="DA23" s="29">
        <f t="shared" si="333"/>
        <v>25421.40806451613</v>
      </c>
      <c r="DB23" s="29">
        <f t="shared" si="333"/>
        <v>24500.243548387098</v>
      </c>
      <c r="DC23" s="29">
        <f t="shared" si="333"/>
        <v>22287.037096774195</v>
      </c>
      <c r="DD23" s="29">
        <f t="shared" si="334"/>
        <v>25776.693548387098</v>
      </c>
      <c r="DE23" s="29">
        <f t="shared" si="335"/>
        <v>23741</v>
      </c>
      <c r="DF23" s="29">
        <f t="shared" si="336"/>
        <v>23170.032258064515</v>
      </c>
      <c r="DG23" s="29">
        <f t="shared" si="337"/>
        <v>24684.693548387098</v>
      </c>
      <c r="DH23" s="29">
        <f t="shared" si="338"/>
        <v>31867.641935483873</v>
      </c>
      <c r="DI23" s="29">
        <f t="shared" si="339"/>
        <v>41468.696774193551</v>
      </c>
      <c r="DJ23" s="29">
        <f t="shared" si="340"/>
        <v>27686.896774193548</v>
      </c>
      <c r="DK23" s="29">
        <f t="shared" si="340"/>
        <v>23755.837096774194</v>
      </c>
      <c r="DL23" s="29">
        <f t="shared" si="340"/>
        <v>25436.08870967742</v>
      </c>
      <c r="DM23" s="29">
        <f t="shared" si="340"/>
        <v>25617.741935483871</v>
      </c>
      <c r="DN23" s="29">
        <f t="shared" si="340"/>
        <v>66450.572580645166</v>
      </c>
      <c r="DO23" s="29">
        <f t="shared" si="340"/>
        <v>61520.929032258064</v>
      </c>
      <c r="DP23" s="29">
        <f t="shared" si="340"/>
        <v>66216.646774193548</v>
      </c>
      <c r="DQ23" s="105">
        <f t="shared" si="341"/>
        <v>54951.472580645161</v>
      </c>
      <c r="DR23" s="25"/>
      <c r="DS23" s="25"/>
      <c r="DT23" s="25"/>
      <c r="DU23" s="25"/>
      <c r="DV23" s="25"/>
      <c r="DW23" s="25"/>
      <c r="DX23" s="25"/>
      <c r="DY23" s="25"/>
      <c r="DZ23" s="25"/>
      <c r="EA23" s="25">
        <v>260820</v>
      </c>
      <c r="EB23" s="25">
        <v>217350</v>
      </c>
      <c r="EC23" s="25">
        <v>217350</v>
      </c>
      <c r="ED23" s="25">
        <v>217350</v>
      </c>
      <c r="EE23" s="25">
        <v>217350</v>
      </c>
      <c r="EF23" s="25">
        <v>217350</v>
      </c>
      <c r="EG23" s="25">
        <v>217350</v>
      </c>
      <c r="EH23" s="25">
        <v>217350</v>
      </c>
      <c r="EI23" s="25">
        <v>217350</v>
      </c>
      <c r="EJ23" s="25">
        <v>217350</v>
      </c>
      <c r="EK23" s="25">
        <v>217350</v>
      </c>
      <c r="EL23" s="25">
        <v>217350</v>
      </c>
      <c r="EM23" s="25">
        <v>222870</v>
      </c>
      <c r="EN23" s="25">
        <v>227700</v>
      </c>
      <c r="EO23" s="25">
        <v>227700</v>
      </c>
      <c r="EP23" s="25">
        <v>227700</v>
      </c>
      <c r="EQ23" s="25">
        <v>227700</v>
      </c>
      <c r="ER23" s="25">
        <v>227700</v>
      </c>
      <c r="ES23" s="25">
        <v>227700</v>
      </c>
      <c r="ET23" s="25">
        <v>227700</v>
      </c>
      <c r="EU23" s="25">
        <v>227700</v>
      </c>
      <c r="EV23" s="25">
        <v>227700</v>
      </c>
      <c r="EW23" s="25">
        <v>227700</v>
      </c>
      <c r="EX23" s="25">
        <v>227700</v>
      </c>
      <c r="EY23" s="25">
        <v>233220</v>
      </c>
      <c r="EZ23" s="25">
        <v>238050</v>
      </c>
      <c r="FA23" s="25">
        <v>238050</v>
      </c>
      <c r="FB23" s="25">
        <v>238050</v>
      </c>
      <c r="FC23" s="25">
        <v>238050</v>
      </c>
      <c r="FD23" s="25">
        <v>238050</v>
      </c>
      <c r="FE23" s="25">
        <v>238050</v>
      </c>
      <c r="FF23" s="25">
        <v>238050</v>
      </c>
      <c r="FG23" s="25">
        <v>238050</v>
      </c>
      <c r="FH23" s="25">
        <v>238050</v>
      </c>
      <c r="FI23" s="25">
        <v>238050</v>
      </c>
      <c r="FJ23" s="25">
        <v>238050</v>
      </c>
      <c r="FK23" s="25">
        <v>244674</v>
      </c>
      <c r="FL23" s="25">
        <v>250470</v>
      </c>
      <c r="FM23" s="25">
        <v>250470</v>
      </c>
      <c r="FN23" s="25">
        <v>250470</v>
      </c>
      <c r="FO23" s="25">
        <v>250470</v>
      </c>
      <c r="FP23" s="25">
        <v>250470</v>
      </c>
      <c r="FQ23" s="75">
        <v>250470</v>
      </c>
      <c r="FR23" s="28">
        <f t="shared" si="64"/>
        <v>250470</v>
      </c>
      <c r="FS23" s="25">
        <v>0</v>
      </c>
      <c r="FT23" s="25">
        <v>0</v>
      </c>
      <c r="FU23" s="25">
        <v>0</v>
      </c>
      <c r="FV23" s="25">
        <v>0</v>
      </c>
      <c r="FW23" s="25">
        <v>0</v>
      </c>
      <c r="FX23" s="25">
        <v>0</v>
      </c>
      <c r="FY23" s="25">
        <v>0</v>
      </c>
      <c r="FZ23" s="25">
        <v>0</v>
      </c>
      <c r="GA23" s="25">
        <v>0</v>
      </c>
      <c r="GB23" s="25">
        <v>0</v>
      </c>
      <c r="GC23" s="25">
        <v>0</v>
      </c>
      <c r="GD23" s="25">
        <v>0</v>
      </c>
      <c r="GE23" s="25">
        <v>0</v>
      </c>
      <c r="GF23" s="25">
        <v>0</v>
      </c>
      <c r="GG23" s="25">
        <v>0</v>
      </c>
      <c r="GH23" s="25">
        <v>0</v>
      </c>
      <c r="GI23" s="25">
        <v>0</v>
      </c>
      <c r="GJ23" s="25">
        <v>0</v>
      </c>
      <c r="GK23" s="25">
        <v>0</v>
      </c>
      <c r="GL23" s="25">
        <v>0</v>
      </c>
      <c r="GM23" s="25">
        <v>0</v>
      </c>
      <c r="GN23" s="25">
        <v>0</v>
      </c>
      <c r="GO23" s="25">
        <v>0</v>
      </c>
      <c r="GP23" s="25">
        <v>0</v>
      </c>
      <c r="GQ23" s="25">
        <v>0</v>
      </c>
      <c r="GR23" s="25">
        <v>0</v>
      </c>
      <c r="GS23" s="25">
        <v>0</v>
      </c>
      <c r="GT23" s="25">
        <v>0</v>
      </c>
      <c r="GU23" s="25">
        <v>0</v>
      </c>
      <c r="GV23" s="25">
        <v>0</v>
      </c>
      <c r="GW23" s="25">
        <v>0</v>
      </c>
      <c r="GX23" s="25">
        <v>0</v>
      </c>
      <c r="GY23" s="25">
        <v>0</v>
      </c>
      <c r="GZ23" s="25">
        <v>0</v>
      </c>
      <c r="HA23" s="25">
        <v>0</v>
      </c>
      <c r="HB23" s="25">
        <v>0</v>
      </c>
      <c r="HC23" s="75">
        <v>0</v>
      </c>
      <c r="HD23" s="75">
        <v>0</v>
      </c>
      <c r="HE23" s="75">
        <v>0</v>
      </c>
      <c r="HF23" s="75">
        <v>0</v>
      </c>
      <c r="HG23" s="75">
        <v>0</v>
      </c>
      <c r="HH23" s="75">
        <v>0</v>
      </c>
      <c r="HI23" s="75">
        <v>0</v>
      </c>
      <c r="HJ23" s="75">
        <v>0</v>
      </c>
      <c r="HK23" s="75">
        <v>0</v>
      </c>
      <c r="HL23" s="75">
        <v>0</v>
      </c>
      <c r="HM23" s="75">
        <v>0</v>
      </c>
      <c r="HN23" s="75">
        <v>0</v>
      </c>
      <c r="HO23" s="75">
        <v>0</v>
      </c>
      <c r="HP23" s="75">
        <v>0</v>
      </c>
      <c r="HQ23" s="75">
        <v>0</v>
      </c>
      <c r="HR23" s="75">
        <v>0</v>
      </c>
      <c r="HS23" s="25">
        <f t="shared" si="27"/>
        <v>0</v>
      </c>
      <c r="HT23" s="25">
        <f t="shared" si="28"/>
        <v>0</v>
      </c>
      <c r="HU23" s="25">
        <f t="shared" si="29"/>
        <v>0</v>
      </c>
      <c r="HV23" s="25">
        <f t="shared" si="30"/>
        <v>0</v>
      </c>
      <c r="HW23" s="25">
        <f t="shared" si="31"/>
        <v>0</v>
      </c>
      <c r="HX23" s="25">
        <f t="shared" si="32"/>
        <v>0</v>
      </c>
      <c r="HY23" s="25">
        <f t="shared" si="33"/>
        <v>0</v>
      </c>
      <c r="HZ23" s="25">
        <f t="shared" si="34"/>
        <v>0</v>
      </c>
      <c r="IA23" s="25">
        <f t="shared" si="35"/>
        <v>0</v>
      </c>
      <c r="IB23" s="25">
        <f t="shared" si="36"/>
        <v>260820</v>
      </c>
      <c r="IC23" s="25">
        <f t="shared" si="37"/>
        <v>217350</v>
      </c>
      <c r="ID23" s="25">
        <f t="shared" si="38"/>
        <v>217350</v>
      </c>
      <c r="IE23" s="25">
        <f t="shared" si="39"/>
        <v>217350</v>
      </c>
      <c r="IF23" s="25">
        <f t="shared" si="40"/>
        <v>217350</v>
      </c>
      <c r="IG23" s="25">
        <f t="shared" si="41"/>
        <v>217350</v>
      </c>
      <c r="IH23" s="25">
        <f t="shared" si="42"/>
        <v>217350</v>
      </c>
      <c r="II23" s="25">
        <f t="shared" si="43"/>
        <v>217350</v>
      </c>
      <c r="IJ23" s="25">
        <f t="shared" si="44"/>
        <v>217350</v>
      </c>
      <c r="IK23" s="25">
        <f t="shared" si="45"/>
        <v>217350</v>
      </c>
      <c r="IL23" s="25">
        <f t="shared" si="46"/>
        <v>217350</v>
      </c>
      <c r="IM23" s="25">
        <f t="shared" si="47"/>
        <v>217350</v>
      </c>
      <c r="IN23" s="25">
        <f t="shared" si="48"/>
        <v>222870</v>
      </c>
      <c r="IO23" s="25">
        <f t="shared" si="49"/>
        <v>227700</v>
      </c>
      <c r="IP23" s="25">
        <f t="shared" si="50"/>
        <v>227700</v>
      </c>
      <c r="IQ23" s="25">
        <f t="shared" si="302"/>
        <v>227700</v>
      </c>
      <c r="IR23" s="25">
        <f t="shared" si="303"/>
        <v>227700</v>
      </c>
      <c r="IS23" s="25">
        <f t="shared" si="53"/>
        <v>227700</v>
      </c>
      <c r="IT23" s="25">
        <f t="shared" si="54"/>
        <v>227700</v>
      </c>
      <c r="IU23" s="25">
        <f t="shared" si="55"/>
        <v>227700</v>
      </c>
      <c r="IV23" s="25">
        <f t="shared" si="56"/>
        <v>227700</v>
      </c>
      <c r="IW23" s="25">
        <f t="shared" si="236"/>
        <v>227700</v>
      </c>
      <c r="IX23" s="25">
        <f t="shared" si="171"/>
        <v>227700</v>
      </c>
      <c r="IY23" s="25">
        <f t="shared" si="237"/>
        <v>227700</v>
      </c>
      <c r="IZ23" s="25">
        <f t="shared" si="238"/>
        <v>233220</v>
      </c>
      <c r="JA23" s="25">
        <f t="shared" si="239"/>
        <v>238050</v>
      </c>
      <c r="JB23" s="25">
        <f t="shared" si="240"/>
        <v>238050</v>
      </c>
      <c r="JC23" s="25">
        <f t="shared" si="241"/>
        <v>238050</v>
      </c>
      <c r="JD23" s="25">
        <f t="shared" si="242"/>
        <v>238050</v>
      </c>
      <c r="JE23" s="25">
        <f t="shared" si="243"/>
        <v>238050</v>
      </c>
      <c r="JF23" s="25">
        <f t="shared" si="420"/>
        <v>238050</v>
      </c>
      <c r="JG23" s="25">
        <f t="shared" si="421"/>
        <v>238050</v>
      </c>
      <c r="JH23" s="25">
        <f t="shared" si="422"/>
        <v>238050</v>
      </c>
      <c r="JI23" s="25">
        <f t="shared" si="423"/>
        <v>238050</v>
      </c>
      <c r="JJ23" s="25">
        <f t="shared" si="424"/>
        <v>238050</v>
      </c>
      <c r="JK23" s="25">
        <f t="shared" si="425"/>
        <v>238050</v>
      </c>
      <c r="JL23" s="25">
        <f t="shared" si="426"/>
        <v>244674</v>
      </c>
      <c r="JM23" s="25">
        <f t="shared" si="427"/>
        <v>250470</v>
      </c>
      <c r="JN23" s="25">
        <f t="shared" si="428"/>
        <v>250470</v>
      </c>
      <c r="JO23" s="25">
        <f t="shared" si="429"/>
        <v>250470</v>
      </c>
      <c r="JP23" s="25">
        <f t="shared" si="430"/>
        <v>250470</v>
      </c>
      <c r="JQ23" s="25">
        <f t="shared" si="431"/>
        <v>250470</v>
      </c>
      <c r="JR23" s="25">
        <f t="shared" si="432"/>
        <v>250470</v>
      </c>
      <c r="JS23" s="28">
        <f t="shared" si="65"/>
        <v>250470</v>
      </c>
      <c r="JT23" s="30">
        <f t="shared" si="66"/>
        <v>0</v>
      </c>
      <c r="JU23" s="30">
        <f t="shared" si="67"/>
        <v>0</v>
      </c>
      <c r="JV23" s="30">
        <f t="shared" si="68"/>
        <v>0</v>
      </c>
      <c r="JW23" s="30">
        <f t="shared" si="69"/>
        <v>0</v>
      </c>
      <c r="JX23" s="30">
        <f t="shared" si="70"/>
        <v>0</v>
      </c>
      <c r="JY23" s="30">
        <f t="shared" si="71"/>
        <v>0</v>
      </c>
      <c r="JZ23" s="30">
        <f t="shared" si="72"/>
        <v>0</v>
      </c>
      <c r="KA23" s="30">
        <f t="shared" si="73"/>
        <v>0</v>
      </c>
      <c r="KB23" s="30">
        <f t="shared" si="74"/>
        <v>0</v>
      </c>
      <c r="KC23" s="30">
        <f t="shared" si="75"/>
        <v>252</v>
      </c>
      <c r="KD23" s="30">
        <f t="shared" si="76"/>
        <v>210</v>
      </c>
      <c r="KE23" s="30">
        <f t="shared" si="77"/>
        <v>210</v>
      </c>
      <c r="KF23" s="30">
        <f t="shared" si="78"/>
        <v>210</v>
      </c>
      <c r="KG23" s="30">
        <f t="shared" si="79"/>
        <v>210</v>
      </c>
      <c r="KH23" s="30">
        <f t="shared" si="80"/>
        <v>210</v>
      </c>
      <c r="KI23" s="30">
        <f t="shared" si="81"/>
        <v>210</v>
      </c>
      <c r="KJ23" s="30">
        <f t="shared" si="82"/>
        <v>210</v>
      </c>
      <c r="KK23" s="30">
        <f t="shared" si="83"/>
        <v>210</v>
      </c>
      <c r="KL23" s="30">
        <f t="shared" si="84"/>
        <v>210</v>
      </c>
      <c r="KM23" s="30">
        <f t="shared" si="85"/>
        <v>210</v>
      </c>
      <c r="KN23" s="30">
        <f t="shared" si="86"/>
        <v>210</v>
      </c>
      <c r="KO23" s="30">
        <f t="shared" si="87"/>
        <v>215.33333333333334</v>
      </c>
      <c r="KP23" s="30">
        <f t="shared" si="88"/>
        <v>220</v>
      </c>
      <c r="KQ23" s="30">
        <f t="shared" si="89"/>
        <v>220</v>
      </c>
      <c r="KR23" s="30">
        <f t="shared" si="90"/>
        <v>220</v>
      </c>
      <c r="KS23" s="30">
        <f t="shared" si="91"/>
        <v>220</v>
      </c>
      <c r="KT23" s="30">
        <f t="shared" si="92"/>
        <v>220</v>
      </c>
      <c r="KU23" s="30">
        <f t="shared" si="93"/>
        <v>220</v>
      </c>
      <c r="KV23" s="30">
        <f t="shared" si="94"/>
        <v>220</v>
      </c>
      <c r="KW23" s="30">
        <f t="shared" si="95"/>
        <v>220</v>
      </c>
      <c r="KX23" s="30">
        <f t="shared" si="96"/>
        <v>220</v>
      </c>
      <c r="KY23" s="30">
        <f t="shared" si="97"/>
        <v>220</v>
      </c>
      <c r="KZ23" s="30">
        <f t="shared" si="98"/>
        <v>220</v>
      </c>
      <c r="LA23" s="30">
        <f t="shared" si="99"/>
        <v>225.33333333333334</v>
      </c>
      <c r="LB23" s="30">
        <f t="shared" si="99"/>
        <v>230</v>
      </c>
      <c r="LC23" s="30">
        <f t="shared" si="99"/>
        <v>230</v>
      </c>
      <c r="LD23" s="30">
        <f t="shared" si="99"/>
        <v>230</v>
      </c>
      <c r="LE23" s="30">
        <f t="shared" si="304"/>
        <v>230</v>
      </c>
      <c r="LF23" s="30">
        <f t="shared" si="304"/>
        <v>230</v>
      </c>
      <c r="LG23" s="30">
        <f t="shared" si="304"/>
        <v>230</v>
      </c>
      <c r="LH23" s="30">
        <f t="shared" si="304"/>
        <v>230</v>
      </c>
      <c r="LI23" s="30">
        <f t="shared" si="304"/>
        <v>230</v>
      </c>
      <c r="LJ23" s="30">
        <f t="shared" si="304"/>
        <v>230</v>
      </c>
      <c r="LK23" s="30">
        <f t="shared" si="305"/>
        <v>230</v>
      </c>
      <c r="LL23" s="30">
        <f t="shared" si="305"/>
        <v>230</v>
      </c>
      <c r="LM23" s="30">
        <f t="shared" si="305"/>
        <v>236.4</v>
      </c>
      <c r="LN23" s="30">
        <f t="shared" si="305"/>
        <v>242</v>
      </c>
      <c r="LO23" s="30">
        <f t="shared" si="305"/>
        <v>242</v>
      </c>
      <c r="LP23" s="30">
        <f t="shared" si="305"/>
        <v>242</v>
      </c>
      <c r="LQ23" s="30">
        <f t="shared" si="305"/>
        <v>242</v>
      </c>
      <c r="LR23" s="30">
        <f t="shared" si="305"/>
        <v>242</v>
      </c>
      <c r="LS23" s="30">
        <f t="shared" si="305"/>
        <v>242</v>
      </c>
      <c r="LT23" s="69">
        <f t="shared" si="100"/>
        <v>242</v>
      </c>
      <c r="LU23" s="40">
        <f t="shared" si="101"/>
        <v>242</v>
      </c>
      <c r="LV23" s="40">
        <f t="shared" si="102"/>
        <v>0</v>
      </c>
    </row>
    <row r="24" spans="1:334" x14ac:dyDescent="0.25">
      <c r="A24" s="21">
        <f t="shared" si="103"/>
        <v>23</v>
      </c>
      <c r="B24" s="22" t="s">
        <v>211</v>
      </c>
      <c r="C24" s="21" t="s">
        <v>357</v>
      </c>
      <c r="D24" s="22" t="s">
        <v>7</v>
      </c>
      <c r="E24" s="23"/>
      <c r="F24" s="21" t="s">
        <v>1086</v>
      </c>
      <c r="G24" s="32" t="s">
        <v>22</v>
      </c>
      <c r="H24" s="24" t="s">
        <v>1342</v>
      </c>
      <c r="I24" s="21" t="s">
        <v>197</v>
      </c>
      <c r="J24" s="94">
        <v>41384</v>
      </c>
      <c r="K24" s="94"/>
      <c r="L24" s="21" t="s">
        <v>275</v>
      </c>
      <c r="M24" s="25">
        <v>516</v>
      </c>
      <c r="N24" s="25">
        <v>862</v>
      </c>
      <c r="O24" s="26">
        <v>0.12</v>
      </c>
      <c r="P24" s="27">
        <v>110000</v>
      </c>
      <c r="Q24" s="27">
        <v>212308</v>
      </c>
      <c r="R24" s="27">
        <v>220035</v>
      </c>
      <c r="S24" s="27">
        <v>197314</v>
      </c>
      <c r="T24" s="25">
        <v>178414</v>
      </c>
      <c r="U24" s="25">
        <v>165424</v>
      </c>
      <c r="V24" s="25">
        <v>366836</v>
      </c>
      <c r="W24" s="25">
        <v>350000</v>
      </c>
      <c r="X24" s="25">
        <v>210340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O24" s="25">
        <v>0</v>
      </c>
      <c r="AP24" s="25">
        <v>0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V24" s="25">
        <v>0</v>
      </c>
      <c r="AW24" s="25">
        <v>0</v>
      </c>
      <c r="AX24" s="25">
        <v>0</v>
      </c>
      <c r="AY24" s="25">
        <v>0</v>
      </c>
      <c r="AZ24" s="25">
        <v>0</v>
      </c>
      <c r="BA24" s="25">
        <v>0</v>
      </c>
      <c r="BB24" s="25">
        <v>0</v>
      </c>
      <c r="BC24" s="25">
        <v>0</v>
      </c>
      <c r="BD24" s="25">
        <v>0</v>
      </c>
      <c r="BE24" s="25">
        <v>0</v>
      </c>
      <c r="BF24" s="25">
        <v>0</v>
      </c>
      <c r="BG24" s="25">
        <v>0</v>
      </c>
      <c r="BH24" s="25">
        <v>0</v>
      </c>
      <c r="BI24" s="25">
        <v>0</v>
      </c>
      <c r="BJ24" s="25">
        <v>0</v>
      </c>
      <c r="BK24" s="25">
        <v>0</v>
      </c>
      <c r="BL24" s="25">
        <v>0</v>
      </c>
      <c r="BM24" s="25">
        <v>0</v>
      </c>
      <c r="BN24" s="25">
        <v>0</v>
      </c>
      <c r="BO24" s="75">
        <v>0</v>
      </c>
      <c r="BP24" s="28">
        <f t="shared" si="63"/>
        <v>0</v>
      </c>
      <c r="BQ24" s="29">
        <f t="shared" si="306"/>
        <v>213.1782945736434</v>
      </c>
      <c r="BR24" s="29">
        <f t="shared" si="307"/>
        <v>411.44961240310079</v>
      </c>
      <c r="BS24" s="29">
        <f t="shared" si="308"/>
        <v>426.42441860465118</v>
      </c>
      <c r="BT24" s="29">
        <f t="shared" si="309"/>
        <v>382.39147286821708</v>
      </c>
      <c r="BU24" s="29">
        <f t="shared" si="310"/>
        <v>345.76356589147287</v>
      </c>
      <c r="BV24" s="29">
        <f t="shared" si="311"/>
        <v>320.58914728682169</v>
      </c>
      <c r="BW24" s="29">
        <f t="shared" si="312"/>
        <v>710.92248062015506</v>
      </c>
      <c r="BX24" s="29">
        <f t="shared" si="313"/>
        <v>678.2945736434109</v>
      </c>
      <c r="BY24" s="29">
        <f t="shared" si="314"/>
        <v>407.63565891472871</v>
      </c>
      <c r="BZ24" s="29">
        <f t="shared" si="315"/>
        <v>0</v>
      </c>
      <c r="CA24" s="29">
        <f t="shared" si="316"/>
        <v>0</v>
      </c>
      <c r="CB24" s="29">
        <f t="shared" si="317"/>
        <v>0</v>
      </c>
      <c r="CC24" s="29">
        <f t="shared" si="318"/>
        <v>0</v>
      </c>
      <c r="CD24" s="29">
        <f t="shared" si="319"/>
        <v>0</v>
      </c>
      <c r="CE24" s="29">
        <f t="shared" si="320"/>
        <v>0</v>
      </c>
      <c r="CF24" s="29">
        <f t="shared" si="321"/>
        <v>0</v>
      </c>
      <c r="CG24" s="29">
        <f t="shared" si="322"/>
        <v>0</v>
      </c>
      <c r="CH24" s="29">
        <f t="shared" si="323"/>
        <v>0</v>
      </c>
      <c r="CI24" s="29">
        <f t="shared" si="324"/>
        <v>0</v>
      </c>
      <c r="CJ24" s="29">
        <f t="shared" si="325"/>
        <v>0</v>
      </c>
      <c r="CK24" s="29">
        <f t="shared" si="326"/>
        <v>0</v>
      </c>
      <c r="CL24" s="29">
        <f t="shared" si="327"/>
        <v>0</v>
      </c>
      <c r="CM24" s="29">
        <f t="shared" si="328"/>
        <v>0</v>
      </c>
      <c r="CN24" s="29">
        <f t="shared" si="329"/>
        <v>0</v>
      </c>
      <c r="CO24" s="29">
        <f t="shared" si="330"/>
        <v>0</v>
      </c>
      <c r="CP24" s="29">
        <f t="shared" si="331"/>
        <v>0</v>
      </c>
      <c r="CQ24" s="29">
        <f t="shared" si="332"/>
        <v>0</v>
      </c>
      <c r="CR24" s="29">
        <f t="shared" si="333"/>
        <v>0</v>
      </c>
      <c r="CS24" s="29">
        <f t="shared" si="333"/>
        <v>0</v>
      </c>
      <c r="CT24" s="29">
        <f t="shared" si="333"/>
        <v>0</v>
      </c>
      <c r="CU24" s="29">
        <f t="shared" si="333"/>
        <v>0</v>
      </c>
      <c r="CV24" s="29">
        <f t="shared" si="333"/>
        <v>0</v>
      </c>
      <c r="CW24" s="29">
        <f t="shared" si="333"/>
        <v>0</v>
      </c>
      <c r="CX24" s="29">
        <f t="shared" si="333"/>
        <v>0</v>
      </c>
      <c r="CY24" s="29">
        <f t="shared" si="333"/>
        <v>0</v>
      </c>
      <c r="CZ24" s="29">
        <f t="shared" si="333"/>
        <v>0</v>
      </c>
      <c r="DA24" s="29">
        <f t="shared" si="333"/>
        <v>0</v>
      </c>
      <c r="DB24" s="29">
        <f t="shared" si="333"/>
        <v>0</v>
      </c>
      <c r="DC24" s="29">
        <f t="shared" si="333"/>
        <v>0</v>
      </c>
      <c r="DD24" s="29">
        <f t="shared" si="334"/>
        <v>0</v>
      </c>
      <c r="DE24" s="29">
        <f t="shared" si="335"/>
        <v>0</v>
      </c>
      <c r="DF24" s="29">
        <f t="shared" si="336"/>
        <v>0</v>
      </c>
      <c r="DG24" s="29">
        <f t="shared" si="337"/>
        <v>0</v>
      </c>
      <c r="DH24" s="29">
        <f t="shared" si="338"/>
        <v>0</v>
      </c>
      <c r="DI24" s="29">
        <f t="shared" si="339"/>
        <v>0</v>
      </c>
      <c r="DJ24" s="29">
        <f t="shared" si="340"/>
        <v>0</v>
      </c>
      <c r="DK24" s="29">
        <f t="shared" si="340"/>
        <v>0</v>
      </c>
      <c r="DL24" s="29">
        <f t="shared" si="340"/>
        <v>0</v>
      </c>
      <c r="DM24" s="29">
        <f t="shared" si="340"/>
        <v>0</v>
      </c>
      <c r="DN24" s="29">
        <f t="shared" si="340"/>
        <v>0</v>
      </c>
      <c r="DO24" s="29">
        <f t="shared" si="340"/>
        <v>0</v>
      </c>
      <c r="DP24" s="29">
        <f t="shared" si="340"/>
        <v>0</v>
      </c>
      <c r="DQ24" s="105">
        <f t="shared" si="341"/>
        <v>0</v>
      </c>
      <c r="DR24" s="25">
        <v>140000</v>
      </c>
      <c r="DS24" s="25">
        <v>140000</v>
      </c>
      <c r="DT24" s="25">
        <v>140000</v>
      </c>
      <c r="DU24" s="25">
        <v>139644</v>
      </c>
      <c r="DV24" s="25">
        <v>139644</v>
      </c>
      <c r="DW24" s="25">
        <v>139644</v>
      </c>
      <c r="DX24" s="25">
        <v>139644</v>
      </c>
      <c r="DY24" s="25">
        <v>139644</v>
      </c>
      <c r="DZ24" s="25">
        <v>139644</v>
      </c>
      <c r="EA24" s="25">
        <v>139644</v>
      </c>
      <c r="EB24" s="25"/>
      <c r="EC24" s="25"/>
      <c r="ED24" s="25"/>
      <c r="EE24" s="25">
        <v>0</v>
      </c>
      <c r="EF24" s="25">
        <v>0</v>
      </c>
      <c r="EG24" s="25">
        <v>0</v>
      </c>
      <c r="EH24" s="25">
        <v>0</v>
      </c>
      <c r="EI24" s="25">
        <v>0</v>
      </c>
      <c r="EJ24" s="25">
        <v>0</v>
      </c>
      <c r="EK24" s="25">
        <v>0</v>
      </c>
      <c r="EL24" s="25">
        <v>0</v>
      </c>
      <c r="EM24" s="25">
        <v>0</v>
      </c>
      <c r="EN24" s="25">
        <v>0</v>
      </c>
      <c r="EO24" s="25">
        <v>0</v>
      </c>
      <c r="EP24" s="25">
        <v>0</v>
      </c>
      <c r="EQ24" s="25">
        <v>0</v>
      </c>
      <c r="ER24" s="25">
        <v>0</v>
      </c>
      <c r="ES24" s="25">
        <v>0</v>
      </c>
      <c r="ET24" s="25">
        <v>0</v>
      </c>
      <c r="EU24" s="25">
        <v>0</v>
      </c>
      <c r="EV24" s="25">
        <v>0</v>
      </c>
      <c r="EW24" s="25">
        <v>0</v>
      </c>
      <c r="EX24" s="25">
        <v>0</v>
      </c>
      <c r="EY24" s="25">
        <v>0</v>
      </c>
      <c r="EZ24" s="25">
        <v>0</v>
      </c>
      <c r="FA24" s="25">
        <v>0</v>
      </c>
      <c r="FB24" s="25">
        <v>0</v>
      </c>
      <c r="FC24" s="25">
        <v>0</v>
      </c>
      <c r="FD24" s="25">
        <v>0</v>
      </c>
      <c r="FE24" s="25">
        <v>0</v>
      </c>
      <c r="FF24" s="25">
        <v>0</v>
      </c>
      <c r="FG24" s="25">
        <v>0</v>
      </c>
      <c r="FH24" s="25">
        <v>0</v>
      </c>
      <c r="FI24" s="25">
        <v>0</v>
      </c>
      <c r="FJ24" s="25">
        <v>0</v>
      </c>
      <c r="FK24" s="25">
        <v>0</v>
      </c>
      <c r="FL24" s="25">
        <v>0</v>
      </c>
      <c r="FM24" s="25">
        <v>0</v>
      </c>
      <c r="FN24" s="25">
        <v>0</v>
      </c>
      <c r="FO24" s="25">
        <v>0</v>
      </c>
      <c r="FP24" s="25">
        <v>0</v>
      </c>
      <c r="FQ24" s="75">
        <v>0</v>
      </c>
      <c r="FR24" s="28">
        <f t="shared" si="64"/>
        <v>0</v>
      </c>
      <c r="FS24" s="25">
        <v>0</v>
      </c>
      <c r="FT24" s="25">
        <v>0</v>
      </c>
      <c r="FU24" s="25">
        <v>0</v>
      </c>
      <c r="FV24" s="25">
        <v>0</v>
      </c>
      <c r="FW24" s="25">
        <v>0</v>
      </c>
      <c r="FX24" s="25">
        <v>0</v>
      </c>
      <c r="FY24" s="25">
        <v>0</v>
      </c>
      <c r="FZ24" s="25">
        <v>0</v>
      </c>
      <c r="GA24" s="25">
        <v>0</v>
      </c>
      <c r="GB24" s="25">
        <v>0</v>
      </c>
      <c r="GC24" s="25">
        <v>0</v>
      </c>
      <c r="GD24" s="25">
        <v>0</v>
      </c>
      <c r="GE24" s="25">
        <v>0</v>
      </c>
      <c r="GF24" s="25">
        <v>0</v>
      </c>
      <c r="GG24" s="25">
        <v>0</v>
      </c>
      <c r="GH24" s="25">
        <v>0</v>
      </c>
      <c r="GI24" s="25">
        <v>0</v>
      </c>
      <c r="GJ24" s="25">
        <v>0</v>
      </c>
      <c r="GK24" s="25">
        <v>0</v>
      </c>
      <c r="GL24" s="25">
        <v>0</v>
      </c>
      <c r="GM24" s="25">
        <v>0</v>
      </c>
      <c r="GN24" s="25">
        <v>0</v>
      </c>
      <c r="GO24" s="25">
        <v>0</v>
      </c>
      <c r="GP24" s="25">
        <v>0</v>
      </c>
      <c r="GQ24" s="25">
        <v>0</v>
      </c>
      <c r="GR24" s="25">
        <v>0</v>
      </c>
      <c r="GS24" s="25">
        <v>0</v>
      </c>
      <c r="GT24" s="25">
        <v>0</v>
      </c>
      <c r="GU24" s="25">
        <v>0</v>
      </c>
      <c r="GV24" s="25">
        <v>0</v>
      </c>
      <c r="GW24" s="25">
        <v>0</v>
      </c>
      <c r="GX24" s="25">
        <v>0</v>
      </c>
      <c r="GY24" s="25">
        <v>0</v>
      </c>
      <c r="GZ24" s="25">
        <v>0</v>
      </c>
      <c r="HA24" s="25">
        <v>0</v>
      </c>
      <c r="HB24" s="25">
        <v>0</v>
      </c>
      <c r="HC24" s="75">
        <v>0</v>
      </c>
      <c r="HD24" s="75">
        <v>0</v>
      </c>
      <c r="HE24" s="75">
        <v>0</v>
      </c>
      <c r="HF24" s="75">
        <v>0</v>
      </c>
      <c r="HG24" s="75">
        <v>0</v>
      </c>
      <c r="HH24" s="75">
        <v>0</v>
      </c>
      <c r="HI24" s="75">
        <v>0</v>
      </c>
      <c r="HJ24" s="75">
        <v>0</v>
      </c>
      <c r="HK24" s="75">
        <v>0</v>
      </c>
      <c r="HL24" s="75">
        <v>0</v>
      </c>
      <c r="HM24" s="75">
        <v>0</v>
      </c>
      <c r="HN24" s="75">
        <v>0</v>
      </c>
      <c r="HO24" s="75">
        <v>0</v>
      </c>
      <c r="HP24" s="75">
        <v>0</v>
      </c>
      <c r="HQ24" s="75">
        <v>0</v>
      </c>
      <c r="HR24" s="75">
        <v>0</v>
      </c>
      <c r="HS24" s="25">
        <f t="shared" si="27"/>
        <v>140000</v>
      </c>
      <c r="HT24" s="25">
        <f t="shared" si="28"/>
        <v>140000</v>
      </c>
      <c r="HU24" s="25">
        <f t="shared" si="29"/>
        <v>140000</v>
      </c>
      <c r="HV24" s="25">
        <f t="shared" si="30"/>
        <v>139644</v>
      </c>
      <c r="HW24" s="25">
        <f t="shared" si="31"/>
        <v>139644</v>
      </c>
      <c r="HX24" s="25">
        <f t="shared" si="32"/>
        <v>139644</v>
      </c>
      <c r="HY24" s="25">
        <f t="shared" si="33"/>
        <v>139644</v>
      </c>
      <c r="HZ24" s="25">
        <f t="shared" si="34"/>
        <v>139644</v>
      </c>
      <c r="IA24" s="25">
        <f t="shared" si="35"/>
        <v>139644</v>
      </c>
      <c r="IB24" s="25">
        <f t="shared" si="36"/>
        <v>139644</v>
      </c>
      <c r="IC24" s="25">
        <f t="shared" si="37"/>
        <v>0</v>
      </c>
      <c r="ID24" s="25">
        <f t="shared" si="38"/>
        <v>0</v>
      </c>
      <c r="IE24" s="25">
        <f t="shared" si="39"/>
        <v>0</v>
      </c>
      <c r="IF24" s="25">
        <f t="shared" si="40"/>
        <v>0</v>
      </c>
      <c r="IG24" s="25">
        <f t="shared" si="41"/>
        <v>0</v>
      </c>
      <c r="IH24" s="25">
        <f t="shared" si="42"/>
        <v>0</v>
      </c>
      <c r="II24" s="25">
        <f t="shared" si="43"/>
        <v>0</v>
      </c>
      <c r="IJ24" s="25">
        <f t="shared" si="44"/>
        <v>0</v>
      </c>
      <c r="IK24" s="25">
        <f t="shared" si="45"/>
        <v>0</v>
      </c>
      <c r="IL24" s="25">
        <f t="shared" si="46"/>
        <v>0</v>
      </c>
      <c r="IM24" s="25">
        <f t="shared" si="47"/>
        <v>0</v>
      </c>
      <c r="IN24" s="25">
        <f t="shared" si="48"/>
        <v>0</v>
      </c>
      <c r="IO24" s="25">
        <f t="shared" si="49"/>
        <v>0</v>
      </c>
      <c r="IP24" s="25">
        <f t="shared" si="50"/>
        <v>0</v>
      </c>
      <c r="IQ24" s="25">
        <f t="shared" si="302"/>
        <v>0</v>
      </c>
      <c r="IR24" s="25">
        <f t="shared" si="303"/>
        <v>0</v>
      </c>
      <c r="IS24" s="25">
        <f t="shared" si="53"/>
        <v>0</v>
      </c>
      <c r="IT24" s="25">
        <f t="shared" si="54"/>
        <v>0</v>
      </c>
      <c r="IU24" s="25">
        <f t="shared" si="55"/>
        <v>0</v>
      </c>
      <c r="IV24" s="25">
        <f t="shared" si="56"/>
        <v>0</v>
      </c>
      <c r="IW24" s="25">
        <f t="shared" si="236"/>
        <v>0</v>
      </c>
      <c r="IX24" s="25">
        <f t="shared" si="171"/>
        <v>0</v>
      </c>
      <c r="IY24" s="25">
        <f t="shared" si="237"/>
        <v>0</v>
      </c>
      <c r="IZ24" s="25">
        <f t="shared" si="238"/>
        <v>0</v>
      </c>
      <c r="JA24" s="25">
        <f t="shared" si="239"/>
        <v>0</v>
      </c>
      <c r="JB24" s="25">
        <f t="shared" si="240"/>
        <v>0</v>
      </c>
      <c r="JC24" s="25">
        <f t="shared" si="241"/>
        <v>0</v>
      </c>
      <c r="JD24" s="25">
        <f t="shared" si="242"/>
        <v>0</v>
      </c>
      <c r="JE24" s="25">
        <f t="shared" si="243"/>
        <v>0</v>
      </c>
      <c r="JF24" s="25">
        <f t="shared" si="420"/>
        <v>0</v>
      </c>
      <c r="JG24" s="25">
        <f t="shared" si="421"/>
        <v>0</v>
      </c>
      <c r="JH24" s="25">
        <f t="shared" si="422"/>
        <v>0</v>
      </c>
      <c r="JI24" s="25">
        <f t="shared" si="423"/>
        <v>0</v>
      </c>
      <c r="JJ24" s="25">
        <f t="shared" si="424"/>
        <v>0</v>
      </c>
      <c r="JK24" s="25">
        <f t="shared" si="425"/>
        <v>0</v>
      </c>
      <c r="JL24" s="25">
        <f t="shared" si="426"/>
        <v>0</v>
      </c>
      <c r="JM24" s="25">
        <f t="shared" si="427"/>
        <v>0</v>
      </c>
      <c r="JN24" s="25">
        <f t="shared" si="428"/>
        <v>0</v>
      </c>
      <c r="JO24" s="25">
        <f t="shared" si="429"/>
        <v>0</v>
      </c>
      <c r="JP24" s="25">
        <f t="shared" si="430"/>
        <v>0</v>
      </c>
      <c r="JQ24" s="25">
        <f t="shared" si="431"/>
        <v>0</v>
      </c>
      <c r="JR24" s="25">
        <f t="shared" si="432"/>
        <v>0</v>
      </c>
      <c r="JS24" s="28">
        <f t="shared" si="65"/>
        <v>0</v>
      </c>
      <c r="JT24" s="30">
        <f t="shared" si="66"/>
        <v>162.41299303944317</v>
      </c>
      <c r="JU24" s="30">
        <f t="shared" si="67"/>
        <v>162.41299303944317</v>
      </c>
      <c r="JV24" s="30">
        <f t="shared" si="68"/>
        <v>162.41299303944317</v>
      </c>
      <c r="JW24" s="30">
        <f t="shared" si="69"/>
        <v>162</v>
      </c>
      <c r="JX24" s="30">
        <f t="shared" si="70"/>
        <v>162</v>
      </c>
      <c r="JY24" s="30">
        <f t="shared" si="71"/>
        <v>162</v>
      </c>
      <c r="JZ24" s="30">
        <f t="shared" si="72"/>
        <v>162</v>
      </c>
      <c r="KA24" s="30">
        <f t="shared" si="73"/>
        <v>162</v>
      </c>
      <c r="KB24" s="30">
        <f t="shared" si="74"/>
        <v>162</v>
      </c>
      <c r="KC24" s="30">
        <f t="shared" si="75"/>
        <v>162</v>
      </c>
      <c r="KD24" s="30">
        <f t="shared" si="76"/>
        <v>0</v>
      </c>
      <c r="KE24" s="30">
        <f t="shared" si="77"/>
        <v>0</v>
      </c>
      <c r="KF24" s="30">
        <f t="shared" si="78"/>
        <v>0</v>
      </c>
      <c r="KG24" s="30">
        <f t="shared" si="79"/>
        <v>0</v>
      </c>
      <c r="KH24" s="30">
        <f t="shared" si="80"/>
        <v>0</v>
      </c>
      <c r="KI24" s="30">
        <f t="shared" si="81"/>
        <v>0</v>
      </c>
      <c r="KJ24" s="30">
        <f t="shared" si="82"/>
        <v>0</v>
      </c>
      <c r="KK24" s="30">
        <f t="shared" si="83"/>
        <v>0</v>
      </c>
      <c r="KL24" s="30">
        <f t="shared" si="84"/>
        <v>0</v>
      </c>
      <c r="KM24" s="30">
        <f t="shared" si="85"/>
        <v>0</v>
      </c>
      <c r="KN24" s="30">
        <f t="shared" si="86"/>
        <v>0</v>
      </c>
      <c r="KO24" s="30">
        <f t="shared" si="87"/>
        <v>0</v>
      </c>
      <c r="KP24" s="30">
        <f t="shared" si="88"/>
        <v>0</v>
      </c>
      <c r="KQ24" s="30">
        <f t="shared" si="89"/>
        <v>0</v>
      </c>
      <c r="KR24" s="30">
        <f t="shared" si="90"/>
        <v>0</v>
      </c>
      <c r="KS24" s="30">
        <f t="shared" si="91"/>
        <v>0</v>
      </c>
      <c r="KT24" s="30">
        <f t="shared" si="92"/>
        <v>0</v>
      </c>
      <c r="KU24" s="30">
        <f t="shared" si="93"/>
        <v>0</v>
      </c>
      <c r="KV24" s="30">
        <f t="shared" si="94"/>
        <v>0</v>
      </c>
      <c r="KW24" s="30">
        <f t="shared" si="95"/>
        <v>0</v>
      </c>
      <c r="KX24" s="30">
        <f t="shared" si="96"/>
        <v>0</v>
      </c>
      <c r="KY24" s="30">
        <f t="shared" si="97"/>
        <v>0</v>
      </c>
      <c r="KZ24" s="30">
        <f t="shared" si="98"/>
        <v>0</v>
      </c>
      <c r="LA24" s="30">
        <f t="shared" si="99"/>
        <v>0</v>
      </c>
      <c r="LB24" s="30">
        <f t="shared" si="99"/>
        <v>0</v>
      </c>
      <c r="LC24" s="30">
        <f t="shared" si="99"/>
        <v>0</v>
      </c>
      <c r="LD24" s="30">
        <f t="shared" si="99"/>
        <v>0</v>
      </c>
      <c r="LE24" s="30">
        <f t="shared" si="304"/>
        <v>0</v>
      </c>
      <c r="LF24" s="30">
        <f t="shared" si="304"/>
        <v>0</v>
      </c>
      <c r="LG24" s="30">
        <f t="shared" si="304"/>
        <v>0</v>
      </c>
      <c r="LH24" s="30">
        <f t="shared" si="304"/>
        <v>0</v>
      </c>
      <c r="LI24" s="30">
        <f t="shared" si="304"/>
        <v>0</v>
      </c>
      <c r="LJ24" s="30">
        <f t="shared" si="304"/>
        <v>0</v>
      </c>
      <c r="LK24" s="30">
        <f t="shared" si="305"/>
        <v>0</v>
      </c>
      <c r="LL24" s="30">
        <f t="shared" si="305"/>
        <v>0</v>
      </c>
      <c r="LM24" s="30">
        <f t="shared" si="305"/>
        <v>0</v>
      </c>
      <c r="LN24" s="30">
        <f t="shared" si="305"/>
        <v>0</v>
      </c>
      <c r="LO24" s="30">
        <f t="shared" si="305"/>
        <v>0</v>
      </c>
      <c r="LP24" s="30">
        <f t="shared" si="305"/>
        <v>0</v>
      </c>
      <c r="LQ24" s="30">
        <f t="shared" si="305"/>
        <v>0</v>
      </c>
      <c r="LR24" s="30">
        <f t="shared" si="305"/>
        <v>0</v>
      </c>
      <c r="LS24" s="30">
        <f t="shared" si="305"/>
        <v>0</v>
      </c>
      <c r="LT24" s="69">
        <f t="shared" si="100"/>
        <v>0</v>
      </c>
      <c r="LU24" s="40">
        <f t="shared" si="101"/>
        <v>0</v>
      </c>
      <c r="LV24" s="40">
        <f t="shared" si="102"/>
        <v>0</v>
      </c>
    </row>
    <row r="25" spans="1:334" x14ac:dyDescent="0.25">
      <c r="A25" s="21">
        <f t="shared" si="103"/>
        <v>24</v>
      </c>
      <c r="B25" s="22" t="s">
        <v>211</v>
      </c>
      <c r="C25" s="21" t="s">
        <v>357</v>
      </c>
      <c r="D25" s="22" t="s">
        <v>7</v>
      </c>
      <c r="E25" s="23" t="s">
        <v>831</v>
      </c>
      <c r="F25" s="21" t="s">
        <v>1097</v>
      </c>
      <c r="G25" s="23" t="s">
        <v>353</v>
      </c>
      <c r="H25" s="24" t="s">
        <v>1339</v>
      </c>
      <c r="I25" s="21" t="s">
        <v>196</v>
      </c>
      <c r="J25" s="94">
        <v>41384</v>
      </c>
      <c r="K25" s="94">
        <v>43538</v>
      </c>
      <c r="L25" s="21" t="s">
        <v>275</v>
      </c>
      <c r="M25" s="25">
        <v>516</v>
      </c>
      <c r="N25" s="25">
        <v>862</v>
      </c>
      <c r="O25" s="26">
        <v>0.16</v>
      </c>
      <c r="P25" s="23"/>
      <c r="Q25" s="23"/>
      <c r="R25" s="23"/>
      <c r="S25" s="23"/>
      <c r="T25" s="23"/>
      <c r="U25" s="23"/>
      <c r="V25" s="23"/>
      <c r="W25" s="23"/>
      <c r="X25" s="23"/>
      <c r="Y25" s="39">
        <v>312581</v>
      </c>
      <c r="Z25" s="39">
        <v>0</v>
      </c>
      <c r="AA25" s="23"/>
      <c r="AB25" s="23"/>
      <c r="AC25" s="23"/>
      <c r="AD25" s="39">
        <v>0</v>
      </c>
      <c r="AE25" s="39">
        <v>34985</v>
      </c>
      <c r="AF25" s="39">
        <v>333040</v>
      </c>
      <c r="AG25" s="39">
        <v>203154.34</v>
      </c>
      <c r="AH25" s="39">
        <v>284205</v>
      </c>
      <c r="AI25" s="39">
        <v>258865</v>
      </c>
      <c r="AJ25" s="39">
        <v>275490.15000000002</v>
      </c>
      <c r="AK25" s="39">
        <v>225778.13000000053</v>
      </c>
      <c r="AL25" s="39">
        <v>244785</v>
      </c>
      <c r="AM25" s="39">
        <v>228566.91278852118</v>
      </c>
      <c r="AN25" s="39">
        <v>261981.5</v>
      </c>
      <c r="AO25" s="39">
        <v>256967</v>
      </c>
      <c r="AP25" s="39">
        <v>225825</v>
      </c>
      <c r="AQ25" s="39">
        <v>267273.51</v>
      </c>
      <c r="AR25" s="39">
        <v>267721.75</v>
      </c>
      <c r="AS25" s="39">
        <v>281033.3</v>
      </c>
      <c r="AT25" s="39">
        <v>450014.88</v>
      </c>
      <c r="AU25" s="25">
        <v>499340.40713127388</v>
      </c>
      <c r="AV25" s="25">
        <v>240706.97128160091</v>
      </c>
      <c r="AW25" s="25">
        <v>264160</v>
      </c>
      <c r="AX25" s="25">
        <v>500000</v>
      </c>
      <c r="AY25" s="25">
        <v>616000</v>
      </c>
      <c r="AZ25" s="25">
        <v>273122.86</v>
      </c>
      <c r="BA25" s="25">
        <v>354126.98790238838</v>
      </c>
      <c r="BB25" s="25">
        <v>255383.25</v>
      </c>
      <c r="BC25" s="25">
        <v>234202.42</v>
      </c>
      <c r="BD25" s="75">
        <v>244406.7</v>
      </c>
      <c r="BE25" s="75">
        <v>268627.53000000003</v>
      </c>
      <c r="BF25" s="75">
        <v>353141.75</v>
      </c>
      <c r="BG25" s="75">
        <v>262483.09999999998</v>
      </c>
      <c r="BH25" s="75">
        <v>287661.45</v>
      </c>
      <c r="BI25" s="75">
        <v>236837.95</v>
      </c>
      <c r="BJ25" s="75">
        <v>225175</v>
      </c>
      <c r="BK25" s="75">
        <v>263100.88</v>
      </c>
      <c r="BL25" s="75">
        <v>241055</v>
      </c>
      <c r="BM25" s="75">
        <v>196669.5</v>
      </c>
      <c r="BN25" s="75">
        <v>216748</v>
      </c>
      <c r="BO25" s="75">
        <v>442031</v>
      </c>
      <c r="BP25" s="28">
        <f t="shared" si="63"/>
        <v>274125.875</v>
      </c>
      <c r="BQ25" s="29">
        <f t="shared" si="306"/>
        <v>0</v>
      </c>
      <c r="BR25" s="29">
        <f t="shared" si="307"/>
        <v>0</v>
      </c>
      <c r="BS25" s="29">
        <f t="shared" si="308"/>
        <v>0</v>
      </c>
      <c r="BT25" s="29">
        <f t="shared" si="309"/>
        <v>0</v>
      </c>
      <c r="BU25" s="29">
        <f t="shared" si="310"/>
        <v>0</v>
      </c>
      <c r="BV25" s="29">
        <f t="shared" si="311"/>
        <v>0</v>
      </c>
      <c r="BW25" s="29">
        <f t="shared" si="312"/>
        <v>0</v>
      </c>
      <c r="BX25" s="29">
        <f t="shared" si="313"/>
        <v>0</v>
      </c>
      <c r="BY25" s="29">
        <f t="shared" si="314"/>
        <v>0</v>
      </c>
      <c r="BZ25" s="29">
        <f t="shared" si="315"/>
        <v>605.77713178294573</v>
      </c>
      <c r="CA25" s="29">
        <f t="shared" si="316"/>
        <v>0</v>
      </c>
      <c r="CB25" s="29">
        <f t="shared" si="317"/>
        <v>0</v>
      </c>
      <c r="CC25" s="29">
        <f t="shared" si="318"/>
        <v>0</v>
      </c>
      <c r="CD25" s="29">
        <f t="shared" si="319"/>
        <v>0</v>
      </c>
      <c r="CE25" s="29">
        <f t="shared" si="320"/>
        <v>0</v>
      </c>
      <c r="CF25" s="29">
        <f t="shared" si="321"/>
        <v>67.800387596899228</v>
      </c>
      <c r="CG25" s="29">
        <f t="shared" si="322"/>
        <v>645.4263565891473</v>
      </c>
      <c r="CH25" s="29">
        <f t="shared" si="323"/>
        <v>393.70996124031007</v>
      </c>
      <c r="CI25" s="29">
        <f t="shared" si="324"/>
        <v>550.78488372093022</v>
      </c>
      <c r="CJ25" s="29">
        <f t="shared" si="325"/>
        <v>501.6763565891473</v>
      </c>
      <c r="CK25" s="29">
        <f t="shared" si="326"/>
        <v>533.8956395348838</v>
      </c>
      <c r="CL25" s="29">
        <f t="shared" si="327"/>
        <v>437.55451550387698</v>
      </c>
      <c r="CM25" s="29">
        <f t="shared" si="328"/>
        <v>474.38953488372096</v>
      </c>
      <c r="CN25" s="29">
        <f t="shared" si="329"/>
        <v>442.95913331108756</v>
      </c>
      <c r="CO25" s="29">
        <f t="shared" si="330"/>
        <v>507.71608527131781</v>
      </c>
      <c r="CP25" s="29">
        <f t="shared" si="331"/>
        <v>497.99806201550388</v>
      </c>
      <c r="CQ25" s="29">
        <f t="shared" si="332"/>
        <v>437.64534883720933</v>
      </c>
      <c r="CR25" s="29">
        <f t="shared" si="333"/>
        <v>517.97191860465114</v>
      </c>
      <c r="CS25" s="29">
        <f t="shared" si="333"/>
        <v>518.84060077519382</v>
      </c>
      <c r="CT25" s="29">
        <f t="shared" si="333"/>
        <v>544.63817829457366</v>
      </c>
      <c r="CU25" s="29">
        <f t="shared" si="333"/>
        <v>872.12186046511624</v>
      </c>
      <c r="CV25" s="29">
        <f t="shared" si="333"/>
        <v>967.71396730867036</v>
      </c>
      <c r="CW25" s="29">
        <f t="shared" si="333"/>
        <v>466.48637845271497</v>
      </c>
      <c r="CX25" s="29">
        <f t="shared" si="333"/>
        <v>511.93798449612405</v>
      </c>
      <c r="CY25" s="29">
        <f t="shared" si="333"/>
        <v>968.99224806201551</v>
      </c>
      <c r="CZ25" s="29">
        <f t="shared" si="333"/>
        <v>1193.7984496124031</v>
      </c>
      <c r="DA25" s="29">
        <f t="shared" si="333"/>
        <v>529.30786821705419</v>
      </c>
      <c r="DB25" s="29">
        <f t="shared" si="333"/>
        <v>686.29261221393097</v>
      </c>
      <c r="DC25" s="29">
        <f t="shared" si="333"/>
        <v>494.92877906976742</v>
      </c>
      <c r="DD25" s="29">
        <f t="shared" si="334"/>
        <v>453.88065891472871</v>
      </c>
      <c r="DE25" s="29">
        <f t="shared" si="335"/>
        <v>473.65639534883724</v>
      </c>
      <c r="DF25" s="29">
        <f t="shared" si="336"/>
        <v>520.59598837209307</v>
      </c>
      <c r="DG25" s="29">
        <f t="shared" si="337"/>
        <v>684.38323643410854</v>
      </c>
      <c r="DH25" s="29">
        <f t="shared" si="338"/>
        <v>508.68817829457362</v>
      </c>
      <c r="DI25" s="29">
        <f t="shared" si="339"/>
        <v>557.48343023255813</v>
      </c>
      <c r="DJ25" s="29">
        <f t="shared" si="340"/>
        <v>458.98827519379847</v>
      </c>
      <c r="DK25" s="29">
        <f t="shared" si="340"/>
        <v>436.38565891472871</v>
      </c>
      <c r="DL25" s="29">
        <f t="shared" si="340"/>
        <v>509.88542635658916</v>
      </c>
      <c r="DM25" s="29">
        <f t="shared" si="340"/>
        <v>467.16085271317831</v>
      </c>
      <c r="DN25" s="29">
        <f t="shared" si="340"/>
        <v>381.14244186046511</v>
      </c>
      <c r="DO25" s="29">
        <f t="shared" si="340"/>
        <v>420.05426356589146</v>
      </c>
      <c r="DP25" s="29">
        <f t="shared" si="340"/>
        <v>856.64922480620157</v>
      </c>
      <c r="DQ25" s="105">
        <f t="shared" si="341"/>
        <v>531.25169573643416</v>
      </c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39">
        <v>155160</v>
      </c>
      <c r="EH25" s="39">
        <v>155160</v>
      </c>
      <c r="EI25" s="39">
        <v>155160</v>
      </c>
      <c r="EJ25" s="39">
        <v>155160</v>
      </c>
      <c r="EK25" s="39">
        <v>155160</v>
      </c>
      <c r="EL25" s="39">
        <v>155160</v>
      </c>
      <c r="EM25" s="39">
        <v>155160</v>
      </c>
      <c r="EN25" s="39">
        <v>155160</v>
      </c>
      <c r="EO25" s="39">
        <v>155160</v>
      </c>
      <c r="EP25" s="39">
        <v>155160</v>
      </c>
      <c r="EQ25" s="39">
        <v>155735</v>
      </c>
      <c r="ER25" s="39">
        <v>172400</v>
      </c>
      <c r="ES25" s="25">
        <v>172400</v>
      </c>
      <c r="ET25" s="25">
        <v>172400</v>
      </c>
      <c r="EU25" s="25">
        <v>172400</v>
      </c>
      <c r="EV25" s="25">
        <v>172400</v>
      </c>
      <c r="EW25" s="25">
        <v>172400</v>
      </c>
      <c r="EX25" s="25">
        <v>172400</v>
      </c>
      <c r="EY25" s="25">
        <v>172400</v>
      </c>
      <c r="EZ25" s="25">
        <v>172400</v>
      </c>
      <c r="FA25" s="25">
        <v>172400</v>
      </c>
      <c r="FB25" s="25">
        <v>172400</v>
      </c>
      <c r="FC25" s="25">
        <v>172700</v>
      </c>
      <c r="FD25" s="25">
        <v>181400</v>
      </c>
      <c r="FE25" s="25">
        <v>181400</v>
      </c>
      <c r="FF25" s="25">
        <v>181400</v>
      </c>
      <c r="FG25" s="25">
        <v>181400</v>
      </c>
      <c r="FH25" s="25">
        <v>181400</v>
      </c>
      <c r="FI25" s="25">
        <v>181400</v>
      </c>
      <c r="FJ25" s="25">
        <v>181400</v>
      </c>
      <c r="FK25" s="25">
        <v>181400</v>
      </c>
      <c r="FL25" s="25">
        <v>181400</v>
      </c>
      <c r="FM25" s="25">
        <v>181400</v>
      </c>
      <c r="FN25" s="25">
        <v>181400</v>
      </c>
      <c r="FO25" s="25">
        <v>182292</v>
      </c>
      <c r="FP25" s="25">
        <v>208173</v>
      </c>
      <c r="FQ25" s="75">
        <v>208173</v>
      </c>
      <c r="FR25" s="28">
        <f t="shared" si="64"/>
        <v>195009.5</v>
      </c>
      <c r="FS25" s="39">
        <v>0</v>
      </c>
      <c r="FT25" s="39">
        <v>0</v>
      </c>
      <c r="FU25" s="39">
        <v>0</v>
      </c>
      <c r="FV25" s="39">
        <v>0</v>
      </c>
      <c r="FW25" s="39">
        <v>0</v>
      </c>
      <c r="FX25" s="39">
        <v>0</v>
      </c>
      <c r="FY25" s="39">
        <v>0</v>
      </c>
      <c r="FZ25" s="39">
        <v>0</v>
      </c>
      <c r="GA25" s="39">
        <v>0</v>
      </c>
      <c r="GB25" s="39">
        <v>0</v>
      </c>
      <c r="GC25" s="39">
        <v>0</v>
      </c>
      <c r="GD25" s="39">
        <v>0</v>
      </c>
      <c r="GE25" s="39">
        <v>0</v>
      </c>
      <c r="GF25" s="39">
        <v>0</v>
      </c>
      <c r="GG25" s="39">
        <v>0</v>
      </c>
      <c r="GH25" s="39">
        <v>0</v>
      </c>
      <c r="GI25" s="25">
        <v>0</v>
      </c>
      <c r="GJ25" s="25">
        <v>0</v>
      </c>
      <c r="GK25" s="25">
        <v>0</v>
      </c>
      <c r="GL25" s="25">
        <v>0</v>
      </c>
      <c r="GM25" s="25">
        <v>0</v>
      </c>
      <c r="GN25" s="25">
        <v>0</v>
      </c>
      <c r="GO25" s="25">
        <v>0</v>
      </c>
      <c r="GP25" s="25">
        <v>0</v>
      </c>
      <c r="GQ25" s="25">
        <v>0</v>
      </c>
      <c r="GR25" s="25">
        <v>0</v>
      </c>
      <c r="GS25" s="25">
        <v>0</v>
      </c>
      <c r="GT25" s="25">
        <v>0</v>
      </c>
      <c r="GU25" s="25">
        <v>0</v>
      </c>
      <c r="GV25" s="25">
        <v>0</v>
      </c>
      <c r="GW25" s="25">
        <v>0</v>
      </c>
      <c r="GX25" s="25">
        <v>0</v>
      </c>
      <c r="GY25" s="25">
        <v>0</v>
      </c>
      <c r="GZ25" s="25">
        <v>0</v>
      </c>
      <c r="HA25" s="25">
        <v>0</v>
      </c>
      <c r="HB25" s="25">
        <v>0</v>
      </c>
      <c r="HC25" s="75">
        <v>0</v>
      </c>
      <c r="HD25" s="75">
        <v>0</v>
      </c>
      <c r="HE25" s="75">
        <v>0</v>
      </c>
      <c r="HF25" s="75">
        <v>0</v>
      </c>
      <c r="HG25" s="75">
        <v>0</v>
      </c>
      <c r="HH25" s="75">
        <v>0</v>
      </c>
      <c r="HI25" s="75">
        <v>0</v>
      </c>
      <c r="HJ25" s="75">
        <v>0</v>
      </c>
      <c r="HK25" s="75">
        <v>0</v>
      </c>
      <c r="HL25" s="75">
        <v>0</v>
      </c>
      <c r="HM25" s="75">
        <v>0</v>
      </c>
      <c r="HN25" s="75">
        <v>0</v>
      </c>
      <c r="HO25" s="75">
        <v>0</v>
      </c>
      <c r="HP25" s="75">
        <v>0</v>
      </c>
      <c r="HQ25" s="75">
        <v>0</v>
      </c>
      <c r="HR25" s="75">
        <v>0</v>
      </c>
      <c r="HS25" s="25">
        <f t="shared" si="27"/>
        <v>0</v>
      </c>
      <c r="HT25" s="25">
        <f t="shared" si="28"/>
        <v>0</v>
      </c>
      <c r="HU25" s="25">
        <f t="shared" si="29"/>
        <v>0</v>
      </c>
      <c r="HV25" s="25">
        <f t="shared" si="30"/>
        <v>0</v>
      </c>
      <c r="HW25" s="25">
        <f t="shared" si="31"/>
        <v>0</v>
      </c>
      <c r="HX25" s="25">
        <f t="shared" si="32"/>
        <v>0</v>
      </c>
      <c r="HY25" s="25">
        <f t="shared" si="33"/>
        <v>0</v>
      </c>
      <c r="HZ25" s="25">
        <f t="shared" si="34"/>
        <v>0</v>
      </c>
      <c r="IA25" s="25">
        <f t="shared" si="35"/>
        <v>0</v>
      </c>
      <c r="IB25" s="25">
        <f t="shared" si="36"/>
        <v>0</v>
      </c>
      <c r="IC25" s="25">
        <f t="shared" si="37"/>
        <v>0</v>
      </c>
      <c r="ID25" s="25">
        <f t="shared" si="38"/>
        <v>0</v>
      </c>
      <c r="IE25" s="25">
        <f t="shared" si="39"/>
        <v>0</v>
      </c>
      <c r="IF25" s="25">
        <f t="shared" si="40"/>
        <v>0</v>
      </c>
      <c r="IG25" s="25">
        <f t="shared" si="41"/>
        <v>0</v>
      </c>
      <c r="IH25" s="25">
        <f t="shared" si="42"/>
        <v>155160</v>
      </c>
      <c r="II25" s="25">
        <f t="shared" si="43"/>
        <v>155160</v>
      </c>
      <c r="IJ25" s="25">
        <f t="shared" si="44"/>
        <v>155160</v>
      </c>
      <c r="IK25" s="25">
        <f t="shared" si="45"/>
        <v>155160</v>
      </c>
      <c r="IL25" s="25">
        <f t="shared" si="46"/>
        <v>155160</v>
      </c>
      <c r="IM25" s="25">
        <f t="shared" si="47"/>
        <v>155160</v>
      </c>
      <c r="IN25" s="25">
        <f t="shared" si="48"/>
        <v>155160</v>
      </c>
      <c r="IO25" s="25">
        <f t="shared" si="49"/>
        <v>155160</v>
      </c>
      <c r="IP25" s="25">
        <f t="shared" si="50"/>
        <v>155160</v>
      </c>
      <c r="IQ25" s="25">
        <f t="shared" si="302"/>
        <v>155160</v>
      </c>
      <c r="IR25" s="25">
        <f t="shared" si="303"/>
        <v>155735</v>
      </c>
      <c r="IS25" s="25">
        <f t="shared" si="53"/>
        <v>172400</v>
      </c>
      <c r="IT25" s="25">
        <f t="shared" si="54"/>
        <v>172400</v>
      </c>
      <c r="IU25" s="25">
        <f t="shared" si="55"/>
        <v>172400</v>
      </c>
      <c r="IV25" s="25">
        <f t="shared" si="56"/>
        <v>172400</v>
      </c>
      <c r="IW25" s="25">
        <f t="shared" si="236"/>
        <v>172400</v>
      </c>
      <c r="IX25" s="25">
        <f t="shared" si="171"/>
        <v>172400</v>
      </c>
      <c r="IY25" s="25">
        <f t="shared" si="237"/>
        <v>172400</v>
      </c>
      <c r="IZ25" s="25">
        <f t="shared" si="238"/>
        <v>172400</v>
      </c>
      <c r="JA25" s="25">
        <f t="shared" si="239"/>
        <v>172400</v>
      </c>
      <c r="JB25" s="25">
        <f t="shared" si="240"/>
        <v>172400</v>
      </c>
      <c r="JC25" s="25">
        <f t="shared" si="241"/>
        <v>172400</v>
      </c>
      <c r="JD25" s="25">
        <f t="shared" si="242"/>
        <v>172700</v>
      </c>
      <c r="JE25" s="25">
        <f t="shared" si="243"/>
        <v>181400</v>
      </c>
      <c r="JF25" s="25">
        <f t="shared" si="420"/>
        <v>181400</v>
      </c>
      <c r="JG25" s="25">
        <f t="shared" si="421"/>
        <v>181400</v>
      </c>
      <c r="JH25" s="25">
        <f t="shared" si="422"/>
        <v>181400</v>
      </c>
      <c r="JI25" s="25">
        <f t="shared" si="423"/>
        <v>181400</v>
      </c>
      <c r="JJ25" s="25">
        <f t="shared" si="424"/>
        <v>181400</v>
      </c>
      <c r="JK25" s="25">
        <f t="shared" si="425"/>
        <v>181400</v>
      </c>
      <c r="JL25" s="25">
        <f t="shared" si="426"/>
        <v>181400</v>
      </c>
      <c r="JM25" s="25">
        <f t="shared" si="427"/>
        <v>181400</v>
      </c>
      <c r="JN25" s="25">
        <f t="shared" si="428"/>
        <v>181400</v>
      </c>
      <c r="JO25" s="25">
        <f t="shared" si="429"/>
        <v>181400</v>
      </c>
      <c r="JP25" s="25">
        <f t="shared" si="430"/>
        <v>182292</v>
      </c>
      <c r="JQ25" s="25">
        <f t="shared" si="431"/>
        <v>208173</v>
      </c>
      <c r="JR25" s="25">
        <f t="shared" si="432"/>
        <v>208173</v>
      </c>
      <c r="JS25" s="28">
        <f t="shared" si="65"/>
        <v>195009.5</v>
      </c>
      <c r="JT25" s="39">
        <f t="shared" si="66"/>
        <v>0</v>
      </c>
      <c r="JU25" s="39">
        <f t="shared" si="67"/>
        <v>0</v>
      </c>
      <c r="JV25" s="39">
        <f t="shared" si="68"/>
        <v>0</v>
      </c>
      <c r="JW25" s="39">
        <f t="shared" si="69"/>
        <v>0</v>
      </c>
      <c r="JX25" s="39">
        <f t="shared" si="70"/>
        <v>0</v>
      </c>
      <c r="JY25" s="39">
        <f t="shared" si="71"/>
        <v>0</v>
      </c>
      <c r="JZ25" s="39">
        <f t="shared" si="72"/>
        <v>0</v>
      </c>
      <c r="KA25" s="39">
        <f t="shared" si="73"/>
        <v>0</v>
      </c>
      <c r="KB25" s="39">
        <f t="shared" si="74"/>
        <v>0</v>
      </c>
      <c r="KC25" s="39">
        <f t="shared" si="75"/>
        <v>0</v>
      </c>
      <c r="KD25" s="39">
        <f t="shared" si="76"/>
        <v>0</v>
      </c>
      <c r="KE25" s="39">
        <f t="shared" si="77"/>
        <v>0</v>
      </c>
      <c r="KF25" s="39">
        <f t="shared" si="78"/>
        <v>0</v>
      </c>
      <c r="KG25" s="39">
        <f t="shared" si="79"/>
        <v>0</v>
      </c>
      <c r="KH25" s="30">
        <f t="shared" si="80"/>
        <v>0</v>
      </c>
      <c r="KI25" s="30">
        <f t="shared" si="81"/>
        <v>180</v>
      </c>
      <c r="KJ25" s="30">
        <f t="shared" si="82"/>
        <v>180</v>
      </c>
      <c r="KK25" s="30">
        <f t="shared" si="83"/>
        <v>180</v>
      </c>
      <c r="KL25" s="30">
        <f t="shared" si="84"/>
        <v>180</v>
      </c>
      <c r="KM25" s="30">
        <f t="shared" si="85"/>
        <v>180</v>
      </c>
      <c r="KN25" s="30">
        <f t="shared" si="86"/>
        <v>180</v>
      </c>
      <c r="KO25" s="30">
        <f t="shared" si="87"/>
        <v>180</v>
      </c>
      <c r="KP25" s="30">
        <f t="shared" si="88"/>
        <v>180</v>
      </c>
      <c r="KQ25" s="30">
        <f t="shared" si="89"/>
        <v>180</v>
      </c>
      <c r="KR25" s="30">
        <f t="shared" si="90"/>
        <v>180</v>
      </c>
      <c r="KS25" s="30">
        <f t="shared" si="91"/>
        <v>180.66705336426915</v>
      </c>
      <c r="KT25" s="30">
        <f t="shared" si="92"/>
        <v>200</v>
      </c>
      <c r="KU25" s="30">
        <f t="shared" si="93"/>
        <v>200</v>
      </c>
      <c r="KV25" s="30">
        <f t="shared" si="94"/>
        <v>200</v>
      </c>
      <c r="KW25" s="30">
        <f t="shared" si="95"/>
        <v>200</v>
      </c>
      <c r="KX25" s="30">
        <f t="shared" si="96"/>
        <v>200</v>
      </c>
      <c r="KY25" s="30">
        <f t="shared" si="97"/>
        <v>200</v>
      </c>
      <c r="KZ25" s="30">
        <f t="shared" si="98"/>
        <v>200</v>
      </c>
      <c r="LA25" s="30">
        <f t="shared" si="99"/>
        <v>200</v>
      </c>
      <c r="LB25" s="30">
        <f t="shared" si="99"/>
        <v>200</v>
      </c>
      <c r="LC25" s="30">
        <f t="shared" si="99"/>
        <v>200</v>
      </c>
      <c r="LD25" s="30">
        <f t="shared" si="99"/>
        <v>200</v>
      </c>
      <c r="LE25" s="30">
        <f t="shared" si="304"/>
        <v>200.34802784222737</v>
      </c>
      <c r="LF25" s="30">
        <f t="shared" si="304"/>
        <v>210.44083526682135</v>
      </c>
      <c r="LG25" s="30">
        <f t="shared" si="304"/>
        <v>210.44083526682135</v>
      </c>
      <c r="LH25" s="30">
        <f t="shared" si="304"/>
        <v>210.44083526682135</v>
      </c>
      <c r="LI25" s="30">
        <f t="shared" si="304"/>
        <v>210.44083526682135</v>
      </c>
      <c r="LJ25" s="30">
        <f t="shared" si="304"/>
        <v>210.44083526682135</v>
      </c>
      <c r="LK25" s="30">
        <f t="shared" si="305"/>
        <v>210.44083526682135</v>
      </c>
      <c r="LL25" s="30">
        <f t="shared" si="305"/>
        <v>210.44083526682135</v>
      </c>
      <c r="LM25" s="30">
        <f t="shared" si="305"/>
        <v>210.44083526682135</v>
      </c>
      <c r="LN25" s="30">
        <f t="shared" si="305"/>
        <v>210.44083526682135</v>
      </c>
      <c r="LO25" s="30">
        <f t="shared" si="305"/>
        <v>210.44083526682135</v>
      </c>
      <c r="LP25" s="30">
        <f t="shared" si="305"/>
        <v>210.44083526682135</v>
      </c>
      <c r="LQ25" s="30">
        <f t="shared" si="305"/>
        <v>211.47563805104409</v>
      </c>
      <c r="LR25" s="30">
        <f t="shared" si="305"/>
        <v>241.5</v>
      </c>
      <c r="LS25" s="30">
        <f t="shared" si="305"/>
        <v>241.5</v>
      </c>
      <c r="LT25" s="69">
        <f t="shared" si="100"/>
        <v>226.22911832946636</v>
      </c>
      <c r="LU25" s="40">
        <f t="shared" si="101"/>
        <v>241.5</v>
      </c>
      <c r="LV25" s="40">
        <f t="shared" si="102"/>
        <v>0</v>
      </c>
    </row>
    <row r="26" spans="1:334" x14ac:dyDescent="0.25">
      <c r="A26" s="21">
        <f t="shared" si="103"/>
        <v>25</v>
      </c>
      <c r="B26" s="22" t="s">
        <v>211</v>
      </c>
      <c r="C26" s="21" t="s">
        <v>498</v>
      </c>
      <c r="D26" s="22" t="s">
        <v>7</v>
      </c>
      <c r="E26" s="23" t="s">
        <v>832</v>
      </c>
      <c r="F26" s="21" t="s">
        <v>1098</v>
      </c>
      <c r="G26" s="23" t="s">
        <v>23</v>
      </c>
      <c r="H26" s="31" t="s">
        <v>290</v>
      </c>
      <c r="I26" s="21" t="s">
        <v>196</v>
      </c>
      <c r="J26" s="94">
        <v>41297</v>
      </c>
      <c r="K26" s="94">
        <v>43030</v>
      </c>
      <c r="L26" s="21" t="s">
        <v>275</v>
      </c>
      <c r="M26" s="25">
        <v>400</v>
      </c>
      <c r="N26" s="25">
        <v>668</v>
      </c>
      <c r="O26" s="26">
        <v>0.02</v>
      </c>
      <c r="P26" s="27">
        <v>1733083</v>
      </c>
      <c r="Q26" s="27">
        <v>1802230</v>
      </c>
      <c r="R26" s="27">
        <v>2551555</v>
      </c>
      <c r="S26" s="27">
        <v>1803933.07</v>
      </c>
      <c r="T26" s="25">
        <v>2233498.5700000003</v>
      </c>
      <c r="U26" s="25">
        <v>1282325</v>
      </c>
      <c r="V26" s="25">
        <v>1481264.0100000002</v>
      </c>
      <c r="W26" s="25">
        <v>1879345.5</v>
      </c>
      <c r="X26" s="25">
        <v>2087161.7299999995</v>
      </c>
      <c r="Y26" s="25">
        <v>1139797</v>
      </c>
      <c r="Z26" s="25">
        <v>1026408</v>
      </c>
      <c r="AA26" s="25">
        <v>1002730.77</v>
      </c>
      <c r="AB26" s="25">
        <v>1411671</v>
      </c>
      <c r="AC26" s="25">
        <v>1366837</v>
      </c>
      <c r="AD26" s="25">
        <v>1439562</v>
      </c>
      <c r="AE26" s="25">
        <v>1411631.74</v>
      </c>
      <c r="AF26" s="25">
        <v>1651488.49</v>
      </c>
      <c r="AG26" s="25">
        <v>1081911</v>
      </c>
      <c r="AH26" s="25">
        <v>1224394.93</v>
      </c>
      <c r="AI26" s="25">
        <v>1246578</v>
      </c>
      <c r="AJ26" s="25">
        <v>1715416</v>
      </c>
      <c r="AK26" s="25">
        <v>1649424</v>
      </c>
      <c r="AL26" s="25">
        <v>858721</v>
      </c>
      <c r="AM26" s="25">
        <v>1008090</v>
      </c>
      <c r="AN26" s="25">
        <v>644011</v>
      </c>
      <c r="AO26" s="25">
        <v>1514001</v>
      </c>
      <c r="AP26" s="25">
        <v>852951.45</v>
      </c>
      <c r="AQ26" s="25">
        <v>966708</v>
      </c>
      <c r="AR26" s="25">
        <v>1291134</v>
      </c>
      <c r="AS26" s="25">
        <v>1169180.51</v>
      </c>
      <c r="AT26" s="25">
        <v>1620464</v>
      </c>
      <c r="AU26" s="25">
        <v>1679604.7620035331</v>
      </c>
      <c r="AV26" s="25">
        <v>1382509.2710799603</v>
      </c>
      <c r="AW26" s="25">
        <v>1520853</v>
      </c>
      <c r="AX26" s="25">
        <v>1599699.8206324081</v>
      </c>
      <c r="AY26" s="25">
        <v>1697528.1473032963</v>
      </c>
      <c r="AZ26" s="25">
        <v>1199851</v>
      </c>
      <c r="BA26" s="25">
        <v>1216919.0782191274</v>
      </c>
      <c r="BB26" s="25">
        <v>2113223</v>
      </c>
      <c r="BC26" s="25">
        <v>1319005</v>
      </c>
      <c r="BD26" s="75">
        <v>1121328</v>
      </c>
      <c r="BE26" s="75">
        <v>914722</v>
      </c>
      <c r="BF26" s="75">
        <v>1077107</v>
      </c>
      <c r="BG26" s="75">
        <v>1070351</v>
      </c>
      <c r="BH26" s="75">
        <v>1285837</v>
      </c>
      <c r="BI26" s="75">
        <v>1101149</v>
      </c>
      <c r="BJ26" s="75">
        <v>788543</v>
      </c>
      <c r="BK26" s="75">
        <v>1044111</v>
      </c>
      <c r="BL26" s="75">
        <v>1220480</v>
      </c>
      <c r="BM26" s="75">
        <v>876455</v>
      </c>
      <c r="BN26" s="75">
        <v>855318.04</v>
      </c>
      <c r="BO26" s="75">
        <v>844165.05</v>
      </c>
      <c r="BP26" s="28">
        <f t="shared" si="63"/>
        <v>949104.52249999996</v>
      </c>
      <c r="BQ26" s="29">
        <f t="shared" si="306"/>
        <v>4332.7075000000004</v>
      </c>
      <c r="BR26" s="29">
        <f t="shared" si="307"/>
        <v>4505.5749999999998</v>
      </c>
      <c r="BS26" s="29">
        <f t="shared" si="308"/>
        <v>6378.8874999999998</v>
      </c>
      <c r="BT26" s="29">
        <f t="shared" si="309"/>
        <v>4509.8326750000006</v>
      </c>
      <c r="BU26" s="29">
        <f t="shared" si="310"/>
        <v>5583.7464250000012</v>
      </c>
      <c r="BV26" s="29">
        <f t="shared" si="311"/>
        <v>3205.8125</v>
      </c>
      <c r="BW26" s="29">
        <f t="shared" si="312"/>
        <v>3703.1600250000006</v>
      </c>
      <c r="BX26" s="29">
        <f t="shared" si="313"/>
        <v>4698.3637500000004</v>
      </c>
      <c r="BY26" s="29">
        <f t="shared" si="314"/>
        <v>5217.9043249999986</v>
      </c>
      <c r="BZ26" s="29">
        <f t="shared" si="315"/>
        <v>2849.4924999999998</v>
      </c>
      <c r="CA26" s="29">
        <f t="shared" si="316"/>
        <v>2566.02</v>
      </c>
      <c r="CB26" s="29">
        <f t="shared" si="317"/>
        <v>2506.8269249999998</v>
      </c>
      <c r="CC26" s="29">
        <f t="shared" si="318"/>
        <v>3529.1774999999998</v>
      </c>
      <c r="CD26" s="29">
        <f t="shared" si="319"/>
        <v>3417.0925000000002</v>
      </c>
      <c r="CE26" s="29">
        <f t="shared" si="320"/>
        <v>3598.9050000000002</v>
      </c>
      <c r="CF26" s="29">
        <f t="shared" si="321"/>
        <v>3529.07935</v>
      </c>
      <c r="CG26" s="29">
        <f t="shared" si="322"/>
        <v>4128.7212250000002</v>
      </c>
      <c r="CH26" s="29">
        <f t="shared" si="323"/>
        <v>2704.7775000000001</v>
      </c>
      <c r="CI26" s="29">
        <f t="shared" si="324"/>
        <v>3060.9873250000001</v>
      </c>
      <c r="CJ26" s="29">
        <f t="shared" si="325"/>
        <v>3116.4450000000002</v>
      </c>
      <c r="CK26" s="29">
        <f t="shared" si="326"/>
        <v>4288.54</v>
      </c>
      <c r="CL26" s="29">
        <f t="shared" si="327"/>
        <v>4123.5600000000004</v>
      </c>
      <c r="CM26" s="29">
        <f t="shared" si="328"/>
        <v>2146.8024999999998</v>
      </c>
      <c r="CN26" s="29">
        <f t="shared" si="329"/>
        <v>2520.2249999999999</v>
      </c>
      <c r="CO26" s="29">
        <f t="shared" si="330"/>
        <v>1610.0274999999999</v>
      </c>
      <c r="CP26" s="29">
        <f t="shared" si="331"/>
        <v>3785.0025000000001</v>
      </c>
      <c r="CQ26" s="29">
        <f t="shared" si="332"/>
        <v>2132.3786249999998</v>
      </c>
      <c r="CR26" s="29">
        <f t="shared" si="333"/>
        <v>2416.77</v>
      </c>
      <c r="CS26" s="29">
        <f t="shared" si="333"/>
        <v>3227.835</v>
      </c>
      <c r="CT26" s="29">
        <f t="shared" si="333"/>
        <v>2922.9512749999999</v>
      </c>
      <c r="CU26" s="29">
        <f t="shared" si="333"/>
        <v>4051.16</v>
      </c>
      <c r="CV26" s="29">
        <f t="shared" si="333"/>
        <v>4199.0119050088324</v>
      </c>
      <c r="CW26" s="29">
        <f t="shared" si="333"/>
        <v>3456.2731776999008</v>
      </c>
      <c r="CX26" s="29">
        <f t="shared" si="333"/>
        <v>3802.1325000000002</v>
      </c>
      <c r="CY26" s="29">
        <f t="shared" si="333"/>
        <v>3999.2495515810206</v>
      </c>
      <c r="CZ26" s="29">
        <f t="shared" si="333"/>
        <v>4243.8203682582407</v>
      </c>
      <c r="DA26" s="29">
        <f t="shared" si="333"/>
        <v>2999.6275000000001</v>
      </c>
      <c r="DB26" s="29">
        <f t="shared" si="333"/>
        <v>3042.2976955478184</v>
      </c>
      <c r="DC26" s="29">
        <f t="shared" si="333"/>
        <v>5283.0574999999999</v>
      </c>
      <c r="DD26" s="29">
        <f t="shared" si="334"/>
        <v>3297.5124999999998</v>
      </c>
      <c r="DE26" s="29">
        <f t="shared" si="335"/>
        <v>2803.32</v>
      </c>
      <c r="DF26" s="29">
        <f t="shared" si="336"/>
        <v>2286.8049999999998</v>
      </c>
      <c r="DG26" s="29">
        <f t="shared" si="337"/>
        <v>2692.7674999999999</v>
      </c>
      <c r="DH26" s="29">
        <f t="shared" si="338"/>
        <v>2675.8775000000001</v>
      </c>
      <c r="DI26" s="29">
        <f t="shared" si="339"/>
        <v>3214.5925000000002</v>
      </c>
      <c r="DJ26" s="29">
        <f t="shared" si="340"/>
        <v>2752.8724999999999</v>
      </c>
      <c r="DK26" s="29">
        <f t="shared" si="340"/>
        <v>1971.3575000000001</v>
      </c>
      <c r="DL26" s="29">
        <f t="shared" si="340"/>
        <v>2610.2775000000001</v>
      </c>
      <c r="DM26" s="29">
        <f t="shared" si="340"/>
        <v>3051.2</v>
      </c>
      <c r="DN26" s="29">
        <f t="shared" si="340"/>
        <v>2191.1374999999998</v>
      </c>
      <c r="DO26" s="29">
        <f t="shared" si="340"/>
        <v>2138.2951000000003</v>
      </c>
      <c r="DP26" s="29">
        <f t="shared" si="340"/>
        <v>2110.4126249999999</v>
      </c>
      <c r="DQ26" s="105">
        <f t="shared" si="341"/>
        <v>2372.76130625</v>
      </c>
      <c r="DR26" s="25">
        <v>135000</v>
      </c>
      <c r="DS26" s="25">
        <v>135000</v>
      </c>
      <c r="DT26" s="25">
        <v>135000</v>
      </c>
      <c r="DU26" s="25">
        <v>135000</v>
      </c>
      <c r="DV26" s="25">
        <v>135000</v>
      </c>
      <c r="DW26" s="25">
        <v>135000</v>
      </c>
      <c r="DX26" s="25">
        <v>135000</v>
      </c>
      <c r="DY26" s="25">
        <v>135000</v>
      </c>
      <c r="DZ26" s="25">
        <v>135000</v>
      </c>
      <c r="EA26" s="25">
        <v>137520</v>
      </c>
      <c r="EB26" s="25">
        <v>144450</v>
      </c>
      <c r="EC26" s="25">
        <v>144450</v>
      </c>
      <c r="ED26" s="25">
        <v>144450</v>
      </c>
      <c r="EE26" s="25">
        <v>144450</v>
      </c>
      <c r="EF26" s="25">
        <v>144450</v>
      </c>
      <c r="EG26" s="25">
        <v>144450</v>
      </c>
      <c r="EH26" s="25">
        <v>144450</v>
      </c>
      <c r="EI26" s="25">
        <v>144450</v>
      </c>
      <c r="EJ26" s="25">
        <v>144450</v>
      </c>
      <c r="EK26" s="25">
        <v>144450</v>
      </c>
      <c r="EL26" s="25">
        <v>144450</v>
      </c>
      <c r="EM26" s="25">
        <v>147147</v>
      </c>
      <c r="EN26" s="25">
        <v>154562</v>
      </c>
      <c r="EO26" s="25">
        <v>154562</v>
      </c>
      <c r="EP26" s="25">
        <v>154562</v>
      </c>
      <c r="EQ26" s="25">
        <v>154562</v>
      </c>
      <c r="ER26" s="25">
        <v>154562</v>
      </c>
      <c r="ES26" s="25">
        <v>154562</v>
      </c>
      <c r="ET26" s="25">
        <v>154562</v>
      </c>
      <c r="EU26" s="25">
        <v>154562</v>
      </c>
      <c r="EV26" s="25">
        <v>154562</v>
      </c>
      <c r="EW26" s="25">
        <v>154562</v>
      </c>
      <c r="EX26" s="25">
        <v>154562</v>
      </c>
      <c r="EY26" s="25">
        <v>157447</v>
      </c>
      <c r="EZ26" s="25">
        <v>165381</v>
      </c>
      <c r="FA26" s="25">
        <v>165381</v>
      </c>
      <c r="FB26" s="25">
        <v>165381</v>
      </c>
      <c r="FC26" s="25">
        <v>165381</v>
      </c>
      <c r="FD26" s="25">
        <v>165381</v>
      </c>
      <c r="FE26" s="25">
        <v>165381</v>
      </c>
      <c r="FF26" s="25">
        <v>165381</v>
      </c>
      <c r="FG26" s="25">
        <v>165381</v>
      </c>
      <c r="FH26" s="25">
        <v>165381</v>
      </c>
      <c r="FI26" s="25">
        <v>165381</v>
      </c>
      <c r="FJ26" s="25">
        <v>165381</v>
      </c>
      <c r="FK26" s="25">
        <v>168468</v>
      </c>
      <c r="FL26" s="25">
        <v>176958</v>
      </c>
      <c r="FM26" s="25">
        <v>176958</v>
      </c>
      <c r="FN26" s="25">
        <v>176958</v>
      </c>
      <c r="FO26" s="25">
        <v>176958</v>
      </c>
      <c r="FP26" s="25">
        <v>176958</v>
      </c>
      <c r="FQ26" s="75">
        <v>176958</v>
      </c>
      <c r="FR26" s="28">
        <f t="shared" si="64"/>
        <v>176958</v>
      </c>
      <c r="FS26" s="25">
        <v>298984</v>
      </c>
      <c r="FT26" s="25">
        <v>225446</v>
      </c>
      <c r="FU26" s="25">
        <v>0</v>
      </c>
      <c r="FV26" s="25">
        <v>0</v>
      </c>
      <c r="FW26" s="25">
        <v>0</v>
      </c>
      <c r="FX26" s="25">
        <v>0</v>
      </c>
      <c r="FY26" s="25">
        <v>0</v>
      </c>
      <c r="FZ26" s="25">
        <v>0</v>
      </c>
      <c r="GA26" s="25">
        <v>0</v>
      </c>
      <c r="GB26" s="25">
        <v>0</v>
      </c>
      <c r="GC26" s="25">
        <v>0</v>
      </c>
      <c r="GD26" s="25">
        <v>0</v>
      </c>
      <c r="GE26" s="25">
        <v>0</v>
      </c>
      <c r="GF26" s="25">
        <v>0</v>
      </c>
      <c r="GG26" s="25">
        <v>0</v>
      </c>
      <c r="GH26" s="25">
        <v>0</v>
      </c>
      <c r="GI26" s="25">
        <v>0</v>
      </c>
      <c r="GJ26" s="25">
        <v>0</v>
      </c>
      <c r="GK26" s="25">
        <v>0</v>
      </c>
      <c r="GL26" s="25">
        <v>0</v>
      </c>
      <c r="GM26" s="25">
        <v>0</v>
      </c>
      <c r="GN26" s="25">
        <v>0</v>
      </c>
      <c r="GO26" s="25">
        <v>0</v>
      </c>
      <c r="GP26" s="25">
        <v>0</v>
      </c>
      <c r="GQ26" s="25">
        <v>0</v>
      </c>
      <c r="GR26" s="25">
        <v>0</v>
      </c>
      <c r="GS26" s="25">
        <v>0</v>
      </c>
      <c r="GT26" s="25">
        <v>0</v>
      </c>
      <c r="GU26" s="25">
        <v>0</v>
      </c>
      <c r="GV26" s="25">
        <v>0</v>
      </c>
      <c r="GW26" s="25">
        <v>0</v>
      </c>
      <c r="GX26" s="25">
        <v>0</v>
      </c>
      <c r="GY26" s="25">
        <v>0</v>
      </c>
      <c r="GZ26" s="25">
        <v>0</v>
      </c>
      <c r="HA26" s="25">
        <v>0</v>
      </c>
      <c r="HB26" s="25">
        <v>0</v>
      </c>
      <c r="HC26" s="75">
        <v>0</v>
      </c>
      <c r="HD26" s="75">
        <v>0</v>
      </c>
      <c r="HE26" s="75">
        <v>0</v>
      </c>
      <c r="HF26" s="75">
        <v>0</v>
      </c>
      <c r="HG26" s="75">
        <v>0</v>
      </c>
      <c r="HH26" s="75">
        <v>0</v>
      </c>
      <c r="HI26" s="75">
        <v>0</v>
      </c>
      <c r="HJ26" s="75">
        <v>0</v>
      </c>
      <c r="HK26" s="75">
        <v>0</v>
      </c>
      <c r="HL26" s="75">
        <v>0</v>
      </c>
      <c r="HM26" s="75">
        <v>0</v>
      </c>
      <c r="HN26" s="75">
        <v>0</v>
      </c>
      <c r="HO26" s="75">
        <v>0</v>
      </c>
      <c r="HP26" s="75">
        <v>0</v>
      </c>
      <c r="HQ26" s="75">
        <v>0</v>
      </c>
      <c r="HR26" s="75">
        <v>0</v>
      </c>
      <c r="HS26" s="25">
        <f t="shared" si="27"/>
        <v>433984</v>
      </c>
      <c r="HT26" s="25">
        <f t="shared" si="28"/>
        <v>360446</v>
      </c>
      <c r="HU26" s="25">
        <f t="shared" si="29"/>
        <v>135000</v>
      </c>
      <c r="HV26" s="25">
        <f t="shared" si="30"/>
        <v>135000</v>
      </c>
      <c r="HW26" s="25">
        <f t="shared" si="31"/>
        <v>135000</v>
      </c>
      <c r="HX26" s="25">
        <f t="shared" si="32"/>
        <v>135000</v>
      </c>
      <c r="HY26" s="25">
        <f t="shared" si="33"/>
        <v>135000</v>
      </c>
      <c r="HZ26" s="25">
        <f t="shared" si="34"/>
        <v>135000</v>
      </c>
      <c r="IA26" s="25">
        <f t="shared" si="35"/>
        <v>135000</v>
      </c>
      <c r="IB26" s="25">
        <f t="shared" si="36"/>
        <v>137520</v>
      </c>
      <c r="IC26" s="25">
        <f t="shared" si="37"/>
        <v>144450</v>
      </c>
      <c r="ID26" s="25">
        <f t="shared" si="38"/>
        <v>144450</v>
      </c>
      <c r="IE26" s="25">
        <f t="shared" si="39"/>
        <v>144450</v>
      </c>
      <c r="IF26" s="25">
        <f t="shared" si="40"/>
        <v>144450</v>
      </c>
      <c r="IG26" s="25">
        <f t="shared" si="41"/>
        <v>144450</v>
      </c>
      <c r="IH26" s="25">
        <f t="shared" si="42"/>
        <v>144450</v>
      </c>
      <c r="II26" s="25">
        <f t="shared" si="43"/>
        <v>144450</v>
      </c>
      <c r="IJ26" s="25">
        <f t="shared" si="44"/>
        <v>144450</v>
      </c>
      <c r="IK26" s="25">
        <f t="shared" si="45"/>
        <v>144450</v>
      </c>
      <c r="IL26" s="25">
        <f t="shared" si="46"/>
        <v>144450</v>
      </c>
      <c r="IM26" s="25">
        <f t="shared" si="47"/>
        <v>144450</v>
      </c>
      <c r="IN26" s="25">
        <f t="shared" si="48"/>
        <v>147147</v>
      </c>
      <c r="IO26" s="25">
        <f t="shared" si="49"/>
        <v>154562</v>
      </c>
      <c r="IP26" s="25">
        <f t="shared" si="50"/>
        <v>154562</v>
      </c>
      <c r="IQ26" s="25">
        <f t="shared" si="302"/>
        <v>154562</v>
      </c>
      <c r="IR26" s="25">
        <f t="shared" si="303"/>
        <v>154562</v>
      </c>
      <c r="IS26" s="25">
        <f t="shared" si="53"/>
        <v>154562</v>
      </c>
      <c r="IT26" s="25">
        <f t="shared" si="54"/>
        <v>154562</v>
      </c>
      <c r="IU26" s="25">
        <f t="shared" si="55"/>
        <v>154562</v>
      </c>
      <c r="IV26" s="25">
        <f t="shared" si="56"/>
        <v>154562</v>
      </c>
      <c r="IW26" s="25">
        <f t="shared" si="236"/>
        <v>154562</v>
      </c>
      <c r="IX26" s="25">
        <f t="shared" si="171"/>
        <v>154562</v>
      </c>
      <c r="IY26" s="25">
        <f t="shared" si="237"/>
        <v>154562</v>
      </c>
      <c r="IZ26" s="25">
        <f t="shared" si="238"/>
        <v>157447</v>
      </c>
      <c r="JA26" s="25">
        <f t="shared" si="239"/>
        <v>165381</v>
      </c>
      <c r="JB26" s="25">
        <f t="shared" si="240"/>
        <v>165381</v>
      </c>
      <c r="JC26" s="25">
        <f t="shared" si="241"/>
        <v>165381</v>
      </c>
      <c r="JD26" s="25">
        <f t="shared" si="242"/>
        <v>165381</v>
      </c>
      <c r="JE26" s="25">
        <f t="shared" si="243"/>
        <v>165381</v>
      </c>
      <c r="JF26" s="25">
        <f t="shared" si="420"/>
        <v>165381</v>
      </c>
      <c r="JG26" s="25">
        <f t="shared" si="421"/>
        <v>165381</v>
      </c>
      <c r="JH26" s="25">
        <f t="shared" si="422"/>
        <v>165381</v>
      </c>
      <c r="JI26" s="25">
        <f t="shared" si="423"/>
        <v>165381</v>
      </c>
      <c r="JJ26" s="25">
        <f t="shared" si="424"/>
        <v>165381</v>
      </c>
      <c r="JK26" s="25">
        <f t="shared" si="425"/>
        <v>165381</v>
      </c>
      <c r="JL26" s="25">
        <f t="shared" si="426"/>
        <v>168468</v>
      </c>
      <c r="JM26" s="25">
        <f t="shared" si="427"/>
        <v>176958</v>
      </c>
      <c r="JN26" s="25">
        <f t="shared" si="428"/>
        <v>176958</v>
      </c>
      <c r="JO26" s="25">
        <f t="shared" si="429"/>
        <v>176958</v>
      </c>
      <c r="JP26" s="25">
        <f t="shared" si="430"/>
        <v>176958</v>
      </c>
      <c r="JQ26" s="25">
        <f t="shared" si="431"/>
        <v>176958</v>
      </c>
      <c r="JR26" s="25">
        <f t="shared" si="432"/>
        <v>176958</v>
      </c>
      <c r="JS26" s="28">
        <f t="shared" si="65"/>
        <v>176958</v>
      </c>
      <c r="JT26" s="30">
        <f t="shared" si="66"/>
        <v>649.67664670658678</v>
      </c>
      <c r="JU26" s="30">
        <f t="shared" si="67"/>
        <v>539.58982035928148</v>
      </c>
      <c r="JV26" s="30">
        <f t="shared" si="68"/>
        <v>202.09580838323353</v>
      </c>
      <c r="JW26" s="30">
        <f t="shared" si="69"/>
        <v>202.09580838323353</v>
      </c>
      <c r="JX26" s="30">
        <f t="shared" si="70"/>
        <v>202.09580838323353</v>
      </c>
      <c r="JY26" s="30">
        <f t="shared" si="71"/>
        <v>202.09580838323353</v>
      </c>
      <c r="JZ26" s="30">
        <f t="shared" si="72"/>
        <v>202.09580838323353</v>
      </c>
      <c r="KA26" s="30">
        <f t="shared" si="73"/>
        <v>202.09580838323353</v>
      </c>
      <c r="KB26" s="30">
        <f t="shared" si="74"/>
        <v>202.09580838323353</v>
      </c>
      <c r="KC26" s="30">
        <f t="shared" si="75"/>
        <v>205.8682634730539</v>
      </c>
      <c r="KD26" s="30">
        <f t="shared" si="76"/>
        <v>216.24251497005989</v>
      </c>
      <c r="KE26" s="30">
        <f t="shared" si="77"/>
        <v>216.24251497005989</v>
      </c>
      <c r="KF26" s="30">
        <f t="shared" si="78"/>
        <v>216.24251497005989</v>
      </c>
      <c r="KG26" s="30">
        <f t="shared" si="79"/>
        <v>216.24251497005989</v>
      </c>
      <c r="KH26" s="30">
        <f t="shared" si="80"/>
        <v>216.24251497005989</v>
      </c>
      <c r="KI26" s="30">
        <f t="shared" si="81"/>
        <v>216.24251497005989</v>
      </c>
      <c r="KJ26" s="30">
        <f t="shared" si="82"/>
        <v>216.24251497005989</v>
      </c>
      <c r="KK26" s="30">
        <f t="shared" si="83"/>
        <v>216.24251497005989</v>
      </c>
      <c r="KL26" s="30">
        <f t="shared" si="84"/>
        <v>216.24251497005989</v>
      </c>
      <c r="KM26" s="30">
        <f t="shared" si="85"/>
        <v>216.24251497005989</v>
      </c>
      <c r="KN26" s="30">
        <f t="shared" si="86"/>
        <v>216.24251497005989</v>
      </c>
      <c r="KO26" s="30">
        <f t="shared" si="87"/>
        <v>220.27994011976048</v>
      </c>
      <c r="KP26" s="30">
        <f t="shared" si="88"/>
        <v>231.38023952095807</v>
      </c>
      <c r="KQ26" s="30">
        <f t="shared" si="89"/>
        <v>231.38023952095807</v>
      </c>
      <c r="KR26" s="30">
        <f t="shared" si="90"/>
        <v>231.38023952095807</v>
      </c>
      <c r="KS26" s="30">
        <f t="shared" si="91"/>
        <v>231.38023952095807</v>
      </c>
      <c r="KT26" s="30">
        <f t="shared" si="92"/>
        <v>231.38023952095807</v>
      </c>
      <c r="KU26" s="30">
        <f t="shared" si="93"/>
        <v>231.38023952095807</v>
      </c>
      <c r="KV26" s="30">
        <f t="shared" si="94"/>
        <v>231.38023952095807</v>
      </c>
      <c r="KW26" s="30">
        <f t="shared" si="95"/>
        <v>231.38023952095807</v>
      </c>
      <c r="KX26" s="30">
        <f t="shared" si="96"/>
        <v>231.38023952095807</v>
      </c>
      <c r="KY26" s="30">
        <f t="shared" si="97"/>
        <v>231.38023952095807</v>
      </c>
      <c r="KZ26" s="30">
        <f t="shared" si="98"/>
        <v>231.38023952095807</v>
      </c>
      <c r="LA26" s="30">
        <f t="shared" si="99"/>
        <v>235.69910179640718</v>
      </c>
      <c r="LB26" s="30">
        <f t="shared" si="99"/>
        <v>247.57634730538922</v>
      </c>
      <c r="LC26" s="30">
        <f t="shared" si="99"/>
        <v>247.57634730538922</v>
      </c>
      <c r="LD26" s="30">
        <f t="shared" si="99"/>
        <v>247.57634730538922</v>
      </c>
      <c r="LE26" s="30">
        <f t="shared" si="304"/>
        <v>247.57634730538922</v>
      </c>
      <c r="LF26" s="30">
        <f t="shared" si="304"/>
        <v>247.57634730538922</v>
      </c>
      <c r="LG26" s="30">
        <f t="shared" si="304"/>
        <v>247.57634730538922</v>
      </c>
      <c r="LH26" s="30">
        <f t="shared" si="304"/>
        <v>247.57634730538922</v>
      </c>
      <c r="LI26" s="30">
        <f t="shared" si="304"/>
        <v>247.57634730538922</v>
      </c>
      <c r="LJ26" s="30">
        <f t="shared" si="304"/>
        <v>247.57634730538922</v>
      </c>
      <c r="LK26" s="30">
        <f t="shared" si="305"/>
        <v>247.57634730538922</v>
      </c>
      <c r="LL26" s="30">
        <f t="shared" si="305"/>
        <v>247.57634730538922</v>
      </c>
      <c r="LM26" s="30">
        <f t="shared" si="305"/>
        <v>252.19760479041915</v>
      </c>
      <c r="LN26" s="30">
        <f t="shared" si="305"/>
        <v>264.90718562874252</v>
      </c>
      <c r="LO26" s="30">
        <f t="shared" si="305"/>
        <v>264.90718562874252</v>
      </c>
      <c r="LP26" s="30">
        <f t="shared" si="305"/>
        <v>264.90718562874252</v>
      </c>
      <c r="LQ26" s="30">
        <f t="shared" si="305"/>
        <v>264.90718562874252</v>
      </c>
      <c r="LR26" s="30">
        <f t="shared" si="305"/>
        <v>264.90718562874252</v>
      </c>
      <c r="LS26" s="30">
        <f t="shared" si="305"/>
        <v>264.90718562874252</v>
      </c>
      <c r="LT26" s="69">
        <f t="shared" si="100"/>
        <v>264.90718562874252</v>
      </c>
      <c r="LU26" s="40">
        <f t="shared" si="101"/>
        <v>264.90718562874252</v>
      </c>
      <c r="LV26" s="40">
        <f t="shared" si="102"/>
        <v>0</v>
      </c>
    </row>
    <row r="27" spans="1:334" x14ac:dyDescent="0.25">
      <c r="A27" s="21">
        <f t="shared" si="103"/>
        <v>26</v>
      </c>
      <c r="B27" s="22" t="s">
        <v>211</v>
      </c>
      <c r="C27" s="21" t="s">
        <v>499</v>
      </c>
      <c r="D27" s="22" t="s">
        <v>24</v>
      </c>
      <c r="E27" s="23" t="s">
        <v>785</v>
      </c>
      <c r="F27" s="21" t="s">
        <v>1015</v>
      </c>
      <c r="G27" s="23" t="s">
        <v>25</v>
      </c>
      <c r="H27" s="24" t="s">
        <v>1340</v>
      </c>
      <c r="I27" s="21" t="s">
        <v>197</v>
      </c>
      <c r="J27" s="94">
        <v>41297</v>
      </c>
      <c r="K27" s="94">
        <v>42977</v>
      </c>
      <c r="L27" s="21" t="s">
        <v>275</v>
      </c>
      <c r="M27" s="25">
        <v>50165</v>
      </c>
      <c r="N27" s="25">
        <v>66870</v>
      </c>
      <c r="O27" s="26">
        <v>5.5E-2</v>
      </c>
      <c r="P27" s="27">
        <v>45076105</v>
      </c>
      <c r="Q27" s="27">
        <v>56423800</v>
      </c>
      <c r="R27" s="27">
        <v>46128239</v>
      </c>
      <c r="S27" s="27">
        <v>44025904</v>
      </c>
      <c r="T27" s="25">
        <v>57071000</v>
      </c>
      <c r="U27" s="25">
        <v>42343000</v>
      </c>
      <c r="V27" s="25">
        <v>54503000</v>
      </c>
      <c r="W27" s="25">
        <v>42387000</v>
      </c>
      <c r="X27" s="25">
        <v>55858000</v>
      </c>
      <c r="Y27" s="25">
        <v>54678442</v>
      </c>
      <c r="Z27" s="25">
        <v>36488000</v>
      </c>
      <c r="AA27" s="25">
        <v>55044737</v>
      </c>
      <c r="AB27" s="25">
        <v>58268768</v>
      </c>
      <c r="AC27" s="25">
        <v>75502742</v>
      </c>
      <c r="AD27" s="25">
        <v>61963000</v>
      </c>
      <c r="AE27" s="25">
        <v>64513663</v>
      </c>
      <c r="AF27" s="25">
        <v>81316426</v>
      </c>
      <c r="AG27" s="25">
        <v>63819081</v>
      </c>
      <c r="AH27" s="25">
        <v>72996563</v>
      </c>
      <c r="AI27" s="25">
        <v>70933451.400000006</v>
      </c>
      <c r="AJ27" s="25">
        <v>74800000</v>
      </c>
      <c r="AK27" s="25">
        <v>67673477</v>
      </c>
      <c r="AL27" s="25">
        <v>48109974</v>
      </c>
      <c r="AM27" s="25">
        <v>61704629</v>
      </c>
      <c r="AN27" s="25">
        <v>64478160</v>
      </c>
      <c r="AO27" s="25">
        <v>74472645</v>
      </c>
      <c r="AP27" s="25">
        <v>68932451</v>
      </c>
      <c r="AQ27" s="25">
        <v>71308901</v>
      </c>
      <c r="AR27" s="25">
        <v>81000737</v>
      </c>
      <c r="AS27" s="25">
        <v>58156659</v>
      </c>
      <c r="AT27" s="25">
        <v>77020521</v>
      </c>
      <c r="AU27" s="25">
        <v>69139432</v>
      </c>
      <c r="AV27" s="25">
        <v>60448658</v>
      </c>
      <c r="AW27" s="25">
        <v>75677892</v>
      </c>
      <c r="AX27" s="25">
        <v>49230869</v>
      </c>
      <c r="AY27" s="25">
        <v>65526914</v>
      </c>
      <c r="AZ27" s="25">
        <v>67613547</v>
      </c>
      <c r="BA27" s="25">
        <v>77039900</v>
      </c>
      <c r="BB27" s="25">
        <v>57896659</v>
      </c>
      <c r="BC27" s="25">
        <v>72998552</v>
      </c>
      <c r="BD27" s="75">
        <v>73433733</v>
      </c>
      <c r="BE27" s="75">
        <v>60550596</v>
      </c>
      <c r="BF27" s="75">
        <v>81549066</v>
      </c>
      <c r="BG27" s="75">
        <v>51027242</v>
      </c>
      <c r="BH27" s="75">
        <v>81764310</v>
      </c>
      <c r="BI27" s="75">
        <v>73095456</v>
      </c>
      <c r="BJ27" s="75">
        <v>50729409</v>
      </c>
      <c r="BK27" s="75">
        <v>71920952</v>
      </c>
      <c r="BL27" s="75">
        <v>78867207</v>
      </c>
      <c r="BM27" s="75">
        <v>76418241</v>
      </c>
      <c r="BN27" s="75">
        <v>72658527</v>
      </c>
      <c r="BO27" s="75">
        <v>85421109</v>
      </c>
      <c r="BP27" s="28">
        <f t="shared" si="63"/>
        <v>78341271</v>
      </c>
      <c r="BQ27" s="29">
        <f t="shared" si="306"/>
        <v>898.55686235423104</v>
      </c>
      <c r="BR27" s="29">
        <f t="shared" si="307"/>
        <v>1124.7642778829861</v>
      </c>
      <c r="BS27" s="29">
        <f t="shared" si="308"/>
        <v>919.53032991129271</v>
      </c>
      <c r="BT27" s="29">
        <f t="shared" si="309"/>
        <v>877.62192763879193</v>
      </c>
      <c r="BU27" s="29">
        <f t="shared" si="310"/>
        <v>1137.6657031795075</v>
      </c>
      <c r="BV27" s="29">
        <f t="shared" si="311"/>
        <v>844.07455397189278</v>
      </c>
      <c r="BW27" s="29">
        <f t="shared" si="312"/>
        <v>1086.4746337087611</v>
      </c>
      <c r="BX27" s="29">
        <f t="shared" si="313"/>
        <v>844.95165952357218</v>
      </c>
      <c r="BY27" s="29">
        <f t="shared" si="314"/>
        <v>1113.4854978570716</v>
      </c>
      <c r="BZ27" s="29">
        <f t="shared" si="315"/>
        <v>1089.9719326223462</v>
      </c>
      <c r="CA27" s="29">
        <f t="shared" si="316"/>
        <v>727.35971294727403</v>
      </c>
      <c r="CB27" s="29">
        <f t="shared" si="317"/>
        <v>1097.2737366689923</v>
      </c>
      <c r="CC27" s="29">
        <f t="shared" si="318"/>
        <v>1161.5422705073258</v>
      </c>
      <c r="CD27" s="29">
        <f t="shared" si="319"/>
        <v>1505.0880494368585</v>
      </c>
      <c r="CE27" s="29">
        <f t="shared" si="320"/>
        <v>1235.1838931525965</v>
      </c>
      <c r="CF27" s="29">
        <f t="shared" si="321"/>
        <v>1286.0293631017641</v>
      </c>
      <c r="CG27" s="29">
        <f t="shared" si="322"/>
        <v>1620.9792883484502</v>
      </c>
      <c r="CH27" s="29">
        <f t="shared" si="323"/>
        <v>1272.1834147313864</v>
      </c>
      <c r="CI27" s="29">
        <f t="shared" si="324"/>
        <v>1455.1293332004386</v>
      </c>
      <c r="CJ27" s="29">
        <f t="shared" si="325"/>
        <v>1414.0028186982956</v>
      </c>
      <c r="CK27" s="29">
        <f t="shared" si="326"/>
        <v>1491.0794378550781</v>
      </c>
      <c r="CL27" s="29">
        <f t="shared" si="327"/>
        <v>1349.0177813216385</v>
      </c>
      <c r="CM27" s="29">
        <f t="shared" si="328"/>
        <v>959.03466560350842</v>
      </c>
      <c r="CN27" s="29">
        <f t="shared" si="329"/>
        <v>1230.0334695504835</v>
      </c>
      <c r="CO27" s="29">
        <f t="shared" si="330"/>
        <v>1285.3216385926444</v>
      </c>
      <c r="CP27" s="29">
        <f t="shared" si="331"/>
        <v>1484.5538722216686</v>
      </c>
      <c r="CQ27" s="29">
        <f t="shared" si="332"/>
        <v>1374.114442340277</v>
      </c>
      <c r="CR27" s="29">
        <f t="shared" si="333"/>
        <v>1421.4871125286554</v>
      </c>
      <c r="CS27" s="29">
        <f t="shared" si="333"/>
        <v>1614.6862752915379</v>
      </c>
      <c r="CT27" s="29">
        <f t="shared" si="333"/>
        <v>1159.3074653642977</v>
      </c>
      <c r="CU27" s="29">
        <f t="shared" si="333"/>
        <v>1535.3437855078241</v>
      </c>
      <c r="CV27" s="29">
        <f t="shared" si="333"/>
        <v>1378.2404465264626</v>
      </c>
      <c r="CW27" s="29">
        <f t="shared" si="333"/>
        <v>1204.996670985747</v>
      </c>
      <c r="CX27" s="29">
        <f t="shared" si="333"/>
        <v>1508.5795275590551</v>
      </c>
      <c r="CY27" s="29">
        <f t="shared" si="333"/>
        <v>981.37882986145723</v>
      </c>
      <c r="CZ27" s="29">
        <f t="shared" si="333"/>
        <v>1306.2277284959632</v>
      </c>
      <c r="DA27" s="29">
        <f t="shared" si="333"/>
        <v>1347.823123691817</v>
      </c>
      <c r="DB27" s="29">
        <f t="shared" si="333"/>
        <v>1535.7300907006877</v>
      </c>
      <c r="DC27" s="29">
        <f t="shared" si="333"/>
        <v>1154.1245689225555</v>
      </c>
      <c r="DD27" s="29">
        <f t="shared" si="334"/>
        <v>1455.1689823582178</v>
      </c>
      <c r="DE27" s="29">
        <f t="shared" si="335"/>
        <v>1463.8439748828864</v>
      </c>
      <c r="DF27" s="29">
        <f t="shared" si="336"/>
        <v>1207.0287252068174</v>
      </c>
      <c r="DG27" s="29">
        <f t="shared" si="337"/>
        <v>1625.6167846107844</v>
      </c>
      <c r="DH27" s="29">
        <f t="shared" si="338"/>
        <v>1017.1881192066181</v>
      </c>
      <c r="DI27" s="29">
        <f t="shared" si="339"/>
        <v>1629.9075052327321</v>
      </c>
      <c r="DJ27" s="29">
        <f t="shared" si="340"/>
        <v>1457.1006877304894</v>
      </c>
      <c r="DK27" s="29">
        <f t="shared" si="340"/>
        <v>1011.2510515299512</v>
      </c>
      <c r="DL27" s="29">
        <f t="shared" si="340"/>
        <v>1433.6878700289046</v>
      </c>
      <c r="DM27" s="29">
        <f t="shared" si="340"/>
        <v>1572.1560251171136</v>
      </c>
      <c r="DN27" s="29">
        <f t="shared" si="340"/>
        <v>1523.337805242699</v>
      </c>
      <c r="DO27" s="29">
        <f t="shared" si="340"/>
        <v>1448.3908501943586</v>
      </c>
      <c r="DP27" s="29">
        <f t="shared" si="340"/>
        <v>1702.8029303299113</v>
      </c>
      <c r="DQ27" s="105">
        <f t="shared" si="341"/>
        <v>1561.6719027210206</v>
      </c>
      <c r="DR27" s="25">
        <v>4346550</v>
      </c>
      <c r="DS27" s="25">
        <v>4346550</v>
      </c>
      <c r="DT27" s="25">
        <v>4346550</v>
      </c>
      <c r="DU27" s="25">
        <v>4346550</v>
      </c>
      <c r="DV27" s="25">
        <v>4346550</v>
      </c>
      <c r="DW27" s="25">
        <v>4346550</v>
      </c>
      <c r="DX27" s="25">
        <v>4346550</v>
      </c>
      <c r="DY27" s="25">
        <v>4346550</v>
      </c>
      <c r="DZ27" s="25">
        <v>4346550</v>
      </c>
      <c r="EA27" s="25">
        <v>4426794</v>
      </c>
      <c r="EB27" s="25">
        <v>4647465</v>
      </c>
      <c r="EC27" s="25">
        <v>4647465</v>
      </c>
      <c r="ED27" s="25">
        <v>4647465</v>
      </c>
      <c r="EE27" s="25">
        <v>4647465</v>
      </c>
      <c r="EF27" s="25">
        <v>4647465</v>
      </c>
      <c r="EG27" s="25">
        <v>4647465</v>
      </c>
      <c r="EH27" s="25">
        <v>4647465</v>
      </c>
      <c r="EI27" s="25">
        <v>4647465</v>
      </c>
      <c r="EJ27" s="25">
        <v>4647465</v>
      </c>
      <c r="EK27" s="25">
        <v>4647465</v>
      </c>
      <c r="EL27" s="25">
        <v>4647465</v>
      </c>
      <c r="EM27" s="25">
        <v>4658387</v>
      </c>
      <c r="EN27" s="25">
        <v>4975128</v>
      </c>
      <c r="EO27" s="25">
        <v>4975128</v>
      </c>
      <c r="EP27" s="25">
        <v>4975128</v>
      </c>
      <c r="EQ27" s="25">
        <v>4975128</v>
      </c>
      <c r="ER27" s="25">
        <v>4975128</v>
      </c>
      <c r="ES27" s="25">
        <v>4975128</v>
      </c>
      <c r="ET27" s="25">
        <v>4975128</v>
      </c>
      <c r="EU27" s="25">
        <v>4975128</v>
      </c>
      <c r="EV27" s="25">
        <v>4975128</v>
      </c>
      <c r="EW27" s="25">
        <v>4975128</v>
      </c>
      <c r="EX27" s="25">
        <v>4975128</v>
      </c>
      <c r="EY27" s="25">
        <f>4986737+1988</f>
        <v>4988725</v>
      </c>
      <c r="EZ27" s="25">
        <f>5323387+59648</f>
        <v>5383035</v>
      </c>
      <c r="FA27" s="25">
        <f>5323387+59648</f>
        <v>5383035</v>
      </c>
      <c r="FB27" s="25">
        <f>5323387+59648</f>
        <v>5383035</v>
      </c>
      <c r="FC27" s="25">
        <f>5323387+59648</f>
        <v>5383035</v>
      </c>
      <c r="FD27" s="25">
        <v>5383035</v>
      </c>
      <c r="FE27" s="25">
        <v>5383035</v>
      </c>
      <c r="FF27" s="25">
        <v>5383035</v>
      </c>
      <c r="FG27" s="25">
        <v>5383035</v>
      </c>
      <c r="FH27" s="25">
        <v>5383035</v>
      </c>
      <c r="FI27" s="25">
        <v>5383035</v>
      </c>
      <c r="FJ27" s="25">
        <v>5383035</v>
      </c>
      <c r="FK27" s="25">
        <v>5383035</v>
      </c>
      <c r="FL27" s="25">
        <v>5383035</v>
      </c>
      <c r="FM27" s="25">
        <v>5383035</v>
      </c>
      <c r="FN27" s="25">
        <v>5383035</v>
      </c>
      <c r="FO27" s="25">
        <v>5383035</v>
      </c>
      <c r="FP27" s="25">
        <v>5383035</v>
      </c>
      <c r="FQ27" s="75">
        <v>5383035</v>
      </c>
      <c r="FR27" s="28">
        <f t="shared" si="64"/>
        <v>5383035</v>
      </c>
      <c r="FS27" s="25">
        <v>0</v>
      </c>
      <c r="FT27" s="25">
        <v>0</v>
      </c>
      <c r="FU27" s="25">
        <v>0</v>
      </c>
      <c r="FV27" s="25">
        <v>0</v>
      </c>
      <c r="FW27" s="25">
        <v>0</v>
      </c>
      <c r="FX27" s="25">
        <v>0</v>
      </c>
      <c r="FY27" s="25">
        <v>0</v>
      </c>
      <c r="FZ27" s="25">
        <v>0</v>
      </c>
      <c r="GA27" s="25">
        <v>0</v>
      </c>
      <c r="GB27" s="25">
        <v>0</v>
      </c>
      <c r="GC27" s="25">
        <v>0</v>
      </c>
      <c r="GD27" s="25">
        <v>0</v>
      </c>
      <c r="GE27" s="25">
        <v>0</v>
      </c>
      <c r="GF27" s="25">
        <v>0</v>
      </c>
      <c r="GG27" s="25">
        <v>0</v>
      </c>
      <c r="GH27" s="25">
        <v>0</v>
      </c>
      <c r="GI27" s="25">
        <v>0</v>
      </c>
      <c r="GJ27" s="25">
        <v>0</v>
      </c>
      <c r="GK27" s="25">
        <v>93535</v>
      </c>
      <c r="GL27" s="25">
        <v>0</v>
      </c>
      <c r="GM27" s="25">
        <v>0</v>
      </c>
      <c r="GN27" s="25">
        <v>0</v>
      </c>
      <c r="GO27" s="25">
        <v>0</v>
      </c>
      <c r="GP27" s="25">
        <v>0</v>
      </c>
      <c r="GQ27" s="25">
        <v>0</v>
      </c>
      <c r="GR27" s="25">
        <v>0</v>
      </c>
      <c r="GS27" s="25">
        <v>0</v>
      </c>
      <c r="GT27" s="25">
        <v>0</v>
      </c>
      <c r="GU27" s="25">
        <v>0</v>
      </c>
      <c r="GV27" s="25">
        <v>0</v>
      </c>
      <c r="GW27" s="25">
        <v>0</v>
      </c>
      <c r="GX27" s="25">
        <v>0</v>
      </c>
      <c r="GY27" s="25">
        <v>0</v>
      </c>
      <c r="GZ27" s="25">
        <v>0</v>
      </c>
      <c r="HA27" s="25">
        <v>0</v>
      </c>
      <c r="HB27" s="25">
        <v>0</v>
      </c>
      <c r="HC27" s="75">
        <v>0</v>
      </c>
      <c r="HD27" s="75">
        <v>0</v>
      </c>
      <c r="HE27" s="75">
        <v>0</v>
      </c>
      <c r="HF27" s="75">
        <v>0</v>
      </c>
      <c r="HG27" s="75">
        <v>0</v>
      </c>
      <c r="HH27" s="75">
        <v>0</v>
      </c>
      <c r="HI27" s="75">
        <v>0</v>
      </c>
      <c r="HJ27" s="75">
        <v>0</v>
      </c>
      <c r="HK27" s="75">
        <v>0</v>
      </c>
      <c r="HL27" s="75">
        <v>0</v>
      </c>
      <c r="HM27" s="75">
        <v>0</v>
      </c>
      <c r="HN27" s="75">
        <v>0</v>
      </c>
      <c r="HO27" s="75">
        <v>0</v>
      </c>
      <c r="HP27" s="75">
        <v>0</v>
      </c>
      <c r="HQ27" s="75">
        <v>0</v>
      </c>
      <c r="HR27" s="75">
        <v>0</v>
      </c>
      <c r="HS27" s="25">
        <f t="shared" si="27"/>
        <v>4346550</v>
      </c>
      <c r="HT27" s="25">
        <f t="shared" si="28"/>
        <v>4346550</v>
      </c>
      <c r="HU27" s="25">
        <f t="shared" si="29"/>
        <v>4346550</v>
      </c>
      <c r="HV27" s="25">
        <f t="shared" si="30"/>
        <v>4346550</v>
      </c>
      <c r="HW27" s="25">
        <f t="shared" si="31"/>
        <v>4346550</v>
      </c>
      <c r="HX27" s="25">
        <f t="shared" si="32"/>
        <v>4346550</v>
      </c>
      <c r="HY27" s="25">
        <f t="shared" si="33"/>
        <v>4346550</v>
      </c>
      <c r="HZ27" s="25">
        <f t="shared" si="34"/>
        <v>4346550</v>
      </c>
      <c r="IA27" s="25">
        <f t="shared" si="35"/>
        <v>4346550</v>
      </c>
      <c r="IB27" s="25">
        <f t="shared" si="36"/>
        <v>4426794</v>
      </c>
      <c r="IC27" s="25">
        <f t="shared" si="37"/>
        <v>4647465</v>
      </c>
      <c r="ID27" s="25">
        <f t="shared" si="38"/>
        <v>4647465</v>
      </c>
      <c r="IE27" s="25">
        <f t="shared" si="39"/>
        <v>4647465</v>
      </c>
      <c r="IF27" s="25">
        <f t="shared" si="40"/>
        <v>4647465</v>
      </c>
      <c r="IG27" s="25">
        <f t="shared" si="41"/>
        <v>4647465</v>
      </c>
      <c r="IH27" s="25">
        <f t="shared" si="42"/>
        <v>4647465</v>
      </c>
      <c r="II27" s="25">
        <f t="shared" si="43"/>
        <v>4647465</v>
      </c>
      <c r="IJ27" s="25">
        <f t="shared" si="44"/>
        <v>4647465</v>
      </c>
      <c r="IK27" s="25">
        <f t="shared" si="45"/>
        <v>4741000</v>
      </c>
      <c r="IL27" s="25">
        <f t="shared" si="46"/>
        <v>4647465</v>
      </c>
      <c r="IM27" s="25">
        <f t="shared" si="47"/>
        <v>4647465</v>
      </c>
      <c r="IN27" s="25">
        <f t="shared" si="48"/>
        <v>4658387</v>
      </c>
      <c r="IO27" s="25">
        <f t="shared" si="49"/>
        <v>4975128</v>
      </c>
      <c r="IP27" s="25">
        <f t="shared" si="50"/>
        <v>4975128</v>
      </c>
      <c r="IQ27" s="25">
        <f t="shared" si="302"/>
        <v>4975128</v>
      </c>
      <c r="IR27" s="25">
        <f t="shared" si="303"/>
        <v>4975128</v>
      </c>
      <c r="IS27" s="25">
        <f t="shared" si="53"/>
        <v>4975128</v>
      </c>
      <c r="IT27" s="25">
        <f t="shared" si="54"/>
        <v>4975128</v>
      </c>
      <c r="IU27" s="25">
        <f t="shared" si="55"/>
        <v>4975128</v>
      </c>
      <c r="IV27" s="25">
        <f t="shared" si="56"/>
        <v>4975128</v>
      </c>
      <c r="IW27" s="25">
        <f t="shared" si="236"/>
        <v>4975128</v>
      </c>
      <c r="IX27" s="25">
        <f t="shared" si="171"/>
        <v>4975128</v>
      </c>
      <c r="IY27" s="25">
        <f t="shared" si="237"/>
        <v>4975128</v>
      </c>
      <c r="IZ27" s="25">
        <f t="shared" si="238"/>
        <v>4988725</v>
      </c>
      <c r="JA27" s="25">
        <f t="shared" si="239"/>
        <v>5383035</v>
      </c>
      <c r="JB27" s="25">
        <f t="shared" si="240"/>
        <v>5383035</v>
      </c>
      <c r="JC27" s="25">
        <f t="shared" si="241"/>
        <v>5383035</v>
      </c>
      <c r="JD27" s="25">
        <f t="shared" si="242"/>
        <v>5383035</v>
      </c>
      <c r="JE27" s="25">
        <f t="shared" si="243"/>
        <v>5383035</v>
      </c>
      <c r="JF27" s="25">
        <f t="shared" si="420"/>
        <v>5383035</v>
      </c>
      <c r="JG27" s="25">
        <f t="shared" si="421"/>
        <v>5383035</v>
      </c>
      <c r="JH27" s="25">
        <f t="shared" si="422"/>
        <v>5383035</v>
      </c>
      <c r="JI27" s="25">
        <f t="shared" si="423"/>
        <v>5383035</v>
      </c>
      <c r="JJ27" s="25">
        <f t="shared" si="424"/>
        <v>5383035</v>
      </c>
      <c r="JK27" s="25">
        <f t="shared" si="425"/>
        <v>5383035</v>
      </c>
      <c r="JL27" s="25">
        <f t="shared" si="426"/>
        <v>5383035</v>
      </c>
      <c r="JM27" s="25">
        <f t="shared" si="427"/>
        <v>5383035</v>
      </c>
      <c r="JN27" s="25">
        <f t="shared" si="428"/>
        <v>5383035</v>
      </c>
      <c r="JO27" s="25">
        <f t="shared" si="429"/>
        <v>5383035</v>
      </c>
      <c r="JP27" s="25">
        <f t="shared" si="430"/>
        <v>5383035</v>
      </c>
      <c r="JQ27" s="25">
        <f t="shared" si="431"/>
        <v>5383035</v>
      </c>
      <c r="JR27" s="25">
        <f t="shared" si="432"/>
        <v>5383035</v>
      </c>
      <c r="JS27" s="28">
        <f t="shared" si="65"/>
        <v>5383035</v>
      </c>
      <c r="JT27" s="30">
        <f t="shared" si="66"/>
        <v>65</v>
      </c>
      <c r="JU27" s="30">
        <f t="shared" si="67"/>
        <v>65</v>
      </c>
      <c r="JV27" s="30">
        <f t="shared" si="68"/>
        <v>65</v>
      </c>
      <c r="JW27" s="30">
        <f t="shared" si="69"/>
        <v>65</v>
      </c>
      <c r="JX27" s="30">
        <f t="shared" si="70"/>
        <v>65</v>
      </c>
      <c r="JY27" s="30">
        <f t="shared" si="71"/>
        <v>65</v>
      </c>
      <c r="JZ27" s="30">
        <f t="shared" si="72"/>
        <v>65</v>
      </c>
      <c r="KA27" s="30">
        <f t="shared" si="73"/>
        <v>65</v>
      </c>
      <c r="KB27" s="30">
        <f t="shared" si="74"/>
        <v>65</v>
      </c>
      <c r="KC27" s="30">
        <f t="shared" si="75"/>
        <v>66.2</v>
      </c>
      <c r="KD27" s="30">
        <f t="shared" si="76"/>
        <v>69.5</v>
      </c>
      <c r="KE27" s="30">
        <f t="shared" si="77"/>
        <v>69.5</v>
      </c>
      <c r="KF27" s="30">
        <f t="shared" si="78"/>
        <v>69.5</v>
      </c>
      <c r="KG27" s="30">
        <f t="shared" si="79"/>
        <v>69.5</v>
      </c>
      <c r="KH27" s="30">
        <f t="shared" si="80"/>
        <v>69.5</v>
      </c>
      <c r="KI27" s="30">
        <f t="shared" si="81"/>
        <v>69.5</v>
      </c>
      <c r="KJ27" s="30">
        <f t="shared" si="82"/>
        <v>69.5</v>
      </c>
      <c r="KK27" s="30">
        <f t="shared" si="83"/>
        <v>69.5</v>
      </c>
      <c r="KL27" s="30">
        <f t="shared" si="84"/>
        <v>70.898758785703606</v>
      </c>
      <c r="KM27" s="30">
        <f t="shared" si="85"/>
        <v>69.5</v>
      </c>
      <c r="KN27" s="30">
        <f t="shared" si="86"/>
        <v>69.5</v>
      </c>
      <c r="KO27" s="30">
        <f t="shared" si="87"/>
        <v>69.663331837894418</v>
      </c>
      <c r="KP27" s="30">
        <f t="shared" si="88"/>
        <v>74.400000000000006</v>
      </c>
      <c r="KQ27" s="30">
        <f t="shared" si="89"/>
        <v>74.400000000000006</v>
      </c>
      <c r="KR27" s="30">
        <f t="shared" si="90"/>
        <v>74.400000000000006</v>
      </c>
      <c r="KS27" s="30">
        <f t="shared" si="91"/>
        <v>74.400000000000006</v>
      </c>
      <c r="KT27" s="30">
        <f t="shared" si="92"/>
        <v>74.400000000000006</v>
      </c>
      <c r="KU27" s="30">
        <f t="shared" si="93"/>
        <v>74.400000000000006</v>
      </c>
      <c r="KV27" s="30">
        <f t="shared" si="94"/>
        <v>74.400000000000006</v>
      </c>
      <c r="KW27" s="30">
        <f t="shared" si="95"/>
        <v>74.400000000000006</v>
      </c>
      <c r="KX27" s="30">
        <f t="shared" si="96"/>
        <v>74.400000000000006</v>
      </c>
      <c r="KY27" s="30">
        <f t="shared" si="97"/>
        <v>74.400000000000006</v>
      </c>
      <c r="KZ27" s="30">
        <f t="shared" si="98"/>
        <v>74.400000000000006</v>
      </c>
      <c r="LA27" s="30">
        <f t="shared" si="99"/>
        <v>74.603334828772248</v>
      </c>
      <c r="LB27" s="30">
        <f t="shared" si="99"/>
        <v>80.5</v>
      </c>
      <c r="LC27" s="30">
        <f t="shared" si="99"/>
        <v>80.5</v>
      </c>
      <c r="LD27" s="30">
        <f t="shared" si="99"/>
        <v>80.5</v>
      </c>
      <c r="LE27" s="30">
        <f t="shared" si="304"/>
        <v>80.5</v>
      </c>
      <c r="LF27" s="30">
        <f t="shared" si="304"/>
        <v>80.5</v>
      </c>
      <c r="LG27" s="30">
        <f t="shared" si="304"/>
        <v>80.5</v>
      </c>
      <c r="LH27" s="30">
        <f t="shared" si="304"/>
        <v>80.5</v>
      </c>
      <c r="LI27" s="30">
        <f t="shared" si="304"/>
        <v>80.5</v>
      </c>
      <c r="LJ27" s="30">
        <f t="shared" si="304"/>
        <v>80.5</v>
      </c>
      <c r="LK27" s="30">
        <f t="shared" si="305"/>
        <v>80.5</v>
      </c>
      <c r="LL27" s="30">
        <f t="shared" si="305"/>
        <v>80.5</v>
      </c>
      <c r="LM27" s="30">
        <f t="shared" si="305"/>
        <v>80.5</v>
      </c>
      <c r="LN27" s="30">
        <f t="shared" si="305"/>
        <v>80.5</v>
      </c>
      <c r="LO27" s="30">
        <f t="shared" si="305"/>
        <v>80.5</v>
      </c>
      <c r="LP27" s="30">
        <f t="shared" si="305"/>
        <v>80.5</v>
      </c>
      <c r="LQ27" s="30">
        <f t="shared" si="305"/>
        <v>80.5</v>
      </c>
      <c r="LR27" s="30">
        <f t="shared" si="305"/>
        <v>80.5</v>
      </c>
      <c r="LS27" s="30">
        <f t="shared" si="305"/>
        <v>80.5</v>
      </c>
      <c r="LT27" s="69">
        <f t="shared" si="100"/>
        <v>80.5</v>
      </c>
      <c r="LU27" s="40">
        <f t="shared" si="101"/>
        <v>80.5</v>
      </c>
      <c r="LV27" s="40">
        <f t="shared" si="102"/>
        <v>0</v>
      </c>
    </row>
    <row r="28" spans="1:334" x14ac:dyDescent="0.25">
      <c r="A28" s="21">
        <f t="shared" si="103"/>
        <v>27</v>
      </c>
      <c r="B28" s="22" t="s">
        <v>211</v>
      </c>
      <c r="C28" s="21" t="s">
        <v>500</v>
      </c>
      <c r="D28" s="22" t="s">
        <v>7</v>
      </c>
      <c r="E28" s="23" t="s">
        <v>833</v>
      </c>
      <c r="F28" s="21" t="s">
        <v>1099</v>
      </c>
      <c r="G28" s="23" t="s">
        <v>26</v>
      </c>
      <c r="H28" s="24" t="s">
        <v>1339</v>
      </c>
      <c r="I28" s="21" t="s">
        <v>196</v>
      </c>
      <c r="J28" s="94">
        <v>41459</v>
      </c>
      <c r="K28" s="94">
        <v>43239</v>
      </c>
      <c r="L28" s="21" t="s">
        <v>275</v>
      </c>
      <c r="M28" s="25">
        <v>489</v>
      </c>
      <c r="N28" s="25">
        <v>817</v>
      </c>
      <c r="O28" s="26">
        <v>0.12</v>
      </c>
      <c r="P28" s="27">
        <v>0</v>
      </c>
      <c r="Q28" s="27">
        <v>0</v>
      </c>
      <c r="R28" s="27">
        <v>0</v>
      </c>
      <c r="S28" s="27">
        <v>230000</v>
      </c>
      <c r="T28" s="25">
        <v>310000</v>
      </c>
      <c r="U28" s="25">
        <v>400000</v>
      </c>
      <c r="V28" s="25">
        <v>619199</v>
      </c>
      <c r="W28" s="25">
        <v>459456.97000000003</v>
      </c>
      <c r="X28" s="25">
        <v>508066.95</v>
      </c>
      <c r="Y28" s="25">
        <v>510873</v>
      </c>
      <c r="Z28" s="25">
        <v>340487</v>
      </c>
      <c r="AA28" s="25">
        <v>613674.66</v>
      </c>
      <c r="AB28" s="25">
        <v>650431.67999999993</v>
      </c>
      <c r="AC28" s="25">
        <v>504719.87</v>
      </c>
      <c r="AD28" s="25">
        <v>620059.66</v>
      </c>
      <c r="AE28" s="25">
        <v>635088.82999999996</v>
      </c>
      <c r="AF28" s="25">
        <v>632421.06000000006</v>
      </c>
      <c r="AG28" s="25">
        <v>394477.5</v>
      </c>
      <c r="AH28" s="25">
        <v>688533</v>
      </c>
      <c r="AI28" s="25">
        <v>521744</v>
      </c>
      <c r="AJ28" s="25">
        <v>288397</v>
      </c>
      <c r="AK28" s="25">
        <v>643915.19999999995</v>
      </c>
      <c r="AL28" s="25">
        <v>481279.59</v>
      </c>
      <c r="AM28" s="25">
        <v>493038.2</v>
      </c>
      <c r="AN28" s="25">
        <v>504640</v>
      </c>
      <c r="AO28" s="25">
        <v>444062.01</v>
      </c>
      <c r="AP28" s="25">
        <v>675458.62</v>
      </c>
      <c r="AQ28" s="25">
        <v>706699</v>
      </c>
      <c r="AR28" s="25">
        <v>930016.25</v>
      </c>
      <c r="AS28" s="25">
        <v>793202.99</v>
      </c>
      <c r="AT28" s="25">
        <v>780492</v>
      </c>
      <c r="AU28" s="25">
        <v>725272.61233135394</v>
      </c>
      <c r="AV28" s="25">
        <v>464537.65690454579</v>
      </c>
      <c r="AW28" s="25">
        <v>719920.11</v>
      </c>
      <c r="AX28" s="25">
        <v>823825</v>
      </c>
      <c r="AY28" s="25">
        <v>690840.55</v>
      </c>
      <c r="AZ28" s="25">
        <v>959514.23999999976</v>
      </c>
      <c r="BA28" s="25">
        <v>958749.89527741272</v>
      </c>
      <c r="BB28" s="25">
        <v>710643.06</v>
      </c>
      <c r="BC28" s="25">
        <v>639751.88</v>
      </c>
      <c r="BD28" s="75">
        <v>718770.76</v>
      </c>
      <c r="BE28" s="75">
        <v>423100.08</v>
      </c>
      <c r="BF28" s="75">
        <v>704133.5</v>
      </c>
      <c r="BG28" s="75">
        <v>784963.2</v>
      </c>
      <c r="BH28" s="75">
        <v>386941.25</v>
      </c>
      <c r="BI28" s="75">
        <v>844164.52</v>
      </c>
      <c r="BJ28" s="75">
        <v>1584641.46</v>
      </c>
      <c r="BK28" s="75">
        <v>1032861.36</v>
      </c>
      <c r="BL28" s="75">
        <v>647241</v>
      </c>
      <c r="BM28" s="75">
        <v>898600</v>
      </c>
      <c r="BN28" s="75">
        <v>1183193.3999999999</v>
      </c>
      <c r="BO28" s="75">
        <v>652697</v>
      </c>
      <c r="BP28" s="28">
        <f t="shared" si="63"/>
        <v>845432.85</v>
      </c>
      <c r="BQ28" s="29">
        <f t="shared" si="306"/>
        <v>0</v>
      </c>
      <c r="BR28" s="29">
        <f t="shared" si="307"/>
        <v>0</v>
      </c>
      <c r="BS28" s="29">
        <f t="shared" si="308"/>
        <v>0</v>
      </c>
      <c r="BT28" s="29">
        <f t="shared" si="309"/>
        <v>470.34764826175871</v>
      </c>
      <c r="BU28" s="29">
        <f t="shared" si="310"/>
        <v>633.94683026584869</v>
      </c>
      <c r="BV28" s="29">
        <f t="shared" si="311"/>
        <v>817.99591002044986</v>
      </c>
      <c r="BW28" s="29">
        <f t="shared" si="312"/>
        <v>1266.2556237218814</v>
      </c>
      <c r="BX28" s="29">
        <f t="shared" si="313"/>
        <v>939.58480572597148</v>
      </c>
      <c r="BY28" s="29">
        <f t="shared" si="314"/>
        <v>1038.991717791411</v>
      </c>
      <c r="BZ28" s="29">
        <f t="shared" si="315"/>
        <v>1044.7300613496932</v>
      </c>
      <c r="CA28" s="29">
        <f t="shared" si="316"/>
        <v>696.29243353783227</v>
      </c>
      <c r="CB28" s="29">
        <f t="shared" si="317"/>
        <v>1254.9584049079756</v>
      </c>
      <c r="CC28" s="29">
        <f t="shared" si="318"/>
        <v>1330.126134969325</v>
      </c>
      <c r="CD28" s="29">
        <f t="shared" si="319"/>
        <v>1032.1469734151328</v>
      </c>
      <c r="CE28" s="29">
        <f t="shared" si="320"/>
        <v>1268.0156646216769</v>
      </c>
      <c r="CF28" s="29">
        <f t="shared" si="321"/>
        <v>1298.7501635991819</v>
      </c>
      <c r="CG28" s="29">
        <f t="shared" si="322"/>
        <v>1293.294601226994</v>
      </c>
      <c r="CH28" s="29">
        <f t="shared" si="323"/>
        <v>806.70245398773011</v>
      </c>
      <c r="CI28" s="29">
        <f t="shared" si="324"/>
        <v>1408.0429447852762</v>
      </c>
      <c r="CJ28" s="29">
        <f t="shared" si="325"/>
        <v>1066.961145194274</v>
      </c>
      <c r="CK28" s="29">
        <f t="shared" si="326"/>
        <v>589.76891615541922</v>
      </c>
      <c r="CL28" s="29">
        <f t="shared" si="327"/>
        <v>1316.8</v>
      </c>
      <c r="CM28" s="29">
        <f t="shared" si="328"/>
        <v>984.21184049079761</v>
      </c>
      <c r="CN28" s="29">
        <f t="shared" si="329"/>
        <v>1008.2580777096115</v>
      </c>
      <c r="CO28" s="29">
        <f t="shared" si="330"/>
        <v>1031.9836400817996</v>
      </c>
      <c r="CP28" s="29">
        <f t="shared" si="331"/>
        <v>908.10226993865035</v>
      </c>
      <c r="CQ28" s="29">
        <f t="shared" si="332"/>
        <v>1381.3059713701432</v>
      </c>
      <c r="CR28" s="29">
        <f t="shared" si="333"/>
        <v>1445.1922290388547</v>
      </c>
      <c r="CS28" s="29">
        <f t="shared" si="333"/>
        <v>1901.8737218813906</v>
      </c>
      <c r="CT28" s="29">
        <f t="shared" si="333"/>
        <v>1622.0920040899796</v>
      </c>
      <c r="CU28" s="29">
        <f t="shared" si="333"/>
        <v>1596.0981595092026</v>
      </c>
      <c r="CV28" s="29">
        <f t="shared" si="333"/>
        <v>1483.1750763422372</v>
      </c>
      <c r="CW28" s="29">
        <f t="shared" si="333"/>
        <v>949.97475849600369</v>
      </c>
      <c r="CX28" s="29">
        <f t="shared" si="333"/>
        <v>1472.2292638036809</v>
      </c>
      <c r="CY28" s="29">
        <f t="shared" si="333"/>
        <v>1684.7137014314928</v>
      </c>
      <c r="CZ28" s="29">
        <f t="shared" si="333"/>
        <v>1412.7618609406954</v>
      </c>
      <c r="DA28" s="29">
        <f t="shared" si="333"/>
        <v>1962.1968098159505</v>
      </c>
      <c r="DB28" s="29">
        <f t="shared" si="333"/>
        <v>1960.6337326736457</v>
      </c>
      <c r="DC28" s="29">
        <f t="shared" si="333"/>
        <v>1453.2577914110432</v>
      </c>
      <c r="DD28" s="29">
        <f t="shared" si="334"/>
        <v>1308.2860531697343</v>
      </c>
      <c r="DE28" s="29">
        <f t="shared" si="335"/>
        <v>1469.878854805726</v>
      </c>
      <c r="DF28" s="29">
        <f t="shared" si="336"/>
        <v>865.2353374233129</v>
      </c>
      <c r="DG28" s="29">
        <f t="shared" si="337"/>
        <v>1439.9458077709612</v>
      </c>
      <c r="DH28" s="29">
        <f t="shared" si="338"/>
        <v>1605.241717791411</v>
      </c>
      <c r="DI28" s="29">
        <f t="shared" si="339"/>
        <v>791.29089979550099</v>
      </c>
      <c r="DJ28" s="29">
        <f t="shared" si="340"/>
        <v>1726.3078118609408</v>
      </c>
      <c r="DK28" s="29">
        <f t="shared" si="340"/>
        <v>3240.5755828220858</v>
      </c>
      <c r="DL28" s="29">
        <f t="shared" si="340"/>
        <v>2112.190920245399</v>
      </c>
      <c r="DM28" s="29">
        <f t="shared" si="340"/>
        <v>1323.6012269938651</v>
      </c>
      <c r="DN28" s="29">
        <f t="shared" si="340"/>
        <v>1837.6278118609407</v>
      </c>
      <c r="DO28" s="29">
        <f t="shared" si="340"/>
        <v>2419.6184049079752</v>
      </c>
      <c r="DP28" s="29">
        <f t="shared" si="340"/>
        <v>1334.758691206544</v>
      </c>
      <c r="DQ28" s="105">
        <f t="shared" si="341"/>
        <v>1728.9015337423311</v>
      </c>
      <c r="DR28" s="25"/>
      <c r="DS28" s="25"/>
      <c r="DT28" s="25"/>
      <c r="DU28" s="25">
        <v>114380</v>
      </c>
      <c r="DV28" s="25">
        <v>163400</v>
      </c>
      <c r="DW28" s="25">
        <v>163400</v>
      </c>
      <c r="DX28" s="25">
        <v>163400</v>
      </c>
      <c r="DY28" s="25">
        <v>163400</v>
      </c>
      <c r="DZ28" s="25">
        <v>163400</v>
      </c>
      <c r="EA28" s="25">
        <v>163400</v>
      </c>
      <c r="EB28" s="25">
        <v>163400</v>
      </c>
      <c r="EC28" s="25">
        <v>163400</v>
      </c>
      <c r="ED28" s="25">
        <v>163400</v>
      </c>
      <c r="EE28" s="25">
        <v>163400</v>
      </c>
      <c r="EF28" s="25">
        <v>166396</v>
      </c>
      <c r="EG28" s="25">
        <v>171570</v>
      </c>
      <c r="EH28" s="25">
        <v>171570</v>
      </c>
      <c r="EI28" s="25">
        <v>171570</v>
      </c>
      <c r="EJ28" s="25">
        <v>171570</v>
      </c>
      <c r="EK28" s="25">
        <v>171570</v>
      </c>
      <c r="EL28" s="25">
        <v>171570</v>
      </c>
      <c r="EM28" s="25">
        <v>171570</v>
      </c>
      <c r="EN28" s="25">
        <v>171570</v>
      </c>
      <c r="EO28" s="25">
        <v>171570</v>
      </c>
      <c r="EP28" s="25">
        <v>171570</v>
      </c>
      <c r="EQ28" s="25">
        <v>171570</v>
      </c>
      <c r="ER28" s="25">
        <v>174566</v>
      </c>
      <c r="ES28" s="25">
        <v>179740</v>
      </c>
      <c r="ET28" s="25">
        <v>179740</v>
      </c>
      <c r="EU28" s="25">
        <v>179740</v>
      </c>
      <c r="EV28" s="25">
        <v>179740</v>
      </c>
      <c r="EW28" s="25">
        <v>179740</v>
      </c>
      <c r="EX28" s="25">
        <v>179740</v>
      </c>
      <c r="EY28" s="25">
        <v>179740</v>
      </c>
      <c r="EZ28" s="25">
        <v>179740</v>
      </c>
      <c r="FA28" s="25">
        <v>179740</v>
      </c>
      <c r="FB28" s="25">
        <v>179740</v>
      </c>
      <c r="FC28" s="25">
        <v>179740</v>
      </c>
      <c r="FD28" s="25">
        <v>189626</v>
      </c>
      <c r="FE28" s="25">
        <v>206701</v>
      </c>
      <c r="FF28" s="25">
        <v>206701</v>
      </c>
      <c r="FG28" s="25">
        <v>206701</v>
      </c>
      <c r="FH28" s="25">
        <v>206701</v>
      </c>
      <c r="FI28" s="25">
        <v>206701</v>
      </c>
      <c r="FJ28" s="25">
        <v>206701</v>
      </c>
      <c r="FK28" s="25">
        <v>206701</v>
      </c>
      <c r="FL28" s="25">
        <v>206701</v>
      </c>
      <c r="FM28" s="25">
        <v>206701</v>
      </c>
      <c r="FN28" s="25">
        <v>206701</v>
      </c>
      <c r="FO28" s="25">
        <v>206701</v>
      </c>
      <c r="FP28" s="25">
        <v>206701</v>
      </c>
      <c r="FQ28" s="75">
        <v>206701</v>
      </c>
      <c r="FR28" s="28">
        <f t="shared" si="64"/>
        <v>206701</v>
      </c>
      <c r="FS28" s="25">
        <v>0</v>
      </c>
      <c r="FT28" s="25">
        <v>0</v>
      </c>
      <c r="FU28" s="25">
        <v>0</v>
      </c>
      <c r="FV28" s="25">
        <v>0</v>
      </c>
      <c r="FW28" s="25">
        <v>0</v>
      </c>
      <c r="FX28" s="25">
        <v>0</v>
      </c>
      <c r="FY28" s="25">
        <v>0</v>
      </c>
      <c r="FZ28" s="25">
        <v>0</v>
      </c>
      <c r="GA28" s="25">
        <v>0</v>
      </c>
      <c r="GB28" s="25">
        <v>0</v>
      </c>
      <c r="GC28" s="25">
        <v>0</v>
      </c>
      <c r="GD28" s="25">
        <v>0</v>
      </c>
      <c r="GE28" s="25">
        <v>0</v>
      </c>
      <c r="GF28" s="25">
        <v>0</v>
      </c>
      <c r="GG28" s="25">
        <v>0</v>
      </c>
      <c r="GH28" s="25">
        <v>0</v>
      </c>
      <c r="GI28" s="25">
        <v>0</v>
      </c>
      <c r="GJ28" s="25">
        <v>0</v>
      </c>
      <c r="GK28" s="25">
        <v>0</v>
      </c>
      <c r="GL28" s="25">
        <v>0</v>
      </c>
      <c r="GM28" s="25">
        <v>0</v>
      </c>
      <c r="GN28" s="25">
        <v>0</v>
      </c>
      <c r="GO28" s="25">
        <v>0</v>
      </c>
      <c r="GP28" s="25">
        <v>0</v>
      </c>
      <c r="GQ28" s="25">
        <v>0</v>
      </c>
      <c r="GR28" s="25">
        <v>0</v>
      </c>
      <c r="GS28" s="25">
        <v>0</v>
      </c>
      <c r="GT28" s="25">
        <v>0</v>
      </c>
      <c r="GU28" s="25">
        <v>0</v>
      </c>
      <c r="GV28" s="25">
        <v>0</v>
      </c>
      <c r="GW28" s="25">
        <v>0</v>
      </c>
      <c r="GX28" s="25">
        <v>0</v>
      </c>
      <c r="GY28" s="25">
        <v>0</v>
      </c>
      <c r="GZ28" s="25">
        <v>0</v>
      </c>
      <c r="HA28" s="25">
        <v>0</v>
      </c>
      <c r="HB28" s="25">
        <v>0</v>
      </c>
      <c r="HC28" s="75">
        <v>0</v>
      </c>
      <c r="HD28" s="75">
        <v>0</v>
      </c>
      <c r="HE28" s="75">
        <v>0</v>
      </c>
      <c r="HF28" s="75">
        <v>0</v>
      </c>
      <c r="HG28" s="75">
        <v>0</v>
      </c>
      <c r="HH28" s="75">
        <v>0</v>
      </c>
      <c r="HI28" s="75">
        <v>0</v>
      </c>
      <c r="HJ28" s="75">
        <v>0</v>
      </c>
      <c r="HK28" s="75">
        <v>0</v>
      </c>
      <c r="HL28" s="75">
        <v>0</v>
      </c>
      <c r="HM28" s="75">
        <v>0</v>
      </c>
      <c r="HN28" s="75">
        <v>0</v>
      </c>
      <c r="HO28" s="75">
        <v>0</v>
      </c>
      <c r="HP28" s="75">
        <v>0</v>
      </c>
      <c r="HQ28" s="75">
        <v>0</v>
      </c>
      <c r="HR28" s="75">
        <v>0</v>
      </c>
      <c r="HS28" s="25">
        <f t="shared" si="27"/>
        <v>0</v>
      </c>
      <c r="HT28" s="25">
        <f t="shared" si="28"/>
        <v>0</v>
      </c>
      <c r="HU28" s="25">
        <f t="shared" si="29"/>
        <v>0</v>
      </c>
      <c r="HV28" s="25">
        <f t="shared" si="30"/>
        <v>114380</v>
      </c>
      <c r="HW28" s="25">
        <f t="shared" si="31"/>
        <v>163400</v>
      </c>
      <c r="HX28" s="25">
        <f t="shared" si="32"/>
        <v>163400</v>
      </c>
      <c r="HY28" s="25">
        <f t="shared" si="33"/>
        <v>163400</v>
      </c>
      <c r="HZ28" s="25">
        <f t="shared" si="34"/>
        <v>163400</v>
      </c>
      <c r="IA28" s="25">
        <f t="shared" si="35"/>
        <v>163400</v>
      </c>
      <c r="IB28" s="25">
        <f t="shared" si="36"/>
        <v>163400</v>
      </c>
      <c r="IC28" s="25">
        <f t="shared" si="37"/>
        <v>163400</v>
      </c>
      <c r="ID28" s="25">
        <f t="shared" si="38"/>
        <v>163400</v>
      </c>
      <c r="IE28" s="25">
        <f t="shared" si="39"/>
        <v>163400</v>
      </c>
      <c r="IF28" s="25">
        <f t="shared" si="40"/>
        <v>163400</v>
      </c>
      <c r="IG28" s="25">
        <f t="shared" si="41"/>
        <v>166396</v>
      </c>
      <c r="IH28" s="25">
        <f t="shared" si="42"/>
        <v>171570</v>
      </c>
      <c r="II28" s="25">
        <f t="shared" si="43"/>
        <v>171570</v>
      </c>
      <c r="IJ28" s="25">
        <f t="shared" si="44"/>
        <v>171570</v>
      </c>
      <c r="IK28" s="25">
        <f t="shared" si="45"/>
        <v>171570</v>
      </c>
      <c r="IL28" s="25">
        <f t="shared" si="46"/>
        <v>171570</v>
      </c>
      <c r="IM28" s="25">
        <f t="shared" si="47"/>
        <v>171570</v>
      </c>
      <c r="IN28" s="25">
        <f t="shared" si="48"/>
        <v>171570</v>
      </c>
      <c r="IO28" s="25">
        <f t="shared" si="49"/>
        <v>171570</v>
      </c>
      <c r="IP28" s="25">
        <f t="shared" si="50"/>
        <v>171570</v>
      </c>
      <c r="IQ28" s="25">
        <f t="shared" si="302"/>
        <v>171570</v>
      </c>
      <c r="IR28" s="25">
        <f t="shared" si="303"/>
        <v>171570</v>
      </c>
      <c r="IS28" s="25">
        <f t="shared" si="53"/>
        <v>174566</v>
      </c>
      <c r="IT28" s="25">
        <f t="shared" si="54"/>
        <v>179740</v>
      </c>
      <c r="IU28" s="25">
        <f t="shared" si="55"/>
        <v>179740</v>
      </c>
      <c r="IV28" s="25">
        <f t="shared" si="56"/>
        <v>179740</v>
      </c>
      <c r="IW28" s="25">
        <f t="shared" si="236"/>
        <v>179740</v>
      </c>
      <c r="IX28" s="25">
        <f t="shared" si="171"/>
        <v>179740</v>
      </c>
      <c r="IY28" s="25">
        <f t="shared" si="237"/>
        <v>179740</v>
      </c>
      <c r="IZ28" s="25">
        <f t="shared" si="238"/>
        <v>179740</v>
      </c>
      <c r="JA28" s="25">
        <f t="shared" si="239"/>
        <v>179740</v>
      </c>
      <c r="JB28" s="25">
        <f t="shared" si="240"/>
        <v>179740</v>
      </c>
      <c r="JC28" s="25">
        <f t="shared" si="241"/>
        <v>179740</v>
      </c>
      <c r="JD28" s="25">
        <f t="shared" si="242"/>
        <v>179740</v>
      </c>
      <c r="JE28" s="25">
        <f t="shared" si="243"/>
        <v>189626</v>
      </c>
      <c r="JF28" s="25">
        <f t="shared" si="420"/>
        <v>206701</v>
      </c>
      <c r="JG28" s="25">
        <f t="shared" si="421"/>
        <v>206701</v>
      </c>
      <c r="JH28" s="25">
        <f t="shared" si="422"/>
        <v>206701</v>
      </c>
      <c r="JI28" s="25">
        <f t="shared" si="423"/>
        <v>206701</v>
      </c>
      <c r="JJ28" s="25">
        <f t="shared" si="424"/>
        <v>206701</v>
      </c>
      <c r="JK28" s="25">
        <f t="shared" si="425"/>
        <v>206701</v>
      </c>
      <c r="JL28" s="25">
        <f t="shared" si="426"/>
        <v>206701</v>
      </c>
      <c r="JM28" s="25">
        <f t="shared" si="427"/>
        <v>206701</v>
      </c>
      <c r="JN28" s="25">
        <f t="shared" si="428"/>
        <v>206701</v>
      </c>
      <c r="JO28" s="25">
        <f t="shared" si="429"/>
        <v>206701</v>
      </c>
      <c r="JP28" s="25">
        <f t="shared" si="430"/>
        <v>206701</v>
      </c>
      <c r="JQ28" s="25">
        <f t="shared" si="431"/>
        <v>206701</v>
      </c>
      <c r="JR28" s="25">
        <f t="shared" si="432"/>
        <v>206701</v>
      </c>
      <c r="JS28" s="28">
        <f t="shared" si="65"/>
        <v>206701</v>
      </c>
      <c r="JT28" s="30">
        <f t="shared" si="66"/>
        <v>0</v>
      </c>
      <c r="JU28" s="30">
        <f t="shared" si="67"/>
        <v>0</v>
      </c>
      <c r="JV28" s="30">
        <f t="shared" si="68"/>
        <v>0</v>
      </c>
      <c r="JW28" s="30">
        <f t="shared" si="69"/>
        <v>140</v>
      </c>
      <c r="JX28" s="30">
        <f t="shared" si="70"/>
        <v>200</v>
      </c>
      <c r="JY28" s="30">
        <f t="shared" si="71"/>
        <v>200</v>
      </c>
      <c r="JZ28" s="30">
        <f t="shared" si="72"/>
        <v>200</v>
      </c>
      <c r="KA28" s="30">
        <f t="shared" si="73"/>
        <v>200</v>
      </c>
      <c r="KB28" s="30">
        <f t="shared" si="74"/>
        <v>200</v>
      </c>
      <c r="KC28" s="30">
        <f t="shared" si="75"/>
        <v>200</v>
      </c>
      <c r="KD28" s="30">
        <f t="shared" si="76"/>
        <v>200</v>
      </c>
      <c r="KE28" s="30">
        <f t="shared" si="77"/>
        <v>200</v>
      </c>
      <c r="KF28" s="30">
        <f t="shared" si="78"/>
        <v>200</v>
      </c>
      <c r="KG28" s="30">
        <f t="shared" si="79"/>
        <v>200</v>
      </c>
      <c r="KH28" s="30">
        <f t="shared" si="80"/>
        <v>203.6670746634027</v>
      </c>
      <c r="KI28" s="30">
        <f t="shared" si="81"/>
        <v>210</v>
      </c>
      <c r="KJ28" s="30">
        <f t="shared" si="82"/>
        <v>210</v>
      </c>
      <c r="KK28" s="30">
        <f t="shared" si="83"/>
        <v>210</v>
      </c>
      <c r="KL28" s="30">
        <f t="shared" si="84"/>
        <v>210</v>
      </c>
      <c r="KM28" s="30">
        <f t="shared" si="85"/>
        <v>210</v>
      </c>
      <c r="KN28" s="30">
        <f t="shared" si="86"/>
        <v>210</v>
      </c>
      <c r="KO28" s="30">
        <f t="shared" si="87"/>
        <v>210</v>
      </c>
      <c r="KP28" s="30">
        <f t="shared" si="88"/>
        <v>210</v>
      </c>
      <c r="KQ28" s="30">
        <f t="shared" si="89"/>
        <v>210</v>
      </c>
      <c r="KR28" s="30">
        <f t="shared" si="90"/>
        <v>210</v>
      </c>
      <c r="KS28" s="30">
        <f t="shared" si="91"/>
        <v>210</v>
      </c>
      <c r="KT28" s="30">
        <f t="shared" si="92"/>
        <v>213.6670746634027</v>
      </c>
      <c r="KU28" s="30">
        <f t="shared" si="93"/>
        <v>220</v>
      </c>
      <c r="KV28" s="30">
        <f t="shared" si="94"/>
        <v>220</v>
      </c>
      <c r="KW28" s="30">
        <f t="shared" si="95"/>
        <v>220</v>
      </c>
      <c r="KX28" s="30">
        <f t="shared" si="96"/>
        <v>220</v>
      </c>
      <c r="KY28" s="30">
        <f t="shared" si="97"/>
        <v>220</v>
      </c>
      <c r="KZ28" s="30">
        <f t="shared" si="98"/>
        <v>220</v>
      </c>
      <c r="LA28" s="30">
        <f t="shared" si="99"/>
        <v>220</v>
      </c>
      <c r="LB28" s="30">
        <f t="shared" si="99"/>
        <v>220</v>
      </c>
      <c r="LC28" s="30">
        <f t="shared" si="99"/>
        <v>220</v>
      </c>
      <c r="LD28" s="30">
        <f t="shared" si="99"/>
        <v>220</v>
      </c>
      <c r="LE28" s="30">
        <f t="shared" si="304"/>
        <v>220</v>
      </c>
      <c r="LF28" s="30">
        <f t="shared" si="304"/>
        <v>232.10036719706241</v>
      </c>
      <c r="LG28" s="30">
        <f t="shared" si="304"/>
        <v>253</v>
      </c>
      <c r="LH28" s="30">
        <f t="shared" si="304"/>
        <v>253</v>
      </c>
      <c r="LI28" s="30">
        <f t="shared" si="304"/>
        <v>253</v>
      </c>
      <c r="LJ28" s="30">
        <f t="shared" si="304"/>
        <v>253</v>
      </c>
      <c r="LK28" s="30">
        <f t="shared" si="305"/>
        <v>253</v>
      </c>
      <c r="LL28" s="30">
        <f t="shared" si="305"/>
        <v>253</v>
      </c>
      <c r="LM28" s="30">
        <f t="shared" si="305"/>
        <v>253</v>
      </c>
      <c r="LN28" s="30">
        <f t="shared" si="305"/>
        <v>253</v>
      </c>
      <c r="LO28" s="30">
        <f t="shared" si="305"/>
        <v>253</v>
      </c>
      <c r="LP28" s="30">
        <f t="shared" si="305"/>
        <v>253</v>
      </c>
      <c r="LQ28" s="30">
        <f t="shared" si="305"/>
        <v>253</v>
      </c>
      <c r="LR28" s="30">
        <f t="shared" si="305"/>
        <v>253</v>
      </c>
      <c r="LS28" s="30">
        <f t="shared" si="305"/>
        <v>253</v>
      </c>
      <c r="LT28" s="69">
        <f t="shared" si="100"/>
        <v>253</v>
      </c>
      <c r="LU28" s="40">
        <f t="shared" si="101"/>
        <v>253</v>
      </c>
      <c r="LV28" s="40">
        <f t="shared" si="102"/>
        <v>0</v>
      </c>
    </row>
    <row r="29" spans="1:334" x14ac:dyDescent="0.25">
      <c r="A29" s="21">
        <f t="shared" si="103"/>
        <v>28</v>
      </c>
      <c r="B29" s="22" t="s">
        <v>211</v>
      </c>
      <c r="C29" s="21" t="s">
        <v>501</v>
      </c>
      <c r="D29" s="22" t="s">
        <v>7</v>
      </c>
      <c r="E29" s="23" t="s">
        <v>834</v>
      </c>
      <c r="F29" s="21" t="s">
        <v>1016</v>
      </c>
      <c r="G29" s="23" t="s">
        <v>235</v>
      </c>
      <c r="H29" s="24" t="s">
        <v>1342</v>
      </c>
      <c r="I29" s="21" t="s">
        <v>197</v>
      </c>
      <c r="J29" s="94">
        <v>41297</v>
      </c>
      <c r="K29" s="94">
        <v>42906</v>
      </c>
      <c r="L29" s="21" t="s">
        <v>275</v>
      </c>
      <c r="M29" s="25">
        <v>201</v>
      </c>
      <c r="N29" s="25">
        <v>336</v>
      </c>
      <c r="O29" s="26">
        <v>0.11</v>
      </c>
      <c r="P29" s="27">
        <v>183922.38</v>
      </c>
      <c r="Q29" s="27">
        <v>247514.51</v>
      </c>
      <c r="R29" s="27">
        <v>264509</v>
      </c>
      <c r="S29" s="27">
        <v>280834</v>
      </c>
      <c r="T29" s="25">
        <v>210476</v>
      </c>
      <c r="U29" s="25">
        <v>260599</v>
      </c>
      <c r="V29" s="25">
        <v>277235</v>
      </c>
      <c r="W29" s="25">
        <v>257880</v>
      </c>
      <c r="X29" s="25">
        <v>411856</v>
      </c>
      <c r="Y29" s="25">
        <v>312581</v>
      </c>
      <c r="Z29" s="25">
        <v>287067</v>
      </c>
      <c r="AA29" s="25">
        <v>413236</v>
      </c>
      <c r="AB29" s="25">
        <v>386509</v>
      </c>
      <c r="AC29" s="25">
        <v>444654</v>
      </c>
      <c r="AD29" s="25">
        <v>465756</v>
      </c>
      <c r="AE29" s="25">
        <v>471621</v>
      </c>
      <c r="AF29" s="25">
        <v>502138</v>
      </c>
      <c r="AG29" s="25">
        <v>421280</v>
      </c>
      <c r="AH29" s="25">
        <v>423935</v>
      </c>
      <c r="AI29" s="25">
        <v>500618</v>
      </c>
      <c r="AJ29" s="25">
        <v>472927</v>
      </c>
      <c r="AK29" s="25">
        <v>521398</v>
      </c>
      <c r="AL29" s="25">
        <v>526162</v>
      </c>
      <c r="AM29" s="25">
        <v>488407</v>
      </c>
      <c r="AN29" s="25">
        <v>489517</v>
      </c>
      <c r="AO29" s="25">
        <v>519057</v>
      </c>
      <c r="AP29" s="25">
        <v>529049</v>
      </c>
      <c r="AQ29" s="25">
        <v>451213</v>
      </c>
      <c r="AR29" s="25">
        <v>665082</v>
      </c>
      <c r="AS29" s="25">
        <v>530026</v>
      </c>
      <c r="AT29" s="25">
        <v>504925</v>
      </c>
      <c r="AU29" s="25">
        <v>787771</v>
      </c>
      <c r="AV29" s="25">
        <v>792533.9452573054</v>
      </c>
      <c r="AW29" s="25">
        <v>783441</v>
      </c>
      <c r="AX29" s="25">
        <v>576095</v>
      </c>
      <c r="AY29" s="25">
        <v>810234</v>
      </c>
      <c r="AZ29" s="25">
        <v>654330</v>
      </c>
      <c r="BA29" s="25">
        <v>821496</v>
      </c>
      <c r="BB29" s="25">
        <v>687341</v>
      </c>
      <c r="BC29" s="25">
        <v>771509</v>
      </c>
      <c r="BD29" s="75">
        <v>737816</v>
      </c>
      <c r="BE29" s="75">
        <v>895199</v>
      </c>
      <c r="BF29" s="75">
        <v>713906</v>
      </c>
      <c r="BG29" s="75">
        <v>598006</v>
      </c>
      <c r="BH29" s="75">
        <v>809721</v>
      </c>
      <c r="BI29" s="75">
        <v>758054</v>
      </c>
      <c r="BJ29" s="75">
        <v>689490</v>
      </c>
      <c r="BK29" s="75">
        <v>748718</v>
      </c>
      <c r="BL29" s="75">
        <v>740059.54</v>
      </c>
      <c r="BM29" s="75">
        <v>834697</v>
      </c>
      <c r="BN29" s="75">
        <v>665150</v>
      </c>
      <c r="BO29" s="75">
        <v>901077.33</v>
      </c>
      <c r="BP29" s="28">
        <f t="shared" si="63"/>
        <v>785245.96750000003</v>
      </c>
      <c r="BQ29" s="29">
        <f t="shared" si="306"/>
        <v>915.0367164179105</v>
      </c>
      <c r="BR29" s="29">
        <f t="shared" si="307"/>
        <v>1231.415472636816</v>
      </c>
      <c r="BS29" s="29">
        <f t="shared" si="308"/>
        <v>1315.9651741293533</v>
      </c>
      <c r="BT29" s="29">
        <f t="shared" si="309"/>
        <v>1397.1840796019901</v>
      </c>
      <c r="BU29" s="29">
        <f t="shared" si="310"/>
        <v>1047.1442786069651</v>
      </c>
      <c r="BV29" s="29">
        <f t="shared" si="311"/>
        <v>1296.5124378109454</v>
      </c>
      <c r="BW29" s="29">
        <f t="shared" si="312"/>
        <v>1379.278606965174</v>
      </c>
      <c r="BX29" s="29">
        <f t="shared" si="313"/>
        <v>1282.9850746268658</v>
      </c>
      <c r="BY29" s="29">
        <f t="shared" si="314"/>
        <v>2049.0348258706467</v>
      </c>
      <c r="BZ29" s="29">
        <f t="shared" si="315"/>
        <v>1555.1293532338309</v>
      </c>
      <c r="CA29" s="29">
        <f t="shared" si="316"/>
        <v>1428.1940298507463</v>
      </c>
      <c r="CB29" s="29">
        <f t="shared" si="317"/>
        <v>2055.9004975124376</v>
      </c>
      <c r="CC29" s="29">
        <f t="shared" si="318"/>
        <v>1922.9303482587065</v>
      </c>
      <c r="CD29" s="29">
        <f t="shared" si="319"/>
        <v>2212.2089552238808</v>
      </c>
      <c r="CE29" s="29">
        <f t="shared" si="320"/>
        <v>2317.1940298507461</v>
      </c>
      <c r="CF29" s="29">
        <f t="shared" si="321"/>
        <v>2346.373134328358</v>
      </c>
      <c r="CG29" s="29">
        <f t="shared" si="322"/>
        <v>2498.1990049751244</v>
      </c>
      <c r="CH29" s="29">
        <f t="shared" si="323"/>
        <v>2095.9203980099501</v>
      </c>
      <c r="CI29" s="29">
        <f t="shared" si="324"/>
        <v>2109.1293532338309</v>
      </c>
      <c r="CJ29" s="29">
        <f t="shared" si="325"/>
        <v>2490.636815920398</v>
      </c>
      <c r="CK29" s="29">
        <f t="shared" si="326"/>
        <v>2352.8706467661691</v>
      </c>
      <c r="CL29" s="29">
        <f t="shared" si="327"/>
        <v>2594.0199004975125</v>
      </c>
      <c r="CM29" s="29">
        <f t="shared" si="328"/>
        <v>2617.7213930348257</v>
      </c>
      <c r="CN29" s="29">
        <f t="shared" si="329"/>
        <v>2429.8855721393033</v>
      </c>
      <c r="CO29" s="29">
        <f t="shared" si="330"/>
        <v>2435.4079601990052</v>
      </c>
      <c r="CP29" s="29">
        <f t="shared" si="331"/>
        <v>2582.373134328358</v>
      </c>
      <c r="CQ29" s="29">
        <f t="shared" si="332"/>
        <v>2632.0845771144277</v>
      </c>
      <c r="CR29" s="29">
        <f t="shared" si="333"/>
        <v>2244.8407960199006</v>
      </c>
      <c r="CS29" s="29">
        <f t="shared" si="333"/>
        <v>3308.8656716417909</v>
      </c>
      <c r="CT29" s="29">
        <f t="shared" si="333"/>
        <v>2636.9452736318408</v>
      </c>
      <c r="CU29" s="29">
        <f t="shared" si="333"/>
        <v>2512.0646766169152</v>
      </c>
      <c r="CV29" s="29">
        <f t="shared" si="333"/>
        <v>3919.2587064676618</v>
      </c>
      <c r="CW29" s="29">
        <f t="shared" si="333"/>
        <v>3942.9549515288827</v>
      </c>
      <c r="CX29" s="29">
        <f t="shared" si="333"/>
        <v>3897.7164179104479</v>
      </c>
      <c r="CY29" s="29">
        <f t="shared" si="333"/>
        <v>2866.1442786069651</v>
      </c>
      <c r="CZ29" s="29">
        <f t="shared" si="333"/>
        <v>4031.0149253731342</v>
      </c>
      <c r="DA29" s="29">
        <f t="shared" si="333"/>
        <v>3255.373134328358</v>
      </c>
      <c r="DB29" s="29">
        <f t="shared" si="333"/>
        <v>4087.0447761194032</v>
      </c>
      <c r="DC29" s="29">
        <f t="shared" si="333"/>
        <v>3419.6069651741295</v>
      </c>
      <c r="DD29" s="29">
        <f t="shared" si="334"/>
        <v>3838.353233830846</v>
      </c>
      <c r="DE29" s="29">
        <f t="shared" si="335"/>
        <v>3670.726368159204</v>
      </c>
      <c r="DF29" s="29">
        <f t="shared" si="336"/>
        <v>4453.726368159204</v>
      </c>
      <c r="DG29" s="29">
        <f t="shared" si="337"/>
        <v>3551.7711442786072</v>
      </c>
      <c r="DH29" s="29">
        <f t="shared" si="338"/>
        <v>2975.1542288557216</v>
      </c>
      <c r="DI29" s="29">
        <f t="shared" si="339"/>
        <v>4028.4626865671644</v>
      </c>
      <c r="DJ29" s="29">
        <f t="shared" si="340"/>
        <v>3771.412935323383</v>
      </c>
      <c r="DK29" s="29">
        <f t="shared" si="340"/>
        <v>3430.2985074626868</v>
      </c>
      <c r="DL29" s="29">
        <f t="shared" si="340"/>
        <v>3724.9651741293533</v>
      </c>
      <c r="DM29" s="29">
        <f t="shared" si="340"/>
        <v>3681.8882587064677</v>
      </c>
      <c r="DN29" s="29">
        <f t="shared" si="340"/>
        <v>4152.7213930348262</v>
      </c>
      <c r="DO29" s="29">
        <f t="shared" si="340"/>
        <v>3309.2039800995026</v>
      </c>
      <c r="DP29" s="29">
        <f t="shared" si="340"/>
        <v>4482.9717910447762</v>
      </c>
      <c r="DQ29" s="105">
        <f t="shared" si="341"/>
        <v>3906.696355721393</v>
      </c>
      <c r="DR29" s="25">
        <v>48287</v>
      </c>
      <c r="DS29" s="25">
        <v>48287</v>
      </c>
      <c r="DT29" s="25">
        <v>48287</v>
      </c>
      <c r="DU29" s="25">
        <v>48287</v>
      </c>
      <c r="DV29" s="25">
        <v>48287</v>
      </c>
      <c r="DW29" s="25">
        <v>48287</v>
      </c>
      <c r="DX29" s="25">
        <v>48287</v>
      </c>
      <c r="DY29" s="25">
        <v>48287</v>
      </c>
      <c r="DZ29" s="25">
        <v>48287</v>
      </c>
      <c r="EA29" s="25">
        <v>49545</v>
      </c>
      <c r="EB29" s="25">
        <v>52951</v>
      </c>
      <c r="EC29" s="25">
        <v>52951</v>
      </c>
      <c r="ED29" s="25">
        <v>52951</v>
      </c>
      <c r="EE29" s="25">
        <v>52951</v>
      </c>
      <c r="EF29" s="25">
        <v>52951</v>
      </c>
      <c r="EG29" s="25">
        <v>52951</v>
      </c>
      <c r="EH29" s="25">
        <v>52951</v>
      </c>
      <c r="EI29" s="25">
        <v>52951</v>
      </c>
      <c r="EJ29" s="25">
        <v>52951</v>
      </c>
      <c r="EK29" s="25">
        <v>52951</v>
      </c>
      <c r="EL29" s="25">
        <v>52951</v>
      </c>
      <c r="EM29" s="25">
        <v>54195</v>
      </c>
      <c r="EN29" s="25">
        <v>57615</v>
      </c>
      <c r="EO29" s="25">
        <v>57615</v>
      </c>
      <c r="EP29" s="25">
        <v>57615</v>
      </c>
      <c r="EQ29" s="25">
        <v>57615</v>
      </c>
      <c r="ER29" s="25">
        <v>57615</v>
      </c>
      <c r="ES29" s="25">
        <v>57615</v>
      </c>
      <c r="ET29" s="25">
        <v>57615</v>
      </c>
      <c r="EU29" s="25">
        <v>57615</v>
      </c>
      <c r="EV29" s="25">
        <v>57615</v>
      </c>
      <c r="EW29" s="25">
        <v>57615</v>
      </c>
      <c r="EX29" s="25">
        <v>57615</v>
      </c>
      <c r="EY29" s="25">
        <v>59920</v>
      </c>
      <c r="EZ29" s="25">
        <v>66257</v>
      </c>
      <c r="FA29" s="25">
        <v>66257</v>
      </c>
      <c r="FB29" s="25">
        <v>66257</v>
      </c>
      <c r="FC29" s="25">
        <v>66257</v>
      </c>
      <c r="FD29" s="25">
        <v>66257</v>
      </c>
      <c r="FE29" s="25">
        <v>66257</v>
      </c>
      <c r="FF29" s="25">
        <v>66257</v>
      </c>
      <c r="FG29" s="25">
        <v>66257</v>
      </c>
      <c r="FH29" s="25">
        <v>66257</v>
      </c>
      <c r="FI29" s="25">
        <v>66257</v>
      </c>
      <c r="FJ29" s="25">
        <v>66257</v>
      </c>
      <c r="FK29" s="25">
        <v>66257</v>
      </c>
      <c r="FL29" s="25">
        <v>66257</v>
      </c>
      <c r="FM29" s="25">
        <v>66257</v>
      </c>
      <c r="FN29" s="25">
        <v>66257</v>
      </c>
      <c r="FO29" s="25">
        <v>66257</v>
      </c>
      <c r="FP29" s="25">
        <v>77504</v>
      </c>
      <c r="FQ29" s="75">
        <v>100000</v>
      </c>
      <c r="FR29" s="28">
        <f t="shared" si="64"/>
        <v>77504.5</v>
      </c>
      <c r="FS29" s="25">
        <v>0</v>
      </c>
      <c r="FT29" s="25">
        <v>0</v>
      </c>
      <c r="FU29" s="25">
        <v>0</v>
      </c>
      <c r="FV29" s="25">
        <v>0</v>
      </c>
      <c r="FW29" s="25">
        <v>0</v>
      </c>
      <c r="FX29" s="25">
        <v>0</v>
      </c>
      <c r="FY29" s="25">
        <v>0</v>
      </c>
      <c r="FZ29" s="25">
        <v>0</v>
      </c>
      <c r="GA29" s="25">
        <v>0</v>
      </c>
      <c r="GB29" s="25">
        <v>0</v>
      </c>
      <c r="GC29" s="25">
        <v>0</v>
      </c>
      <c r="GD29" s="25">
        <v>0</v>
      </c>
      <c r="GE29" s="25">
        <v>0</v>
      </c>
      <c r="GF29" s="25">
        <v>0</v>
      </c>
      <c r="GG29" s="25">
        <v>0</v>
      </c>
      <c r="GH29" s="25">
        <v>0</v>
      </c>
      <c r="GI29" s="25">
        <v>0</v>
      </c>
      <c r="GJ29" s="25">
        <v>0</v>
      </c>
      <c r="GK29" s="25">
        <v>0</v>
      </c>
      <c r="GL29" s="25">
        <v>0</v>
      </c>
      <c r="GM29" s="25">
        <v>0</v>
      </c>
      <c r="GN29" s="25">
        <v>0</v>
      </c>
      <c r="GO29" s="25">
        <v>0</v>
      </c>
      <c r="GP29" s="25">
        <v>0</v>
      </c>
      <c r="GQ29" s="25">
        <v>0</v>
      </c>
      <c r="GR29" s="25">
        <v>0</v>
      </c>
      <c r="GS29" s="25">
        <v>0</v>
      </c>
      <c r="GT29" s="25">
        <v>0</v>
      </c>
      <c r="GU29" s="25">
        <v>8893</v>
      </c>
      <c r="GV29" s="25">
        <v>0</v>
      </c>
      <c r="GW29" s="25">
        <v>0</v>
      </c>
      <c r="GX29" s="25">
        <v>1162</v>
      </c>
      <c r="GY29" s="25">
        <v>21668</v>
      </c>
      <c r="GZ29" s="25">
        <v>18424</v>
      </c>
      <c r="HA29" s="25">
        <v>0</v>
      </c>
      <c r="HB29" s="25">
        <v>14766</v>
      </c>
      <c r="HC29" s="75">
        <v>0</v>
      </c>
      <c r="HD29" s="75">
        <v>5893</v>
      </c>
      <c r="HE29" s="75">
        <v>2477</v>
      </c>
      <c r="HF29" s="75">
        <v>10894</v>
      </c>
      <c r="HG29" s="75">
        <v>7525</v>
      </c>
      <c r="HH29" s="75">
        <v>23263</v>
      </c>
      <c r="HI29" s="75">
        <v>5134</v>
      </c>
      <c r="HJ29" s="75">
        <v>0</v>
      </c>
      <c r="HK29" s="75">
        <v>15877</v>
      </c>
      <c r="HL29" s="75">
        <v>9548</v>
      </c>
      <c r="HM29" s="75">
        <v>2692</v>
      </c>
      <c r="HN29" s="75">
        <v>8615</v>
      </c>
      <c r="HO29" s="75">
        <v>12359</v>
      </c>
      <c r="HP29" s="75">
        <v>17213</v>
      </c>
      <c r="HQ29" s="75">
        <v>0</v>
      </c>
      <c r="HR29" s="75">
        <v>0</v>
      </c>
      <c r="HS29" s="25">
        <f t="shared" si="27"/>
        <v>48287</v>
      </c>
      <c r="HT29" s="25">
        <f t="shared" si="28"/>
        <v>48287</v>
      </c>
      <c r="HU29" s="25">
        <f t="shared" si="29"/>
        <v>48287</v>
      </c>
      <c r="HV29" s="25">
        <f t="shared" si="30"/>
        <v>48287</v>
      </c>
      <c r="HW29" s="25">
        <f t="shared" si="31"/>
        <v>48287</v>
      </c>
      <c r="HX29" s="25">
        <f t="shared" si="32"/>
        <v>48287</v>
      </c>
      <c r="HY29" s="25">
        <f t="shared" si="33"/>
        <v>48287</v>
      </c>
      <c r="HZ29" s="25">
        <f t="shared" si="34"/>
        <v>48287</v>
      </c>
      <c r="IA29" s="25">
        <f t="shared" si="35"/>
        <v>48287</v>
      </c>
      <c r="IB29" s="25">
        <f t="shared" si="36"/>
        <v>49545</v>
      </c>
      <c r="IC29" s="25">
        <f t="shared" si="37"/>
        <v>52951</v>
      </c>
      <c r="ID29" s="25">
        <f t="shared" si="38"/>
        <v>52951</v>
      </c>
      <c r="IE29" s="25">
        <f t="shared" si="39"/>
        <v>52951</v>
      </c>
      <c r="IF29" s="25">
        <f t="shared" si="40"/>
        <v>52951</v>
      </c>
      <c r="IG29" s="25">
        <f t="shared" si="41"/>
        <v>52951</v>
      </c>
      <c r="IH29" s="25">
        <f t="shared" si="42"/>
        <v>52951</v>
      </c>
      <c r="II29" s="25">
        <f t="shared" si="43"/>
        <v>52951</v>
      </c>
      <c r="IJ29" s="25">
        <f t="shared" si="44"/>
        <v>52951</v>
      </c>
      <c r="IK29" s="25">
        <f t="shared" si="45"/>
        <v>52951</v>
      </c>
      <c r="IL29" s="25">
        <f t="shared" si="46"/>
        <v>52951</v>
      </c>
      <c r="IM29" s="25">
        <f t="shared" si="47"/>
        <v>52951</v>
      </c>
      <c r="IN29" s="25">
        <f t="shared" si="48"/>
        <v>54195</v>
      </c>
      <c r="IO29" s="25">
        <f t="shared" si="49"/>
        <v>57615</v>
      </c>
      <c r="IP29" s="25">
        <f t="shared" si="50"/>
        <v>57615</v>
      </c>
      <c r="IQ29" s="25">
        <f t="shared" si="302"/>
        <v>57615</v>
      </c>
      <c r="IR29" s="25">
        <f t="shared" si="303"/>
        <v>57615</v>
      </c>
      <c r="IS29" s="25">
        <f t="shared" si="53"/>
        <v>57615</v>
      </c>
      <c r="IT29" s="25">
        <f t="shared" si="54"/>
        <v>57615</v>
      </c>
      <c r="IU29" s="25">
        <f t="shared" si="55"/>
        <v>66508</v>
      </c>
      <c r="IV29" s="25">
        <f t="shared" si="56"/>
        <v>57615</v>
      </c>
      <c r="IW29" s="25">
        <f t="shared" si="236"/>
        <v>57615</v>
      </c>
      <c r="IX29" s="25">
        <f t="shared" si="171"/>
        <v>58777</v>
      </c>
      <c r="IY29" s="25">
        <f t="shared" si="237"/>
        <v>79283</v>
      </c>
      <c r="IZ29" s="25">
        <f t="shared" si="238"/>
        <v>78344</v>
      </c>
      <c r="JA29" s="25">
        <f t="shared" si="239"/>
        <v>66257</v>
      </c>
      <c r="JB29" s="25">
        <f t="shared" si="240"/>
        <v>81023</v>
      </c>
      <c r="JC29" s="25">
        <f t="shared" si="241"/>
        <v>66257</v>
      </c>
      <c r="JD29" s="25">
        <f t="shared" si="242"/>
        <v>72150</v>
      </c>
      <c r="JE29" s="25">
        <f t="shared" si="243"/>
        <v>68734</v>
      </c>
      <c r="JF29" s="25">
        <f t="shared" si="420"/>
        <v>77151</v>
      </c>
      <c r="JG29" s="25">
        <f t="shared" si="421"/>
        <v>73782</v>
      </c>
      <c r="JH29" s="25">
        <f t="shared" si="422"/>
        <v>89520</v>
      </c>
      <c r="JI29" s="25">
        <f t="shared" si="423"/>
        <v>71391</v>
      </c>
      <c r="JJ29" s="25">
        <f t="shared" si="424"/>
        <v>66257</v>
      </c>
      <c r="JK29" s="25">
        <f t="shared" si="425"/>
        <v>82134</v>
      </c>
      <c r="JL29" s="25">
        <f t="shared" si="426"/>
        <v>75805</v>
      </c>
      <c r="JM29" s="25">
        <f t="shared" si="427"/>
        <v>68949</v>
      </c>
      <c r="JN29" s="25">
        <f t="shared" si="428"/>
        <v>74872</v>
      </c>
      <c r="JO29" s="25">
        <f t="shared" si="429"/>
        <v>78616</v>
      </c>
      <c r="JP29" s="25">
        <f t="shared" si="430"/>
        <v>83470</v>
      </c>
      <c r="JQ29" s="25">
        <f t="shared" si="431"/>
        <v>77504</v>
      </c>
      <c r="JR29" s="25">
        <f t="shared" si="432"/>
        <v>100000</v>
      </c>
      <c r="JS29" s="28">
        <f t="shared" si="65"/>
        <v>84897.5</v>
      </c>
      <c r="JT29" s="30">
        <f t="shared" si="66"/>
        <v>143.71130952380952</v>
      </c>
      <c r="JU29" s="30">
        <f t="shared" si="67"/>
        <v>143.71130952380952</v>
      </c>
      <c r="JV29" s="30">
        <f t="shared" si="68"/>
        <v>143.71130952380952</v>
      </c>
      <c r="JW29" s="30">
        <f t="shared" si="69"/>
        <v>143.71130952380952</v>
      </c>
      <c r="JX29" s="30">
        <f t="shared" si="70"/>
        <v>143.71130952380952</v>
      </c>
      <c r="JY29" s="30">
        <f t="shared" si="71"/>
        <v>143.71130952380952</v>
      </c>
      <c r="JZ29" s="30">
        <f t="shared" si="72"/>
        <v>143.71130952380952</v>
      </c>
      <c r="KA29" s="30">
        <f t="shared" si="73"/>
        <v>143.71130952380952</v>
      </c>
      <c r="KB29" s="30">
        <f t="shared" si="74"/>
        <v>143.71130952380952</v>
      </c>
      <c r="KC29" s="30">
        <f t="shared" si="75"/>
        <v>147.45535714285714</v>
      </c>
      <c r="KD29" s="30">
        <f t="shared" si="76"/>
        <v>157.5922619047619</v>
      </c>
      <c r="KE29" s="30">
        <f t="shared" si="77"/>
        <v>157.5922619047619</v>
      </c>
      <c r="KF29" s="30">
        <f t="shared" si="78"/>
        <v>157.5922619047619</v>
      </c>
      <c r="KG29" s="30">
        <f t="shared" si="79"/>
        <v>157.5922619047619</v>
      </c>
      <c r="KH29" s="30">
        <f t="shared" si="80"/>
        <v>157.5922619047619</v>
      </c>
      <c r="KI29" s="30">
        <f t="shared" si="81"/>
        <v>157.5922619047619</v>
      </c>
      <c r="KJ29" s="30">
        <f t="shared" si="82"/>
        <v>157.5922619047619</v>
      </c>
      <c r="KK29" s="30">
        <f t="shared" si="83"/>
        <v>157.5922619047619</v>
      </c>
      <c r="KL29" s="30">
        <f t="shared" si="84"/>
        <v>157.5922619047619</v>
      </c>
      <c r="KM29" s="30">
        <f t="shared" si="85"/>
        <v>157.5922619047619</v>
      </c>
      <c r="KN29" s="30">
        <f t="shared" si="86"/>
        <v>157.5922619047619</v>
      </c>
      <c r="KO29" s="30">
        <f t="shared" si="87"/>
        <v>161.29464285714286</v>
      </c>
      <c r="KP29" s="30">
        <f t="shared" si="88"/>
        <v>171.47321428571428</v>
      </c>
      <c r="KQ29" s="30">
        <f t="shared" si="89"/>
        <v>171.47321428571428</v>
      </c>
      <c r="KR29" s="30">
        <f t="shared" si="90"/>
        <v>171.47321428571428</v>
      </c>
      <c r="KS29" s="30">
        <f t="shared" si="91"/>
        <v>171.47321428571428</v>
      </c>
      <c r="KT29" s="30">
        <f t="shared" si="92"/>
        <v>171.47321428571428</v>
      </c>
      <c r="KU29" s="30">
        <f t="shared" si="93"/>
        <v>171.47321428571428</v>
      </c>
      <c r="KV29" s="30">
        <f t="shared" si="94"/>
        <v>197.9404761904762</v>
      </c>
      <c r="KW29" s="30">
        <f t="shared" si="95"/>
        <v>171.47321428571428</v>
      </c>
      <c r="KX29" s="30">
        <f t="shared" si="96"/>
        <v>171.47321428571428</v>
      </c>
      <c r="KY29" s="30">
        <f t="shared" si="97"/>
        <v>174.93154761904762</v>
      </c>
      <c r="KZ29" s="30">
        <f t="shared" si="98"/>
        <v>235.96130952380952</v>
      </c>
      <c r="LA29" s="30">
        <f t="shared" si="99"/>
        <v>233.16666666666666</v>
      </c>
      <c r="LB29" s="30">
        <f t="shared" si="99"/>
        <v>197.19345238095238</v>
      </c>
      <c r="LC29" s="30">
        <f t="shared" si="99"/>
        <v>241.13988095238096</v>
      </c>
      <c r="LD29" s="30">
        <f t="shared" si="99"/>
        <v>197.19345238095238</v>
      </c>
      <c r="LE29" s="30">
        <f t="shared" si="304"/>
        <v>214.73214285714286</v>
      </c>
      <c r="LF29" s="30">
        <f t="shared" si="304"/>
        <v>204.5654761904762</v>
      </c>
      <c r="LG29" s="30">
        <f t="shared" si="304"/>
        <v>229.61607142857142</v>
      </c>
      <c r="LH29" s="30">
        <f t="shared" si="304"/>
        <v>219.58928571428572</v>
      </c>
      <c r="LI29" s="30">
        <f t="shared" si="304"/>
        <v>266.42857142857144</v>
      </c>
      <c r="LJ29" s="30">
        <f t="shared" si="304"/>
        <v>212.47321428571428</v>
      </c>
      <c r="LK29" s="30">
        <f t="shared" si="305"/>
        <v>197.19345238095238</v>
      </c>
      <c r="LL29" s="30">
        <f t="shared" si="305"/>
        <v>244.44642857142858</v>
      </c>
      <c r="LM29" s="30">
        <f t="shared" si="305"/>
        <v>225.61011904761904</v>
      </c>
      <c r="LN29" s="30">
        <f t="shared" si="305"/>
        <v>205.20535714285714</v>
      </c>
      <c r="LO29" s="30">
        <f t="shared" si="305"/>
        <v>222.83333333333334</v>
      </c>
      <c r="LP29" s="30">
        <f t="shared" si="305"/>
        <v>233.97619047619048</v>
      </c>
      <c r="LQ29" s="30">
        <f t="shared" si="305"/>
        <v>248.42261904761904</v>
      </c>
      <c r="LR29" s="30">
        <f t="shared" si="305"/>
        <v>230.66666666666666</v>
      </c>
      <c r="LS29" s="30">
        <f t="shared" si="305"/>
        <v>297.61904761904759</v>
      </c>
      <c r="LT29" s="69">
        <f t="shared" si="100"/>
        <v>252.67113095238093</v>
      </c>
      <c r="LU29" s="40">
        <f t="shared" si="101"/>
        <v>297.61904761904759</v>
      </c>
      <c r="LV29" s="40">
        <f t="shared" si="102"/>
        <v>0</v>
      </c>
    </row>
    <row r="30" spans="1:334" x14ac:dyDescent="0.25">
      <c r="A30" s="21">
        <f t="shared" si="103"/>
        <v>29</v>
      </c>
      <c r="B30" s="22" t="s">
        <v>211</v>
      </c>
      <c r="C30" s="21" t="s">
        <v>502</v>
      </c>
      <c r="D30" s="22" t="s">
        <v>7</v>
      </c>
      <c r="E30" s="23" t="s">
        <v>835</v>
      </c>
      <c r="F30" s="21" t="s">
        <v>1017</v>
      </c>
      <c r="G30" s="23" t="s">
        <v>27</v>
      </c>
      <c r="H30" s="24" t="s">
        <v>294</v>
      </c>
      <c r="I30" s="21" t="s">
        <v>196</v>
      </c>
      <c r="J30" s="94">
        <v>41320</v>
      </c>
      <c r="K30" s="94">
        <v>43055</v>
      </c>
      <c r="L30" s="21" t="s">
        <v>275</v>
      </c>
      <c r="M30" s="25">
        <v>201</v>
      </c>
      <c r="N30" s="25">
        <v>336</v>
      </c>
      <c r="O30" s="26">
        <v>0.13</v>
      </c>
      <c r="P30" s="27">
        <v>237560</v>
      </c>
      <c r="Q30" s="27">
        <v>278544</v>
      </c>
      <c r="R30" s="27">
        <v>266407</v>
      </c>
      <c r="S30" s="27">
        <v>248223</v>
      </c>
      <c r="T30" s="25">
        <v>568815</v>
      </c>
      <c r="U30" s="25">
        <v>250651</v>
      </c>
      <c r="V30" s="25">
        <v>202346</v>
      </c>
      <c r="W30" s="25">
        <v>210462</v>
      </c>
      <c r="X30" s="25">
        <v>235000</v>
      </c>
      <c r="Y30" s="25">
        <v>262019</v>
      </c>
      <c r="Z30" s="25">
        <v>256697</v>
      </c>
      <c r="AA30" s="25">
        <v>288159</v>
      </c>
      <c r="AB30" s="25">
        <v>284057</v>
      </c>
      <c r="AC30" s="25">
        <v>408964</v>
      </c>
      <c r="AD30" s="25">
        <v>433819.99987900001</v>
      </c>
      <c r="AE30" s="25">
        <v>447167.59998</v>
      </c>
      <c r="AF30" s="25">
        <v>571998</v>
      </c>
      <c r="AG30" s="25">
        <v>381162</v>
      </c>
      <c r="AH30" s="25">
        <v>357271</v>
      </c>
      <c r="AI30" s="25">
        <v>379332</v>
      </c>
      <c r="AJ30" s="25">
        <v>338591</v>
      </c>
      <c r="AK30" s="25">
        <v>382394</v>
      </c>
      <c r="AL30" s="25">
        <v>430971</v>
      </c>
      <c r="AM30" s="25">
        <v>394678</v>
      </c>
      <c r="AN30" s="25">
        <v>364230</v>
      </c>
      <c r="AO30" s="25">
        <v>284261</v>
      </c>
      <c r="AP30" s="25">
        <v>323682</v>
      </c>
      <c r="AQ30" s="25">
        <v>283083</v>
      </c>
      <c r="AR30" s="25">
        <v>324682</v>
      </c>
      <c r="AS30" s="25">
        <v>245711</v>
      </c>
      <c r="AT30" s="25">
        <v>241739</v>
      </c>
      <c r="AU30" s="25">
        <v>282293.92050047201</v>
      </c>
      <c r="AV30" s="25">
        <v>285500.75937862351</v>
      </c>
      <c r="AW30" s="25">
        <v>236215.35</v>
      </c>
      <c r="AX30" s="25">
        <v>328888.24875000003</v>
      </c>
      <c r="AY30" s="25">
        <v>300140.97960000002</v>
      </c>
      <c r="AZ30" s="25">
        <v>224598</v>
      </c>
      <c r="BA30" s="25">
        <v>336378.91107725375</v>
      </c>
      <c r="BB30" s="25">
        <v>181280.51</v>
      </c>
      <c r="BC30" s="25">
        <v>203973</v>
      </c>
      <c r="BD30" s="75">
        <v>211844.39</v>
      </c>
      <c r="BE30" s="75">
        <v>160529.74</v>
      </c>
      <c r="BF30" s="75">
        <v>177460</v>
      </c>
      <c r="BG30" s="75">
        <v>244165.5</v>
      </c>
      <c r="BH30" s="75">
        <v>398531</v>
      </c>
      <c r="BI30" s="75">
        <v>331888.02</v>
      </c>
      <c r="BJ30" s="75">
        <v>249961.99987999999</v>
      </c>
      <c r="BK30" s="75">
        <v>217541.89910000004</v>
      </c>
      <c r="BL30" s="75">
        <v>388099.95</v>
      </c>
      <c r="BM30" s="75">
        <v>299807</v>
      </c>
      <c r="BN30" s="75">
        <v>325521.27</v>
      </c>
      <c r="BO30" s="75">
        <v>535427.77979999594</v>
      </c>
      <c r="BP30" s="28">
        <f t="shared" si="63"/>
        <v>387213.99994999898</v>
      </c>
      <c r="BQ30" s="29">
        <f t="shared" ref="BQ30:CE33" si="512">+P30/$M30</f>
        <v>1181.8905472636816</v>
      </c>
      <c r="BR30" s="29">
        <f t="shared" si="512"/>
        <v>1385.7910447761194</v>
      </c>
      <c r="BS30" s="29">
        <f t="shared" si="512"/>
        <v>1325.4079601990049</v>
      </c>
      <c r="BT30" s="29">
        <f t="shared" si="512"/>
        <v>1234.9402985074628</v>
      </c>
      <c r="BU30" s="29">
        <f t="shared" si="512"/>
        <v>2829.9253731343283</v>
      </c>
      <c r="BV30" s="29">
        <f t="shared" si="512"/>
        <v>1247.0199004975125</v>
      </c>
      <c r="BW30" s="29">
        <f t="shared" si="512"/>
        <v>1006.6965174129353</v>
      </c>
      <c r="BX30" s="29">
        <f t="shared" si="512"/>
        <v>1047.0746268656717</v>
      </c>
      <c r="BY30" s="29">
        <f t="shared" si="512"/>
        <v>1169.1542288557214</v>
      </c>
      <c r="BZ30" s="29">
        <f t="shared" si="512"/>
        <v>1303.5771144278608</v>
      </c>
      <c r="CA30" s="29">
        <f t="shared" si="512"/>
        <v>1277.0995024875622</v>
      </c>
      <c r="CB30" s="29">
        <f t="shared" si="512"/>
        <v>1433.6268656716418</v>
      </c>
      <c r="CC30" s="29">
        <f t="shared" si="512"/>
        <v>1413.2189054726368</v>
      </c>
      <c r="CD30" s="29">
        <f t="shared" si="512"/>
        <v>2034.6467661691543</v>
      </c>
      <c r="CE30" s="29">
        <f t="shared" si="512"/>
        <v>2158.3084571094528</v>
      </c>
      <c r="CF30" s="29">
        <f t="shared" ref="CF30:CF33" si="513">+AE30/$M30</f>
        <v>2224.7144277611942</v>
      </c>
      <c r="CG30" s="29">
        <f t="shared" ref="CG30:CG33" si="514">+AF30/$M30</f>
        <v>2845.7611940298507</v>
      </c>
      <c r="CH30" s="29">
        <f t="shared" ref="CH30:CH33" si="515">+AG30/$M30</f>
        <v>1896.3283582089553</v>
      </c>
      <c r="CI30" s="29">
        <f t="shared" ref="CI30:CI33" si="516">+AH30/$M30</f>
        <v>1777.4676616915424</v>
      </c>
      <c r="CJ30" s="29">
        <f t="shared" ref="CJ30:CJ33" si="517">+AI30/$M30</f>
        <v>1887.2238805970148</v>
      </c>
      <c r="CK30" s="29">
        <f t="shared" ref="CK30:CK33" si="518">+AJ30/$M30</f>
        <v>1684.5323383084576</v>
      </c>
      <c r="CL30" s="29">
        <f t="shared" ref="CL30:CL33" si="519">+AK30/$M30</f>
        <v>1902.4577114427861</v>
      </c>
      <c r="CM30" s="29">
        <f t="shared" ref="CM30:CM33" si="520">+AL30/$M30</f>
        <v>2144.1343283582091</v>
      </c>
      <c r="CN30" s="29">
        <f t="shared" si="299"/>
        <v>1963.5721393034826</v>
      </c>
      <c r="CO30" s="29">
        <f t="shared" si="300"/>
        <v>1812.0895522388059</v>
      </c>
      <c r="CP30" s="29">
        <f t="shared" si="300"/>
        <v>1414.2338308457711</v>
      </c>
      <c r="CQ30" s="29">
        <f t="shared" si="300"/>
        <v>1610.358208955224</v>
      </c>
      <c r="CR30" s="29">
        <f t="shared" si="300"/>
        <v>1408.3731343283582</v>
      </c>
      <c r="CS30" s="29">
        <f t="shared" ref="CS30:CW33" si="521">+AR30/$M30</f>
        <v>1615.3333333333333</v>
      </c>
      <c r="CT30" s="29">
        <f t="shared" si="521"/>
        <v>1222.4427860696517</v>
      </c>
      <c r="CU30" s="29">
        <f t="shared" si="521"/>
        <v>1202.681592039801</v>
      </c>
      <c r="CV30" s="29">
        <f t="shared" si="521"/>
        <v>1404.4473656739901</v>
      </c>
      <c r="CW30" s="29">
        <f t="shared" si="521"/>
        <v>1420.4017879533508</v>
      </c>
      <c r="CX30" s="29">
        <f t="shared" ref="CX30:DD33" si="522">+AW30/$M30</f>
        <v>1175.2007462686568</v>
      </c>
      <c r="CY30" s="29">
        <f t="shared" si="522"/>
        <v>1636.2599440298509</v>
      </c>
      <c r="CZ30" s="29">
        <f t="shared" si="522"/>
        <v>1493.2387044776121</v>
      </c>
      <c r="DA30" s="29">
        <f t="shared" si="522"/>
        <v>1117.4029850746269</v>
      </c>
      <c r="DB30" s="29">
        <f t="shared" si="522"/>
        <v>1673.5269207823569</v>
      </c>
      <c r="DC30" s="29">
        <f t="shared" si="522"/>
        <v>901.89308457711445</v>
      </c>
      <c r="DD30" s="29">
        <f t="shared" si="522"/>
        <v>1014.7910447761194</v>
      </c>
      <c r="DE30" s="29">
        <f t="shared" si="301"/>
        <v>1053.9521890547264</v>
      </c>
      <c r="DF30" s="29">
        <f t="shared" si="301"/>
        <v>798.65542288557208</v>
      </c>
      <c r="DG30" s="29">
        <f t="shared" si="301"/>
        <v>882.88557213930346</v>
      </c>
      <c r="DH30" s="29">
        <f t="shared" si="301"/>
        <v>1214.7537313432836</v>
      </c>
      <c r="DI30" s="29">
        <f t="shared" si="301"/>
        <v>1982.7412935323382</v>
      </c>
      <c r="DJ30" s="29">
        <f t="shared" si="301"/>
        <v>1651.1841791044776</v>
      </c>
      <c r="DK30" s="29">
        <f t="shared" si="301"/>
        <v>1243.59203920398</v>
      </c>
      <c r="DL30" s="29">
        <f t="shared" si="301"/>
        <v>1082.298005472637</v>
      </c>
      <c r="DM30" s="29">
        <f t="shared" si="301"/>
        <v>1930.8455223880599</v>
      </c>
      <c r="DN30" s="29">
        <f t="shared" si="301"/>
        <v>1491.5771144278608</v>
      </c>
      <c r="DO30" s="29">
        <f t="shared" si="301"/>
        <v>1619.5088059701493</v>
      </c>
      <c r="DP30" s="29">
        <f t="shared" si="301"/>
        <v>2663.8197999999798</v>
      </c>
      <c r="DQ30" s="105">
        <f t="shared" si="26"/>
        <v>1926.4378106965123</v>
      </c>
      <c r="DR30" s="25">
        <v>55440</v>
      </c>
      <c r="DS30" s="25">
        <v>55440</v>
      </c>
      <c r="DT30" s="25">
        <v>55440</v>
      </c>
      <c r="DU30" s="25">
        <v>55440</v>
      </c>
      <c r="DV30" s="25">
        <v>55440</v>
      </c>
      <c r="DW30" s="25">
        <v>55440</v>
      </c>
      <c r="DX30" s="25">
        <v>55440</v>
      </c>
      <c r="DY30" s="25">
        <v>55440</v>
      </c>
      <c r="DZ30" s="25">
        <v>55440</v>
      </c>
      <c r="EA30" s="25">
        <v>55440</v>
      </c>
      <c r="EB30" s="25">
        <v>58800</v>
      </c>
      <c r="EC30" s="25">
        <v>58800</v>
      </c>
      <c r="ED30" s="25">
        <v>58800</v>
      </c>
      <c r="EE30" s="25">
        <v>58800</v>
      </c>
      <c r="EF30" s="25">
        <v>58800</v>
      </c>
      <c r="EG30" s="25">
        <v>58800</v>
      </c>
      <c r="EH30" s="25">
        <v>58800</v>
      </c>
      <c r="EI30" s="25">
        <v>58800</v>
      </c>
      <c r="EJ30" s="25">
        <v>58800</v>
      </c>
      <c r="EK30" s="25">
        <v>58800</v>
      </c>
      <c r="EL30" s="25">
        <v>58800</v>
      </c>
      <c r="EM30" s="25">
        <v>58912</v>
      </c>
      <c r="EN30" s="25">
        <v>62160</v>
      </c>
      <c r="EO30" s="25">
        <v>62160</v>
      </c>
      <c r="EP30" s="25">
        <v>62160</v>
      </c>
      <c r="EQ30" s="25">
        <v>62160</v>
      </c>
      <c r="ER30" s="25">
        <v>62160</v>
      </c>
      <c r="ES30" s="25">
        <v>62160</v>
      </c>
      <c r="ET30" s="25">
        <v>62160</v>
      </c>
      <c r="EU30" s="25">
        <v>62160</v>
      </c>
      <c r="EV30" s="25">
        <v>62160</v>
      </c>
      <c r="EW30" s="25">
        <v>62160</v>
      </c>
      <c r="EX30" s="25">
        <v>62160</v>
      </c>
      <c r="EY30" s="25">
        <v>62471</v>
      </c>
      <c r="EZ30" s="25">
        <v>71484</v>
      </c>
      <c r="FA30" s="25">
        <v>71484</v>
      </c>
      <c r="FB30" s="25">
        <v>71484</v>
      </c>
      <c r="FC30" s="25">
        <v>71484</v>
      </c>
      <c r="FD30" s="25">
        <v>71484</v>
      </c>
      <c r="FE30" s="25">
        <v>71484</v>
      </c>
      <c r="FF30" s="25">
        <v>71484</v>
      </c>
      <c r="FG30" s="25">
        <v>71484</v>
      </c>
      <c r="FH30" s="25">
        <v>71484</v>
      </c>
      <c r="FI30" s="25">
        <v>71484</v>
      </c>
      <c r="FJ30" s="25">
        <v>71484</v>
      </c>
      <c r="FK30" s="25">
        <v>71484</v>
      </c>
      <c r="FL30" s="25">
        <v>71484</v>
      </c>
      <c r="FM30" s="25">
        <v>71484</v>
      </c>
      <c r="FN30" s="25">
        <v>71484</v>
      </c>
      <c r="FO30" s="25">
        <v>71484</v>
      </c>
      <c r="FP30" s="25">
        <v>71484</v>
      </c>
      <c r="FQ30" s="75">
        <v>71484</v>
      </c>
      <c r="FR30" s="28">
        <f t="shared" si="64"/>
        <v>71484</v>
      </c>
      <c r="FS30" s="25">
        <v>0</v>
      </c>
      <c r="FT30" s="25">
        <v>0</v>
      </c>
      <c r="FU30" s="25">
        <v>0</v>
      </c>
      <c r="FV30" s="25">
        <v>0</v>
      </c>
      <c r="FW30" s="25">
        <v>0</v>
      </c>
      <c r="FX30" s="25">
        <v>0</v>
      </c>
      <c r="FY30" s="25">
        <v>0</v>
      </c>
      <c r="FZ30" s="25">
        <v>0</v>
      </c>
      <c r="GA30" s="25">
        <v>0</v>
      </c>
      <c r="GB30" s="25">
        <v>0</v>
      </c>
      <c r="GC30" s="25">
        <v>0</v>
      </c>
      <c r="GD30" s="25">
        <v>0</v>
      </c>
      <c r="GE30" s="25">
        <v>0</v>
      </c>
      <c r="GF30" s="25">
        <v>0</v>
      </c>
      <c r="GG30" s="25">
        <v>0</v>
      </c>
      <c r="GH30" s="25">
        <v>4309.4100000000035</v>
      </c>
      <c r="GI30" s="25">
        <v>19309.070000000007</v>
      </c>
      <c r="GJ30" s="25">
        <v>0</v>
      </c>
      <c r="GK30" s="25">
        <v>0</v>
      </c>
      <c r="GL30" s="25">
        <v>0</v>
      </c>
      <c r="GM30" s="25">
        <v>0</v>
      </c>
      <c r="GN30" s="25">
        <v>0</v>
      </c>
      <c r="GO30" s="25">
        <v>0</v>
      </c>
      <c r="GP30" s="25">
        <v>0</v>
      </c>
      <c r="GQ30" s="25">
        <v>0</v>
      </c>
      <c r="GR30" s="25">
        <v>0</v>
      </c>
      <c r="GS30" s="25">
        <v>0</v>
      </c>
      <c r="GT30" s="25">
        <v>0</v>
      </c>
      <c r="GU30" s="25">
        <v>0</v>
      </c>
      <c r="GV30" s="25">
        <v>0</v>
      </c>
      <c r="GW30" s="25">
        <v>0</v>
      </c>
      <c r="GX30" s="25">
        <v>0</v>
      </c>
      <c r="GY30" s="25">
        <v>0</v>
      </c>
      <c r="GZ30" s="25">
        <v>0</v>
      </c>
      <c r="HA30" s="25">
        <v>0</v>
      </c>
      <c r="HB30" s="25">
        <v>0</v>
      </c>
      <c r="HC30" s="75">
        <v>0</v>
      </c>
      <c r="HD30" s="75">
        <v>0</v>
      </c>
      <c r="HE30" s="75">
        <v>0</v>
      </c>
      <c r="HF30" s="75">
        <v>0</v>
      </c>
      <c r="HG30" s="75">
        <v>0</v>
      </c>
      <c r="HH30" s="75">
        <v>0</v>
      </c>
      <c r="HI30" s="75">
        <v>0</v>
      </c>
      <c r="HJ30" s="75">
        <v>0</v>
      </c>
      <c r="HK30" s="75">
        <v>0</v>
      </c>
      <c r="HL30" s="75">
        <v>0</v>
      </c>
      <c r="HM30" s="75">
        <v>0</v>
      </c>
      <c r="HN30" s="75">
        <v>0</v>
      </c>
      <c r="HO30" s="75">
        <v>0</v>
      </c>
      <c r="HP30" s="75">
        <v>0</v>
      </c>
      <c r="HQ30" s="75">
        <v>0</v>
      </c>
      <c r="HR30" s="75">
        <v>0</v>
      </c>
      <c r="HS30" s="25">
        <f t="shared" si="27"/>
        <v>55440</v>
      </c>
      <c r="HT30" s="25">
        <f t="shared" si="28"/>
        <v>55440</v>
      </c>
      <c r="HU30" s="25">
        <f t="shared" si="29"/>
        <v>55440</v>
      </c>
      <c r="HV30" s="25">
        <f t="shared" si="30"/>
        <v>55440</v>
      </c>
      <c r="HW30" s="25">
        <f t="shared" si="31"/>
        <v>55440</v>
      </c>
      <c r="HX30" s="25">
        <f t="shared" si="32"/>
        <v>55440</v>
      </c>
      <c r="HY30" s="25">
        <f t="shared" si="33"/>
        <v>55440</v>
      </c>
      <c r="HZ30" s="25">
        <f t="shared" si="34"/>
        <v>55440</v>
      </c>
      <c r="IA30" s="25">
        <f t="shared" si="35"/>
        <v>55440</v>
      </c>
      <c r="IB30" s="25">
        <f t="shared" si="36"/>
        <v>55440</v>
      </c>
      <c r="IC30" s="25">
        <f t="shared" si="37"/>
        <v>58800</v>
      </c>
      <c r="ID30" s="25">
        <f t="shared" si="38"/>
        <v>58800</v>
      </c>
      <c r="IE30" s="25">
        <f t="shared" si="39"/>
        <v>58800</v>
      </c>
      <c r="IF30" s="25">
        <f t="shared" si="40"/>
        <v>58800</v>
      </c>
      <c r="IG30" s="25">
        <f t="shared" si="41"/>
        <v>58800</v>
      </c>
      <c r="IH30" s="25">
        <f t="shared" si="42"/>
        <v>63109.41</v>
      </c>
      <c r="II30" s="25">
        <f t="shared" si="43"/>
        <v>78109.070000000007</v>
      </c>
      <c r="IJ30" s="25">
        <f t="shared" si="44"/>
        <v>58800</v>
      </c>
      <c r="IK30" s="25">
        <f t="shared" si="45"/>
        <v>58800</v>
      </c>
      <c r="IL30" s="25">
        <f t="shared" si="46"/>
        <v>58800</v>
      </c>
      <c r="IM30" s="25">
        <f t="shared" si="47"/>
        <v>58800</v>
      </c>
      <c r="IN30" s="25">
        <f t="shared" si="48"/>
        <v>58912</v>
      </c>
      <c r="IO30" s="25">
        <f t="shared" si="49"/>
        <v>62160</v>
      </c>
      <c r="IP30" s="25">
        <f t="shared" si="50"/>
        <v>62160</v>
      </c>
      <c r="IQ30" s="25">
        <f t="shared" si="302"/>
        <v>62160</v>
      </c>
      <c r="IR30" s="25">
        <f t="shared" si="303"/>
        <v>62160</v>
      </c>
      <c r="IS30" s="25">
        <f t="shared" si="53"/>
        <v>62160</v>
      </c>
      <c r="IT30" s="25">
        <f t="shared" si="54"/>
        <v>62160</v>
      </c>
      <c r="IU30" s="25">
        <f t="shared" si="55"/>
        <v>62160</v>
      </c>
      <c r="IV30" s="25">
        <f t="shared" si="56"/>
        <v>62160</v>
      </c>
      <c r="IW30" s="25">
        <f t="shared" si="236"/>
        <v>62160</v>
      </c>
      <c r="IX30" s="25">
        <f t="shared" si="171"/>
        <v>62160</v>
      </c>
      <c r="IY30" s="25">
        <f t="shared" si="237"/>
        <v>62160</v>
      </c>
      <c r="IZ30" s="25">
        <f t="shared" si="238"/>
        <v>62471</v>
      </c>
      <c r="JA30" s="25">
        <f t="shared" si="239"/>
        <v>71484</v>
      </c>
      <c r="JB30" s="25">
        <f t="shared" si="240"/>
        <v>71484</v>
      </c>
      <c r="JC30" s="25">
        <f t="shared" si="241"/>
        <v>71484</v>
      </c>
      <c r="JD30" s="25">
        <f t="shared" si="242"/>
        <v>71484</v>
      </c>
      <c r="JE30" s="25">
        <f t="shared" si="243"/>
        <v>71484</v>
      </c>
      <c r="JF30" s="25">
        <f t="shared" si="420"/>
        <v>71484</v>
      </c>
      <c r="JG30" s="25">
        <f t="shared" si="421"/>
        <v>71484</v>
      </c>
      <c r="JH30" s="25">
        <f t="shared" si="422"/>
        <v>71484</v>
      </c>
      <c r="JI30" s="25">
        <f t="shared" si="423"/>
        <v>71484</v>
      </c>
      <c r="JJ30" s="25">
        <f t="shared" si="424"/>
        <v>71484</v>
      </c>
      <c r="JK30" s="25">
        <f t="shared" si="425"/>
        <v>71484</v>
      </c>
      <c r="JL30" s="25">
        <f t="shared" si="426"/>
        <v>71484</v>
      </c>
      <c r="JM30" s="25">
        <f t="shared" si="427"/>
        <v>71484</v>
      </c>
      <c r="JN30" s="25">
        <f t="shared" si="428"/>
        <v>71484</v>
      </c>
      <c r="JO30" s="25">
        <f t="shared" si="429"/>
        <v>71484</v>
      </c>
      <c r="JP30" s="25">
        <f t="shared" si="430"/>
        <v>71484</v>
      </c>
      <c r="JQ30" s="25">
        <f t="shared" si="431"/>
        <v>71484</v>
      </c>
      <c r="JR30" s="25">
        <f t="shared" si="432"/>
        <v>71484</v>
      </c>
      <c r="JS30" s="28">
        <f t="shared" si="65"/>
        <v>71484</v>
      </c>
      <c r="JT30" s="30">
        <f t="shared" si="66"/>
        <v>165</v>
      </c>
      <c r="JU30" s="30">
        <f t="shared" si="67"/>
        <v>165</v>
      </c>
      <c r="JV30" s="30">
        <f t="shared" si="68"/>
        <v>165</v>
      </c>
      <c r="JW30" s="30">
        <f t="shared" si="69"/>
        <v>165</v>
      </c>
      <c r="JX30" s="30">
        <f t="shared" si="70"/>
        <v>165</v>
      </c>
      <c r="JY30" s="30">
        <f t="shared" si="71"/>
        <v>165</v>
      </c>
      <c r="JZ30" s="30">
        <f t="shared" si="72"/>
        <v>165</v>
      </c>
      <c r="KA30" s="30">
        <f t="shared" si="73"/>
        <v>165</v>
      </c>
      <c r="KB30" s="30">
        <f t="shared" si="74"/>
        <v>165</v>
      </c>
      <c r="KC30" s="30">
        <f t="shared" si="75"/>
        <v>165</v>
      </c>
      <c r="KD30" s="30">
        <f t="shared" si="76"/>
        <v>175</v>
      </c>
      <c r="KE30" s="30">
        <f t="shared" si="77"/>
        <v>175</v>
      </c>
      <c r="KF30" s="30">
        <f t="shared" si="78"/>
        <v>175</v>
      </c>
      <c r="KG30" s="30">
        <f t="shared" si="79"/>
        <v>175</v>
      </c>
      <c r="KH30" s="30">
        <f t="shared" si="80"/>
        <v>175</v>
      </c>
      <c r="KI30" s="30">
        <f t="shared" si="81"/>
        <v>187.825625</v>
      </c>
      <c r="KJ30" s="30">
        <f t="shared" si="82"/>
        <v>232.46747023809525</v>
      </c>
      <c r="KK30" s="30">
        <f t="shared" si="83"/>
        <v>175</v>
      </c>
      <c r="KL30" s="30">
        <f t="shared" si="84"/>
        <v>175</v>
      </c>
      <c r="KM30" s="30">
        <f t="shared" si="85"/>
        <v>175</v>
      </c>
      <c r="KN30" s="30">
        <f t="shared" si="86"/>
        <v>175</v>
      </c>
      <c r="KO30" s="30">
        <f t="shared" si="87"/>
        <v>175.33333333333334</v>
      </c>
      <c r="KP30" s="30">
        <f t="shared" si="88"/>
        <v>185</v>
      </c>
      <c r="KQ30" s="30">
        <f t="shared" si="89"/>
        <v>185</v>
      </c>
      <c r="KR30" s="30">
        <f t="shared" si="90"/>
        <v>185</v>
      </c>
      <c r="KS30" s="30">
        <f t="shared" si="91"/>
        <v>185</v>
      </c>
      <c r="KT30" s="30">
        <f t="shared" si="92"/>
        <v>185</v>
      </c>
      <c r="KU30" s="30">
        <f t="shared" si="93"/>
        <v>185</v>
      </c>
      <c r="KV30" s="30">
        <f t="shared" si="94"/>
        <v>185</v>
      </c>
      <c r="KW30" s="30">
        <f t="shared" si="95"/>
        <v>185</v>
      </c>
      <c r="KX30" s="30">
        <f t="shared" si="96"/>
        <v>185</v>
      </c>
      <c r="KY30" s="30">
        <f t="shared" si="97"/>
        <v>185</v>
      </c>
      <c r="KZ30" s="30">
        <f t="shared" si="98"/>
        <v>185</v>
      </c>
      <c r="LA30" s="30">
        <f t="shared" si="99"/>
        <v>185.92559523809524</v>
      </c>
      <c r="LB30" s="30">
        <f t="shared" si="99"/>
        <v>212.75</v>
      </c>
      <c r="LC30" s="30">
        <f t="shared" si="99"/>
        <v>212.75</v>
      </c>
      <c r="LD30" s="30">
        <f t="shared" si="99"/>
        <v>212.75</v>
      </c>
      <c r="LE30" s="30">
        <f t="shared" si="304"/>
        <v>212.75</v>
      </c>
      <c r="LF30" s="30">
        <f t="shared" si="304"/>
        <v>212.75</v>
      </c>
      <c r="LG30" s="30">
        <f t="shared" si="304"/>
        <v>212.75</v>
      </c>
      <c r="LH30" s="30">
        <f t="shared" si="304"/>
        <v>212.75</v>
      </c>
      <c r="LI30" s="30">
        <f t="shared" si="304"/>
        <v>212.75</v>
      </c>
      <c r="LJ30" s="30">
        <f t="shared" si="304"/>
        <v>212.75</v>
      </c>
      <c r="LK30" s="30">
        <f t="shared" si="305"/>
        <v>212.75</v>
      </c>
      <c r="LL30" s="30">
        <f t="shared" si="305"/>
        <v>212.75</v>
      </c>
      <c r="LM30" s="30">
        <f t="shared" si="305"/>
        <v>212.75</v>
      </c>
      <c r="LN30" s="30">
        <f t="shared" si="305"/>
        <v>212.75</v>
      </c>
      <c r="LO30" s="30">
        <f t="shared" si="305"/>
        <v>212.75</v>
      </c>
      <c r="LP30" s="30">
        <f t="shared" si="305"/>
        <v>212.75</v>
      </c>
      <c r="LQ30" s="30">
        <f t="shared" si="305"/>
        <v>212.75</v>
      </c>
      <c r="LR30" s="30">
        <f t="shared" si="305"/>
        <v>212.75</v>
      </c>
      <c r="LS30" s="30">
        <f t="shared" si="305"/>
        <v>212.75</v>
      </c>
      <c r="LT30" s="69">
        <f t="shared" si="100"/>
        <v>212.75</v>
      </c>
      <c r="LU30" s="40">
        <f t="shared" si="101"/>
        <v>212.75</v>
      </c>
      <c r="LV30" s="40">
        <f t="shared" si="102"/>
        <v>0</v>
      </c>
    </row>
    <row r="31" spans="1:334" x14ac:dyDescent="0.25">
      <c r="A31" s="21">
        <f t="shared" si="103"/>
        <v>30</v>
      </c>
      <c r="B31" s="22" t="s">
        <v>211</v>
      </c>
      <c r="C31" s="21" t="s">
        <v>503</v>
      </c>
      <c r="D31" s="22" t="s">
        <v>7</v>
      </c>
      <c r="E31" s="23" t="s">
        <v>836</v>
      </c>
      <c r="F31" s="21" t="s">
        <v>1100</v>
      </c>
      <c r="G31" s="23" t="s">
        <v>28</v>
      </c>
      <c r="H31" s="31" t="s">
        <v>290</v>
      </c>
      <c r="I31" s="21" t="s">
        <v>196</v>
      </c>
      <c r="J31" s="94">
        <v>41297</v>
      </c>
      <c r="K31" s="94">
        <v>43030</v>
      </c>
      <c r="L31" s="21" t="s">
        <v>275</v>
      </c>
      <c r="M31" s="25">
        <v>256</v>
      </c>
      <c r="N31" s="25">
        <v>428</v>
      </c>
      <c r="O31" s="26">
        <v>0.05</v>
      </c>
      <c r="P31" s="27">
        <v>2224957</v>
      </c>
      <c r="Q31" s="27">
        <v>1653144</v>
      </c>
      <c r="R31" s="27">
        <v>2001691</v>
      </c>
      <c r="S31" s="27">
        <v>2152768.3899999997</v>
      </c>
      <c r="T31" s="25">
        <v>2581004.14</v>
      </c>
      <c r="U31" s="25">
        <v>1845737</v>
      </c>
      <c r="V31" s="25">
        <v>2081577.84</v>
      </c>
      <c r="W31" s="25">
        <v>2016489.4500000002</v>
      </c>
      <c r="X31" s="25">
        <v>2233868.77</v>
      </c>
      <c r="Y31" s="25">
        <v>2273302</v>
      </c>
      <c r="Z31" s="25">
        <v>1992600</v>
      </c>
      <c r="AA31" s="25">
        <v>2570000</v>
      </c>
      <c r="AB31" s="25">
        <v>2515742</v>
      </c>
      <c r="AC31" s="25">
        <v>2583028</v>
      </c>
      <c r="AD31" s="25">
        <v>2615545</v>
      </c>
      <c r="AE31" s="25">
        <v>2371668.52</v>
      </c>
      <c r="AF31" s="25">
        <v>2365203.46</v>
      </c>
      <c r="AG31" s="25">
        <v>1978458.25</v>
      </c>
      <c r="AH31" s="25">
        <v>2217443.4900000002</v>
      </c>
      <c r="AI31" s="25">
        <v>2031534.13</v>
      </c>
      <c r="AJ31" s="25">
        <v>2286137</v>
      </c>
      <c r="AK31" s="25">
        <v>2183824</v>
      </c>
      <c r="AL31" s="25">
        <v>1605210.06</v>
      </c>
      <c r="AM31" s="25">
        <v>2130333.0099999998</v>
      </c>
      <c r="AN31" s="25">
        <v>1997634.57</v>
      </c>
      <c r="AO31" s="25">
        <v>2355147</v>
      </c>
      <c r="AP31" s="25">
        <v>1988964.54</v>
      </c>
      <c r="AQ31" s="25">
        <v>2273567</v>
      </c>
      <c r="AR31" s="25">
        <v>2389279</v>
      </c>
      <c r="AS31" s="25">
        <v>2020353</v>
      </c>
      <c r="AT31" s="25">
        <v>2305412</v>
      </c>
      <c r="AU31" s="25">
        <v>2236872.0080817048</v>
      </c>
      <c r="AV31" s="25">
        <v>1764153.1413744783</v>
      </c>
      <c r="AW31" s="25">
        <v>2006501</v>
      </c>
      <c r="AX31" s="25">
        <v>2434226.9400993595</v>
      </c>
      <c r="AY31" s="25">
        <v>2583090.0863069864</v>
      </c>
      <c r="AZ31" s="25">
        <v>2384727</v>
      </c>
      <c r="BA31" s="25">
        <v>2509731.0936737587</v>
      </c>
      <c r="BB31" s="25">
        <v>2213612</v>
      </c>
      <c r="BC31" s="25">
        <v>2332916.64</v>
      </c>
      <c r="BD31" s="75">
        <v>2101695</v>
      </c>
      <c r="BE31" s="75">
        <v>1809460.89</v>
      </c>
      <c r="BF31" s="75">
        <v>2181374</v>
      </c>
      <c r="BG31" s="75">
        <v>1719406</v>
      </c>
      <c r="BH31" s="75">
        <v>2154562</v>
      </c>
      <c r="BI31" s="75">
        <v>2653272</v>
      </c>
      <c r="BJ31" s="75">
        <v>2375246</v>
      </c>
      <c r="BK31" s="75">
        <v>2317418</v>
      </c>
      <c r="BL31" s="75">
        <v>2282650</v>
      </c>
      <c r="BM31" s="75">
        <v>2254098</v>
      </c>
      <c r="BN31" s="75">
        <v>2167079</v>
      </c>
      <c r="BO31" s="75">
        <v>2744876</v>
      </c>
      <c r="BP31" s="28">
        <f t="shared" si="63"/>
        <v>2362175.75</v>
      </c>
      <c r="BQ31" s="29">
        <f t="shared" si="512"/>
        <v>8691.23828125</v>
      </c>
      <c r="BR31" s="29">
        <f t="shared" si="512"/>
        <v>6457.59375</v>
      </c>
      <c r="BS31" s="29">
        <f t="shared" si="512"/>
        <v>7819.10546875</v>
      </c>
      <c r="BT31" s="29">
        <f t="shared" si="512"/>
        <v>8409.2515234374987</v>
      </c>
      <c r="BU31" s="29">
        <f t="shared" si="512"/>
        <v>10082.047421875001</v>
      </c>
      <c r="BV31" s="29">
        <f t="shared" si="512"/>
        <v>7209.91015625</v>
      </c>
      <c r="BW31" s="29">
        <f t="shared" si="512"/>
        <v>8131.1634375000003</v>
      </c>
      <c r="BX31" s="29">
        <f t="shared" si="512"/>
        <v>7876.9119140625007</v>
      </c>
      <c r="BY31" s="29">
        <f t="shared" si="512"/>
        <v>8726.0498828125001</v>
      </c>
      <c r="BZ31" s="29">
        <f t="shared" si="512"/>
        <v>8880.0859375</v>
      </c>
      <c r="CA31" s="29">
        <f t="shared" si="512"/>
        <v>7783.59375</v>
      </c>
      <c r="CB31" s="29">
        <f t="shared" si="512"/>
        <v>10039.0625</v>
      </c>
      <c r="CC31" s="29">
        <f t="shared" si="512"/>
        <v>9827.1171875</v>
      </c>
      <c r="CD31" s="29">
        <f t="shared" si="512"/>
        <v>10089.953125</v>
      </c>
      <c r="CE31" s="29">
        <f t="shared" si="512"/>
        <v>10216.97265625</v>
      </c>
      <c r="CF31" s="29">
        <f t="shared" si="513"/>
        <v>9264.3301562500001</v>
      </c>
      <c r="CG31" s="29">
        <f t="shared" si="514"/>
        <v>9239.0760156249999</v>
      </c>
      <c r="CH31" s="29">
        <f t="shared" si="515"/>
        <v>7728.3525390625</v>
      </c>
      <c r="CI31" s="29">
        <f t="shared" si="516"/>
        <v>8661.8886328125009</v>
      </c>
      <c r="CJ31" s="29">
        <f t="shared" si="517"/>
        <v>7935.6801953124996</v>
      </c>
      <c r="CK31" s="29">
        <f t="shared" si="518"/>
        <v>8930.22265625</v>
      </c>
      <c r="CL31" s="29">
        <f t="shared" si="519"/>
        <v>8530.5625</v>
      </c>
      <c r="CM31" s="29">
        <f t="shared" si="520"/>
        <v>6270.3517968750002</v>
      </c>
      <c r="CN31" s="29">
        <f t="shared" si="299"/>
        <v>8321.6133203124991</v>
      </c>
      <c r="CO31" s="29">
        <f t="shared" si="300"/>
        <v>7803.2600390625003</v>
      </c>
      <c r="CP31" s="29">
        <f t="shared" si="300"/>
        <v>9199.79296875</v>
      </c>
      <c r="CQ31" s="29">
        <f t="shared" si="300"/>
        <v>7769.3927343750001</v>
      </c>
      <c r="CR31" s="29">
        <f t="shared" si="300"/>
        <v>8881.12109375</v>
      </c>
      <c r="CS31" s="29">
        <f t="shared" si="521"/>
        <v>9333.12109375</v>
      </c>
      <c r="CT31" s="29">
        <f t="shared" si="521"/>
        <v>7892.00390625</v>
      </c>
      <c r="CU31" s="29">
        <f t="shared" si="521"/>
        <v>9005.515625</v>
      </c>
      <c r="CV31" s="29">
        <f t="shared" si="521"/>
        <v>8737.7812815691595</v>
      </c>
      <c r="CW31" s="29">
        <f t="shared" si="521"/>
        <v>6891.2232084940561</v>
      </c>
      <c r="CX31" s="29">
        <f t="shared" si="522"/>
        <v>7837.89453125</v>
      </c>
      <c r="CY31" s="29">
        <f t="shared" si="522"/>
        <v>9508.698984763123</v>
      </c>
      <c r="CZ31" s="29">
        <f t="shared" si="522"/>
        <v>10090.195649636666</v>
      </c>
      <c r="DA31" s="29">
        <f t="shared" si="522"/>
        <v>9315.33984375</v>
      </c>
      <c r="DB31" s="29">
        <f t="shared" si="522"/>
        <v>9803.6370846631198</v>
      </c>
      <c r="DC31" s="29">
        <f t="shared" si="522"/>
        <v>8646.921875</v>
      </c>
      <c r="DD31" s="29">
        <f t="shared" si="522"/>
        <v>9112.9556250000005</v>
      </c>
      <c r="DE31" s="29">
        <f t="shared" si="301"/>
        <v>8209.74609375</v>
      </c>
      <c r="DF31" s="29">
        <f t="shared" si="301"/>
        <v>7068.2066015624996</v>
      </c>
      <c r="DG31" s="29">
        <f t="shared" si="301"/>
        <v>8520.9921875</v>
      </c>
      <c r="DH31" s="29">
        <f t="shared" si="301"/>
        <v>6716.4296875</v>
      </c>
      <c r="DI31" s="29">
        <f t="shared" si="301"/>
        <v>8416.2578125</v>
      </c>
      <c r="DJ31" s="29">
        <f t="shared" si="301"/>
        <v>10364.34375</v>
      </c>
      <c r="DK31" s="29">
        <f t="shared" si="301"/>
        <v>9278.3046875</v>
      </c>
      <c r="DL31" s="29">
        <f t="shared" si="301"/>
        <v>9052.4140625</v>
      </c>
      <c r="DM31" s="29">
        <f t="shared" si="301"/>
        <v>8916.6015625</v>
      </c>
      <c r="DN31" s="29">
        <f t="shared" si="301"/>
        <v>8805.0703125</v>
      </c>
      <c r="DO31" s="29">
        <f t="shared" si="301"/>
        <v>8465.15234375</v>
      </c>
      <c r="DP31" s="29">
        <f t="shared" si="301"/>
        <v>10722.171875</v>
      </c>
      <c r="DQ31" s="105">
        <f t="shared" si="26"/>
        <v>9227.2490234375</v>
      </c>
      <c r="DR31" s="25">
        <v>135000</v>
      </c>
      <c r="DS31" s="25">
        <v>135000</v>
      </c>
      <c r="DT31" s="25">
        <v>135000</v>
      </c>
      <c r="DU31" s="25">
        <v>135000</v>
      </c>
      <c r="DV31" s="25">
        <v>135000</v>
      </c>
      <c r="DW31" s="25">
        <v>135000</v>
      </c>
      <c r="DX31" s="25">
        <v>135000</v>
      </c>
      <c r="DY31" s="25">
        <v>135000</v>
      </c>
      <c r="DZ31" s="25">
        <v>135000</v>
      </c>
      <c r="EA31" s="25">
        <v>137520</v>
      </c>
      <c r="EB31" s="25">
        <v>144450</v>
      </c>
      <c r="EC31" s="25">
        <v>144450</v>
      </c>
      <c r="ED31" s="25">
        <v>144450</v>
      </c>
      <c r="EE31" s="25">
        <v>144450</v>
      </c>
      <c r="EF31" s="25">
        <v>144450</v>
      </c>
      <c r="EG31" s="25">
        <v>144450</v>
      </c>
      <c r="EH31" s="25">
        <v>144450</v>
      </c>
      <c r="EI31" s="25">
        <v>144450</v>
      </c>
      <c r="EJ31" s="25">
        <v>144450</v>
      </c>
      <c r="EK31" s="25">
        <v>144450</v>
      </c>
      <c r="EL31" s="25">
        <v>144450</v>
      </c>
      <c r="EM31" s="25">
        <v>147147</v>
      </c>
      <c r="EN31" s="25">
        <v>154562</v>
      </c>
      <c r="EO31" s="25">
        <v>154562</v>
      </c>
      <c r="EP31" s="25">
        <v>154562</v>
      </c>
      <c r="EQ31" s="25">
        <v>154562</v>
      </c>
      <c r="ER31" s="25">
        <v>154562</v>
      </c>
      <c r="ES31" s="25">
        <v>154562</v>
      </c>
      <c r="ET31" s="25">
        <v>154562</v>
      </c>
      <c r="EU31" s="25">
        <v>154562</v>
      </c>
      <c r="EV31" s="25">
        <v>154562</v>
      </c>
      <c r="EW31" s="25">
        <v>154562</v>
      </c>
      <c r="EX31" s="25">
        <v>154562</v>
      </c>
      <c r="EY31" s="25">
        <v>157447</v>
      </c>
      <c r="EZ31" s="25">
        <v>165381</v>
      </c>
      <c r="FA31" s="25">
        <v>165381</v>
      </c>
      <c r="FB31" s="25">
        <v>165381</v>
      </c>
      <c r="FC31" s="25">
        <v>165381</v>
      </c>
      <c r="FD31" s="25">
        <v>165381</v>
      </c>
      <c r="FE31" s="25">
        <v>165381</v>
      </c>
      <c r="FF31" s="25">
        <v>165381</v>
      </c>
      <c r="FG31" s="25">
        <v>165381</v>
      </c>
      <c r="FH31" s="25">
        <v>165381</v>
      </c>
      <c r="FI31" s="25">
        <v>165381</v>
      </c>
      <c r="FJ31" s="25">
        <v>165381</v>
      </c>
      <c r="FK31" s="25">
        <v>168469</v>
      </c>
      <c r="FL31" s="25">
        <v>176958</v>
      </c>
      <c r="FM31" s="25">
        <v>176958</v>
      </c>
      <c r="FN31" s="25">
        <v>176958</v>
      </c>
      <c r="FO31" s="25">
        <v>176958</v>
      </c>
      <c r="FP31" s="25">
        <v>176958</v>
      </c>
      <c r="FQ31" s="75">
        <v>176958</v>
      </c>
      <c r="FR31" s="28">
        <f t="shared" si="64"/>
        <v>176958</v>
      </c>
      <c r="FS31" s="25">
        <v>0</v>
      </c>
      <c r="FT31" s="25">
        <v>0</v>
      </c>
      <c r="FU31" s="25">
        <v>0</v>
      </c>
      <c r="FV31" s="25">
        <v>0</v>
      </c>
      <c r="FW31" s="25">
        <v>0</v>
      </c>
      <c r="FX31" s="25">
        <v>0</v>
      </c>
      <c r="FY31" s="25">
        <v>0</v>
      </c>
      <c r="FZ31" s="25">
        <v>0</v>
      </c>
      <c r="GA31" s="25">
        <v>0</v>
      </c>
      <c r="GB31" s="25">
        <v>0</v>
      </c>
      <c r="GC31" s="25">
        <v>0</v>
      </c>
      <c r="GD31" s="25">
        <v>0</v>
      </c>
      <c r="GE31" s="25">
        <v>0</v>
      </c>
      <c r="GF31" s="25">
        <v>0</v>
      </c>
      <c r="GG31" s="25">
        <v>0</v>
      </c>
      <c r="GH31" s="25">
        <v>0</v>
      </c>
      <c r="GI31" s="25">
        <v>0</v>
      </c>
      <c r="GJ31" s="25">
        <v>0</v>
      </c>
      <c r="GK31" s="25">
        <v>0</v>
      </c>
      <c r="GL31" s="25">
        <v>0</v>
      </c>
      <c r="GM31" s="25">
        <v>0</v>
      </c>
      <c r="GN31" s="25">
        <v>0</v>
      </c>
      <c r="GO31" s="25">
        <v>0</v>
      </c>
      <c r="GP31" s="25">
        <v>0</v>
      </c>
      <c r="GQ31" s="25">
        <v>0</v>
      </c>
      <c r="GR31" s="25">
        <v>0</v>
      </c>
      <c r="GS31" s="25">
        <v>0</v>
      </c>
      <c r="GT31" s="25">
        <v>0</v>
      </c>
      <c r="GU31" s="25">
        <v>0</v>
      </c>
      <c r="GV31" s="25">
        <v>0</v>
      </c>
      <c r="GW31" s="25">
        <v>0</v>
      </c>
      <c r="GX31" s="25">
        <v>0</v>
      </c>
      <c r="GY31" s="25">
        <v>0</v>
      </c>
      <c r="GZ31" s="25">
        <v>0</v>
      </c>
      <c r="HA31" s="25">
        <v>0</v>
      </c>
      <c r="HB31" s="25">
        <v>0</v>
      </c>
      <c r="HC31" s="75">
        <v>0</v>
      </c>
      <c r="HD31" s="75">
        <v>0</v>
      </c>
      <c r="HE31" s="75">
        <v>0</v>
      </c>
      <c r="HF31" s="75">
        <v>0</v>
      </c>
      <c r="HG31" s="75">
        <v>0</v>
      </c>
      <c r="HH31" s="75">
        <v>0</v>
      </c>
      <c r="HI31" s="75">
        <v>0</v>
      </c>
      <c r="HJ31" s="75">
        <v>0</v>
      </c>
      <c r="HK31" s="75">
        <v>0</v>
      </c>
      <c r="HL31" s="75">
        <v>0</v>
      </c>
      <c r="HM31" s="75">
        <v>0</v>
      </c>
      <c r="HN31" s="75">
        <v>0</v>
      </c>
      <c r="HO31" s="75">
        <v>0</v>
      </c>
      <c r="HP31" s="75">
        <v>0</v>
      </c>
      <c r="HQ31" s="75">
        <v>0</v>
      </c>
      <c r="HR31" s="75">
        <v>0</v>
      </c>
      <c r="HS31" s="25">
        <f t="shared" si="27"/>
        <v>135000</v>
      </c>
      <c r="HT31" s="25">
        <f t="shared" si="28"/>
        <v>135000</v>
      </c>
      <c r="HU31" s="25">
        <f t="shared" si="29"/>
        <v>135000</v>
      </c>
      <c r="HV31" s="25">
        <f t="shared" si="30"/>
        <v>135000</v>
      </c>
      <c r="HW31" s="25">
        <f t="shared" si="31"/>
        <v>135000</v>
      </c>
      <c r="HX31" s="25">
        <f t="shared" si="32"/>
        <v>135000</v>
      </c>
      <c r="HY31" s="25">
        <f t="shared" si="33"/>
        <v>135000</v>
      </c>
      <c r="HZ31" s="25">
        <f t="shared" si="34"/>
        <v>135000</v>
      </c>
      <c r="IA31" s="25">
        <f t="shared" si="35"/>
        <v>135000</v>
      </c>
      <c r="IB31" s="25">
        <f t="shared" si="36"/>
        <v>137520</v>
      </c>
      <c r="IC31" s="25">
        <f t="shared" si="37"/>
        <v>144450</v>
      </c>
      <c r="ID31" s="25">
        <f t="shared" si="38"/>
        <v>144450</v>
      </c>
      <c r="IE31" s="25">
        <f t="shared" si="39"/>
        <v>144450</v>
      </c>
      <c r="IF31" s="25">
        <f t="shared" si="40"/>
        <v>144450</v>
      </c>
      <c r="IG31" s="25">
        <f t="shared" si="41"/>
        <v>144450</v>
      </c>
      <c r="IH31" s="25">
        <f t="shared" si="42"/>
        <v>144450</v>
      </c>
      <c r="II31" s="25">
        <f t="shared" si="43"/>
        <v>144450</v>
      </c>
      <c r="IJ31" s="25">
        <f t="shared" si="44"/>
        <v>144450</v>
      </c>
      <c r="IK31" s="25">
        <f t="shared" si="45"/>
        <v>144450</v>
      </c>
      <c r="IL31" s="25">
        <f t="shared" si="46"/>
        <v>144450</v>
      </c>
      <c r="IM31" s="25">
        <f t="shared" si="47"/>
        <v>144450</v>
      </c>
      <c r="IN31" s="25">
        <f t="shared" si="48"/>
        <v>147147</v>
      </c>
      <c r="IO31" s="25">
        <f t="shared" si="49"/>
        <v>154562</v>
      </c>
      <c r="IP31" s="25">
        <f t="shared" si="50"/>
        <v>154562</v>
      </c>
      <c r="IQ31" s="25">
        <f t="shared" si="302"/>
        <v>154562</v>
      </c>
      <c r="IR31" s="25">
        <f t="shared" si="303"/>
        <v>154562</v>
      </c>
      <c r="IS31" s="25">
        <f t="shared" si="53"/>
        <v>154562</v>
      </c>
      <c r="IT31" s="25">
        <f t="shared" si="54"/>
        <v>154562</v>
      </c>
      <c r="IU31" s="25">
        <f t="shared" si="55"/>
        <v>154562</v>
      </c>
      <c r="IV31" s="25">
        <f t="shared" si="56"/>
        <v>154562</v>
      </c>
      <c r="IW31" s="25">
        <f t="shared" si="236"/>
        <v>154562</v>
      </c>
      <c r="IX31" s="25">
        <f t="shared" si="171"/>
        <v>154562</v>
      </c>
      <c r="IY31" s="25">
        <f t="shared" si="237"/>
        <v>154562</v>
      </c>
      <c r="IZ31" s="25">
        <f t="shared" si="238"/>
        <v>157447</v>
      </c>
      <c r="JA31" s="25">
        <f t="shared" si="239"/>
        <v>165381</v>
      </c>
      <c r="JB31" s="25">
        <f t="shared" si="240"/>
        <v>165381</v>
      </c>
      <c r="JC31" s="25">
        <f t="shared" si="241"/>
        <v>165381</v>
      </c>
      <c r="JD31" s="25">
        <f t="shared" si="242"/>
        <v>165381</v>
      </c>
      <c r="JE31" s="25">
        <f t="shared" si="243"/>
        <v>165381</v>
      </c>
      <c r="JF31" s="25">
        <f t="shared" si="420"/>
        <v>165381</v>
      </c>
      <c r="JG31" s="25">
        <f t="shared" si="421"/>
        <v>165381</v>
      </c>
      <c r="JH31" s="25">
        <f t="shared" si="422"/>
        <v>165381</v>
      </c>
      <c r="JI31" s="25">
        <f t="shared" si="423"/>
        <v>165381</v>
      </c>
      <c r="JJ31" s="25">
        <f t="shared" si="424"/>
        <v>165381</v>
      </c>
      <c r="JK31" s="25">
        <f t="shared" si="425"/>
        <v>165381</v>
      </c>
      <c r="JL31" s="25">
        <f t="shared" si="426"/>
        <v>168469</v>
      </c>
      <c r="JM31" s="25">
        <f t="shared" si="427"/>
        <v>176958</v>
      </c>
      <c r="JN31" s="25">
        <f t="shared" si="428"/>
        <v>176958</v>
      </c>
      <c r="JO31" s="25">
        <f t="shared" si="429"/>
        <v>176958</v>
      </c>
      <c r="JP31" s="25">
        <f t="shared" si="430"/>
        <v>176958</v>
      </c>
      <c r="JQ31" s="25">
        <f t="shared" si="431"/>
        <v>176958</v>
      </c>
      <c r="JR31" s="25">
        <f t="shared" si="432"/>
        <v>176958</v>
      </c>
      <c r="JS31" s="28">
        <f t="shared" si="65"/>
        <v>176958</v>
      </c>
      <c r="JT31" s="30">
        <f t="shared" si="66"/>
        <v>315.42056074766356</v>
      </c>
      <c r="JU31" s="30">
        <f t="shared" si="67"/>
        <v>315.42056074766356</v>
      </c>
      <c r="JV31" s="30">
        <f t="shared" si="68"/>
        <v>315.42056074766356</v>
      </c>
      <c r="JW31" s="30">
        <f t="shared" si="69"/>
        <v>315.42056074766356</v>
      </c>
      <c r="JX31" s="30">
        <f t="shared" si="70"/>
        <v>315.42056074766356</v>
      </c>
      <c r="JY31" s="30">
        <f t="shared" si="71"/>
        <v>315.42056074766356</v>
      </c>
      <c r="JZ31" s="30">
        <f t="shared" si="72"/>
        <v>315.42056074766356</v>
      </c>
      <c r="KA31" s="30">
        <f t="shared" si="73"/>
        <v>315.42056074766356</v>
      </c>
      <c r="KB31" s="30">
        <f t="shared" si="74"/>
        <v>315.42056074766356</v>
      </c>
      <c r="KC31" s="30">
        <f t="shared" si="75"/>
        <v>321.30841121495325</v>
      </c>
      <c r="KD31" s="30">
        <f t="shared" si="76"/>
        <v>337.5</v>
      </c>
      <c r="KE31" s="30">
        <f t="shared" si="77"/>
        <v>337.5</v>
      </c>
      <c r="KF31" s="30">
        <f t="shared" si="78"/>
        <v>337.5</v>
      </c>
      <c r="KG31" s="30">
        <f t="shared" si="79"/>
        <v>337.5</v>
      </c>
      <c r="KH31" s="30">
        <f t="shared" si="80"/>
        <v>337.5</v>
      </c>
      <c r="KI31" s="30">
        <f t="shared" si="81"/>
        <v>337.5</v>
      </c>
      <c r="KJ31" s="30">
        <f t="shared" si="82"/>
        <v>337.5</v>
      </c>
      <c r="KK31" s="30">
        <f t="shared" si="83"/>
        <v>337.5</v>
      </c>
      <c r="KL31" s="30">
        <f t="shared" si="84"/>
        <v>337.5</v>
      </c>
      <c r="KM31" s="30">
        <f t="shared" si="85"/>
        <v>337.5</v>
      </c>
      <c r="KN31" s="30">
        <f t="shared" si="86"/>
        <v>337.5</v>
      </c>
      <c r="KO31" s="30">
        <f t="shared" si="87"/>
        <v>343.80140186915889</v>
      </c>
      <c r="KP31" s="30">
        <f t="shared" si="88"/>
        <v>361.12616822429908</v>
      </c>
      <c r="KQ31" s="30">
        <f t="shared" si="89"/>
        <v>361.12616822429908</v>
      </c>
      <c r="KR31" s="30">
        <f t="shared" si="90"/>
        <v>361.12616822429908</v>
      </c>
      <c r="KS31" s="30">
        <f t="shared" si="91"/>
        <v>361.12616822429908</v>
      </c>
      <c r="KT31" s="30">
        <f t="shared" si="92"/>
        <v>361.12616822429908</v>
      </c>
      <c r="KU31" s="30">
        <f t="shared" si="93"/>
        <v>361.12616822429908</v>
      </c>
      <c r="KV31" s="30">
        <f t="shared" si="94"/>
        <v>361.12616822429908</v>
      </c>
      <c r="KW31" s="30">
        <f t="shared" si="95"/>
        <v>361.12616822429908</v>
      </c>
      <c r="KX31" s="30">
        <f t="shared" si="96"/>
        <v>361.12616822429908</v>
      </c>
      <c r="KY31" s="30">
        <f t="shared" si="97"/>
        <v>361.12616822429908</v>
      </c>
      <c r="KZ31" s="30">
        <f t="shared" si="98"/>
        <v>361.12616822429908</v>
      </c>
      <c r="LA31" s="30">
        <f t="shared" si="99"/>
        <v>367.86682242990656</v>
      </c>
      <c r="LB31" s="30">
        <f t="shared" si="99"/>
        <v>386.40420560747663</v>
      </c>
      <c r="LC31" s="30">
        <f t="shared" si="99"/>
        <v>386.40420560747663</v>
      </c>
      <c r="LD31" s="30">
        <f t="shared" si="99"/>
        <v>386.40420560747663</v>
      </c>
      <c r="LE31" s="30">
        <f t="shared" si="304"/>
        <v>386.40420560747663</v>
      </c>
      <c r="LF31" s="30">
        <f t="shared" si="304"/>
        <v>386.40420560747663</v>
      </c>
      <c r="LG31" s="30">
        <f t="shared" si="304"/>
        <v>386.40420560747663</v>
      </c>
      <c r="LH31" s="30">
        <f t="shared" si="304"/>
        <v>386.40420560747663</v>
      </c>
      <c r="LI31" s="30">
        <f t="shared" si="304"/>
        <v>386.40420560747663</v>
      </c>
      <c r="LJ31" s="30">
        <f t="shared" si="304"/>
        <v>386.40420560747663</v>
      </c>
      <c r="LK31" s="30">
        <f t="shared" si="305"/>
        <v>386.40420560747663</v>
      </c>
      <c r="LL31" s="30">
        <f t="shared" si="305"/>
        <v>386.40420560747663</v>
      </c>
      <c r="LM31" s="30">
        <f t="shared" si="305"/>
        <v>393.61915887850466</v>
      </c>
      <c r="LN31" s="30">
        <f t="shared" si="305"/>
        <v>413.45327102803736</v>
      </c>
      <c r="LO31" s="30">
        <f t="shared" si="305"/>
        <v>413.45327102803736</v>
      </c>
      <c r="LP31" s="30">
        <f t="shared" si="305"/>
        <v>413.45327102803736</v>
      </c>
      <c r="LQ31" s="30">
        <f t="shared" si="305"/>
        <v>413.45327102803736</v>
      </c>
      <c r="LR31" s="30">
        <f t="shared" si="305"/>
        <v>413.45327102803736</v>
      </c>
      <c r="LS31" s="30">
        <f t="shared" si="305"/>
        <v>413.45327102803736</v>
      </c>
      <c r="LT31" s="69">
        <f t="shared" si="100"/>
        <v>413.45327102803736</v>
      </c>
      <c r="LU31" s="40">
        <f t="shared" si="101"/>
        <v>413.45327102803736</v>
      </c>
      <c r="LV31" s="40">
        <f t="shared" si="102"/>
        <v>0</v>
      </c>
    </row>
    <row r="32" spans="1:334" x14ac:dyDescent="0.25">
      <c r="A32" s="21">
        <f t="shared" si="103"/>
        <v>31</v>
      </c>
      <c r="B32" s="22" t="s">
        <v>211</v>
      </c>
      <c r="C32" s="21" t="s">
        <v>504</v>
      </c>
      <c r="D32" s="22" t="s">
        <v>7</v>
      </c>
      <c r="E32" s="23" t="s">
        <v>837</v>
      </c>
      <c r="F32" s="21" t="s">
        <v>1101</v>
      </c>
      <c r="G32" s="23" t="s">
        <v>29</v>
      </c>
      <c r="H32" s="31" t="s">
        <v>289</v>
      </c>
      <c r="I32" s="21" t="s">
        <v>196</v>
      </c>
      <c r="J32" s="94">
        <v>41297</v>
      </c>
      <c r="K32" s="94">
        <v>43030</v>
      </c>
      <c r="L32" s="21" t="s">
        <v>275</v>
      </c>
      <c r="M32" s="25">
        <v>946</v>
      </c>
      <c r="N32" s="25">
        <v>1580</v>
      </c>
      <c r="O32" s="26">
        <v>0.2</v>
      </c>
      <c r="P32" s="27">
        <v>879449</v>
      </c>
      <c r="Q32" s="27">
        <v>884132</v>
      </c>
      <c r="R32" s="27">
        <v>851377</v>
      </c>
      <c r="S32" s="27">
        <v>1211368</v>
      </c>
      <c r="T32" s="25">
        <v>1117171</v>
      </c>
      <c r="U32" s="25">
        <v>1240815.7799999996</v>
      </c>
      <c r="V32" s="25">
        <v>701023</v>
      </c>
      <c r="W32" s="25">
        <v>518906.23000000004</v>
      </c>
      <c r="X32" s="25">
        <v>791057.59000000008</v>
      </c>
      <c r="Y32" s="25">
        <v>1121374.9700000002</v>
      </c>
      <c r="Z32" s="25">
        <v>1064631.79</v>
      </c>
      <c r="AA32" s="25">
        <v>851327.29000000015</v>
      </c>
      <c r="AB32" s="25">
        <v>703267.82999999984</v>
      </c>
      <c r="AC32" s="25">
        <v>907036.14000000013</v>
      </c>
      <c r="AD32" s="25">
        <v>887028</v>
      </c>
      <c r="AE32" s="25">
        <v>1396520.8399999999</v>
      </c>
      <c r="AF32" s="25">
        <v>1192244</v>
      </c>
      <c r="AG32" s="25">
        <v>970257</v>
      </c>
      <c r="AH32" s="25">
        <v>751351</v>
      </c>
      <c r="AI32" s="25">
        <v>665503</v>
      </c>
      <c r="AJ32" s="25">
        <v>735238.33</v>
      </c>
      <c r="AK32" s="25">
        <v>1711542</v>
      </c>
      <c r="AL32" s="25">
        <v>1132447.21</v>
      </c>
      <c r="AM32" s="25">
        <v>754719.66</v>
      </c>
      <c r="AN32" s="25">
        <v>1211726</v>
      </c>
      <c r="AO32" s="25">
        <v>1014991.15</v>
      </c>
      <c r="AP32" s="25">
        <v>1082918.67</v>
      </c>
      <c r="AQ32" s="25">
        <v>1919003.57</v>
      </c>
      <c r="AR32" s="25">
        <v>1790143.95</v>
      </c>
      <c r="AS32" s="25">
        <v>1274555</v>
      </c>
      <c r="AT32" s="25">
        <v>1075998</v>
      </c>
      <c r="AU32" s="25">
        <v>960399.15813198069</v>
      </c>
      <c r="AV32" s="25">
        <v>826179.28729342367</v>
      </c>
      <c r="AW32" s="25">
        <v>2049502</v>
      </c>
      <c r="AX32" s="25">
        <v>1259635.8</v>
      </c>
      <c r="AY32" s="25">
        <v>1156669</v>
      </c>
      <c r="AZ32" s="25">
        <v>1387718</v>
      </c>
      <c r="BA32" s="25">
        <v>1305689.1512747803</v>
      </c>
      <c r="BB32" s="25">
        <v>1527877.6</v>
      </c>
      <c r="BC32" s="25">
        <v>1694257.84</v>
      </c>
      <c r="BD32" s="75">
        <v>1379440.9</v>
      </c>
      <c r="BE32" s="75">
        <v>1150457</v>
      </c>
      <c r="BF32" s="75">
        <v>1237968</v>
      </c>
      <c r="BG32" s="75">
        <v>979197.38</v>
      </c>
      <c r="BH32" s="75">
        <v>1232861.8999999999</v>
      </c>
      <c r="BI32" s="75">
        <v>1732417.52</v>
      </c>
      <c r="BJ32" s="75">
        <v>1269415</v>
      </c>
      <c r="BK32" s="75">
        <v>1522043</v>
      </c>
      <c r="BL32" s="75">
        <v>1546621</v>
      </c>
      <c r="BM32" s="75">
        <v>1397540.37</v>
      </c>
      <c r="BN32" s="75">
        <v>1269688.1200000001</v>
      </c>
      <c r="BO32" s="75">
        <v>1703499.05</v>
      </c>
      <c r="BP32" s="28">
        <f t="shared" si="63"/>
        <v>1479337.135</v>
      </c>
      <c r="BQ32" s="29">
        <f t="shared" si="512"/>
        <v>929.65010570824529</v>
      </c>
      <c r="BR32" s="29">
        <f t="shared" si="512"/>
        <v>934.60042283298094</v>
      </c>
      <c r="BS32" s="29">
        <f t="shared" si="512"/>
        <v>899.97568710359405</v>
      </c>
      <c r="BT32" s="29">
        <f t="shared" si="512"/>
        <v>1280.5158562367865</v>
      </c>
      <c r="BU32" s="29">
        <f t="shared" si="512"/>
        <v>1180.9418604651162</v>
      </c>
      <c r="BV32" s="29">
        <f t="shared" si="512"/>
        <v>1311.644587737843</v>
      </c>
      <c r="BW32" s="29">
        <f t="shared" si="512"/>
        <v>741.03911205073996</v>
      </c>
      <c r="BX32" s="29">
        <f t="shared" si="512"/>
        <v>548.5266701902749</v>
      </c>
      <c r="BY32" s="29">
        <f t="shared" si="512"/>
        <v>836.21309725158574</v>
      </c>
      <c r="BZ32" s="29">
        <f t="shared" si="512"/>
        <v>1185.3858033826641</v>
      </c>
      <c r="CA32" s="29">
        <f t="shared" si="512"/>
        <v>1125.4035835095137</v>
      </c>
      <c r="CB32" s="29">
        <f t="shared" si="512"/>
        <v>899.92313953488383</v>
      </c>
      <c r="CC32" s="29">
        <f t="shared" si="512"/>
        <v>743.41208245243115</v>
      </c>
      <c r="CD32" s="29">
        <f t="shared" si="512"/>
        <v>958.8119873150107</v>
      </c>
      <c r="CE32" s="29">
        <f t="shared" si="512"/>
        <v>937.66173361522203</v>
      </c>
      <c r="CF32" s="29">
        <f t="shared" si="513"/>
        <v>1476.2376744186045</v>
      </c>
      <c r="CG32" s="29">
        <f t="shared" si="514"/>
        <v>1260.3002114164906</v>
      </c>
      <c r="CH32" s="29">
        <f t="shared" si="515"/>
        <v>1025.6416490486258</v>
      </c>
      <c r="CI32" s="29">
        <f t="shared" si="516"/>
        <v>794.23995771670195</v>
      </c>
      <c r="CJ32" s="29">
        <f t="shared" si="517"/>
        <v>703.49154334038053</v>
      </c>
      <c r="CK32" s="29">
        <f t="shared" si="518"/>
        <v>777.20753699788577</v>
      </c>
      <c r="CL32" s="29">
        <f t="shared" si="519"/>
        <v>1809.2410147991543</v>
      </c>
      <c r="CM32" s="29">
        <f t="shared" si="520"/>
        <v>1197.0900739957717</v>
      </c>
      <c r="CN32" s="29">
        <f t="shared" si="299"/>
        <v>797.80090909090916</v>
      </c>
      <c r="CO32" s="29">
        <f t="shared" si="300"/>
        <v>1280.894291754757</v>
      </c>
      <c r="CP32" s="29">
        <f t="shared" si="300"/>
        <v>1072.929334038055</v>
      </c>
      <c r="CQ32" s="29">
        <f t="shared" si="300"/>
        <v>1144.7343234672303</v>
      </c>
      <c r="CR32" s="29">
        <f t="shared" si="300"/>
        <v>2028.5450000000001</v>
      </c>
      <c r="CS32" s="29">
        <f t="shared" si="521"/>
        <v>1892.3297568710359</v>
      </c>
      <c r="CT32" s="29">
        <f t="shared" si="521"/>
        <v>1347.3097251585623</v>
      </c>
      <c r="CU32" s="29">
        <f t="shared" si="521"/>
        <v>1137.4186046511627</v>
      </c>
      <c r="CV32" s="29">
        <f t="shared" si="521"/>
        <v>1015.2210973911001</v>
      </c>
      <c r="CW32" s="29">
        <f t="shared" si="521"/>
        <v>873.33962716006727</v>
      </c>
      <c r="CX32" s="29">
        <f t="shared" si="522"/>
        <v>2166.4926004228328</v>
      </c>
      <c r="CY32" s="29">
        <f t="shared" si="522"/>
        <v>1331.5389006342496</v>
      </c>
      <c r="CZ32" s="29">
        <f t="shared" si="522"/>
        <v>1222.6945031712473</v>
      </c>
      <c r="DA32" s="29">
        <f t="shared" si="522"/>
        <v>1466.9323467230445</v>
      </c>
      <c r="DB32" s="29">
        <f t="shared" si="522"/>
        <v>1380.2210901424739</v>
      </c>
      <c r="DC32" s="29">
        <f t="shared" si="522"/>
        <v>1615.0926004228331</v>
      </c>
      <c r="DD32" s="29">
        <f t="shared" si="522"/>
        <v>1790.9702325581395</v>
      </c>
      <c r="DE32" s="29">
        <f t="shared" si="301"/>
        <v>1458.1827695560253</v>
      </c>
      <c r="DF32" s="29">
        <f t="shared" si="301"/>
        <v>1216.1279069767443</v>
      </c>
      <c r="DG32" s="29">
        <f t="shared" si="301"/>
        <v>1308.6342494714588</v>
      </c>
      <c r="DH32" s="29">
        <f t="shared" si="301"/>
        <v>1035.0923678646934</v>
      </c>
      <c r="DI32" s="29">
        <f t="shared" si="301"/>
        <v>1303.2366807610993</v>
      </c>
      <c r="DJ32" s="29">
        <f t="shared" si="301"/>
        <v>1831.3081606765327</v>
      </c>
      <c r="DK32" s="29">
        <f t="shared" si="301"/>
        <v>1341.8763213530656</v>
      </c>
      <c r="DL32" s="29">
        <f t="shared" si="301"/>
        <v>1608.9249471458775</v>
      </c>
      <c r="DM32" s="29">
        <f t="shared" si="301"/>
        <v>1634.9059196617336</v>
      </c>
      <c r="DN32" s="29">
        <f t="shared" si="301"/>
        <v>1477.315401691332</v>
      </c>
      <c r="DO32" s="29">
        <f t="shared" si="301"/>
        <v>1342.1650317124736</v>
      </c>
      <c r="DP32" s="29">
        <f t="shared" si="301"/>
        <v>1800.7389534883721</v>
      </c>
      <c r="DQ32" s="105">
        <f t="shared" si="26"/>
        <v>1563.7813266384778</v>
      </c>
      <c r="DR32" s="25">
        <v>284400</v>
      </c>
      <c r="DS32" s="25">
        <v>284400</v>
      </c>
      <c r="DT32" s="25">
        <v>284400</v>
      </c>
      <c r="DU32" s="25">
        <v>284400</v>
      </c>
      <c r="DV32" s="25">
        <v>284400</v>
      </c>
      <c r="DW32" s="25">
        <v>284400</v>
      </c>
      <c r="DX32" s="25">
        <v>284400</v>
      </c>
      <c r="DY32" s="25">
        <v>284400</v>
      </c>
      <c r="DZ32" s="25">
        <v>284400</v>
      </c>
      <c r="EA32" s="25">
        <v>288613</v>
      </c>
      <c r="EB32" s="25">
        <v>300200</v>
      </c>
      <c r="EC32" s="25">
        <v>300200</v>
      </c>
      <c r="ED32" s="25">
        <v>300200</v>
      </c>
      <c r="EE32" s="25">
        <v>300200</v>
      </c>
      <c r="EF32" s="25">
        <v>300200</v>
      </c>
      <c r="EG32" s="25">
        <v>300200</v>
      </c>
      <c r="EH32" s="25">
        <v>300200</v>
      </c>
      <c r="EI32" s="25">
        <v>300200</v>
      </c>
      <c r="EJ32" s="25">
        <v>300200</v>
      </c>
      <c r="EK32" s="25">
        <v>300200</v>
      </c>
      <c r="EL32" s="25">
        <v>300200</v>
      </c>
      <c r="EM32" s="25">
        <v>304413</v>
      </c>
      <c r="EN32" s="25">
        <v>316000</v>
      </c>
      <c r="EO32" s="25">
        <v>316000</v>
      </c>
      <c r="EP32" s="25">
        <v>316000</v>
      </c>
      <c r="EQ32" s="25">
        <v>316000</v>
      </c>
      <c r="ER32" s="25">
        <v>316000</v>
      </c>
      <c r="ES32" s="25">
        <v>316000</v>
      </c>
      <c r="ET32" s="25">
        <v>316000</v>
      </c>
      <c r="EU32" s="25">
        <v>316000</v>
      </c>
      <c r="EV32" s="25">
        <v>316000</v>
      </c>
      <c r="EW32" s="25">
        <v>316000</v>
      </c>
      <c r="EX32" s="25">
        <v>316000</v>
      </c>
      <c r="EY32" s="25">
        <v>328640</v>
      </c>
      <c r="EZ32" s="25">
        <v>363400</v>
      </c>
      <c r="FA32" s="25">
        <v>363400</v>
      </c>
      <c r="FB32" s="25">
        <v>363400</v>
      </c>
      <c r="FC32" s="25">
        <v>363400</v>
      </c>
      <c r="FD32" s="25">
        <v>363400</v>
      </c>
      <c r="FE32" s="25">
        <v>363400</v>
      </c>
      <c r="FF32" s="25">
        <v>363400</v>
      </c>
      <c r="FG32" s="25">
        <v>363400</v>
      </c>
      <c r="FH32" s="25">
        <v>363400</v>
      </c>
      <c r="FI32" s="25">
        <v>363400</v>
      </c>
      <c r="FJ32" s="25">
        <v>363400</v>
      </c>
      <c r="FK32" s="25">
        <v>363400</v>
      </c>
      <c r="FL32" s="25">
        <v>363400</v>
      </c>
      <c r="FM32" s="25">
        <v>363400</v>
      </c>
      <c r="FN32" s="25">
        <v>363400</v>
      </c>
      <c r="FO32" s="25">
        <v>363400</v>
      </c>
      <c r="FP32" s="25">
        <v>363400</v>
      </c>
      <c r="FQ32" s="75">
        <v>363400</v>
      </c>
      <c r="FR32" s="28">
        <f t="shared" si="64"/>
        <v>363400</v>
      </c>
      <c r="FS32" s="25">
        <v>0</v>
      </c>
      <c r="FT32" s="25">
        <v>0</v>
      </c>
      <c r="FU32" s="25">
        <v>0</v>
      </c>
      <c r="FV32" s="25">
        <v>0</v>
      </c>
      <c r="FW32" s="25">
        <v>0</v>
      </c>
      <c r="FX32" s="25">
        <v>0</v>
      </c>
      <c r="FY32" s="25">
        <v>0</v>
      </c>
      <c r="FZ32" s="25">
        <v>0</v>
      </c>
      <c r="GA32" s="25">
        <v>0</v>
      </c>
      <c r="GB32" s="25">
        <v>0</v>
      </c>
      <c r="GC32" s="25">
        <v>0</v>
      </c>
      <c r="GD32" s="25">
        <v>0</v>
      </c>
      <c r="GE32" s="25">
        <v>0</v>
      </c>
      <c r="GF32" s="25">
        <v>0</v>
      </c>
      <c r="GG32" s="25">
        <v>0</v>
      </c>
      <c r="GH32" s="25">
        <v>0</v>
      </c>
      <c r="GI32" s="25">
        <v>0</v>
      </c>
      <c r="GJ32" s="25">
        <v>0</v>
      </c>
      <c r="GK32" s="25">
        <v>0</v>
      </c>
      <c r="GL32" s="25">
        <v>0</v>
      </c>
      <c r="GM32" s="25">
        <v>0</v>
      </c>
      <c r="GN32" s="25">
        <v>37895.400000000023</v>
      </c>
      <c r="GO32" s="25">
        <v>0</v>
      </c>
      <c r="GP32" s="25">
        <v>0</v>
      </c>
      <c r="GQ32" s="25">
        <v>0</v>
      </c>
      <c r="GR32" s="25">
        <v>0</v>
      </c>
      <c r="GS32" s="25">
        <v>0</v>
      </c>
      <c r="GT32" s="25">
        <v>67801</v>
      </c>
      <c r="GU32" s="25">
        <v>42029</v>
      </c>
      <c r="GV32" s="25">
        <v>0</v>
      </c>
      <c r="GW32" s="25">
        <v>0</v>
      </c>
      <c r="GX32" s="25">
        <v>0</v>
      </c>
      <c r="GY32" s="25">
        <v>0</v>
      </c>
      <c r="GZ32" s="25">
        <v>81260</v>
      </c>
      <c r="HA32" s="25">
        <v>0</v>
      </c>
      <c r="HB32" s="25">
        <v>0</v>
      </c>
      <c r="HC32" s="75">
        <v>0</v>
      </c>
      <c r="HD32" s="75">
        <v>0</v>
      </c>
      <c r="HE32" s="75">
        <v>0</v>
      </c>
      <c r="HF32" s="75">
        <v>0</v>
      </c>
      <c r="HG32" s="75">
        <v>0</v>
      </c>
      <c r="HH32" s="75">
        <v>0</v>
      </c>
      <c r="HI32" s="75">
        <v>0</v>
      </c>
      <c r="HJ32" s="75">
        <v>0</v>
      </c>
      <c r="HK32" s="75">
        <v>0</v>
      </c>
      <c r="HL32" s="75">
        <v>0</v>
      </c>
      <c r="HM32" s="75">
        <v>0</v>
      </c>
      <c r="HN32" s="75">
        <v>0</v>
      </c>
      <c r="HO32" s="75">
        <v>0</v>
      </c>
      <c r="HP32" s="75">
        <v>0</v>
      </c>
      <c r="HQ32" s="75">
        <v>0</v>
      </c>
      <c r="HR32" s="75">
        <v>0</v>
      </c>
      <c r="HS32" s="25">
        <f t="shared" si="27"/>
        <v>284400</v>
      </c>
      <c r="HT32" s="25">
        <f t="shared" si="28"/>
        <v>284400</v>
      </c>
      <c r="HU32" s="25">
        <f t="shared" si="29"/>
        <v>284400</v>
      </c>
      <c r="HV32" s="25">
        <f t="shared" si="30"/>
        <v>284400</v>
      </c>
      <c r="HW32" s="25">
        <f t="shared" si="31"/>
        <v>284400</v>
      </c>
      <c r="HX32" s="25">
        <f t="shared" si="32"/>
        <v>284400</v>
      </c>
      <c r="HY32" s="25">
        <f t="shared" si="33"/>
        <v>284400</v>
      </c>
      <c r="HZ32" s="25">
        <f t="shared" si="34"/>
        <v>284400</v>
      </c>
      <c r="IA32" s="25">
        <f t="shared" si="35"/>
        <v>284400</v>
      </c>
      <c r="IB32" s="25">
        <f t="shared" si="36"/>
        <v>288613</v>
      </c>
      <c r="IC32" s="25">
        <f t="shared" si="37"/>
        <v>300200</v>
      </c>
      <c r="ID32" s="25">
        <f t="shared" si="38"/>
        <v>300200</v>
      </c>
      <c r="IE32" s="25">
        <f t="shared" si="39"/>
        <v>300200</v>
      </c>
      <c r="IF32" s="25">
        <f t="shared" si="40"/>
        <v>300200</v>
      </c>
      <c r="IG32" s="25">
        <f t="shared" si="41"/>
        <v>300200</v>
      </c>
      <c r="IH32" s="25">
        <f t="shared" si="42"/>
        <v>300200</v>
      </c>
      <c r="II32" s="25">
        <f t="shared" si="43"/>
        <v>300200</v>
      </c>
      <c r="IJ32" s="25">
        <f t="shared" si="44"/>
        <v>300200</v>
      </c>
      <c r="IK32" s="25">
        <f t="shared" si="45"/>
        <v>300200</v>
      </c>
      <c r="IL32" s="25">
        <f t="shared" si="46"/>
        <v>300200</v>
      </c>
      <c r="IM32" s="25">
        <f t="shared" si="47"/>
        <v>300200</v>
      </c>
      <c r="IN32" s="25">
        <f t="shared" si="48"/>
        <v>342308.4</v>
      </c>
      <c r="IO32" s="25">
        <f t="shared" si="49"/>
        <v>316000</v>
      </c>
      <c r="IP32" s="25">
        <f t="shared" si="50"/>
        <v>316000</v>
      </c>
      <c r="IQ32" s="25">
        <f t="shared" si="302"/>
        <v>316000</v>
      </c>
      <c r="IR32" s="25">
        <f t="shared" si="303"/>
        <v>316000</v>
      </c>
      <c r="IS32" s="25">
        <f t="shared" si="53"/>
        <v>316000</v>
      </c>
      <c r="IT32" s="25">
        <f t="shared" si="54"/>
        <v>383801</v>
      </c>
      <c r="IU32" s="25">
        <f t="shared" si="55"/>
        <v>358029</v>
      </c>
      <c r="IV32" s="25">
        <f t="shared" si="56"/>
        <v>316000</v>
      </c>
      <c r="IW32" s="25">
        <f t="shared" si="236"/>
        <v>316000</v>
      </c>
      <c r="IX32" s="25">
        <f t="shared" si="171"/>
        <v>316000</v>
      </c>
      <c r="IY32" s="25">
        <f t="shared" si="237"/>
        <v>316000</v>
      </c>
      <c r="IZ32" s="25">
        <f t="shared" si="238"/>
        <v>409900</v>
      </c>
      <c r="JA32" s="25">
        <f t="shared" si="239"/>
        <v>363400</v>
      </c>
      <c r="JB32" s="25">
        <f t="shared" si="240"/>
        <v>363400</v>
      </c>
      <c r="JC32" s="25">
        <f t="shared" si="241"/>
        <v>363400</v>
      </c>
      <c r="JD32" s="25">
        <f t="shared" si="242"/>
        <v>363400</v>
      </c>
      <c r="JE32" s="25">
        <f t="shared" si="243"/>
        <v>363400</v>
      </c>
      <c r="JF32" s="25">
        <f t="shared" si="420"/>
        <v>363400</v>
      </c>
      <c r="JG32" s="25">
        <f t="shared" si="421"/>
        <v>363400</v>
      </c>
      <c r="JH32" s="25">
        <f t="shared" si="422"/>
        <v>363400</v>
      </c>
      <c r="JI32" s="25">
        <f t="shared" si="423"/>
        <v>363400</v>
      </c>
      <c r="JJ32" s="25">
        <f t="shared" si="424"/>
        <v>363400</v>
      </c>
      <c r="JK32" s="25">
        <f t="shared" si="425"/>
        <v>363400</v>
      </c>
      <c r="JL32" s="25">
        <f t="shared" si="426"/>
        <v>363400</v>
      </c>
      <c r="JM32" s="25">
        <f t="shared" si="427"/>
        <v>363400</v>
      </c>
      <c r="JN32" s="25">
        <f t="shared" si="428"/>
        <v>363400</v>
      </c>
      <c r="JO32" s="25">
        <f t="shared" si="429"/>
        <v>363400</v>
      </c>
      <c r="JP32" s="25">
        <f t="shared" si="430"/>
        <v>363400</v>
      </c>
      <c r="JQ32" s="25">
        <f t="shared" si="431"/>
        <v>363400</v>
      </c>
      <c r="JR32" s="25">
        <f t="shared" si="432"/>
        <v>363400</v>
      </c>
      <c r="JS32" s="28">
        <f t="shared" si="65"/>
        <v>363400</v>
      </c>
      <c r="JT32" s="30">
        <f t="shared" si="66"/>
        <v>180</v>
      </c>
      <c r="JU32" s="30">
        <f t="shared" si="67"/>
        <v>180</v>
      </c>
      <c r="JV32" s="30">
        <f t="shared" si="68"/>
        <v>180</v>
      </c>
      <c r="JW32" s="30">
        <f t="shared" si="69"/>
        <v>180</v>
      </c>
      <c r="JX32" s="30">
        <f t="shared" si="70"/>
        <v>180</v>
      </c>
      <c r="JY32" s="30">
        <f t="shared" si="71"/>
        <v>180</v>
      </c>
      <c r="JZ32" s="30">
        <f t="shared" si="72"/>
        <v>180</v>
      </c>
      <c r="KA32" s="30">
        <f t="shared" si="73"/>
        <v>180</v>
      </c>
      <c r="KB32" s="30">
        <f t="shared" si="74"/>
        <v>180</v>
      </c>
      <c r="KC32" s="30">
        <f t="shared" si="75"/>
        <v>182.66645569620252</v>
      </c>
      <c r="KD32" s="30">
        <f t="shared" si="76"/>
        <v>190</v>
      </c>
      <c r="KE32" s="30">
        <f t="shared" si="77"/>
        <v>190</v>
      </c>
      <c r="KF32" s="30">
        <f t="shared" si="78"/>
        <v>190</v>
      </c>
      <c r="KG32" s="30">
        <f t="shared" si="79"/>
        <v>190</v>
      </c>
      <c r="KH32" s="30">
        <f t="shared" si="80"/>
        <v>190</v>
      </c>
      <c r="KI32" s="30">
        <f t="shared" si="81"/>
        <v>190</v>
      </c>
      <c r="KJ32" s="30">
        <f t="shared" si="82"/>
        <v>190</v>
      </c>
      <c r="KK32" s="30">
        <f t="shared" si="83"/>
        <v>190</v>
      </c>
      <c r="KL32" s="30">
        <f t="shared" si="84"/>
        <v>190</v>
      </c>
      <c r="KM32" s="30">
        <f t="shared" si="85"/>
        <v>190</v>
      </c>
      <c r="KN32" s="30">
        <f t="shared" si="86"/>
        <v>190</v>
      </c>
      <c r="KO32" s="30">
        <f t="shared" si="87"/>
        <v>216.65088607594939</v>
      </c>
      <c r="KP32" s="30">
        <f t="shared" si="88"/>
        <v>200</v>
      </c>
      <c r="KQ32" s="30">
        <f t="shared" si="89"/>
        <v>200</v>
      </c>
      <c r="KR32" s="30">
        <f t="shared" si="90"/>
        <v>200</v>
      </c>
      <c r="KS32" s="30">
        <f t="shared" si="91"/>
        <v>200</v>
      </c>
      <c r="KT32" s="30">
        <f t="shared" si="92"/>
        <v>200</v>
      </c>
      <c r="KU32" s="30">
        <f t="shared" si="93"/>
        <v>242.9120253164557</v>
      </c>
      <c r="KV32" s="30">
        <f t="shared" si="94"/>
        <v>226.60063291139241</v>
      </c>
      <c r="KW32" s="30">
        <f t="shared" si="95"/>
        <v>200</v>
      </c>
      <c r="KX32" s="30">
        <f t="shared" si="96"/>
        <v>200</v>
      </c>
      <c r="KY32" s="30">
        <f t="shared" si="97"/>
        <v>200</v>
      </c>
      <c r="KZ32" s="30">
        <f t="shared" si="98"/>
        <v>200</v>
      </c>
      <c r="LA32" s="30">
        <f t="shared" si="99"/>
        <v>259.43037974683546</v>
      </c>
      <c r="LB32" s="30">
        <f t="shared" si="99"/>
        <v>230</v>
      </c>
      <c r="LC32" s="30">
        <f t="shared" si="99"/>
        <v>230</v>
      </c>
      <c r="LD32" s="30">
        <f t="shared" si="99"/>
        <v>230</v>
      </c>
      <c r="LE32" s="30">
        <f t="shared" si="304"/>
        <v>230</v>
      </c>
      <c r="LF32" s="30">
        <f t="shared" si="304"/>
        <v>230</v>
      </c>
      <c r="LG32" s="30">
        <f t="shared" si="304"/>
        <v>230</v>
      </c>
      <c r="LH32" s="30">
        <f t="shared" si="304"/>
        <v>230</v>
      </c>
      <c r="LI32" s="30">
        <f t="shared" si="304"/>
        <v>230</v>
      </c>
      <c r="LJ32" s="30">
        <f t="shared" si="304"/>
        <v>230</v>
      </c>
      <c r="LK32" s="30">
        <f t="shared" si="305"/>
        <v>230</v>
      </c>
      <c r="LL32" s="30">
        <f t="shared" si="305"/>
        <v>230</v>
      </c>
      <c r="LM32" s="30">
        <f t="shared" si="305"/>
        <v>230</v>
      </c>
      <c r="LN32" s="30">
        <f t="shared" si="305"/>
        <v>230</v>
      </c>
      <c r="LO32" s="30">
        <f t="shared" si="305"/>
        <v>230</v>
      </c>
      <c r="LP32" s="30">
        <f t="shared" si="305"/>
        <v>230</v>
      </c>
      <c r="LQ32" s="30">
        <f t="shared" si="305"/>
        <v>230</v>
      </c>
      <c r="LR32" s="30">
        <f t="shared" si="305"/>
        <v>230</v>
      </c>
      <c r="LS32" s="30">
        <f t="shared" si="305"/>
        <v>230</v>
      </c>
      <c r="LT32" s="69">
        <f t="shared" si="100"/>
        <v>230</v>
      </c>
      <c r="LU32" s="40">
        <f t="shared" si="101"/>
        <v>230</v>
      </c>
      <c r="LV32" s="40">
        <f t="shared" si="102"/>
        <v>0</v>
      </c>
    </row>
    <row r="33" spans="1:334" x14ac:dyDescent="0.25">
      <c r="A33" s="21">
        <f t="shared" si="103"/>
        <v>32</v>
      </c>
      <c r="B33" s="22" t="s">
        <v>211</v>
      </c>
      <c r="C33" s="21" t="s">
        <v>505</v>
      </c>
      <c r="D33" s="22" t="s">
        <v>7</v>
      </c>
      <c r="E33" s="23" t="s">
        <v>838</v>
      </c>
      <c r="F33" s="21" t="s">
        <v>1102</v>
      </c>
      <c r="G33" s="23" t="s">
        <v>30</v>
      </c>
      <c r="H33" s="24" t="s">
        <v>1509</v>
      </c>
      <c r="I33" s="21" t="s">
        <v>196</v>
      </c>
      <c r="J33" s="94">
        <v>41297</v>
      </c>
      <c r="K33" s="94">
        <v>43091</v>
      </c>
      <c r="L33" s="21" t="s">
        <v>275</v>
      </c>
      <c r="M33" s="25">
        <v>423</v>
      </c>
      <c r="N33" s="25">
        <v>706</v>
      </c>
      <c r="O33" s="26">
        <v>0.08</v>
      </c>
      <c r="P33" s="27">
        <v>1101017</v>
      </c>
      <c r="Q33" s="27">
        <v>1162470</v>
      </c>
      <c r="R33" s="27">
        <v>1552725</v>
      </c>
      <c r="S33" s="27">
        <v>2275998</v>
      </c>
      <c r="T33" s="25">
        <v>1139332</v>
      </c>
      <c r="U33" s="25">
        <v>1220000</v>
      </c>
      <c r="V33" s="25">
        <v>980011</v>
      </c>
      <c r="W33" s="25">
        <v>875414</v>
      </c>
      <c r="X33" s="25">
        <v>1223115</v>
      </c>
      <c r="Y33" s="25">
        <v>1421610</v>
      </c>
      <c r="Z33" s="25">
        <v>1121143</v>
      </c>
      <c r="AA33" s="25">
        <v>1315800</v>
      </c>
      <c r="AB33" s="25">
        <v>1250377</v>
      </c>
      <c r="AC33" s="25">
        <v>1488974</v>
      </c>
      <c r="AD33" s="25">
        <v>1914258</v>
      </c>
      <c r="AE33" s="25">
        <v>1783459</v>
      </c>
      <c r="AF33" s="25">
        <v>1444496</v>
      </c>
      <c r="AG33" s="25">
        <v>1278224</v>
      </c>
      <c r="AH33" s="25">
        <v>1269204</v>
      </c>
      <c r="AI33" s="25">
        <v>1275098</v>
      </c>
      <c r="AJ33" s="25">
        <v>1428780</v>
      </c>
      <c r="AK33" s="25">
        <v>1509746</v>
      </c>
      <c r="AL33" s="25">
        <v>1370426</v>
      </c>
      <c r="AM33" s="25">
        <v>1324326</v>
      </c>
      <c r="AN33" s="25">
        <v>1567601</v>
      </c>
      <c r="AO33" s="25">
        <v>1771737</v>
      </c>
      <c r="AP33" s="25">
        <v>1837223</v>
      </c>
      <c r="AQ33" s="25">
        <v>1816181</v>
      </c>
      <c r="AR33" s="25">
        <v>1578640</v>
      </c>
      <c r="AS33" s="25">
        <v>1570277</v>
      </c>
      <c r="AT33" s="25">
        <v>1505418</v>
      </c>
      <c r="AU33" s="25">
        <v>1388840.3273186521</v>
      </c>
      <c r="AV33" s="25">
        <v>1391832.4657935915</v>
      </c>
      <c r="AW33" s="25">
        <v>1788286</v>
      </c>
      <c r="AX33" s="25">
        <v>1767282</v>
      </c>
      <c r="AY33" s="25">
        <v>1459240</v>
      </c>
      <c r="AZ33" s="25">
        <v>1626701</v>
      </c>
      <c r="BA33" s="25">
        <v>1990991.9974519713</v>
      </c>
      <c r="BB33" s="25">
        <v>1827342</v>
      </c>
      <c r="BC33" s="25">
        <v>1810135</v>
      </c>
      <c r="BD33" s="75">
        <v>1421335</v>
      </c>
      <c r="BE33" s="75">
        <v>1529555</v>
      </c>
      <c r="BF33" s="75">
        <v>1503507</v>
      </c>
      <c r="BG33" s="75">
        <v>1156801</v>
      </c>
      <c r="BH33" s="75">
        <v>1436689</v>
      </c>
      <c r="BI33" s="75">
        <v>1447126</v>
      </c>
      <c r="BJ33" s="75">
        <v>1441437</v>
      </c>
      <c r="BK33" s="75">
        <v>1323541</v>
      </c>
      <c r="BL33" s="75">
        <v>1490649</v>
      </c>
      <c r="BM33" s="75">
        <v>1392630</v>
      </c>
      <c r="BN33" s="75">
        <v>1410609</v>
      </c>
      <c r="BO33" s="75">
        <v>1170464</v>
      </c>
      <c r="BP33" s="28">
        <f t="shared" si="63"/>
        <v>1366088</v>
      </c>
      <c r="BQ33" s="29">
        <f t="shared" si="512"/>
        <v>2602.8770685579198</v>
      </c>
      <c r="BR33" s="29">
        <f t="shared" si="512"/>
        <v>2748.1560283687945</v>
      </c>
      <c r="BS33" s="29">
        <f t="shared" si="512"/>
        <v>3670.744680851064</v>
      </c>
      <c r="BT33" s="29">
        <f t="shared" si="512"/>
        <v>5380.6099290780139</v>
      </c>
      <c r="BU33" s="29">
        <f t="shared" si="512"/>
        <v>2693.4562647754137</v>
      </c>
      <c r="BV33" s="29">
        <f t="shared" si="512"/>
        <v>2884.1607565011818</v>
      </c>
      <c r="BW33" s="29">
        <f t="shared" si="512"/>
        <v>2316.8108747044917</v>
      </c>
      <c r="BX33" s="29">
        <f t="shared" si="512"/>
        <v>2069.5366430260046</v>
      </c>
      <c r="BY33" s="29">
        <f t="shared" si="512"/>
        <v>2891.5248226950353</v>
      </c>
      <c r="BZ33" s="29">
        <f t="shared" si="512"/>
        <v>3360.7801418439717</v>
      </c>
      <c r="CA33" s="29">
        <f t="shared" si="512"/>
        <v>2650.4562647754137</v>
      </c>
      <c r="CB33" s="29">
        <f t="shared" si="512"/>
        <v>3110.6382978723404</v>
      </c>
      <c r="CC33" s="29">
        <f t="shared" si="512"/>
        <v>2955.9739952718678</v>
      </c>
      <c r="CD33" s="29">
        <f t="shared" si="512"/>
        <v>3520.0330969267138</v>
      </c>
      <c r="CE33" s="29">
        <f t="shared" si="512"/>
        <v>4525.432624113475</v>
      </c>
      <c r="CF33" s="29">
        <f t="shared" si="513"/>
        <v>4216.215130023641</v>
      </c>
      <c r="CG33" s="29">
        <f t="shared" si="514"/>
        <v>3414.8841607565014</v>
      </c>
      <c r="CH33" s="29">
        <f t="shared" si="515"/>
        <v>3021.8061465721039</v>
      </c>
      <c r="CI33" s="29">
        <f t="shared" si="516"/>
        <v>3000.4822695035459</v>
      </c>
      <c r="CJ33" s="29">
        <f t="shared" si="517"/>
        <v>3014.4160756501183</v>
      </c>
      <c r="CK33" s="29">
        <f t="shared" si="518"/>
        <v>3377.7304964539007</v>
      </c>
      <c r="CL33" s="29">
        <f t="shared" si="519"/>
        <v>3569.1394799054374</v>
      </c>
      <c r="CM33" s="29">
        <f t="shared" si="520"/>
        <v>3239.7777777777778</v>
      </c>
      <c r="CN33" s="29">
        <f t="shared" si="299"/>
        <v>3130.794326241135</v>
      </c>
      <c r="CO33" s="29">
        <f t="shared" si="300"/>
        <v>3705.9125295508275</v>
      </c>
      <c r="CP33" s="29">
        <f t="shared" si="300"/>
        <v>4188.5035460992904</v>
      </c>
      <c r="CQ33" s="29">
        <f t="shared" si="300"/>
        <v>4343.3167848699768</v>
      </c>
      <c r="CR33" s="29">
        <f t="shared" si="300"/>
        <v>4293.5721040189128</v>
      </c>
      <c r="CS33" s="29">
        <f t="shared" si="521"/>
        <v>3732.0094562647755</v>
      </c>
      <c r="CT33" s="29">
        <f t="shared" si="521"/>
        <v>3712.2387706855793</v>
      </c>
      <c r="CU33" s="29">
        <f t="shared" si="521"/>
        <v>3558.9078014184397</v>
      </c>
      <c r="CV33" s="29">
        <f t="shared" si="521"/>
        <v>3283.3104664743546</v>
      </c>
      <c r="CW33" s="29">
        <f t="shared" si="521"/>
        <v>3290.384079890287</v>
      </c>
      <c r="CX33" s="29">
        <f t="shared" si="522"/>
        <v>4227.6264775413711</v>
      </c>
      <c r="CY33" s="29">
        <f t="shared" si="522"/>
        <v>4177.9716312056735</v>
      </c>
      <c r="CZ33" s="29">
        <f t="shared" si="522"/>
        <v>3449.7399527186762</v>
      </c>
      <c r="DA33" s="29">
        <f t="shared" si="522"/>
        <v>3845.6288416075649</v>
      </c>
      <c r="DB33" s="29">
        <f t="shared" si="522"/>
        <v>4706.8368734089154</v>
      </c>
      <c r="DC33" s="29">
        <f t="shared" si="522"/>
        <v>4319.9574468085102</v>
      </c>
      <c r="DD33" s="29">
        <f t="shared" si="522"/>
        <v>4279.2789598108748</v>
      </c>
      <c r="DE33" s="29">
        <f t="shared" si="301"/>
        <v>3360.1300236406619</v>
      </c>
      <c r="DF33" s="29">
        <f t="shared" si="301"/>
        <v>3615.9692671394801</v>
      </c>
      <c r="DG33" s="29">
        <f t="shared" si="301"/>
        <v>3554.3900709219856</v>
      </c>
      <c r="DH33" s="29">
        <f t="shared" si="301"/>
        <v>2734.7541371158391</v>
      </c>
      <c r="DI33" s="29">
        <f t="shared" si="301"/>
        <v>3396.4278959810877</v>
      </c>
      <c r="DJ33" s="29">
        <f t="shared" si="301"/>
        <v>3421.1016548463358</v>
      </c>
      <c r="DK33" s="29">
        <f t="shared" si="301"/>
        <v>3407.6524822695037</v>
      </c>
      <c r="DL33" s="29">
        <f t="shared" si="301"/>
        <v>3128.9385342789597</v>
      </c>
      <c r="DM33" s="29">
        <f t="shared" si="301"/>
        <v>3523.9929078014184</v>
      </c>
      <c r="DN33" s="29">
        <f t="shared" si="301"/>
        <v>3292.2695035460993</v>
      </c>
      <c r="DO33" s="29">
        <f t="shared" si="301"/>
        <v>3334.7730496453901</v>
      </c>
      <c r="DP33" s="29">
        <f t="shared" si="301"/>
        <v>2767.0543735224587</v>
      </c>
      <c r="DQ33" s="105">
        <f t="shared" si="26"/>
        <v>3229.5224586288418</v>
      </c>
      <c r="DR33" s="25">
        <v>98840</v>
      </c>
      <c r="DS33" s="25">
        <v>98840</v>
      </c>
      <c r="DT33" s="25">
        <v>98840</v>
      </c>
      <c r="DU33" s="25">
        <v>98840</v>
      </c>
      <c r="DV33" s="25">
        <v>98840</v>
      </c>
      <c r="DW33" s="25">
        <v>98840</v>
      </c>
      <c r="DX33" s="25">
        <v>98840</v>
      </c>
      <c r="DY33" s="25">
        <v>98840</v>
      </c>
      <c r="DZ33" s="25">
        <v>102605</v>
      </c>
      <c r="EA33" s="25">
        <v>112960</v>
      </c>
      <c r="EB33" s="25">
        <v>112960</v>
      </c>
      <c r="EC33" s="25">
        <v>112960</v>
      </c>
      <c r="ED33" s="25">
        <v>112960</v>
      </c>
      <c r="EE33" s="25">
        <v>112960</v>
      </c>
      <c r="EF33" s="25">
        <v>112960</v>
      </c>
      <c r="EG33" s="25">
        <v>112960</v>
      </c>
      <c r="EH33" s="25">
        <v>112960</v>
      </c>
      <c r="EI33" s="25">
        <v>112960</v>
      </c>
      <c r="EJ33" s="25">
        <v>112960</v>
      </c>
      <c r="EK33" s="25">
        <v>116725</v>
      </c>
      <c r="EL33" s="25">
        <v>127080</v>
      </c>
      <c r="EM33" s="25">
        <v>127080</v>
      </c>
      <c r="EN33" s="25">
        <v>127080</v>
      </c>
      <c r="EO33" s="25">
        <v>127080</v>
      </c>
      <c r="EP33" s="25">
        <v>127080</v>
      </c>
      <c r="EQ33" s="25">
        <v>127080</v>
      </c>
      <c r="ER33" s="25">
        <v>127080</v>
      </c>
      <c r="ES33" s="25">
        <v>127080</v>
      </c>
      <c r="ET33" s="25">
        <v>127080</v>
      </c>
      <c r="EU33" s="25">
        <v>127080</v>
      </c>
      <c r="EV33" s="25">
        <v>132163</v>
      </c>
      <c r="EW33" s="25">
        <v>146142</v>
      </c>
      <c r="EX33" s="25">
        <v>146142</v>
      </c>
      <c r="EY33" s="25">
        <v>146142</v>
      </c>
      <c r="EZ33" s="25">
        <v>146142</v>
      </c>
      <c r="FA33" s="25">
        <v>146142</v>
      </c>
      <c r="FB33" s="25">
        <v>146142</v>
      </c>
      <c r="FC33" s="25">
        <v>146142</v>
      </c>
      <c r="FD33" s="25">
        <v>146142</v>
      </c>
      <c r="FE33" s="25">
        <v>146142</v>
      </c>
      <c r="FF33" s="25">
        <v>146142</v>
      </c>
      <c r="FG33" s="25">
        <v>146142</v>
      </c>
      <c r="FH33" s="25">
        <v>146142</v>
      </c>
      <c r="FI33" s="25">
        <v>146142</v>
      </c>
      <c r="FJ33" s="25">
        <v>146142</v>
      </c>
      <c r="FK33" s="25">
        <v>146142</v>
      </c>
      <c r="FL33" s="25">
        <v>146142</v>
      </c>
      <c r="FM33" s="25">
        <v>146142</v>
      </c>
      <c r="FN33" s="25">
        <v>146142</v>
      </c>
      <c r="FO33" s="25">
        <v>146142</v>
      </c>
      <c r="FP33" s="25">
        <v>146142</v>
      </c>
      <c r="FQ33" s="75">
        <v>146142</v>
      </c>
      <c r="FR33" s="28">
        <f t="shared" si="64"/>
        <v>146142</v>
      </c>
      <c r="FS33" s="25">
        <v>0</v>
      </c>
      <c r="FT33" s="25">
        <v>0</v>
      </c>
      <c r="FU33" s="25">
        <v>33094</v>
      </c>
      <c r="FV33" s="25">
        <v>83240</v>
      </c>
      <c r="FW33" s="25">
        <v>6114</v>
      </c>
      <c r="FX33" s="25">
        <v>0</v>
      </c>
      <c r="FY33" s="25">
        <v>0</v>
      </c>
      <c r="FZ33" s="25">
        <v>0</v>
      </c>
      <c r="GA33" s="25">
        <v>0</v>
      </c>
      <c r="GB33" s="25">
        <v>0</v>
      </c>
      <c r="GC33" s="25">
        <v>0</v>
      </c>
      <c r="GD33" s="25">
        <v>0</v>
      </c>
      <c r="GE33" s="25">
        <v>0</v>
      </c>
      <c r="GF33" s="25">
        <v>6157.9199999999983</v>
      </c>
      <c r="GG33" s="25">
        <v>40180.640000000014</v>
      </c>
      <c r="GH33" s="25">
        <v>29716.720000000001</v>
      </c>
      <c r="GI33" s="25">
        <v>2664.8800000000047</v>
      </c>
      <c r="GJ33" s="25">
        <v>0</v>
      </c>
      <c r="GK33" s="25">
        <v>0</v>
      </c>
      <c r="GL33" s="25">
        <v>0</v>
      </c>
      <c r="GM33" s="25">
        <v>0</v>
      </c>
      <c r="GN33" s="25">
        <v>0</v>
      </c>
      <c r="GO33" s="25">
        <v>0</v>
      </c>
      <c r="GP33" s="25">
        <v>0</v>
      </c>
      <c r="GQ33" s="25">
        <v>0</v>
      </c>
      <c r="GR33" s="25">
        <v>14659</v>
      </c>
      <c r="GS33" s="25">
        <v>19898</v>
      </c>
      <c r="GT33" s="25">
        <v>18214</v>
      </c>
      <c r="GU33" s="25">
        <v>0</v>
      </c>
      <c r="GV33" s="25">
        <v>0</v>
      </c>
      <c r="GW33" s="25">
        <v>0</v>
      </c>
      <c r="GX33" s="25">
        <v>0</v>
      </c>
      <c r="GY33" s="25">
        <v>0</v>
      </c>
      <c r="GZ33" s="25">
        <v>0</v>
      </c>
      <c r="HA33" s="25">
        <v>0</v>
      </c>
      <c r="HB33" s="25">
        <v>0</v>
      </c>
      <c r="HC33" s="75">
        <v>0</v>
      </c>
      <c r="HD33" s="75">
        <v>0</v>
      </c>
      <c r="HE33" s="75">
        <v>45</v>
      </c>
      <c r="HF33" s="75">
        <v>0</v>
      </c>
      <c r="HG33" s="75">
        <v>0</v>
      </c>
      <c r="HH33" s="75">
        <v>0</v>
      </c>
      <c r="HI33" s="75">
        <v>0</v>
      </c>
      <c r="HJ33" s="75">
        <v>0</v>
      </c>
      <c r="HK33" s="75">
        <v>0</v>
      </c>
      <c r="HL33" s="75">
        <v>0</v>
      </c>
      <c r="HM33" s="75">
        <v>0</v>
      </c>
      <c r="HN33" s="75">
        <v>0</v>
      </c>
      <c r="HO33" s="75">
        <v>0</v>
      </c>
      <c r="HP33" s="75">
        <v>0</v>
      </c>
      <c r="HQ33" s="75">
        <v>0</v>
      </c>
      <c r="HR33" s="75">
        <v>0</v>
      </c>
      <c r="HS33" s="25">
        <f t="shared" si="27"/>
        <v>98840</v>
      </c>
      <c r="HT33" s="25">
        <f t="shared" si="28"/>
        <v>98840</v>
      </c>
      <c r="HU33" s="25">
        <f t="shared" si="29"/>
        <v>131934</v>
      </c>
      <c r="HV33" s="25">
        <f t="shared" si="30"/>
        <v>182080</v>
      </c>
      <c r="HW33" s="25">
        <f t="shared" si="31"/>
        <v>104954</v>
      </c>
      <c r="HX33" s="25">
        <f t="shared" si="32"/>
        <v>98840</v>
      </c>
      <c r="HY33" s="25">
        <f t="shared" si="33"/>
        <v>98840</v>
      </c>
      <c r="HZ33" s="25">
        <f t="shared" si="34"/>
        <v>98840</v>
      </c>
      <c r="IA33" s="25">
        <f t="shared" si="35"/>
        <v>102605</v>
      </c>
      <c r="IB33" s="25">
        <f t="shared" si="36"/>
        <v>112960</v>
      </c>
      <c r="IC33" s="25">
        <f t="shared" si="37"/>
        <v>112960</v>
      </c>
      <c r="ID33" s="25">
        <f t="shared" si="38"/>
        <v>112960</v>
      </c>
      <c r="IE33" s="25">
        <f t="shared" si="39"/>
        <v>112960</v>
      </c>
      <c r="IF33" s="25">
        <f t="shared" si="40"/>
        <v>119117.92</v>
      </c>
      <c r="IG33" s="25">
        <f t="shared" si="41"/>
        <v>153140.64000000001</v>
      </c>
      <c r="IH33" s="25">
        <f t="shared" si="42"/>
        <v>142676.72</v>
      </c>
      <c r="II33" s="25">
        <f t="shared" si="43"/>
        <v>115624.88</v>
      </c>
      <c r="IJ33" s="25">
        <f t="shared" si="44"/>
        <v>112960</v>
      </c>
      <c r="IK33" s="25">
        <f t="shared" si="45"/>
        <v>112960</v>
      </c>
      <c r="IL33" s="25">
        <f t="shared" si="46"/>
        <v>116725</v>
      </c>
      <c r="IM33" s="25">
        <f t="shared" si="47"/>
        <v>127080</v>
      </c>
      <c r="IN33" s="25">
        <f t="shared" si="48"/>
        <v>127080</v>
      </c>
      <c r="IO33" s="25">
        <f t="shared" si="49"/>
        <v>127080</v>
      </c>
      <c r="IP33" s="25">
        <f t="shared" si="50"/>
        <v>127080</v>
      </c>
      <c r="IQ33" s="25">
        <f t="shared" si="302"/>
        <v>127080</v>
      </c>
      <c r="IR33" s="25">
        <f t="shared" si="303"/>
        <v>141739</v>
      </c>
      <c r="IS33" s="25">
        <f t="shared" si="53"/>
        <v>146978</v>
      </c>
      <c r="IT33" s="25">
        <f t="shared" si="54"/>
        <v>145294</v>
      </c>
      <c r="IU33" s="25">
        <f t="shared" si="55"/>
        <v>127080</v>
      </c>
      <c r="IV33" s="25">
        <f t="shared" si="56"/>
        <v>127080</v>
      </c>
      <c r="IW33" s="25">
        <f t="shared" si="236"/>
        <v>132163</v>
      </c>
      <c r="IX33" s="25">
        <f t="shared" si="171"/>
        <v>146142</v>
      </c>
      <c r="IY33" s="25">
        <f t="shared" si="237"/>
        <v>146142</v>
      </c>
      <c r="IZ33" s="25">
        <f t="shared" si="238"/>
        <v>146142</v>
      </c>
      <c r="JA33" s="25">
        <f t="shared" si="239"/>
        <v>146142</v>
      </c>
      <c r="JB33" s="25">
        <f t="shared" si="240"/>
        <v>146142</v>
      </c>
      <c r="JC33" s="25">
        <f t="shared" si="241"/>
        <v>146142</v>
      </c>
      <c r="JD33" s="25">
        <f t="shared" si="242"/>
        <v>146142</v>
      </c>
      <c r="JE33" s="25">
        <f t="shared" si="243"/>
        <v>146187</v>
      </c>
      <c r="JF33" s="25">
        <f t="shared" si="420"/>
        <v>146142</v>
      </c>
      <c r="JG33" s="25">
        <f t="shared" si="421"/>
        <v>146142</v>
      </c>
      <c r="JH33" s="25">
        <f t="shared" si="422"/>
        <v>146142</v>
      </c>
      <c r="JI33" s="25">
        <f t="shared" si="423"/>
        <v>146142</v>
      </c>
      <c r="JJ33" s="25">
        <f t="shared" si="424"/>
        <v>146142</v>
      </c>
      <c r="JK33" s="25">
        <f t="shared" si="425"/>
        <v>146142</v>
      </c>
      <c r="JL33" s="25">
        <f t="shared" si="426"/>
        <v>146142</v>
      </c>
      <c r="JM33" s="25">
        <f t="shared" si="427"/>
        <v>146142</v>
      </c>
      <c r="JN33" s="25">
        <f t="shared" si="428"/>
        <v>146142</v>
      </c>
      <c r="JO33" s="25">
        <f t="shared" si="429"/>
        <v>146142</v>
      </c>
      <c r="JP33" s="25">
        <f t="shared" si="430"/>
        <v>146142</v>
      </c>
      <c r="JQ33" s="25">
        <f t="shared" si="431"/>
        <v>146142</v>
      </c>
      <c r="JR33" s="25">
        <f t="shared" si="432"/>
        <v>146142</v>
      </c>
      <c r="JS33" s="28">
        <f t="shared" si="65"/>
        <v>146142</v>
      </c>
      <c r="JT33" s="30">
        <f t="shared" si="66"/>
        <v>140</v>
      </c>
      <c r="JU33" s="30">
        <f t="shared" si="67"/>
        <v>140</v>
      </c>
      <c r="JV33" s="30">
        <f t="shared" si="68"/>
        <v>186.87535410764872</v>
      </c>
      <c r="JW33" s="30">
        <f t="shared" si="69"/>
        <v>257.90368271954674</v>
      </c>
      <c r="JX33" s="30">
        <f t="shared" si="70"/>
        <v>148.66005665722381</v>
      </c>
      <c r="JY33" s="30">
        <f t="shared" si="71"/>
        <v>140</v>
      </c>
      <c r="JZ33" s="30">
        <f t="shared" si="72"/>
        <v>140</v>
      </c>
      <c r="KA33" s="30">
        <f t="shared" si="73"/>
        <v>140</v>
      </c>
      <c r="KB33" s="30">
        <f t="shared" si="74"/>
        <v>145.33286118980169</v>
      </c>
      <c r="KC33" s="30">
        <f t="shared" si="75"/>
        <v>160</v>
      </c>
      <c r="KD33" s="30">
        <f t="shared" si="76"/>
        <v>160</v>
      </c>
      <c r="KE33" s="30">
        <f t="shared" si="77"/>
        <v>160</v>
      </c>
      <c r="KF33" s="30">
        <f t="shared" si="78"/>
        <v>160</v>
      </c>
      <c r="KG33" s="30">
        <f t="shared" si="79"/>
        <v>168.72226628895183</v>
      </c>
      <c r="KH33" s="30">
        <f t="shared" si="80"/>
        <v>216.91308781869691</v>
      </c>
      <c r="KI33" s="30">
        <f t="shared" si="81"/>
        <v>202.09167138810199</v>
      </c>
      <c r="KJ33" s="30">
        <f t="shared" si="82"/>
        <v>163.77461756373938</v>
      </c>
      <c r="KK33" s="30">
        <f t="shared" si="83"/>
        <v>160</v>
      </c>
      <c r="KL33" s="30">
        <f t="shared" si="84"/>
        <v>160</v>
      </c>
      <c r="KM33" s="30">
        <f t="shared" si="85"/>
        <v>165.33286118980169</v>
      </c>
      <c r="KN33" s="30">
        <f t="shared" si="86"/>
        <v>180</v>
      </c>
      <c r="KO33" s="30">
        <f t="shared" si="87"/>
        <v>180</v>
      </c>
      <c r="KP33" s="30">
        <f t="shared" si="88"/>
        <v>180</v>
      </c>
      <c r="KQ33" s="30">
        <f t="shared" si="89"/>
        <v>180</v>
      </c>
      <c r="KR33" s="30">
        <f t="shared" si="90"/>
        <v>180</v>
      </c>
      <c r="KS33" s="30">
        <f t="shared" si="91"/>
        <v>200.76345609065154</v>
      </c>
      <c r="KT33" s="30">
        <f t="shared" si="92"/>
        <v>208.18413597733712</v>
      </c>
      <c r="KU33" s="30">
        <f t="shared" si="93"/>
        <v>205.79886685552407</v>
      </c>
      <c r="KV33" s="30">
        <f t="shared" si="94"/>
        <v>180</v>
      </c>
      <c r="KW33" s="30">
        <f t="shared" si="95"/>
        <v>180</v>
      </c>
      <c r="KX33" s="30">
        <f t="shared" si="96"/>
        <v>187.19971671388103</v>
      </c>
      <c r="KY33" s="30">
        <f t="shared" si="97"/>
        <v>207</v>
      </c>
      <c r="KZ33" s="30">
        <f t="shared" si="98"/>
        <v>207</v>
      </c>
      <c r="LA33" s="30">
        <f t="shared" si="99"/>
        <v>207</v>
      </c>
      <c r="LB33" s="30">
        <f t="shared" si="99"/>
        <v>207</v>
      </c>
      <c r="LC33" s="30">
        <f t="shared" si="99"/>
        <v>207</v>
      </c>
      <c r="LD33" s="30">
        <f t="shared" si="99"/>
        <v>207</v>
      </c>
      <c r="LE33" s="30">
        <f t="shared" si="304"/>
        <v>207</v>
      </c>
      <c r="LF33" s="30">
        <f t="shared" si="304"/>
        <v>207.06373937677054</v>
      </c>
      <c r="LG33" s="30">
        <f t="shared" si="304"/>
        <v>207</v>
      </c>
      <c r="LH33" s="30">
        <f t="shared" si="304"/>
        <v>207</v>
      </c>
      <c r="LI33" s="30">
        <f t="shared" si="304"/>
        <v>207</v>
      </c>
      <c r="LJ33" s="30">
        <f t="shared" si="304"/>
        <v>207</v>
      </c>
      <c r="LK33" s="30">
        <f t="shared" si="305"/>
        <v>207</v>
      </c>
      <c r="LL33" s="30">
        <f t="shared" si="305"/>
        <v>207</v>
      </c>
      <c r="LM33" s="30">
        <f t="shared" si="305"/>
        <v>207</v>
      </c>
      <c r="LN33" s="30">
        <f t="shared" si="305"/>
        <v>207</v>
      </c>
      <c r="LO33" s="30">
        <f t="shared" si="305"/>
        <v>207</v>
      </c>
      <c r="LP33" s="30">
        <f t="shared" si="305"/>
        <v>207</v>
      </c>
      <c r="LQ33" s="30">
        <f t="shared" si="305"/>
        <v>207</v>
      </c>
      <c r="LR33" s="30">
        <f t="shared" si="305"/>
        <v>207</v>
      </c>
      <c r="LS33" s="30">
        <f t="shared" si="305"/>
        <v>207</v>
      </c>
      <c r="LT33" s="69">
        <f t="shared" si="100"/>
        <v>207</v>
      </c>
      <c r="LU33" s="40">
        <f t="shared" si="101"/>
        <v>207</v>
      </c>
      <c r="LV33" s="40">
        <f t="shared" si="102"/>
        <v>0</v>
      </c>
    </row>
    <row r="34" spans="1:334" x14ac:dyDescent="0.25">
      <c r="A34" s="21">
        <f t="shared" si="103"/>
        <v>33</v>
      </c>
      <c r="B34" s="22" t="s">
        <v>211</v>
      </c>
      <c r="C34" s="21" t="s">
        <v>506</v>
      </c>
      <c r="D34" s="22" t="s">
        <v>7</v>
      </c>
      <c r="E34" s="23" t="s">
        <v>839</v>
      </c>
      <c r="F34" s="21" t="s">
        <v>1103</v>
      </c>
      <c r="G34" s="23" t="s">
        <v>431</v>
      </c>
      <c r="H34" s="31" t="s">
        <v>291</v>
      </c>
      <c r="I34" s="21" t="s">
        <v>196</v>
      </c>
      <c r="J34" s="94">
        <v>41667</v>
      </c>
      <c r="K34" s="94">
        <v>43373</v>
      </c>
      <c r="L34" s="21" t="s">
        <v>275</v>
      </c>
      <c r="M34" s="25">
        <v>517</v>
      </c>
      <c r="N34" s="25">
        <v>863</v>
      </c>
      <c r="O34" s="26">
        <v>0.15</v>
      </c>
      <c r="P34" s="27"/>
      <c r="Q34" s="27"/>
      <c r="R34" s="27"/>
      <c r="S34" s="27"/>
      <c r="T34" s="25"/>
      <c r="U34" s="25"/>
      <c r="V34" s="25"/>
      <c r="W34" s="25"/>
      <c r="X34" s="25"/>
      <c r="Y34" s="25">
        <v>0</v>
      </c>
      <c r="Z34" s="25">
        <v>998000</v>
      </c>
      <c r="AA34" s="25">
        <v>1295441.4899999998</v>
      </c>
      <c r="AB34" s="25">
        <v>1455674.27</v>
      </c>
      <c r="AC34" s="25">
        <v>1367027.7799999998</v>
      </c>
      <c r="AD34" s="25">
        <v>1145908.3600000001</v>
      </c>
      <c r="AE34" s="25">
        <v>1489714.61</v>
      </c>
      <c r="AF34" s="25">
        <v>1476667</v>
      </c>
      <c r="AG34" s="25">
        <v>1050355</v>
      </c>
      <c r="AH34" s="25">
        <v>1309226</v>
      </c>
      <c r="AI34" s="25">
        <v>928777.87</v>
      </c>
      <c r="AJ34" s="25">
        <v>1155468</v>
      </c>
      <c r="AK34" s="25">
        <v>1119759</v>
      </c>
      <c r="AL34" s="25">
        <v>968228.96</v>
      </c>
      <c r="AM34" s="25">
        <v>807463.22</v>
      </c>
      <c r="AN34" s="25">
        <v>164130.04999999999</v>
      </c>
      <c r="AO34" s="25">
        <v>0</v>
      </c>
      <c r="AP34" s="25">
        <v>511525.3</v>
      </c>
      <c r="AQ34" s="25">
        <v>623066.11</v>
      </c>
      <c r="AR34" s="25">
        <v>646732</v>
      </c>
      <c r="AS34" s="25">
        <v>579037</v>
      </c>
      <c r="AT34" s="25">
        <v>489694</v>
      </c>
      <c r="AU34" s="25">
        <v>985536.40487944731</v>
      </c>
      <c r="AV34" s="25">
        <v>799424.88014438085</v>
      </c>
      <c r="AW34" s="25">
        <v>689610.65</v>
      </c>
      <c r="AX34" s="25">
        <v>1268404.8066</v>
      </c>
      <c r="AY34" s="25">
        <v>1300603.1808000002</v>
      </c>
      <c r="AZ34" s="25">
        <v>910115</v>
      </c>
      <c r="BA34" s="25">
        <v>959610.38162927039</v>
      </c>
      <c r="BB34" s="25">
        <v>760063.83</v>
      </c>
      <c r="BC34" s="25">
        <v>1091461.25</v>
      </c>
      <c r="BD34" s="75">
        <v>899169.5</v>
      </c>
      <c r="BE34" s="75">
        <v>1304995.56</v>
      </c>
      <c r="BF34" s="75">
        <v>1117480.6599999999</v>
      </c>
      <c r="BG34" s="75">
        <v>970251.91</v>
      </c>
      <c r="BH34" s="75">
        <v>1548934.29</v>
      </c>
      <c r="BI34" s="75">
        <v>1503301.2</v>
      </c>
      <c r="BJ34" s="75">
        <v>1233815</v>
      </c>
      <c r="BK34" s="75">
        <v>946197.54</v>
      </c>
      <c r="BL34" s="75">
        <v>1174849.83</v>
      </c>
      <c r="BM34" s="75">
        <v>1291496.8</v>
      </c>
      <c r="BN34" s="75">
        <v>1130194.9099999999</v>
      </c>
      <c r="BO34" s="75">
        <v>1261675.28</v>
      </c>
      <c r="BP34" s="28">
        <f t="shared" si="63"/>
        <v>1214554.2050000001</v>
      </c>
      <c r="BQ34" s="29">
        <f t="shared" ref="BQ34:BQ101" si="523">+P34/$M34</f>
        <v>0</v>
      </c>
      <c r="BR34" s="29">
        <f t="shared" ref="BR34:BR101" si="524">+Q34/$M34</f>
        <v>0</v>
      </c>
      <c r="BS34" s="29">
        <f t="shared" ref="BS34:BS101" si="525">+R34/$M34</f>
        <v>0</v>
      </c>
      <c r="BT34" s="29">
        <f t="shared" ref="BT34:BT101" si="526">+S34/$M34</f>
        <v>0</v>
      </c>
      <c r="BU34" s="29">
        <f t="shared" ref="BU34:BU101" si="527">+T34/$M34</f>
        <v>0</v>
      </c>
      <c r="BV34" s="29">
        <f t="shared" ref="BV34:BV101" si="528">+U34/$M34</f>
        <v>0</v>
      </c>
      <c r="BW34" s="29">
        <f t="shared" ref="BW34:BW101" si="529">+V34/$M34</f>
        <v>0</v>
      </c>
      <c r="BX34" s="29">
        <f t="shared" ref="BX34:BX101" si="530">+W34/$M34</f>
        <v>0</v>
      </c>
      <c r="BY34" s="29">
        <f t="shared" ref="BY34:BY101" si="531">+X34/$M34</f>
        <v>0</v>
      </c>
      <c r="BZ34" s="29">
        <f t="shared" ref="BZ34:BZ101" si="532">+Y34/$M34</f>
        <v>0</v>
      </c>
      <c r="CA34" s="29">
        <f t="shared" ref="CA34:CA101" si="533">+Z34/$M34</f>
        <v>1930.3675048355899</v>
      </c>
      <c r="CB34" s="29">
        <f t="shared" ref="CB34:CB101" si="534">+AA34/$M34</f>
        <v>2505.689535783365</v>
      </c>
      <c r="CC34" s="29">
        <f t="shared" ref="CC34:CC101" si="535">+AB34/$M34</f>
        <v>2815.6175435203095</v>
      </c>
      <c r="CD34" s="29">
        <f t="shared" ref="CD34:CD101" si="536">+AC34/$M34</f>
        <v>2644.1543133462278</v>
      </c>
      <c r="CE34" s="29">
        <f t="shared" ref="CE34:CE101" si="537">+AD34/$M34</f>
        <v>2216.457176015474</v>
      </c>
      <c r="CF34" s="29">
        <f t="shared" ref="CF34:CF101" si="538">+AE34/$M34</f>
        <v>2881.4595938104449</v>
      </c>
      <c r="CG34" s="29">
        <f t="shared" ref="CG34:CG101" si="539">+AF34/$M34</f>
        <v>2856.2224371373309</v>
      </c>
      <c r="CH34" s="29">
        <f t="shared" ref="CH34:CH101" si="540">+AG34/$M34</f>
        <v>2031.6344294003868</v>
      </c>
      <c r="CI34" s="29">
        <f t="shared" ref="CI34:CI101" si="541">+AH34/$M34</f>
        <v>2532.3520309477758</v>
      </c>
      <c r="CJ34" s="29">
        <f t="shared" ref="CJ34:CJ101" si="542">+AI34/$M34</f>
        <v>1796.4755705996131</v>
      </c>
      <c r="CK34" s="29">
        <f t="shared" ref="CK34:CK101" si="543">+AJ34/$M34</f>
        <v>2234.9477756286269</v>
      </c>
      <c r="CL34" s="29">
        <f t="shared" ref="CL34:CL101" si="544">+AK34/$M34</f>
        <v>2165.8781431334623</v>
      </c>
      <c r="CM34" s="29">
        <f t="shared" ref="CM34:CM101" si="545">+AL34/$M34</f>
        <v>1872.7832882011605</v>
      </c>
      <c r="CN34" s="29">
        <f t="shared" ref="CN34:CN101" si="546">+AM34/$M34</f>
        <v>1561.8244100580271</v>
      </c>
      <c r="CO34" s="29">
        <f t="shared" ref="CO34:CO101" si="547">+AN34/$M34</f>
        <v>317.46624758220503</v>
      </c>
      <c r="CP34" s="29">
        <f t="shared" ref="CP34:CP101" si="548">+AO34/$M34</f>
        <v>0</v>
      </c>
      <c r="CQ34" s="29">
        <f t="shared" ref="CQ34:CQ101" si="549">+AP34/$M34</f>
        <v>989.41063829787231</v>
      </c>
      <c r="CR34" s="29">
        <f t="shared" ref="CR34:DD54" si="550">+AQ34/$M34</f>
        <v>1205.1568858800774</v>
      </c>
      <c r="CS34" s="29">
        <f t="shared" si="550"/>
        <v>1250.9323017408124</v>
      </c>
      <c r="CT34" s="29">
        <f t="shared" si="550"/>
        <v>1119.9941972920697</v>
      </c>
      <c r="CU34" s="29">
        <f t="shared" si="550"/>
        <v>947.18375241779495</v>
      </c>
      <c r="CV34" s="29">
        <f t="shared" si="550"/>
        <v>1906.2599707532829</v>
      </c>
      <c r="CW34" s="29">
        <f t="shared" si="550"/>
        <v>1546.2763639156303</v>
      </c>
      <c r="CX34" s="29">
        <f t="shared" si="550"/>
        <v>1333.8697292069633</v>
      </c>
      <c r="CY34" s="29">
        <f t="shared" si="550"/>
        <v>2453.3942100580271</v>
      </c>
      <c r="CZ34" s="29">
        <f t="shared" si="550"/>
        <v>2515.6734638297876</v>
      </c>
      <c r="DA34" s="29">
        <f t="shared" si="550"/>
        <v>1760.3771760154739</v>
      </c>
      <c r="DB34" s="29">
        <f t="shared" si="550"/>
        <v>1856.1129238477183</v>
      </c>
      <c r="DC34" s="29">
        <f t="shared" si="550"/>
        <v>1470.1428046421663</v>
      </c>
      <c r="DD34" s="29">
        <f t="shared" si="550"/>
        <v>2111.1436170212764</v>
      </c>
      <c r="DE34" s="29">
        <f t="shared" ref="DE34:DE101" si="551">+BD34/$M34</f>
        <v>1739.2059961315281</v>
      </c>
      <c r="DF34" s="29">
        <f t="shared" ref="DF34:DF101" si="552">+BE34/$M34</f>
        <v>2524.1693617021278</v>
      </c>
      <c r="DG34" s="29">
        <f t="shared" ref="DG34:DG101" si="553">+BF34/$M34</f>
        <v>2161.4712959381045</v>
      </c>
      <c r="DH34" s="29">
        <f t="shared" ref="DH34:DH101" si="554">+BG34/$M34</f>
        <v>1876.6961508704062</v>
      </c>
      <c r="DI34" s="29">
        <f t="shared" ref="DI34:DI101" si="555">+BH34/$M34</f>
        <v>2996.0044294003869</v>
      </c>
      <c r="DJ34" s="29">
        <f t="shared" ref="DJ34:DM101" si="556">+BI34/$M34</f>
        <v>2907.7392649903286</v>
      </c>
      <c r="DK34" s="29">
        <f t="shared" si="556"/>
        <v>2386.4893617021276</v>
      </c>
      <c r="DL34" s="29">
        <f t="shared" si="556"/>
        <v>1830.1693230174083</v>
      </c>
      <c r="DM34" s="29">
        <f t="shared" si="556"/>
        <v>2272.4368085106385</v>
      </c>
      <c r="DN34" s="29">
        <f t="shared" ref="DN34:DP100" si="557">+BM34/$M34</f>
        <v>2498.059574468085</v>
      </c>
      <c r="DO34" s="29">
        <f t="shared" si="557"/>
        <v>2186.0636557059961</v>
      </c>
      <c r="DP34" s="29">
        <f t="shared" si="557"/>
        <v>2440.3777176015474</v>
      </c>
      <c r="DQ34" s="105">
        <f t="shared" ref="DQ34:DQ101" si="558">+BP34/M34</f>
        <v>2349.2344390715671</v>
      </c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>
        <v>163114</v>
      </c>
      <c r="EC34" s="25">
        <v>146710</v>
      </c>
      <c r="ED34" s="25">
        <v>146710</v>
      </c>
      <c r="EE34" s="25">
        <v>146710</v>
      </c>
      <c r="EF34" s="25">
        <v>146710</v>
      </c>
      <c r="EG34" s="25">
        <v>146710</v>
      </c>
      <c r="EH34" s="25">
        <v>146710</v>
      </c>
      <c r="EI34" s="25">
        <v>146710</v>
      </c>
      <c r="EJ34" s="25">
        <v>146710</v>
      </c>
      <c r="EK34" s="25">
        <v>146710</v>
      </c>
      <c r="EL34" s="25">
        <v>147288</v>
      </c>
      <c r="EM34" s="25">
        <v>164044</v>
      </c>
      <c r="EN34" s="25">
        <v>164044</v>
      </c>
      <c r="EO34" s="25">
        <v>164044</v>
      </c>
      <c r="EP34" s="25">
        <v>164044</v>
      </c>
      <c r="EQ34" s="25">
        <v>164044</v>
      </c>
      <c r="ER34" s="25">
        <v>164044</v>
      </c>
      <c r="ES34" s="25">
        <v>164044</v>
      </c>
      <c r="ET34" s="25">
        <v>164044</v>
      </c>
      <c r="EU34" s="25">
        <v>164044</v>
      </c>
      <c r="EV34" s="25">
        <v>164044</v>
      </c>
      <c r="EW34" s="25">
        <v>164044</v>
      </c>
      <c r="EX34" s="25">
        <v>164617</v>
      </c>
      <c r="EY34" s="25">
        <v>181230</v>
      </c>
      <c r="EZ34" s="25">
        <v>181230</v>
      </c>
      <c r="FA34" s="25">
        <v>181230</v>
      </c>
      <c r="FB34" s="25">
        <v>181230</v>
      </c>
      <c r="FC34" s="25">
        <v>181230</v>
      </c>
      <c r="FD34" s="25">
        <v>181230</v>
      </c>
      <c r="FE34" s="25">
        <v>181230</v>
      </c>
      <c r="FF34" s="25">
        <v>181230</v>
      </c>
      <c r="FG34" s="25">
        <v>181230</v>
      </c>
      <c r="FH34" s="25">
        <v>181230</v>
      </c>
      <c r="FI34" s="25">
        <v>181230</v>
      </c>
      <c r="FJ34" s="25">
        <v>181230</v>
      </c>
      <c r="FK34" s="25">
        <v>208415</v>
      </c>
      <c r="FL34" s="25">
        <v>208415</v>
      </c>
      <c r="FM34" s="25">
        <v>208415</v>
      </c>
      <c r="FN34" s="25">
        <v>208415</v>
      </c>
      <c r="FO34" s="25">
        <v>208415</v>
      </c>
      <c r="FP34" s="25">
        <v>208415</v>
      </c>
      <c r="FQ34" s="75">
        <v>208415</v>
      </c>
      <c r="FR34" s="28">
        <f t="shared" si="64"/>
        <v>208415</v>
      </c>
      <c r="FS34" s="25">
        <v>0</v>
      </c>
      <c r="FT34" s="25">
        <v>0</v>
      </c>
      <c r="FU34" s="25">
        <v>0</v>
      </c>
      <c r="FV34" s="25">
        <v>0</v>
      </c>
      <c r="FW34" s="25">
        <v>0</v>
      </c>
      <c r="FX34" s="25">
        <v>0</v>
      </c>
      <c r="FY34" s="25">
        <v>0</v>
      </c>
      <c r="FZ34" s="25">
        <v>0</v>
      </c>
      <c r="GA34" s="25">
        <v>0</v>
      </c>
      <c r="GB34" s="25">
        <v>0</v>
      </c>
      <c r="GC34" s="25">
        <v>0</v>
      </c>
      <c r="GD34" s="25">
        <v>47606</v>
      </c>
      <c r="GE34" s="25">
        <v>71641.140500000009</v>
      </c>
      <c r="GF34" s="25">
        <v>58344.166999999958</v>
      </c>
      <c r="GG34" s="25">
        <v>25176.254000000015</v>
      </c>
      <c r="GH34" s="25">
        <v>240382.86349999998</v>
      </c>
      <c r="GI34" s="25">
        <v>74790.049999999988</v>
      </c>
      <c r="GJ34" s="25">
        <v>7964.0464999999967</v>
      </c>
      <c r="GK34" s="25">
        <v>49673.899999999994</v>
      </c>
      <c r="GL34" s="25">
        <v>0</v>
      </c>
      <c r="GM34" s="25">
        <v>26032.199999999983</v>
      </c>
      <c r="GN34" s="25">
        <v>3919.8500000000058</v>
      </c>
      <c r="GO34" s="25">
        <v>0</v>
      </c>
      <c r="GP34" s="25">
        <v>0</v>
      </c>
      <c r="GQ34" s="25">
        <v>0</v>
      </c>
      <c r="GR34" s="25">
        <v>0</v>
      </c>
      <c r="GS34" s="25">
        <v>0</v>
      </c>
      <c r="GT34" s="25">
        <v>0</v>
      </c>
      <c r="GU34" s="25">
        <v>0</v>
      </c>
      <c r="GV34" s="25">
        <v>0</v>
      </c>
      <c r="GW34" s="25">
        <v>0</v>
      </c>
      <c r="GX34" s="25">
        <v>0</v>
      </c>
      <c r="GY34" s="25">
        <v>0</v>
      </c>
      <c r="GZ34" s="25">
        <v>0</v>
      </c>
      <c r="HA34" s="25">
        <v>0</v>
      </c>
      <c r="HB34" s="25">
        <v>0</v>
      </c>
      <c r="HC34" s="75">
        <v>0</v>
      </c>
      <c r="HD34" s="75">
        <v>0</v>
      </c>
      <c r="HE34" s="75">
        <v>0</v>
      </c>
      <c r="HF34" s="75">
        <v>0</v>
      </c>
      <c r="HG34" s="75">
        <v>0</v>
      </c>
      <c r="HH34" s="75">
        <v>14519</v>
      </c>
      <c r="HI34" s="75">
        <v>0</v>
      </c>
      <c r="HJ34" s="75">
        <v>0</v>
      </c>
      <c r="HK34" s="75">
        <v>49396</v>
      </c>
      <c r="HL34" s="75">
        <v>17080</v>
      </c>
      <c r="HM34" s="75">
        <v>0</v>
      </c>
      <c r="HN34" s="75">
        <v>0</v>
      </c>
      <c r="HO34" s="75">
        <v>0</v>
      </c>
      <c r="HP34" s="75">
        <v>0</v>
      </c>
      <c r="HQ34" s="75">
        <v>0</v>
      </c>
      <c r="HR34" s="75">
        <v>0</v>
      </c>
      <c r="HS34" s="25">
        <f t="shared" ref="HS34" si="559">+DR34+FS34</f>
        <v>0</v>
      </c>
      <c r="HT34" s="25">
        <f t="shared" ref="HT34" si="560">+DS34+FT34</f>
        <v>0</v>
      </c>
      <c r="HU34" s="25">
        <f t="shared" ref="HU34" si="561">+DT34+FU34</f>
        <v>0</v>
      </c>
      <c r="HV34" s="25">
        <f t="shared" ref="HV34" si="562">+DU34+FV34</f>
        <v>0</v>
      </c>
      <c r="HW34" s="25">
        <f t="shared" ref="HW34" si="563">+DV34+FW34</f>
        <v>0</v>
      </c>
      <c r="HX34" s="25">
        <f t="shared" ref="HX34" si="564">+DW34+FX34</f>
        <v>0</v>
      </c>
      <c r="HY34" s="25">
        <f t="shared" ref="HY34" si="565">+DX34+FY34</f>
        <v>0</v>
      </c>
      <c r="HZ34" s="25">
        <f t="shared" ref="HZ34" si="566">+DY34+FZ34</f>
        <v>0</v>
      </c>
      <c r="IA34" s="25">
        <f t="shared" ref="IA34" si="567">+DZ34+GA34</f>
        <v>0</v>
      </c>
      <c r="IB34" s="25">
        <f t="shared" ref="IB34" si="568">+EA34+GB34</f>
        <v>0</v>
      </c>
      <c r="IC34" s="25">
        <f t="shared" ref="IC34" si="569">+EB34+GC34</f>
        <v>163114</v>
      </c>
      <c r="ID34" s="25">
        <f t="shared" ref="ID34" si="570">+EC34+GD34</f>
        <v>194316</v>
      </c>
      <c r="IE34" s="25">
        <f t="shared" ref="IE34" si="571">+ED34+GE34</f>
        <v>218351.14050000001</v>
      </c>
      <c r="IF34" s="25">
        <f t="shared" ref="IF34" si="572">+EE34+GF34</f>
        <v>205054.16699999996</v>
      </c>
      <c r="IG34" s="25">
        <f t="shared" ref="IG34" si="573">+EF34+GG34</f>
        <v>171886.25400000002</v>
      </c>
      <c r="IH34" s="25">
        <f t="shared" ref="IH34" si="574">+EG34+GH34</f>
        <v>387092.86349999998</v>
      </c>
      <c r="II34" s="25">
        <f t="shared" ref="II34" si="575">+EH34+GI34</f>
        <v>221500.05</v>
      </c>
      <c r="IJ34" s="25">
        <f t="shared" ref="IJ34" si="576">+EI34+GJ34</f>
        <v>154674.0465</v>
      </c>
      <c r="IK34" s="25">
        <f t="shared" ref="IK34" si="577">+EJ34+GK34</f>
        <v>196383.9</v>
      </c>
      <c r="IL34" s="25">
        <f t="shared" ref="IL34" si="578">+EK34+GL34</f>
        <v>146710</v>
      </c>
      <c r="IM34" s="25">
        <f t="shared" ref="IM34" si="579">+EL34+GM34</f>
        <v>173320.19999999998</v>
      </c>
      <c r="IN34" s="25">
        <f t="shared" ref="IN34" si="580">+EM34+GN34</f>
        <v>167963.85</v>
      </c>
      <c r="IO34" s="25">
        <f t="shared" ref="IO34" si="581">+EN34+GO34</f>
        <v>164044</v>
      </c>
      <c r="IP34" s="25">
        <f t="shared" ref="IP34" si="582">+EO34+GP34</f>
        <v>164044</v>
      </c>
      <c r="IQ34" s="25">
        <f t="shared" ref="IQ34" si="583">+EP34+GQ34</f>
        <v>164044</v>
      </c>
      <c r="IR34" s="25">
        <f t="shared" ref="IR34" si="584">+EQ34+GR34</f>
        <v>164044</v>
      </c>
      <c r="IS34" s="25">
        <f t="shared" si="53"/>
        <v>164044</v>
      </c>
      <c r="IT34" s="25">
        <f t="shared" si="54"/>
        <v>164044</v>
      </c>
      <c r="IU34" s="25">
        <f t="shared" si="55"/>
        <v>164044</v>
      </c>
      <c r="IV34" s="25">
        <f t="shared" si="56"/>
        <v>164044</v>
      </c>
      <c r="IW34" s="25">
        <f t="shared" si="236"/>
        <v>164044</v>
      </c>
      <c r="IX34" s="25">
        <f t="shared" si="171"/>
        <v>164044</v>
      </c>
      <c r="IY34" s="25">
        <f t="shared" si="237"/>
        <v>164617</v>
      </c>
      <c r="IZ34" s="25">
        <f t="shared" si="238"/>
        <v>181230</v>
      </c>
      <c r="JA34" s="25">
        <f t="shared" si="239"/>
        <v>181230</v>
      </c>
      <c r="JB34" s="25">
        <f t="shared" si="240"/>
        <v>181230</v>
      </c>
      <c r="JC34" s="25">
        <f t="shared" si="241"/>
        <v>181230</v>
      </c>
      <c r="JD34" s="25">
        <f t="shared" si="242"/>
        <v>181230</v>
      </c>
      <c r="JE34" s="25">
        <f t="shared" si="243"/>
        <v>181230</v>
      </c>
      <c r="JF34" s="25">
        <f t="shared" si="420"/>
        <v>181230</v>
      </c>
      <c r="JG34" s="25">
        <f t="shared" si="421"/>
        <v>181230</v>
      </c>
      <c r="JH34" s="25">
        <f t="shared" si="422"/>
        <v>195749</v>
      </c>
      <c r="JI34" s="25">
        <f t="shared" si="423"/>
        <v>181230</v>
      </c>
      <c r="JJ34" s="25">
        <f t="shared" si="424"/>
        <v>181230</v>
      </c>
      <c r="JK34" s="25">
        <f t="shared" si="425"/>
        <v>230626</v>
      </c>
      <c r="JL34" s="25">
        <f t="shared" si="426"/>
        <v>225495</v>
      </c>
      <c r="JM34" s="25">
        <f t="shared" si="427"/>
        <v>208415</v>
      </c>
      <c r="JN34" s="25">
        <f t="shared" si="428"/>
        <v>208415</v>
      </c>
      <c r="JO34" s="25">
        <f t="shared" si="429"/>
        <v>208415</v>
      </c>
      <c r="JP34" s="25">
        <f t="shared" si="430"/>
        <v>208415</v>
      </c>
      <c r="JQ34" s="25">
        <f t="shared" si="431"/>
        <v>208415</v>
      </c>
      <c r="JR34" s="25">
        <f t="shared" si="432"/>
        <v>208415</v>
      </c>
      <c r="JS34" s="28">
        <f t="shared" si="65"/>
        <v>208415</v>
      </c>
      <c r="JT34" s="30">
        <f t="shared" si="66"/>
        <v>0</v>
      </c>
      <c r="JU34" s="30">
        <f t="shared" si="67"/>
        <v>0</v>
      </c>
      <c r="JV34" s="30">
        <f t="shared" si="68"/>
        <v>0</v>
      </c>
      <c r="JW34" s="30">
        <f t="shared" si="69"/>
        <v>0</v>
      </c>
      <c r="JX34" s="30">
        <f t="shared" si="70"/>
        <v>0</v>
      </c>
      <c r="JY34" s="30">
        <f t="shared" si="71"/>
        <v>0</v>
      </c>
      <c r="JZ34" s="30">
        <f t="shared" si="72"/>
        <v>0</v>
      </c>
      <c r="KA34" s="30">
        <f t="shared" si="73"/>
        <v>0</v>
      </c>
      <c r="KB34" s="30">
        <f t="shared" si="74"/>
        <v>0</v>
      </c>
      <c r="KC34" s="30">
        <f t="shared" si="75"/>
        <v>0</v>
      </c>
      <c r="KD34" s="30">
        <f t="shared" si="76"/>
        <v>189.00811123986094</v>
      </c>
      <c r="KE34" s="30">
        <f t="shared" si="77"/>
        <v>225.16338354577056</v>
      </c>
      <c r="KF34" s="30">
        <f t="shared" si="78"/>
        <v>253.01406778679026</v>
      </c>
      <c r="KG34" s="30">
        <f t="shared" si="79"/>
        <v>237.60621900347618</v>
      </c>
      <c r="KH34" s="30">
        <f t="shared" si="80"/>
        <v>199.1729478563152</v>
      </c>
      <c r="KI34" s="30">
        <f t="shared" si="81"/>
        <v>448.54329490150633</v>
      </c>
      <c r="KJ34" s="30">
        <f t="shared" si="82"/>
        <v>256.66286210892235</v>
      </c>
      <c r="KK34" s="30">
        <f t="shared" si="83"/>
        <v>179.22832734646582</v>
      </c>
      <c r="KL34" s="30">
        <f t="shared" si="84"/>
        <v>227.55955967555039</v>
      </c>
      <c r="KM34" s="30">
        <f t="shared" si="85"/>
        <v>170</v>
      </c>
      <c r="KN34" s="30">
        <f t="shared" si="86"/>
        <v>200.8345307068366</v>
      </c>
      <c r="KO34" s="30">
        <f t="shared" si="87"/>
        <v>194.62786790266512</v>
      </c>
      <c r="KP34" s="30">
        <f t="shared" si="88"/>
        <v>190.08574739281576</v>
      </c>
      <c r="KQ34" s="30">
        <f t="shared" si="89"/>
        <v>190.08574739281576</v>
      </c>
      <c r="KR34" s="30">
        <f t="shared" si="90"/>
        <v>190.08574739281576</v>
      </c>
      <c r="KS34" s="30">
        <f t="shared" si="91"/>
        <v>190.08574739281576</v>
      </c>
      <c r="KT34" s="30">
        <f t="shared" si="92"/>
        <v>190.08574739281576</v>
      </c>
      <c r="KU34" s="30">
        <f t="shared" si="93"/>
        <v>190.08574739281576</v>
      </c>
      <c r="KV34" s="30">
        <f t="shared" si="94"/>
        <v>190.08574739281576</v>
      </c>
      <c r="KW34" s="30">
        <f t="shared" si="95"/>
        <v>190.08574739281576</v>
      </c>
      <c r="KX34" s="30">
        <f t="shared" si="96"/>
        <v>190.08574739281576</v>
      </c>
      <c r="KY34" s="30">
        <f t="shared" si="97"/>
        <v>190.08574739281576</v>
      </c>
      <c r="KZ34" s="30">
        <f t="shared" si="98"/>
        <v>190.74971031286211</v>
      </c>
      <c r="LA34" s="30">
        <f t="shared" si="99"/>
        <v>210</v>
      </c>
      <c r="LB34" s="30">
        <f t="shared" si="99"/>
        <v>210</v>
      </c>
      <c r="LC34" s="30">
        <f t="shared" si="99"/>
        <v>210</v>
      </c>
      <c r="LD34" s="30">
        <f t="shared" si="99"/>
        <v>210</v>
      </c>
      <c r="LE34" s="30">
        <f t="shared" si="304"/>
        <v>210</v>
      </c>
      <c r="LF34" s="30">
        <f t="shared" si="304"/>
        <v>210</v>
      </c>
      <c r="LG34" s="30">
        <f t="shared" si="304"/>
        <v>210</v>
      </c>
      <c r="LH34" s="30">
        <f t="shared" si="304"/>
        <v>210</v>
      </c>
      <c r="LI34" s="30">
        <f t="shared" si="304"/>
        <v>226.82387022016223</v>
      </c>
      <c r="LJ34" s="30">
        <f t="shared" si="304"/>
        <v>210</v>
      </c>
      <c r="LK34" s="30">
        <f t="shared" si="305"/>
        <v>210</v>
      </c>
      <c r="LL34" s="30">
        <f t="shared" si="305"/>
        <v>267.23754345307066</v>
      </c>
      <c r="LM34" s="30">
        <f t="shared" si="305"/>
        <v>261.29200463499421</v>
      </c>
      <c r="LN34" s="30">
        <f t="shared" si="305"/>
        <v>241.50057937427579</v>
      </c>
      <c r="LO34" s="30">
        <f t="shared" si="305"/>
        <v>241.50057937427579</v>
      </c>
      <c r="LP34" s="30">
        <f t="shared" si="305"/>
        <v>241.50057937427579</v>
      </c>
      <c r="LQ34" s="30">
        <f t="shared" si="305"/>
        <v>241.50057937427579</v>
      </c>
      <c r="LR34" s="30">
        <f t="shared" si="305"/>
        <v>241.50057937427579</v>
      </c>
      <c r="LS34" s="30">
        <f t="shared" si="305"/>
        <v>241.50057937427579</v>
      </c>
      <c r="LT34" s="69">
        <f t="shared" si="100"/>
        <v>241.50057937427579</v>
      </c>
      <c r="LU34" s="40">
        <f t="shared" si="101"/>
        <v>241.50057937427579</v>
      </c>
      <c r="LV34" s="40">
        <f t="shared" si="102"/>
        <v>0</v>
      </c>
    </row>
    <row r="35" spans="1:334" x14ac:dyDescent="0.25">
      <c r="A35" s="21">
        <f t="shared" si="103"/>
        <v>34</v>
      </c>
      <c r="B35" s="22" t="s">
        <v>211</v>
      </c>
      <c r="C35" s="21" t="s">
        <v>506</v>
      </c>
      <c r="D35" s="22" t="s">
        <v>7</v>
      </c>
      <c r="E35" s="23"/>
      <c r="F35" s="21" t="s">
        <v>1086</v>
      </c>
      <c r="G35" s="32" t="s">
        <v>267</v>
      </c>
      <c r="H35" s="31" t="s">
        <v>289</v>
      </c>
      <c r="I35" s="21" t="s">
        <v>197</v>
      </c>
      <c r="J35" s="94">
        <v>41297</v>
      </c>
      <c r="K35" s="94"/>
      <c r="L35" s="21" t="s">
        <v>275</v>
      </c>
      <c r="M35" s="25">
        <v>517</v>
      </c>
      <c r="N35" s="25">
        <v>863</v>
      </c>
      <c r="O35" s="26">
        <v>0</v>
      </c>
      <c r="P35" s="27">
        <v>462897</v>
      </c>
      <c r="Q35" s="27">
        <v>382548</v>
      </c>
      <c r="R35" s="27">
        <v>278394</v>
      </c>
      <c r="S35" s="27">
        <v>250000</v>
      </c>
      <c r="T35" s="25">
        <v>300000</v>
      </c>
      <c r="U35" s="25">
        <v>156000</v>
      </c>
      <c r="V35" s="25">
        <v>138000</v>
      </c>
      <c r="W35" s="25">
        <v>149577.74999999997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5">
        <v>0</v>
      </c>
      <c r="AL35" s="25">
        <v>0</v>
      </c>
      <c r="AM35" s="25">
        <v>0</v>
      </c>
      <c r="AN35" s="25">
        <v>0</v>
      </c>
      <c r="AO35" s="25">
        <v>0</v>
      </c>
      <c r="AP35" s="25">
        <v>0</v>
      </c>
      <c r="AQ35" s="25">
        <v>0</v>
      </c>
      <c r="AR35" s="25">
        <v>0</v>
      </c>
      <c r="AS35" s="25">
        <v>0</v>
      </c>
      <c r="AT35" s="25">
        <v>0</v>
      </c>
      <c r="AU35" s="25">
        <v>0</v>
      </c>
      <c r="AV35" s="25">
        <v>0</v>
      </c>
      <c r="AW35" s="25">
        <v>0</v>
      </c>
      <c r="AX35" s="25">
        <v>0</v>
      </c>
      <c r="AY35" s="25">
        <v>0</v>
      </c>
      <c r="AZ35" s="25">
        <v>0</v>
      </c>
      <c r="BA35" s="25">
        <v>0</v>
      </c>
      <c r="BB35" s="25">
        <v>0</v>
      </c>
      <c r="BC35" s="25">
        <v>0</v>
      </c>
      <c r="BD35" s="25">
        <v>0</v>
      </c>
      <c r="BE35" s="25">
        <v>0</v>
      </c>
      <c r="BF35" s="25">
        <v>0</v>
      </c>
      <c r="BG35" s="25">
        <v>0</v>
      </c>
      <c r="BH35" s="25">
        <v>0</v>
      </c>
      <c r="BI35" s="25">
        <v>0</v>
      </c>
      <c r="BJ35" s="25">
        <v>0</v>
      </c>
      <c r="BK35" s="25">
        <v>0</v>
      </c>
      <c r="BL35" s="25">
        <v>0</v>
      </c>
      <c r="BM35" s="25">
        <v>0</v>
      </c>
      <c r="BN35" s="25">
        <v>0</v>
      </c>
      <c r="BO35" s="75">
        <v>0</v>
      </c>
      <c r="BP35" s="28">
        <f t="shared" si="63"/>
        <v>0</v>
      </c>
      <c r="BQ35" s="29">
        <f t="shared" si="523"/>
        <v>895.35203094777557</v>
      </c>
      <c r="BR35" s="29">
        <f t="shared" si="524"/>
        <v>739.93810444874271</v>
      </c>
      <c r="BS35" s="29">
        <f t="shared" si="525"/>
        <v>538.47969052224369</v>
      </c>
      <c r="BT35" s="29">
        <f t="shared" si="526"/>
        <v>483.55899419729207</v>
      </c>
      <c r="BU35" s="29">
        <f t="shared" si="527"/>
        <v>580.27079303675043</v>
      </c>
      <c r="BV35" s="29">
        <f t="shared" si="528"/>
        <v>301.74081237911025</v>
      </c>
      <c r="BW35" s="29">
        <f t="shared" si="529"/>
        <v>266.9245647969052</v>
      </c>
      <c r="BX35" s="29">
        <f t="shared" si="530"/>
        <v>289.31866537717593</v>
      </c>
      <c r="BY35" s="29">
        <f t="shared" si="531"/>
        <v>0</v>
      </c>
      <c r="BZ35" s="29">
        <f t="shared" si="532"/>
        <v>0</v>
      </c>
      <c r="CA35" s="29">
        <f t="shared" si="533"/>
        <v>0</v>
      </c>
      <c r="CB35" s="29">
        <f t="shared" si="534"/>
        <v>0</v>
      </c>
      <c r="CC35" s="29">
        <f t="shared" si="535"/>
        <v>0</v>
      </c>
      <c r="CD35" s="29">
        <f t="shared" si="536"/>
        <v>0</v>
      </c>
      <c r="CE35" s="29">
        <f t="shared" si="537"/>
        <v>0</v>
      </c>
      <c r="CF35" s="29">
        <f t="shared" si="538"/>
        <v>0</v>
      </c>
      <c r="CG35" s="29">
        <f t="shared" si="539"/>
        <v>0</v>
      </c>
      <c r="CH35" s="29">
        <f t="shared" si="540"/>
        <v>0</v>
      </c>
      <c r="CI35" s="29">
        <f t="shared" si="541"/>
        <v>0</v>
      </c>
      <c r="CJ35" s="29">
        <f t="shared" si="542"/>
        <v>0</v>
      </c>
      <c r="CK35" s="29">
        <f t="shared" si="543"/>
        <v>0</v>
      </c>
      <c r="CL35" s="29">
        <f t="shared" si="544"/>
        <v>0</v>
      </c>
      <c r="CM35" s="29">
        <f t="shared" si="545"/>
        <v>0</v>
      </c>
      <c r="CN35" s="29">
        <f t="shared" si="546"/>
        <v>0</v>
      </c>
      <c r="CO35" s="29">
        <f t="shared" si="547"/>
        <v>0</v>
      </c>
      <c r="CP35" s="29">
        <f t="shared" si="548"/>
        <v>0</v>
      </c>
      <c r="CQ35" s="29">
        <f t="shared" si="549"/>
        <v>0</v>
      </c>
      <c r="CR35" s="29">
        <f t="shared" si="550"/>
        <v>0</v>
      </c>
      <c r="CS35" s="29">
        <f t="shared" si="550"/>
        <v>0</v>
      </c>
      <c r="CT35" s="29">
        <f t="shared" si="550"/>
        <v>0</v>
      </c>
      <c r="CU35" s="29">
        <f t="shared" si="550"/>
        <v>0</v>
      </c>
      <c r="CV35" s="29">
        <f t="shared" si="550"/>
        <v>0</v>
      </c>
      <c r="CW35" s="29">
        <f t="shared" si="550"/>
        <v>0</v>
      </c>
      <c r="CX35" s="29">
        <f t="shared" si="550"/>
        <v>0</v>
      </c>
      <c r="CY35" s="29">
        <f t="shared" si="550"/>
        <v>0</v>
      </c>
      <c r="CZ35" s="29">
        <f t="shared" si="550"/>
        <v>0</v>
      </c>
      <c r="DA35" s="29">
        <f t="shared" si="550"/>
        <v>0</v>
      </c>
      <c r="DB35" s="29">
        <f t="shared" si="550"/>
        <v>0</v>
      </c>
      <c r="DC35" s="29">
        <f t="shared" si="550"/>
        <v>0</v>
      </c>
      <c r="DD35" s="29">
        <f t="shared" si="550"/>
        <v>0</v>
      </c>
      <c r="DE35" s="29">
        <f t="shared" si="551"/>
        <v>0</v>
      </c>
      <c r="DF35" s="29">
        <f t="shared" si="552"/>
        <v>0</v>
      </c>
      <c r="DG35" s="29">
        <f t="shared" si="553"/>
        <v>0</v>
      </c>
      <c r="DH35" s="29">
        <f t="shared" si="554"/>
        <v>0</v>
      </c>
      <c r="DI35" s="29">
        <f t="shared" si="555"/>
        <v>0</v>
      </c>
      <c r="DJ35" s="29">
        <f t="shared" si="556"/>
        <v>0</v>
      </c>
      <c r="DK35" s="29">
        <f t="shared" si="556"/>
        <v>0</v>
      </c>
      <c r="DL35" s="29">
        <f t="shared" si="556"/>
        <v>0</v>
      </c>
      <c r="DM35" s="29">
        <f t="shared" si="556"/>
        <v>0</v>
      </c>
      <c r="DN35" s="29">
        <f t="shared" si="557"/>
        <v>0</v>
      </c>
      <c r="DO35" s="29">
        <f t="shared" si="557"/>
        <v>0</v>
      </c>
      <c r="DP35" s="29">
        <f t="shared" si="557"/>
        <v>0</v>
      </c>
      <c r="DQ35" s="105">
        <f t="shared" si="558"/>
        <v>0</v>
      </c>
      <c r="DR35" s="25">
        <v>220000</v>
      </c>
      <c r="DS35" s="25">
        <v>220000</v>
      </c>
      <c r="DT35" s="25">
        <v>220000</v>
      </c>
      <c r="DU35" s="25">
        <v>220000</v>
      </c>
      <c r="DV35" s="25">
        <v>220000</v>
      </c>
      <c r="DW35" s="25">
        <v>220000</v>
      </c>
      <c r="DX35" s="25">
        <v>220000</v>
      </c>
      <c r="DY35" s="25">
        <v>176000</v>
      </c>
      <c r="DZ35" s="25"/>
      <c r="EA35" s="25"/>
      <c r="EB35" s="25"/>
      <c r="EC35" s="25"/>
      <c r="ED35" s="25"/>
      <c r="EE35" s="25">
        <v>0</v>
      </c>
      <c r="EF35" s="25">
        <v>0</v>
      </c>
      <c r="EG35" s="25">
        <v>0</v>
      </c>
      <c r="EH35" s="25">
        <v>0</v>
      </c>
      <c r="EI35" s="25">
        <v>0</v>
      </c>
      <c r="EJ35" s="25">
        <v>0</v>
      </c>
      <c r="EK35" s="25">
        <v>0</v>
      </c>
      <c r="EL35" s="25">
        <v>0</v>
      </c>
      <c r="EM35" s="25">
        <v>0</v>
      </c>
      <c r="EN35" s="25">
        <v>0</v>
      </c>
      <c r="EO35" s="25">
        <v>0</v>
      </c>
      <c r="EP35" s="25">
        <v>0</v>
      </c>
      <c r="EQ35" s="25">
        <v>0</v>
      </c>
      <c r="ER35" s="25">
        <v>0</v>
      </c>
      <c r="ES35" s="25">
        <v>0</v>
      </c>
      <c r="ET35" s="25">
        <v>0</v>
      </c>
      <c r="EU35" s="25">
        <v>0</v>
      </c>
      <c r="EV35" s="25">
        <v>0</v>
      </c>
      <c r="EW35" s="25">
        <v>0</v>
      </c>
      <c r="EX35" s="25">
        <v>0</v>
      </c>
      <c r="EY35" s="25">
        <v>0</v>
      </c>
      <c r="EZ35" s="25">
        <v>0</v>
      </c>
      <c r="FA35" s="25">
        <v>0</v>
      </c>
      <c r="FB35" s="25">
        <v>0</v>
      </c>
      <c r="FC35" s="25">
        <v>0</v>
      </c>
      <c r="FD35" s="25">
        <v>0</v>
      </c>
      <c r="FE35" s="25">
        <v>0</v>
      </c>
      <c r="FF35" s="25">
        <v>0</v>
      </c>
      <c r="FG35" s="25">
        <v>0</v>
      </c>
      <c r="FH35" s="25">
        <v>0</v>
      </c>
      <c r="FI35" s="25">
        <v>0</v>
      </c>
      <c r="FJ35" s="25">
        <v>0</v>
      </c>
      <c r="FK35" s="25">
        <v>0</v>
      </c>
      <c r="FL35" s="25">
        <v>0</v>
      </c>
      <c r="FM35" s="25">
        <v>0</v>
      </c>
      <c r="FN35" s="25">
        <v>0</v>
      </c>
      <c r="FO35" s="25">
        <v>0</v>
      </c>
      <c r="FP35" s="25">
        <v>0</v>
      </c>
      <c r="FQ35" s="75">
        <v>0</v>
      </c>
      <c r="FR35" s="28">
        <f t="shared" si="64"/>
        <v>0</v>
      </c>
      <c r="FS35" s="25">
        <v>0</v>
      </c>
      <c r="FT35" s="25">
        <v>0</v>
      </c>
      <c r="FU35" s="25">
        <v>0</v>
      </c>
      <c r="FV35" s="25">
        <v>0</v>
      </c>
      <c r="FW35" s="25">
        <v>0</v>
      </c>
      <c r="FX35" s="25">
        <v>0</v>
      </c>
      <c r="FY35" s="25">
        <v>0</v>
      </c>
      <c r="FZ35" s="25">
        <v>0</v>
      </c>
      <c r="GA35" s="25">
        <v>0</v>
      </c>
      <c r="GB35" s="25">
        <v>0</v>
      </c>
      <c r="GC35" s="25">
        <v>0</v>
      </c>
      <c r="GD35" s="25">
        <v>0</v>
      </c>
      <c r="GE35" s="25">
        <v>0</v>
      </c>
      <c r="GF35" s="25">
        <v>0</v>
      </c>
      <c r="GG35" s="25">
        <v>0</v>
      </c>
      <c r="GH35" s="25">
        <v>0</v>
      </c>
      <c r="GI35" s="25">
        <v>0</v>
      </c>
      <c r="GJ35" s="25">
        <v>0</v>
      </c>
      <c r="GK35" s="25">
        <v>0</v>
      </c>
      <c r="GL35" s="25">
        <v>0</v>
      </c>
      <c r="GM35" s="25">
        <v>0</v>
      </c>
      <c r="GN35" s="25">
        <v>0</v>
      </c>
      <c r="GO35" s="25">
        <v>0</v>
      </c>
      <c r="GP35" s="25">
        <v>0</v>
      </c>
      <c r="GQ35" s="25">
        <v>0</v>
      </c>
      <c r="GR35" s="25">
        <v>0</v>
      </c>
      <c r="GS35" s="25">
        <v>0</v>
      </c>
      <c r="GT35" s="25">
        <v>0</v>
      </c>
      <c r="GU35" s="25">
        <v>0</v>
      </c>
      <c r="GV35" s="25">
        <v>0</v>
      </c>
      <c r="GW35" s="25">
        <v>0</v>
      </c>
      <c r="GX35" s="25">
        <v>0</v>
      </c>
      <c r="GY35" s="25">
        <v>0</v>
      </c>
      <c r="GZ35" s="25">
        <v>0</v>
      </c>
      <c r="HA35" s="25">
        <v>0</v>
      </c>
      <c r="HB35" s="25">
        <v>0</v>
      </c>
      <c r="HC35" s="75">
        <v>0</v>
      </c>
      <c r="HD35" s="75">
        <v>0</v>
      </c>
      <c r="HE35" s="75">
        <v>0</v>
      </c>
      <c r="HF35" s="75">
        <v>0</v>
      </c>
      <c r="HG35" s="75">
        <v>0</v>
      </c>
      <c r="HH35" s="75">
        <v>0</v>
      </c>
      <c r="HI35" s="75">
        <v>0</v>
      </c>
      <c r="HJ35" s="75">
        <v>0</v>
      </c>
      <c r="HK35" s="75">
        <v>0</v>
      </c>
      <c r="HL35" s="75">
        <v>0</v>
      </c>
      <c r="HM35" s="75">
        <v>0</v>
      </c>
      <c r="HN35" s="75">
        <v>0</v>
      </c>
      <c r="HO35" s="75">
        <v>0</v>
      </c>
      <c r="HP35" s="75">
        <v>0</v>
      </c>
      <c r="HQ35" s="75">
        <v>0</v>
      </c>
      <c r="HR35" s="75">
        <v>0</v>
      </c>
      <c r="HS35" s="25">
        <f t="shared" si="27"/>
        <v>220000</v>
      </c>
      <c r="HT35" s="25">
        <f t="shared" si="28"/>
        <v>220000</v>
      </c>
      <c r="HU35" s="25">
        <f t="shared" si="29"/>
        <v>220000</v>
      </c>
      <c r="HV35" s="25">
        <f t="shared" si="30"/>
        <v>220000</v>
      </c>
      <c r="HW35" s="25">
        <f t="shared" si="31"/>
        <v>220000</v>
      </c>
      <c r="HX35" s="25">
        <f t="shared" si="32"/>
        <v>220000</v>
      </c>
      <c r="HY35" s="25">
        <f t="shared" si="33"/>
        <v>220000</v>
      </c>
      <c r="HZ35" s="25">
        <f t="shared" si="34"/>
        <v>176000</v>
      </c>
      <c r="IA35" s="25">
        <f t="shared" si="35"/>
        <v>0</v>
      </c>
      <c r="IB35" s="25">
        <f t="shared" si="36"/>
        <v>0</v>
      </c>
      <c r="IC35" s="25">
        <f t="shared" si="37"/>
        <v>0</v>
      </c>
      <c r="ID35" s="25">
        <f t="shared" si="38"/>
        <v>0</v>
      </c>
      <c r="IE35" s="25">
        <f t="shared" si="39"/>
        <v>0</v>
      </c>
      <c r="IF35" s="25">
        <f t="shared" si="40"/>
        <v>0</v>
      </c>
      <c r="IG35" s="25">
        <f t="shared" si="41"/>
        <v>0</v>
      </c>
      <c r="IH35" s="25">
        <f t="shared" si="42"/>
        <v>0</v>
      </c>
      <c r="II35" s="25">
        <f t="shared" si="43"/>
        <v>0</v>
      </c>
      <c r="IJ35" s="25">
        <f t="shared" si="44"/>
        <v>0</v>
      </c>
      <c r="IK35" s="25">
        <f t="shared" si="45"/>
        <v>0</v>
      </c>
      <c r="IL35" s="25">
        <f t="shared" si="46"/>
        <v>0</v>
      </c>
      <c r="IM35" s="25">
        <f t="shared" si="47"/>
        <v>0</v>
      </c>
      <c r="IN35" s="25">
        <f t="shared" si="48"/>
        <v>0</v>
      </c>
      <c r="IO35" s="25">
        <f t="shared" si="49"/>
        <v>0</v>
      </c>
      <c r="IP35" s="25">
        <f t="shared" si="50"/>
        <v>0</v>
      </c>
      <c r="IQ35" s="25">
        <f t="shared" si="302"/>
        <v>0</v>
      </c>
      <c r="IR35" s="25">
        <f t="shared" si="303"/>
        <v>0</v>
      </c>
      <c r="IS35" s="25">
        <f t="shared" si="53"/>
        <v>0</v>
      </c>
      <c r="IT35" s="25">
        <f t="shared" si="54"/>
        <v>0</v>
      </c>
      <c r="IU35" s="25">
        <f t="shared" si="55"/>
        <v>0</v>
      </c>
      <c r="IV35" s="25">
        <f t="shared" si="56"/>
        <v>0</v>
      </c>
      <c r="IW35" s="25">
        <f t="shared" si="236"/>
        <v>0</v>
      </c>
      <c r="IX35" s="25">
        <f t="shared" si="171"/>
        <v>0</v>
      </c>
      <c r="IY35" s="25">
        <f t="shared" si="237"/>
        <v>0</v>
      </c>
      <c r="IZ35" s="25">
        <f t="shared" si="238"/>
        <v>0</v>
      </c>
      <c r="JA35" s="25">
        <f t="shared" si="239"/>
        <v>0</v>
      </c>
      <c r="JB35" s="25">
        <f t="shared" si="240"/>
        <v>0</v>
      </c>
      <c r="JC35" s="25">
        <f t="shared" si="241"/>
        <v>0</v>
      </c>
      <c r="JD35" s="25">
        <f t="shared" si="242"/>
        <v>0</v>
      </c>
      <c r="JE35" s="25">
        <f t="shared" si="243"/>
        <v>0</v>
      </c>
      <c r="JF35" s="25">
        <f t="shared" si="420"/>
        <v>0</v>
      </c>
      <c r="JG35" s="25">
        <f t="shared" si="421"/>
        <v>0</v>
      </c>
      <c r="JH35" s="25">
        <f t="shared" si="422"/>
        <v>0</v>
      </c>
      <c r="JI35" s="25">
        <f t="shared" si="423"/>
        <v>0</v>
      </c>
      <c r="JJ35" s="25">
        <f t="shared" si="424"/>
        <v>0</v>
      </c>
      <c r="JK35" s="25">
        <f t="shared" si="425"/>
        <v>0</v>
      </c>
      <c r="JL35" s="25">
        <f t="shared" si="426"/>
        <v>0</v>
      </c>
      <c r="JM35" s="25">
        <f t="shared" si="427"/>
        <v>0</v>
      </c>
      <c r="JN35" s="25">
        <f t="shared" si="428"/>
        <v>0</v>
      </c>
      <c r="JO35" s="25">
        <f t="shared" si="429"/>
        <v>0</v>
      </c>
      <c r="JP35" s="25">
        <f t="shared" si="430"/>
        <v>0</v>
      </c>
      <c r="JQ35" s="25">
        <f t="shared" si="431"/>
        <v>0</v>
      </c>
      <c r="JR35" s="25">
        <f t="shared" si="432"/>
        <v>0</v>
      </c>
      <c r="JS35" s="28">
        <f t="shared" si="65"/>
        <v>0</v>
      </c>
      <c r="JT35" s="30">
        <f t="shared" si="66"/>
        <v>254.92468134414833</v>
      </c>
      <c r="JU35" s="30">
        <f t="shared" si="67"/>
        <v>254.92468134414833</v>
      </c>
      <c r="JV35" s="30">
        <f t="shared" si="68"/>
        <v>254.92468134414833</v>
      </c>
      <c r="JW35" s="30">
        <f t="shared" si="69"/>
        <v>254.92468134414833</v>
      </c>
      <c r="JX35" s="30">
        <f t="shared" si="70"/>
        <v>254.92468134414833</v>
      </c>
      <c r="JY35" s="30">
        <f t="shared" si="71"/>
        <v>254.92468134414833</v>
      </c>
      <c r="JZ35" s="30">
        <f t="shared" si="72"/>
        <v>254.92468134414833</v>
      </c>
      <c r="KA35" s="30">
        <f t="shared" si="73"/>
        <v>203.93974507531865</v>
      </c>
      <c r="KB35" s="30">
        <f t="shared" si="74"/>
        <v>0</v>
      </c>
      <c r="KC35" s="30">
        <f t="shared" si="75"/>
        <v>0</v>
      </c>
      <c r="KD35" s="30">
        <f t="shared" si="76"/>
        <v>0</v>
      </c>
      <c r="KE35" s="30">
        <f t="shared" si="77"/>
        <v>0</v>
      </c>
      <c r="KF35" s="30">
        <f t="shared" si="78"/>
        <v>0</v>
      </c>
      <c r="KG35" s="30">
        <f t="shared" si="79"/>
        <v>0</v>
      </c>
      <c r="KH35" s="30">
        <f t="shared" si="80"/>
        <v>0</v>
      </c>
      <c r="KI35" s="30">
        <f t="shared" si="81"/>
        <v>0</v>
      </c>
      <c r="KJ35" s="30">
        <f t="shared" si="82"/>
        <v>0</v>
      </c>
      <c r="KK35" s="30">
        <f t="shared" si="83"/>
        <v>0</v>
      </c>
      <c r="KL35" s="30">
        <f t="shared" si="84"/>
        <v>0</v>
      </c>
      <c r="KM35" s="30">
        <f t="shared" si="85"/>
        <v>0</v>
      </c>
      <c r="KN35" s="30">
        <f t="shared" si="86"/>
        <v>0</v>
      </c>
      <c r="KO35" s="30">
        <f t="shared" si="87"/>
        <v>0</v>
      </c>
      <c r="KP35" s="30">
        <f t="shared" si="88"/>
        <v>0</v>
      </c>
      <c r="KQ35" s="30">
        <f t="shared" si="89"/>
        <v>0</v>
      </c>
      <c r="KR35" s="30">
        <f t="shared" si="90"/>
        <v>0</v>
      </c>
      <c r="KS35" s="30">
        <f t="shared" si="91"/>
        <v>0</v>
      </c>
      <c r="KT35" s="30">
        <f t="shared" si="92"/>
        <v>0</v>
      </c>
      <c r="KU35" s="30">
        <f t="shared" si="93"/>
        <v>0</v>
      </c>
      <c r="KV35" s="30">
        <f t="shared" si="94"/>
        <v>0</v>
      </c>
      <c r="KW35" s="30">
        <f t="shared" si="95"/>
        <v>0</v>
      </c>
      <c r="KX35" s="30">
        <f t="shared" si="96"/>
        <v>0</v>
      </c>
      <c r="KY35" s="30">
        <f t="shared" si="97"/>
        <v>0</v>
      </c>
      <c r="KZ35" s="30">
        <f t="shared" si="98"/>
        <v>0</v>
      </c>
      <c r="LA35" s="30">
        <f t="shared" si="99"/>
        <v>0</v>
      </c>
      <c r="LB35" s="30">
        <f t="shared" si="99"/>
        <v>0</v>
      </c>
      <c r="LC35" s="30">
        <f t="shared" si="99"/>
        <v>0</v>
      </c>
      <c r="LD35" s="30">
        <f t="shared" si="99"/>
        <v>0</v>
      </c>
      <c r="LE35" s="30">
        <f t="shared" si="304"/>
        <v>0</v>
      </c>
      <c r="LF35" s="30">
        <f t="shared" si="304"/>
        <v>0</v>
      </c>
      <c r="LG35" s="30">
        <f t="shared" si="304"/>
        <v>0</v>
      </c>
      <c r="LH35" s="30">
        <f t="shared" si="304"/>
        <v>0</v>
      </c>
      <c r="LI35" s="30">
        <f t="shared" si="304"/>
        <v>0</v>
      </c>
      <c r="LJ35" s="30">
        <f t="shared" ref="LJ35:LQ73" si="585">+JI35/$N35</f>
        <v>0</v>
      </c>
      <c r="LK35" s="30">
        <f t="shared" si="585"/>
        <v>0</v>
      </c>
      <c r="LL35" s="30">
        <f t="shared" si="585"/>
        <v>0</v>
      </c>
      <c r="LM35" s="30">
        <f t="shared" si="585"/>
        <v>0</v>
      </c>
      <c r="LN35" s="30">
        <f t="shared" si="585"/>
        <v>0</v>
      </c>
      <c r="LO35" s="30">
        <f t="shared" si="585"/>
        <v>0</v>
      </c>
      <c r="LP35" s="30">
        <f t="shared" si="585"/>
        <v>0</v>
      </c>
      <c r="LQ35" s="30">
        <f t="shared" si="585"/>
        <v>0</v>
      </c>
      <c r="LR35" s="30">
        <f t="shared" ref="LR35:LS62" si="586">+JQ35/$N35</f>
        <v>0</v>
      </c>
      <c r="LS35" s="30">
        <f t="shared" si="586"/>
        <v>0</v>
      </c>
      <c r="LT35" s="69">
        <f t="shared" si="100"/>
        <v>0</v>
      </c>
      <c r="LU35" s="40">
        <f t="shared" si="101"/>
        <v>0</v>
      </c>
      <c r="LV35" s="40">
        <f t="shared" si="102"/>
        <v>0</v>
      </c>
    </row>
    <row r="36" spans="1:334" x14ac:dyDescent="0.25">
      <c r="A36" s="21">
        <f t="shared" si="103"/>
        <v>35</v>
      </c>
      <c r="B36" s="22" t="s">
        <v>211</v>
      </c>
      <c r="C36" s="21" t="s">
        <v>507</v>
      </c>
      <c r="D36" s="22" t="s">
        <v>7</v>
      </c>
      <c r="E36" s="23" t="s">
        <v>840</v>
      </c>
      <c r="F36" s="21" t="s">
        <v>1018</v>
      </c>
      <c r="G36" s="23" t="s">
        <v>31</v>
      </c>
      <c r="H36" s="24" t="s">
        <v>280</v>
      </c>
      <c r="I36" s="21" t="s">
        <v>196</v>
      </c>
      <c r="J36" s="94">
        <v>41297</v>
      </c>
      <c r="K36" s="94">
        <v>43030</v>
      </c>
      <c r="L36" s="21" t="s">
        <v>275</v>
      </c>
      <c r="M36" s="25">
        <v>1158</v>
      </c>
      <c r="N36" s="25">
        <v>1934</v>
      </c>
      <c r="O36" s="26">
        <v>0.18</v>
      </c>
      <c r="P36" s="27">
        <v>1436905.18</v>
      </c>
      <c r="Q36" s="27">
        <v>1781799.2300000002</v>
      </c>
      <c r="R36" s="27">
        <v>1431237.51</v>
      </c>
      <c r="S36" s="27">
        <v>2584476.2999999998</v>
      </c>
      <c r="T36" s="25">
        <v>2066665</v>
      </c>
      <c r="U36" s="25">
        <v>2507508.4300000006</v>
      </c>
      <c r="V36" s="25">
        <v>2762015.5299999993</v>
      </c>
      <c r="W36" s="25">
        <v>1626151.7499999998</v>
      </c>
      <c r="X36" s="25">
        <v>2061900.13</v>
      </c>
      <c r="Y36" s="25">
        <v>3096357</v>
      </c>
      <c r="Z36" s="25">
        <v>2035566.55</v>
      </c>
      <c r="AA36" s="25">
        <v>1660587.58</v>
      </c>
      <c r="AB36" s="25">
        <v>1922351.38</v>
      </c>
      <c r="AC36" s="25">
        <v>2585942.6499999994</v>
      </c>
      <c r="AD36" s="25">
        <v>2231996</v>
      </c>
      <c r="AE36" s="25">
        <v>4192928.81</v>
      </c>
      <c r="AF36" s="25">
        <v>3054313.333333334</v>
      </c>
      <c r="AG36" s="25">
        <v>1816331.03</v>
      </c>
      <c r="AH36" s="25">
        <v>3784593.3333333335</v>
      </c>
      <c r="AI36" s="25">
        <v>2865500.1</v>
      </c>
      <c r="AJ36" s="25">
        <v>2113725.0099999998</v>
      </c>
      <c r="AK36" s="25">
        <v>4785636.1904761894</v>
      </c>
      <c r="AL36" s="25">
        <v>2001845</v>
      </c>
      <c r="AM36" s="25">
        <v>2202442</v>
      </c>
      <c r="AN36" s="25">
        <v>2668124.83</v>
      </c>
      <c r="AO36" s="25">
        <v>3600439.7500000005</v>
      </c>
      <c r="AP36" s="25">
        <v>3040544.05</v>
      </c>
      <c r="AQ36" s="25">
        <v>5103378.21</v>
      </c>
      <c r="AR36" s="25">
        <v>3913013.98</v>
      </c>
      <c r="AS36" s="25">
        <v>2322846</v>
      </c>
      <c r="AT36" s="25">
        <v>3648607</v>
      </c>
      <c r="AU36" s="25">
        <v>3810506.3613150902</v>
      </c>
      <c r="AV36" s="25">
        <v>2845965.7279421822</v>
      </c>
      <c r="AW36" s="25">
        <v>5479045</v>
      </c>
      <c r="AX36" s="25">
        <v>2702330</v>
      </c>
      <c r="AY36" s="25">
        <v>2670918.1898783999</v>
      </c>
      <c r="AZ36" s="25">
        <v>2813836</v>
      </c>
      <c r="BA36" s="25">
        <v>3763789.8306047716</v>
      </c>
      <c r="BB36" s="25">
        <v>3145686</v>
      </c>
      <c r="BC36" s="25">
        <v>5725141</v>
      </c>
      <c r="BD36" s="75">
        <v>2783388.36</v>
      </c>
      <c r="BE36" s="75">
        <v>2444250</v>
      </c>
      <c r="BF36" s="75">
        <v>4996316.3899999997</v>
      </c>
      <c r="BG36" s="75">
        <v>2132045.3199999998</v>
      </c>
      <c r="BH36" s="75">
        <v>3030383</v>
      </c>
      <c r="BI36" s="75">
        <v>4190971</v>
      </c>
      <c r="BJ36" s="75">
        <v>1947424.02</v>
      </c>
      <c r="BK36" s="75">
        <v>2106403.77</v>
      </c>
      <c r="BL36" s="75">
        <v>2690172.18</v>
      </c>
      <c r="BM36" s="75">
        <v>2566032.86</v>
      </c>
      <c r="BN36" s="75">
        <v>3923230.48</v>
      </c>
      <c r="BO36" s="75">
        <v>3387328.57</v>
      </c>
      <c r="BP36" s="28">
        <f t="shared" si="63"/>
        <v>3141691.0225</v>
      </c>
      <c r="BQ36" s="29">
        <f t="shared" si="523"/>
        <v>1240.8507599309153</v>
      </c>
      <c r="BR36" s="29">
        <f t="shared" si="524"/>
        <v>1538.6867271157168</v>
      </c>
      <c r="BS36" s="29">
        <f t="shared" si="525"/>
        <v>1235.9563989637306</v>
      </c>
      <c r="BT36" s="29">
        <f t="shared" si="526"/>
        <v>2231.8448186528494</v>
      </c>
      <c r="BU36" s="29">
        <f t="shared" si="527"/>
        <v>1784.6848013816925</v>
      </c>
      <c r="BV36" s="29">
        <f t="shared" si="528"/>
        <v>2165.3786096718486</v>
      </c>
      <c r="BW36" s="29">
        <f t="shared" si="529"/>
        <v>2385.1602158894639</v>
      </c>
      <c r="BX36" s="29">
        <f t="shared" si="530"/>
        <v>1404.2761226252157</v>
      </c>
      <c r="BY36" s="29">
        <f t="shared" si="531"/>
        <v>1780.5700604490501</v>
      </c>
      <c r="BZ36" s="29">
        <f t="shared" si="532"/>
        <v>2673.8834196891194</v>
      </c>
      <c r="CA36" s="29">
        <f t="shared" si="533"/>
        <v>1757.8294905008636</v>
      </c>
      <c r="CB36" s="29">
        <f t="shared" si="534"/>
        <v>1434.0134542314336</v>
      </c>
      <c r="CC36" s="29">
        <f t="shared" si="535"/>
        <v>1660.0616407599309</v>
      </c>
      <c r="CD36" s="29">
        <f t="shared" si="536"/>
        <v>2233.1110967184795</v>
      </c>
      <c r="CE36" s="29">
        <f t="shared" si="537"/>
        <v>1927.4576856649396</v>
      </c>
      <c r="CF36" s="29">
        <f t="shared" si="538"/>
        <v>3620.836623488774</v>
      </c>
      <c r="CG36" s="29">
        <f t="shared" si="539"/>
        <v>2637.5762809441571</v>
      </c>
      <c r="CH36" s="29">
        <f t="shared" si="540"/>
        <v>1568.5069343696027</v>
      </c>
      <c r="CI36" s="29">
        <f t="shared" si="541"/>
        <v>3268.2153137593555</v>
      </c>
      <c r="CJ36" s="29">
        <f t="shared" si="542"/>
        <v>2474.5251295336789</v>
      </c>
      <c r="CK36" s="29">
        <f t="shared" si="543"/>
        <v>1825.3238428324696</v>
      </c>
      <c r="CL36" s="29">
        <f t="shared" si="544"/>
        <v>4132.6737396167437</v>
      </c>
      <c r="CM36" s="29">
        <f t="shared" si="545"/>
        <v>1728.7089810017271</v>
      </c>
      <c r="CN36" s="29">
        <f t="shared" si="546"/>
        <v>1901.93609671848</v>
      </c>
      <c r="CO36" s="29">
        <f t="shared" si="547"/>
        <v>2304.0801640759933</v>
      </c>
      <c r="CP36" s="29">
        <f t="shared" si="548"/>
        <v>3109.1880397236619</v>
      </c>
      <c r="CQ36" s="29">
        <f t="shared" si="549"/>
        <v>2625.6857081174435</v>
      </c>
      <c r="CR36" s="29">
        <f t="shared" si="550"/>
        <v>4407.062357512953</v>
      </c>
      <c r="CS36" s="29">
        <f t="shared" si="550"/>
        <v>3379.1139723661486</v>
      </c>
      <c r="CT36" s="29">
        <f t="shared" si="550"/>
        <v>2005.9119170984457</v>
      </c>
      <c r="CU36" s="29">
        <f t="shared" si="550"/>
        <v>3150.7832469775476</v>
      </c>
      <c r="CV36" s="29">
        <f t="shared" si="550"/>
        <v>3290.5927127073319</v>
      </c>
      <c r="CW36" s="29">
        <f t="shared" si="550"/>
        <v>2457.6560690346996</v>
      </c>
      <c r="CX36" s="29">
        <f t="shared" si="550"/>
        <v>4731.4723661485323</v>
      </c>
      <c r="CY36" s="29">
        <f t="shared" si="550"/>
        <v>2333.6183074265978</v>
      </c>
      <c r="CZ36" s="29">
        <f t="shared" si="550"/>
        <v>2306.4923919502589</v>
      </c>
      <c r="DA36" s="29">
        <f t="shared" si="550"/>
        <v>2429.9101899827288</v>
      </c>
      <c r="DB36" s="29">
        <f t="shared" si="550"/>
        <v>3250.2502854963486</v>
      </c>
      <c r="DC36" s="29">
        <f t="shared" si="550"/>
        <v>2716.481865284974</v>
      </c>
      <c r="DD36" s="29">
        <f t="shared" si="550"/>
        <v>4943.9905008635578</v>
      </c>
      <c r="DE36" s="29">
        <f t="shared" si="551"/>
        <v>2403.6168911917098</v>
      </c>
      <c r="DF36" s="29">
        <f t="shared" si="552"/>
        <v>2110.7512953367877</v>
      </c>
      <c r="DG36" s="29">
        <f t="shared" si="553"/>
        <v>4314.6082815198615</v>
      </c>
      <c r="DH36" s="29">
        <f t="shared" si="554"/>
        <v>1841.1444905008634</v>
      </c>
      <c r="DI36" s="29">
        <f t="shared" si="555"/>
        <v>2616.9110535405871</v>
      </c>
      <c r="DJ36" s="29">
        <f t="shared" si="556"/>
        <v>3619.1459412780655</v>
      </c>
      <c r="DK36" s="29">
        <f t="shared" si="556"/>
        <v>1681.7133160621761</v>
      </c>
      <c r="DL36" s="29">
        <f t="shared" si="556"/>
        <v>1819.0015284974093</v>
      </c>
      <c r="DM36" s="29">
        <f t="shared" si="556"/>
        <v>2323.1193264248705</v>
      </c>
      <c r="DN36" s="29">
        <f t="shared" si="557"/>
        <v>2215.917841105354</v>
      </c>
      <c r="DO36" s="29">
        <f t="shared" si="557"/>
        <v>3387.9365112262522</v>
      </c>
      <c r="DP36" s="29">
        <f t="shared" si="557"/>
        <v>2925.1542055267701</v>
      </c>
      <c r="DQ36" s="105">
        <f t="shared" si="558"/>
        <v>2713.0319710708118</v>
      </c>
      <c r="DR36" s="25">
        <v>290100</v>
      </c>
      <c r="DS36" s="25">
        <v>290100</v>
      </c>
      <c r="DT36" s="25">
        <v>290100</v>
      </c>
      <c r="DU36" s="25">
        <v>290100</v>
      </c>
      <c r="DV36" s="25">
        <v>290100</v>
      </c>
      <c r="DW36" s="25">
        <v>290100</v>
      </c>
      <c r="DX36" s="25">
        <v>290100</v>
      </c>
      <c r="DY36" s="25">
        <v>290100</v>
      </c>
      <c r="DZ36" s="25">
        <v>290100</v>
      </c>
      <c r="EA36" s="25">
        <v>295257</v>
      </c>
      <c r="EB36" s="25">
        <v>309440</v>
      </c>
      <c r="EC36" s="25">
        <v>309440</v>
      </c>
      <c r="ED36" s="25">
        <v>309440</v>
      </c>
      <c r="EE36" s="25">
        <v>309440</v>
      </c>
      <c r="EF36" s="25">
        <v>309440</v>
      </c>
      <c r="EG36" s="25">
        <v>309440</v>
      </c>
      <c r="EH36" s="25">
        <v>309440</v>
      </c>
      <c r="EI36" s="25">
        <v>309440</v>
      </c>
      <c r="EJ36" s="25">
        <v>309440</v>
      </c>
      <c r="EK36" s="25">
        <v>309440</v>
      </c>
      <c r="EL36" s="25">
        <v>309440</v>
      </c>
      <c r="EM36" s="25">
        <v>314597</v>
      </c>
      <c r="EN36" s="25">
        <v>328780</v>
      </c>
      <c r="EO36" s="25">
        <v>328780</v>
      </c>
      <c r="EP36" s="25">
        <v>328780</v>
      </c>
      <c r="EQ36" s="25">
        <v>328780</v>
      </c>
      <c r="ER36" s="25">
        <v>328780</v>
      </c>
      <c r="ES36" s="25">
        <v>328780</v>
      </c>
      <c r="ET36" s="25">
        <v>328780</v>
      </c>
      <c r="EU36" s="25">
        <v>328780</v>
      </c>
      <c r="EV36" s="25">
        <v>328780</v>
      </c>
      <c r="EW36" s="25">
        <v>328780</v>
      </c>
      <c r="EX36" s="25">
        <v>328780</v>
      </c>
      <c r="EY36" s="25">
        <v>341931</v>
      </c>
      <c r="EZ36" s="25">
        <v>378097</v>
      </c>
      <c r="FA36" s="25">
        <v>378097</v>
      </c>
      <c r="FB36" s="25">
        <v>378097</v>
      </c>
      <c r="FC36" s="25">
        <v>378097</v>
      </c>
      <c r="FD36" s="25">
        <v>378097</v>
      </c>
      <c r="FE36" s="25">
        <v>378097</v>
      </c>
      <c r="FF36" s="25">
        <v>378097</v>
      </c>
      <c r="FG36" s="25">
        <v>378097</v>
      </c>
      <c r="FH36" s="25">
        <v>378097</v>
      </c>
      <c r="FI36" s="25">
        <v>378097</v>
      </c>
      <c r="FJ36" s="25">
        <v>378097</v>
      </c>
      <c r="FK36" s="25">
        <v>378097</v>
      </c>
      <c r="FL36" s="25">
        <v>378097</v>
      </c>
      <c r="FM36" s="25">
        <v>378097</v>
      </c>
      <c r="FN36" s="25">
        <v>378097</v>
      </c>
      <c r="FO36" s="25">
        <v>378097</v>
      </c>
      <c r="FP36" s="25">
        <v>378097</v>
      </c>
      <c r="FQ36" s="75">
        <v>378097</v>
      </c>
      <c r="FR36" s="28">
        <f t="shared" si="64"/>
        <v>378097</v>
      </c>
      <c r="FS36" s="25">
        <v>0</v>
      </c>
      <c r="FT36" s="25">
        <v>30623.861399999994</v>
      </c>
      <c r="FU36" s="25">
        <v>0</v>
      </c>
      <c r="FV36" s="25">
        <v>175052</v>
      </c>
      <c r="FW36" s="25">
        <v>81972</v>
      </c>
      <c r="FX36" s="25">
        <v>20895</v>
      </c>
      <c r="FY36" s="25">
        <v>297488</v>
      </c>
      <c r="FZ36" s="25">
        <v>15744</v>
      </c>
      <c r="GA36" s="25">
        <v>81042</v>
      </c>
      <c r="GB36" s="25">
        <v>0</v>
      </c>
      <c r="GC36" s="25">
        <v>0</v>
      </c>
      <c r="GD36" s="25">
        <v>11487</v>
      </c>
      <c r="GE36" s="25">
        <v>36583.248399999982</v>
      </c>
      <c r="GF36" s="25">
        <v>156029.67699999991</v>
      </c>
      <c r="GG36" s="25">
        <v>92319.27999999997</v>
      </c>
      <c r="GH36" s="25">
        <v>445287.18579999998</v>
      </c>
      <c r="GI36" s="25">
        <v>240336.16000000003</v>
      </c>
      <c r="GJ36" s="25">
        <v>17499.585399999982</v>
      </c>
      <c r="GK36" s="25">
        <v>405847.95999999996</v>
      </c>
      <c r="GL36" s="25">
        <v>53213</v>
      </c>
      <c r="GM36" s="25">
        <v>71030.501799999969</v>
      </c>
      <c r="GN36" s="25">
        <v>546817.51428571402</v>
      </c>
      <c r="GO36" s="25">
        <v>31552</v>
      </c>
      <c r="GP36" s="25">
        <v>67660</v>
      </c>
      <c r="GQ36" s="25">
        <v>151482</v>
      </c>
      <c r="GR36" s="25">
        <v>319299</v>
      </c>
      <c r="GS36" s="25">
        <v>218518</v>
      </c>
      <c r="GT36" s="25">
        <v>589828</v>
      </c>
      <c r="GU36" s="25">
        <v>375563</v>
      </c>
      <c r="GV36" s="25">
        <v>89332</v>
      </c>
      <c r="GW36" s="25">
        <v>327969</v>
      </c>
      <c r="GX36" s="25">
        <v>275777</v>
      </c>
      <c r="GY36" s="25">
        <v>69790</v>
      </c>
      <c r="GZ36" s="25">
        <v>644297</v>
      </c>
      <c r="HA36" s="25">
        <v>108322</v>
      </c>
      <c r="HB36" s="25">
        <v>19108</v>
      </c>
      <c r="HC36" s="25">
        <v>128393</v>
      </c>
      <c r="HD36" s="25">
        <v>222566</v>
      </c>
      <c r="HE36" s="25">
        <v>188126</v>
      </c>
      <c r="HF36" s="25">
        <v>652428</v>
      </c>
      <c r="HG36" s="75">
        <v>122913</v>
      </c>
      <c r="HH36" s="75">
        <v>61868</v>
      </c>
      <c r="HI36" s="75">
        <v>521240</v>
      </c>
      <c r="HJ36" s="75">
        <v>4300</v>
      </c>
      <c r="HK36" s="75">
        <v>167372</v>
      </c>
      <c r="HL36" s="75">
        <v>376278</v>
      </c>
      <c r="HM36" s="75">
        <v>0</v>
      </c>
      <c r="HN36" s="75">
        <v>1055</v>
      </c>
      <c r="HO36" s="75">
        <v>106133.99239999999</v>
      </c>
      <c r="HP36" s="75">
        <v>83789</v>
      </c>
      <c r="HQ36" s="75">
        <v>328084</v>
      </c>
      <c r="HR36" s="75">
        <v>219582</v>
      </c>
      <c r="HS36" s="25">
        <f t="shared" si="27"/>
        <v>290100</v>
      </c>
      <c r="HT36" s="25">
        <f t="shared" si="28"/>
        <v>320723.86139999999</v>
      </c>
      <c r="HU36" s="25">
        <f t="shared" si="29"/>
        <v>290100</v>
      </c>
      <c r="HV36" s="25">
        <f t="shared" si="30"/>
        <v>465152</v>
      </c>
      <c r="HW36" s="25">
        <f t="shared" si="31"/>
        <v>372072</v>
      </c>
      <c r="HX36" s="25">
        <f t="shared" si="32"/>
        <v>310995</v>
      </c>
      <c r="HY36" s="25">
        <f t="shared" si="33"/>
        <v>587588</v>
      </c>
      <c r="HZ36" s="25">
        <f t="shared" si="34"/>
        <v>305844</v>
      </c>
      <c r="IA36" s="25">
        <f t="shared" si="35"/>
        <v>371142</v>
      </c>
      <c r="IB36" s="25">
        <f t="shared" si="36"/>
        <v>295257</v>
      </c>
      <c r="IC36" s="25">
        <f t="shared" si="37"/>
        <v>309440</v>
      </c>
      <c r="ID36" s="25">
        <f t="shared" si="38"/>
        <v>320927</v>
      </c>
      <c r="IE36" s="25">
        <f t="shared" si="39"/>
        <v>346023.24839999998</v>
      </c>
      <c r="IF36" s="25">
        <f t="shared" si="40"/>
        <v>465469.67699999991</v>
      </c>
      <c r="IG36" s="25">
        <f t="shared" si="41"/>
        <v>401759.27999999997</v>
      </c>
      <c r="IH36" s="25">
        <f t="shared" si="42"/>
        <v>754727.18579999998</v>
      </c>
      <c r="II36" s="25">
        <f t="shared" si="43"/>
        <v>549776.16</v>
      </c>
      <c r="IJ36" s="25">
        <f t="shared" si="44"/>
        <v>326939.58539999998</v>
      </c>
      <c r="IK36" s="25">
        <f t="shared" si="45"/>
        <v>715287.96</v>
      </c>
      <c r="IL36" s="25">
        <f t="shared" si="46"/>
        <v>362653</v>
      </c>
      <c r="IM36" s="25">
        <f t="shared" si="47"/>
        <v>380470.50179999997</v>
      </c>
      <c r="IN36" s="25">
        <f t="shared" si="48"/>
        <v>861414.51428571402</v>
      </c>
      <c r="IO36" s="25">
        <f t="shared" si="49"/>
        <v>360332</v>
      </c>
      <c r="IP36" s="25">
        <f t="shared" si="50"/>
        <v>396440</v>
      </c>
      <c r="IQ36" s="25">
        <f t="shared" si="302"/>
        <v>480262</v>
      </c>
      <c r="IR36" s="25">
        <f t="shared" si="303"/>
        <v>648079</v>
      </c>
      <c r="IS36" s="25">
        <f t="shared" si="53"/>
        <v>547298</v>
      </c>
      <c r="IT36" s="25">
        <f t="shared" si="54"/>
        <v>918608</v>
      </c>
      <c r="IU36" s="25">
        <f t="shared" si="55"/>
        <v>704343</v>
      </c>
      <c r="IV36" s="25">
        <f t="shared" si="56"/>
        <v>418112</v>
      </c>
      <c r="IW36" s="25">
        <f t="shared" si="236"/>
        <v>656749</v>
      </c>
      <c r="IX36" s="25">
        <f t="shared" si="171"/>
        <v>604557</v>
      </c>
      <c r="IY36" s="25">
        <f t="shared" si="237"/>
        <v>398570</v>
      </c>
      <c r="IZ36" s="25">
        <f t="shared" si="238"/>
        <v>986228</v>
      </c>
      <c r="JA36" s="25">
        <f t="shared" si="239"/>
        <v>486419</v>
      </c>
      <c r="JB36" s="25">
        <f t="shared" si="240"/>
        <v>397205</v>
      </c>
      <c r="JC36" s="25">
        <f t="shared" si="241"/>
        <v>506490</v>
      </c>
      <c r="JD36" s="25">
        <f t="shared" si="242"/>
        <v>600663</v>
      </c>
      <c r="JE36" s="25">
        <f t="shared" si="243"/>
        <v>566223</v>
      </c>
      <c r="JF36" s="25">
        <f t="shared" si="420"/>
        <v>1030525</v>
      </c>
      <c r="JG36" s="25">
        <f t="shared" si="421"/>
        <v>501010</v>
      </c>
      <c r="JH36" s="25">
        <f t="shared" si="422"/>
        <v>439965</v>
      </c>
      <c r="JI36" s="25">
        <f t="shared" si="423"/>
        <v>899337</v>
      </c>
      <c r="JJ36" s="25">
        <f t="shared" si="424"/>
        <v>382397</v>
      </c>
      <c r="JK36" s="25">
        <f t="shared" si="425"/>
        <v>545469</v>
      </c>
      <c r="JL36" s="25">
        <f t="shared" si="426"/>
        <v>754375</v>
      </c>
      <c r="JM36" s="25">
        <f t="shared" si="427"/>
        <v>378097</v>
      </c>
      <c r="JN36" s="25">
        <f t="shared" si="428"/>
        <v>379152</v>
      </c>
      <c r="JO36" s="25">
        <f t="shared" si="429"/>
        <v>484230.99239999999</v>
      </c>
      <c r="JP36" s="25">
        <f t="shared" si="430"/>
        <v>461886</v>
      </c>
      <c r="JQ36" s="25">
        <f t="shared" si="431"/>
        <v>706181</v>
      </c>
      <c r="JR36" s="25">
        <f t="shared" si="432"/>
        <v>597679</v>
      </c>
      <c r="JS36" s="28">
        <f t="shared" si="65"/>
        <v>562494.24809999997</v>
      </c>
      <c r="JT36" s="30">
        <f t="shared" si="66"/>
        <v>150</v>
      </c>
      <c r="JU36" s="30">
        <f t="shared" si="67"/>
        <v>165.83446814891417</v>
      </c>
      <c r="JV36" s="30">
        <f t="shared" si="68"/>
        <v>150</v>
      </c>
      <c r="JW36" s="30">
        <f t="shared" si="69"/>
        <v>240.51292657704241</v>
      </c>
      <c r="JX36" s="30">
        <f t="shared" si="70"/>
        <v>192.3846949327818</v>
      </c>
      <c r="JY36" s="30">
        <f t="shared" si="71"/>
        <v>160.80403309203723</v>
      </c>
      <c r="JZ36" s="30">
        <f t="shared" si="72"/>
        <v>303.82006204756982</v>
      </c>
      <c r="KA36" s="30">
        <f t="shared" si="73"/>
        <v>158.14064115822131</v>
      </c>
      <c r="KB36" s="30">
        <f t="shared" si="74"/>
        <v>191.90382626680454</v>
      </c>
      <c r="KC36" s="30">
        <f t="shared" si="75"/>
        <v>152.6664943123061</v>
      </c>
      <c r="KD36" s="30">
        <f t="shared" si="76"/>
        <v>160</v>
      </c>
      <c r="KE36" s="30">
        <f t="shared" si="77"/>
        <v>165.93950361944158</v>
      </c>
      <c r="KF36" s="30">
        <f t="shared" si="78"/>
        <v>178.91584715615303</v>
      </c>
      <c r="KG36" s="30">
        <f t="shared" si="79"/>
        <v>240.67718562564627</v>
      </c>
      <c r="KH36" s="30">
        <f t="shared" si="80"/>
        <v>207.73489141675282</v>
      </c>
      <c r="KI36" s="30">
        <f t="shared" si="81"/>
        <v>390.24156452947261</v>
      </c>
      <c r="KJ36" s="30">
        <f t="shared" si="82"/>
        <v>284.26895553257498</v>
      </c>
      <c r="KK36" s="30">
        <f t="shared" si="83"/>
        <v>169.04838955532574</v>
      </c>
      <c r="KL36" s="30">
        <f t="shared" si="84"/>
        <v>369.84899689762148</v>
      </c>
      <c r="KM36" s="30">
        <f t="shared" si="85"/>
        <v>187.51447776628748</v>
      </c>
      <c r="KN36" s="30">
        <f t="shared" si="86"/>
        <v>196.7272501551189</v>
      </c>
      <c r="KO36" s="30">
        <f t="shared" si="87"/>
        <v>445.40564337420579</v>
      </c>
      <c r="KP36" s="30">
        <f t="shared" si="88"/>
        <v>186.31437435367116</v>
      </c>
      <c r="KQ36" s="30">
        <f t="shared" si="89"/>
        <v>204.98448810754911</v>
      </c>
      <c r="KR36" s="30">
        <f t="shared" si="90"/>
        <v>248.32574974146846</v>
      </c>
      <c r="KS36" s="30">
        <f t="shared" si="91"/>
        <v>335.09772492244053</v>
      </c>
      <c r="KT36" s="30">
        <f t="shared" si="92"/>
        <v>282.98759048603932</v>
      </c>
      <c r="KU36" s="30">
        <f t="shared" si="93"/>
        <v>474.97828335056874</v>
      </c>
      <c r="KV36" s="30">
        <f t="shared" si="94"/>
        <v>364.1897621509824</v>
      </c>
      <c r="KW36" s="30">
        <f t="shared" si="95"/>
        <v>216.19027921406411</v>
      </c>
      <c r="KX36" s="30">
        <f t="shared" si="96"/>
        <v>339.5806618407446</v>
      </c>
      <c r="KY36" s="30">
        <f t="shared" si="97"/>
        <v>312.59410548086868</v>
      </c>
      <c r="KZ36" s="30">
        <f t="shared" si="98"/>
        <v>206.08583247156153</v>
      </c>
      <c r="LA36" s="30">
        <f t="shared" si="99"/>
        <v>509.94208893485006</v>
      </c>
      <c r="LB36" s="30">
        <f t="shared" si="99"/>
        <v>251.50930713547052</v>
      </c>
      <c r="LC36" s="30">
        <f t="shared" si="99"/>
        <v>205.38004136504654</v>
      </c>
      <c r="LD36" s="30">
        <f t="shared" si="99"/>
        <v>261.88728024819028</v>
      </c>
      <c r="LE36" s="30">
        <f t="shared" si="304"/>
        <v>310.5806618407446</v>
      </c>
      <c r="LF36" s="30">
        <f t="shared" si="304"/>
        <v>292.77300930713545</v>
      </c>
      <c r="LG36" s="30">
        <f t="shared" si="304"/>
        <v>532.84643226473634</v>
      </c>
      <c r="LH36" s="30">
        <f t="shared" si="304"/>
        <v>259.05377456049638</v>
      </c>
      <c r="LI36" s="30">
        <f t="shared" si="304"/>
        <v>227.48965873836607</v>
      </c>
      <c r="LJ36" s="30">
        <f t="shared" si="585"/>
        <v>465.01396070320578</v>
      </c>
      <c r="LK36" s="30">
        <f t="shared" si="585"/>
        <v>197.72337125129266</v>
      </c>
      <c r="LL36" s="30">
        <f t="shared" si="585"/>
        <v>282.04188210961735</v>
      </c>
      <c r="LM36" s="30">
        <f t="shared" si="585"/>
        <v>390.05946225439504</v>
      </c>
      <c r="LN36" s="30">
        <f t="shared" si="585"/>
        <v>195.5</v>
      </c>
      <c r="LO36" s="30">
        <f t="shared" si="585"/>
        <v>196.04550155118923</v>
      </c>
      <c r="LP36" s="30">
        <f t="shared" si="585"/>
        <v>250.37796918304034</v>
      </c>
      <c r="LQ36" s="30">
        <f t="shared" si="585"/>
        <v>238.82419855222338</v>
      </c>
      <c r="LR36" s="30">
        <f t="shared" si="586"/>
        <v>365.14012409513958</v>
      </c>
      <c r="LS36" s="30">
        <f t="shared" si="586"/>
        <v>309.03774560496379</v>
      </c>
      <c r="LT36" s="69">
        <f t="shared" si="100"/>
        <v>290.84500935884182</v>
      </c>
      <c r="LU36" s="40">
        <f t="shared" si="101"/>
        <v>195.5</v>
      </c>
      <c r="LV36" s="40">
        <f t="shared" si="102"/>
        <v>113.5377456049638</v>
      </c>
    </row>
    <row r="37" spans="1:334" x14ac:dyDescent="0.25">
      <c r="A37" s="21">
        <f t="shared" si="103"/>
        <v>36</v>
      </c>
      <c r="B37" s="22" t="s">
        <v>211</v>
      </c>
      <c r="C37" s="21" t="s">
        <v>508</v>
      </c>
      <c r="D37" s="22" t="s">
        <v>7</v>
      </c>
      <c r="E37" s="23" t="s">
        <v>841</v>
      </c>
      <c r="F37" s="21" t="s">
        <v>1104</v>
      </c>
      <c r="G37" s="23" t="s">
        <v>32</v>
      </c>
      <c r="H37" s="24" t="s">
        <v>292</v>
      </c>
      <c r="I37" s="21" t="s">
        <v>196</v>
      </c>
      <c r="J37" s="94">
        <v>41297</v>
      </c>
      <c r="K37" s="94">
        <v>43030</v>
      </c>
      <c r="L37" s="21" t="s">
        <v>275</v>
      </c>
      <c r="M37" s="25">
        <v>1296</v>
      </c>
      <c r="N37" s="25">
        <v>2164</v>
      </c>
      <c r="O37" s="26">
        <v>0.15</v>
      </c>
      <c r="P37" s="27">
        <v>484604</v>
      </c>
      <c r="Q37" s="27">
        <v>655776</v>
      </c>
      <c r="R37" s="27">
        <v>556910.34</v>
      </c>
      <c r="S37" s="27">
        <v>611295.77</v>
      </c>
      <c r="T37" s="25">
        <v>732096.37</v>
      </c>
      <c r="U37" s="25">
        <v>745283.96000000008</v>
      </c>
      <c r="V37" s="25">
        <v>1026049.2700000003</v>
      </c>
      <c r="W37" s="25">
        <v>478041.54000000004</v>
      </c>
      <c r="X37" s="25">
        <v>649066.48999999976</v>
      </c>
      <c r="Y37" s="25">
        <v>906836.99</v>
      </c>
      <c r="Z37" s="25">
        <v>586138</v>
      </c>
      <c r="AA37" s="25">
        <v>658832.71999999986</v>
      </c>
      <c r="AB37" s="25">
        <v>579097.18999999983</v>
      </c>
      <c r="AC37" s="25">
        <v>860994.91</v>
      </c>
      <c r="AD37" s="25">
        <v>734812.8</v>
      </c>
      <c r="AE37" s="25">
        <v>1209609.26</v>
      </c>
      <c r="AF37" s="25">
        <v>737410.3</v>
      </c>
      <c r="AG37" s="25">
        <v>640160.85</v>
      </c>
      <c r="AH37" s="25">
        <v>1444221</v>
      </c>
      <c r="AI37" s="25">
        <v>750010.02</v>
      </c>
      <c r="AJ37" s="25">
        <v>1138953</v>
      </c>
      <c r="AK37" s="25">
        <v>1437993</v>
      </c>
      <c r="AL37" s="25">
        <v>921393.75</v>
      </c>
      <c r="AM37" s="25">
        <v>743552</v>
      </c>
      <c r="AN37" s="25">
        <v>821086.64</v>
      </c>
      <c r="AO37" s="25">
        <v>1011109.38</v>
      </c>
      <c r="AP37" s="25">
        <v>1042512.92</v>
      </c>
      <c r="AQ37" s="25">
        <v>1785150.84</v>
      </c>
      <c r="AR37" s="25">
        <v>1269941</v>
      </c>
      <c r="AS37" s="25">
        <v>833423.96</v>
      </c>
      <c r="AT37" s="25">
        <v>1323255.75</v>
      </c>
      <c r="AU37" s="25">
        <v>1444959.9976062851</v>
      </c>
      <c r="AV37" s="25">
        <v>1216446.2125238739</v>
      </c>
      <c r="AW37" s="25">
        <v>1532475</v>
      </c>
      <c r="AX37" s="25">
        <v>978190</v>
      </c>
      <c r="AY37" s="25">
        <v>943040.30550493882</v>
      </c>
      <c r="AZ37" s="25">
        <v>849922.32</v>
      </c>
      <c r="BA37" s="25">
        <v>898034.51745561045</v>
      </c>
      <c r="BB37" s="25">
        <v>1096480.6299999999</v>
      </c>
      <c r="BC37" s="25">
        <v>1407490.59</v>
      </c>
      <c r="BD37" s="75">
        <v>1200600.47</v>
      </c>
      <c r="BE37" s="75">
        <v>749563.71</v>
      </c>
      <c r="BF37" s="75">
        <v>1665732.34</v>
      </c>
      <c r="BG37" s="75">
        <v>698706.1</v>
      </c>
      <c r="BH37" s="75">
        <v>1005525.13</v>
      </c>
      <c r="BI37" s="75">
        <v>1225729.1499999999</v>
      </c>
      <c r="BJ37" s="75">
        <v>917910.92</v>
      </c>
      <c r="BK37" s="75">
        <v>697683.48</v>
      </c>
      <c r="BL37" s="75">
        <v>850090.91</v>
      </c>
      <c r="BM37" s="75">
        <v>1007827.02</v>
      </c>
      <c r="BN37" s="75">
        <v>1773123.28</v>
      </c>
      <c r="BO37" s="75">
        <v>1213709.78</v>
      </c>
      <c r="BP37" s="28">
        <f t="shared" si="63"/>
        <v>1211187.7475000001</v>
      </c>
      <c r="BQ37" s="29">
        <f t="shared" si="523"/>
        <v>373.92283950617286</v>
      </c>
      <c r="BR37" s="29">
        <f t="shared" si="524"/>
        <v>506</v>
      </c>
      <c r="BS37" s="29">
        <f t="shared" si="525"/>
        <v>429.7147685185185</v>
      </c>
      <c r="BT37" s="29">
        <f t="shared" si="526"/>
        <v>471.67883487654325</v>
      </c>
      <c r="BU37" s="29">
        <f t="shared" si="527"/>
        <v>564.88917438271608</v>
      </c>
      <c r="BV37" s="29">
        <f t="shared" si="528"/>
        <v>575.06478395061731</v>
      </c>
      <c r="BW37" s="29">
        <f t="shared" si="529"/>
        <v>791.70468364197552</v>
      </c>
      <c r="BX37" s="29">
        <f t="shared" si="530"/>
        <v>368.859212962963</v>
      </c>
      <c r="BY37" s="29">
        <f t="shared" si="531"/>
        <v>500.82290895061709</v>
      </c>
      <c r="BZ37" s="29">
        <f t="shared" si="532"/>
        <v>699.71989969135802</v>
      </c>
      <c r="CA37" s="29">
        <f t="shared" si="533"/>
        <v>452.26697530864197</v>
      </c>
      <c r="CB37" s="29">
        <f t="shared" si="534"/>
        <v>508.35858024691345</v>
      </c>
      <c r="CC37" s="29">
        <f t="shared" si="535"/>
        <v>446.83425154320975</v>
      </c>
      <c r="CD37" s="29">
        <f t="shared" si="536"/>
        <v>664.34792438271609</v>
      </c>
      <c r="CE37" s="29">
        <f t="shared" si="537"/>
        <v>566.98518518518517</v>
      </c>
      <c r="CF37" s="29">
        <f t="shared" si="538"/>
        <v>933.34047839506172</v>
      </c>
      <c r="CG37" s="29">
        <f t="shared" si="539"/>
        <v>568.98942901234568</v>
      </c>
      <c r="CH37" s="29">
        <f t="shared" si="540"/>
        <v>493.95127314814812</v>
      </c>
      <c r="CI37" s="29">
        <f t="shared" si="541"/>
        <v>1114.3680555555557</v>
      </c>
      <c r="CJ37" s="29">
        <f t="shared" si="542"/>
        <v>578.71143518518522</v>
      </c>
      <c r="CK37" s="29">
        <f t="shared" si="543"/>
        <v>878.82175925925924</v>
      </c>
      <c r="CL37" s="29">
        <f t="shared" si="544"/>
        <v>1109.5625</v>
      </c>
      <c r="CM37" s="29">
        <f t="shared" si="545"/>
        <v>710.95196759259261</v>
      </c>
      <c r="CN37" s="29">
        <f t="shared" si="546"/>
        <v>573.72839506172841</v>
      </c>
      <c r="CO37" s="29">
        <f t="shared" si="547"/>
        <v>633.55450617283952</v>
      </c>
      <c r="CP37" s="29">
        <f t="shared" si="548"/>
        <v>780.17699074074073</v>
      </c>
      <c r="CQ37" s="29">
        <f t="shared" si="549"/>
        <v>804.40811728395067</v>
      </c>
      <c r="CR37" s="29">
        <f t="shared" si="550"/>
        <v>1377.4312037037037</v>
      </c>
      <c r="CS37" s="29">
        <f t="shared" si="550"/>
        <v>979.89274691358025</v>
      </c>
      <c r="CT37" s="29">
        <f t="shared" si="550"/>
        <v>643.07404320987655</v>
      </c>
      <c r="CU37" s="29">
        <f t="shared" si="550"/>
        <v>1021.0306712962963</v>
      </c>
      <c r="CV37" s="29">
        <f t="shared" si="550"/>
        <v>1114.938269757936</v>
      </c>
      <c r="CW37" s="29">
        <f t="shared" si="550"/>
        <v>938.61590472521129</v>
      </c>
      <c r="CX37" s="29">
        <f t="shared" si="550"/>
        <v>1182.4652777777778</v>
      </c>
      <c r="CY37" s="29">
        <f t="shared" si="550"/>
        <v>754.77623456790127</v>
      </c>
      <c r="CZ37" s="29">
        <f t="shared" si="550"/>
        <v>727.65455671677375</v>
      </c>
      <c r="DA37" s="29">
        <f t="shared" si="550"/>
        <v>655.8042592592592</v>
      </c>
      <c r="DB37" s="29">
        <f t="shared" si="550"/>
        <v>692.92786840710687</v>
      </c>
      <c r="DC37" s="29">
        <f t="shared" si="550"/>
        <v>846.04986882716037</v>
      </c>
      <c r="DD37" s="29">
        <f t="shared" si="550"/>
        <v>1086.026689814815</v>
      </c>
      <c r="DE37" s="29">
        <f t="shared" si="551"/>
        <v>926.38925154320987</v>
      </c>
      <c r="DF37" s="29">
        <f t="shared" si="552"/>
        <v>578.36706018518521</v>
      </c>
      <c r="DG37" s="29">
        <f t="shared" si="553"/>
        <v>1285.2872993827161</v>
      </c>
      <c r="DH37" s="29">
        <f t="shared" si="554"/>
        <v>539.12507716049379</v>
      </c>
      <c r="DI37" s="29">
        <f t="shared" si="555"/>
        <v>775.86815586419755</v>
      </c>
      <c r="DJ37" s="29">
        <f t="shared" si="556"/>
        <v>945.77866512345668</v>
      </c>
      <c r="DK37" s="29">
        <f t="shared" si="556"/>
        <v>708.26459876543208</v>
      </c>
      <c r="DL37" s="29">
        <f t="shared" si="556"/>
        <v>538.33601851851847</v>
      </c>
      <c r="DM37" s="29">
        <f t="shared" si="556"/>
        <v>655.93434413580246</v>
      </c>
      <c r="DN37" s="29">
        <f t="shared" si="557"/>
        <v>777.64430555555555</v>
      </c>
      <c r="DO37" s="29">
        <f t="shared" si="557"/>
        <v>1368.1506790123458</v>
      </c>
      <c r="DP37" s="29">
        <f t="shared" si="557"/>
        <v>936.50445987654325</v>
      </c>
      <c r="DQ37" s="105">
        <f t="shared" si="558"/>
        <v>934.55844714506179</v>
      </c>
      <c r="DR37" s="25">
        <v>194760</v>
      </c>
      <c r="DS37" s="25">
        <v>194760</v>
      </c>
      <c r="DT37" s="25">
        <v>194760</v>
      </c>
      <c r="DU37" s="25">
        <v>194760</v>
      </c>
      <c r="DV37" s="25">
        <v>194760</v>
      </c>
      <c r="DW37" s="25">
        <v>194760</v>
      </c>
      <c r="DX37" s="25">
        <v>194760</v>
      </c>
      <c r="DY37" s="25">
        <v>194760</v>
      </c>
      <c r="DZ37" s="25">
        <v>194760</v>
      </c>
      <c r="EA37" s="25">
        <v>194760</v>
      </c>
      <c r="EB37" s="25">
        <v>194760</v>
      </c>
      <c r="EC37" s="25">
        <v>194760</v>
      </c>
      <c r="ED37" s="25">
        <v>194760</v>
      </c>
      <c r="EE37" s="25">
        <v>194760</v>
      </c>
      <c r="EF37" s="25">
        <v>194760</v>
      </c>
      <c r="EG37" s="25">
        <v>194760</v>
      </c>
      <c r="EH37" s="25">
        <v>194760</v>
      </c>
      <c r="EI37" s="25">
        <v>194760</v>
      </c>
      <c r="EJ37" s="25">
        <v>194760</v>
      </c>
      <c r="EK37" s="25">
        <v>194760</v>
      </c>
      <c r="EL37" s="25">
        <v>194760</v>
      </c>
      <c r="EM37" s="25">
        <v>194760</v>
      </c>
      <c r="EN37" s="25">
        <v>194760</v>
      </c>
      <c r="EO37" s="25">
        <v>194760</v>
      </c>
      <c r="EP37" s="25">
        <v>194760</v>
      </c>
      <c r="EQ37" s="25">
        <v>194760</v>
      </c>
      <c r="ER37" s="25">
        <v>194760</v>
      </c>
      <c r="ES37" s="25">
        <v>194760</v>
      </c>
      <c r="ET37" s="25">
        <v>194760</v>
      </c>
      <c r="EU37" s="25">
        <v>194760</v>
      </c>
      <c r="EV37" s="25">
        <v>194760</v>
      </c>
      <c r="EW37" s="25">
        <v>194760</v>
      </c>
      <c r="EX37" s="25">
        <v>194760</v>
      </c>
      <c r="EY37" s="25">
        <v>202550</v>
      </c>
      <c r="EZ37" s="25">
        <v>223974</v>
      </c>
      <c r="FA37" s="25">
        <v>223974</v>
      </c>
      <c r="FB37" s="25">
        <v>223974</v>
      </c>
      <c r="FC37" s="25">
        <v>223974</v>
      </c>
      <c r="FD37" s="25">
        <v>223974</v>
      </c>
      <c r="FE37" s="25">
        <v>223974</v>
      </c>
      <c r="FF37" s="25">
        <v>223974</v>
      </c>
      <c r="FG37" s="25">
        <v>223974</v>
      </c>
      <c r="FH37" s="25">
        <v>223974</v>
      </c>
      <c r="FI37" s="25">
        <v>223974</v>
      </c>
      <c r="FJ37" s="25">
        <v>223974</v>
      </c>
      <c r="FK37" s="25">
        <v>223974</v>
      </c>
      <c r="FL37" s="25">
        <v>223974</v>
      </c>
      <c r="FM37" s="25">
        <v>223974</v>
      </c>
      <c r="FN37" s="25">
        <v>223974</v>
      </c>
      <c r="FO37" s="25">
        <v>223974</v>
      </c>
      <c r="FP37" s="25">
        <v>223974</v>
      </c>
      <c r="FQ37" s="75">
        <v>223974</v>
      </c>
      <c r="FR37" s="28">
        <f t="shared" si="64"/>
        <v>223974</v>
      </c>
      <c r="FS37" s="25">
        <v>0</v>
      </c>
      <c r="FT37" s="25">
        <v>0</v>
      </c>
      <c r="FU37" s="25">
        <v>0</v>
      </c>
      <c r="FV37" s="25">
        <v>0</v>
      </c>
      <c r="FW37" s="25">
        <v>0</v>
      </c>
      <c r="FX37" s="25">
        <v>0</v>
      </c>
      <c r="FY37" s="25">
        <v>0</v>
      </c>
      <c r="FZ37" s="25">
        <v>0</v>
      </c>
      <c r="GA37" s="25">
        <v>0</v>
      </c>
      <c r="GB37" s="25">
        <v>0</v>
      </c>
      <c r="GC37" s="25">
        <v>0</v>
      </c>
      <c r="GD37" s="25">
        <v>0</v>
      </c>
      <c r="GE37" s="25">
        <v>0</v>
      </c>
      <c r="GF37" s="25">
        <v>0</v>
      </c>
      <c r="GG37" s="25">
        <v>0</v>
      </c>
      <c r="GH37" s="25">
        <v>0</v>
      </c>
      <c r="GI37" s="25">
        <v>0</v>
      </c>
      <c r="GJ37" s="25">
        <v>0</v>
      </c>
      <c r="GK37" s="25">
        <v>21873.149999999994</v>
      </c>
      <c r="GL37" s="25">
        <v>0</v>
      </c>
      <c r="GM37" s="25">
        <v>0</v>
      </c>
      <c r="GN37" s="25">
        <v>20938.949999999983</v>
      </c>
      <c r="GO37" s="25">
        <v>0</v>
      </c>
      <c r="GP37" s="25">
        <v>0</v>
      </c>
      <c r="GQ37" s="25">
        <v>0</v>
      </c>
      <c r="GR37" s="25">
        <v>0</v>
      </c>
      <c r="GS37" s="25">
        <v>0</v>
      </c>
      <c r="GT37" s="25">
        <v>73013</v>
      </c>
      <c r="GU37" s="25">
        <v>0</v>
      </c>
      <c r="GV37" s="25">
        <v>0</v>
      </c>
      <c r="GW37" s="25">
        <v>3728</v>
      </c>
      <c r="GX37" s="25">
        <v>0</v>
      </c>
      <c r="GY37" s="25">
        <v>0</v>
      </c>
      <c r="GZ37" s="25">
        <v>27321</v>
      </c>
      <c r="HA37" s="25">
        <v>0</v>
      </c>
      <c r="HB37" s="25">
        <v>0</v>
      </c>
      <c r="HC37" s="75">
        <v>0</v>
      </c>
      <c r="HD37" s="75">
        <v>0</v>
      </c>
      <c r="HE37" s="75">
        <v>0</v>
      </c>
      <c r="HF37" s="75">
        <v>0</v>
      </c>
      <c r="HG37" s="75">
        <v>0</v>
      </c>
      <c r="HH37" s="75">
        <v>0</v>
      </c>
      <c r="HI37" s="75">
        <v>25886</v>
      </c>
      <c r="HJ37" s="75">
        <v>0</v>
      </c>
      <c r="HK37" s="75">
        <v>0</v>
      </c>
      <c r="HL37" s="75">
        <v>0</v>
      </c>
      <c r="HM37" s="75">
        <v>0</v>
      </c>
      <c r="HN37" s="75">
        <v>0</v>
      </c>
      <c r="HO37" s="75">
        <v>0</v>
      </c>
      <c r="HP37" s="75">
        <v>0</v>
      </c>
      <c r="HQ37" s="75">
        <v>41994</v>
      </c>
      <c r="HR37" s="75">
        <v>0</v>
      </c>
      <c r="HS37" s="25">
        <f t="shared" si="27"/>
        <v>194760</v>
      </c>
      <c r="HT37" s="25">
        <f t="shared" si="28"/>
        <v>194760</v>
      </c>
      <c r="HU37" s="25">
        <f t="shared" si="29"/>
        <v>194760</v>
      </c>
      <c r="HV37" s="25">
        <f t="shared" si="30"/>
        <v>194760</v>
      </c>
      <c r="HW37" s="25">
        <f t="shared" si="31"/>
        <v>194760</v>
      </c>
      <c r="HX37" s="25">
        <f t="shared" si="32"/>
        <v>194760</v>
      </c>
      <c r="HY37" s="25">
        <f t="shared" si="33"/>
        <v>194760</v>
      </c>
      <c r="HZ37" s="25">
        <f t="shared" si="34"/>
        <v>194760</v>
      </c>
      <c r="IA37" s="25">
        <f t="shared" si="35"/>
        <v>194760</v>
      </c>
      <c r="IB37" s="25">
        <f t="shared" si="36"/>
        <v>194760</v>
      </c>
      <c r="IC37" s="25">
        <f t="shared" si="37"/>
        <v>194760</v>
      </c>
      <c r="ID37" s="25">
        <f t="shared" si="38"/>
        <v>194760</v>
      </c>
      <c r="IE37" s="25">
        <f t="shared" si="39"/>
        <v>194760</v>
      </c>
      <c r="IF37" s="25">
        <f t="shared" si="40"/>
        <v>194760</v>
      </c>
      <c r="IG37" s="25">
        <f t="shared" si="41"/>
        <v>194760</v>
      </c>
      <c r="IH37" s="25">
        <f t="shared" si="42"/>
        <v>194760</v>
      </c>
      <c r="II37" s="25">
        <f t="shared" si="43"/>
        <v>194760</v>
      </c>
      <c r="IJ37" s="25">
        <f t="shared" si="44"/>
        <v>194760</v>
      </c>
      <c r="IK37" s="25">
        <f t="shared" si="45"/>
        <v>216633.15</v>
      </c>
      <c r="IL37" s="25">
        <f t="shared" si="46"/>
        <v>194760</v>
      </c>
      <c r="IM37" s="25">
        <f t="shared" si="47"/>
        <v>194760</v>
      </c>
      <c r="IN37" s="25">
        <f t="shared" si="48"/>
        <v>215698.94999999998</v>
      </c>
      <c r="IO37" s="25">
        <f t="shared" si="49"/>
        <v>194760</v>
      </c>
      <c r="IP37" s="25">
        <f t="shared" si="50"/>
        <v>194760</v>
      </c>
      <c r="IQ37" s="25">
        <f t="shared" si="302"/>
        <v>194760</v>
      </c>
      <c r="IR37" s="25">
        <f t="shared" si="303"/>
        <v>194760</v>
      </c>
      <c r="IS37" s="25">
        <f t="shared" ref="IS37:IS74" si="587">+ER37+GS37</f>
        <v>194760</v>
      </c>
      <c r="IT37" s="25">
        <f t="shared" ref="IT37:IT74" si="588">+ES37+GT37</f>
        <v>267773</v>
      </c>
      <c r="IU37" s="25">
        <f t="shared" si="55"/>
        <v>194760</v>
      </c>
      <c r="IV37" s="25">
        <f t="shared" si="56"/>
        <v>194760</v>
      </c>
      <c r="IW37" s="25">
        <f t="shared" si="236"/>
        <v>198488</v>
      </c>
      <c r="IX37" s="25">
        <f t="shared" si="171"/>
        <v>194760</v>
      </c>
      <c r="IY37" s="25">
        <f t="shared" si="237"/>
        <v>194760</v>
      </c>
      <c r="IZ37" s="25">
        <f t="shared" si="238"/>
        <v>229871</v>
      </c>
      <c r="JA37" s="25">
        <f t="shared" si="239"/>
        <v>223974</v>
      </c>
      <c r="JB37" s="25">
        <f t="shared" si="240"/>
        <v>223974</v>
      </c>
      <c r="JC37" s="25">
        <f t="shared" si="241"/>
        <v>223974</v>
      </c>
      <c r="JD37" s="25">
        <f t="shared" si="242"/>
        <v>223974</v>
      </c>
      <c r="JE37" s="25">
        <f t="shared" si="243"/>
        <v>223974</v>
      </c>
      <c r="JF37" s="25">
        <f t="shared" si="420"/>
        <v>223974</v>
      </c>
      <c r="JG37" s="25">
        <f t="shared" si="421"/>
        <v>223974</v>
      </c>
      <c r="JH37" s="25">
        <f t="shared" si="422"/>
        <v>223974</v>
      </c>
      <c r="JI37" s="25">
        <f t="shared" si="423"/>
        <v>249860</v>
      </c>
      <c r="JJ37" s="25">
        <f t="shared" si="424"/>
        <v>223974</v>
      </c>
      <c r="JK37" s="25">
        <f t="shared" si="425"/>
        <v>223974</v>
      </c>
      <c r="JL37" s="25">
        <f t="shared" si="426"/>
        <v>223974</v>
      </c>
      <c r="JM37" s="25">
        <f t="shared" si="427"/>
        <v>223974</v>
      </c>
      <c r="JN37" s="25">
        <f t="shared" si="428"/>
        <v>223974</v>
      </c>
      <c r="JO37" s="25">
        <f t="shared" si="429"/>
        <v>223974</v>
      </c>
      <c r="JP37" s="25">
        <f t="shared" si="430"/>
        <v>223974</v>
      </c>
      <c r="JQ37" s="25">
        <f t="shared" si="431"/>
        <v>265968</v>
      </c>
      <c r="JR37" s="25">
        <f t="shared" si="432"/>
        <v>223974</v>
      </c>
      <c r="JS37" s="28">
        <f t="shared" si="65"/>
        <v>234472.5</v>
      </c>
      <c r="JT37" s="30">
        <f t="shared" si="66"/>
        <v>90</v>
      </c>
      <c r="JU37" s="30">
        <f t="shared" si="67"/>
        <v>90</v>
      </c>
      <c r="JV37" s="30">
        <f t="shared" si="68"/>
        <v>90</v>
      </c>
      <c r="JW37" s="30">
        <f t="shared" si="69"/>
        <v>90</v>
      </c>
      <c r="JX37" s="30">
        <f t="shared" si="70"/>
        <v>90</v>
      </c>
      <c r="JY37" s="30">
        <f t="shared" si="71"/>
        <v>90</v>
      </c>
      <c r="JZ37" s="30">
        <f t="shared" si="72"/>
        <v>90</v>
      </c>
      <c r="KA37" s="30">
        <f t="shared" si="73"/>
        <v>90</v>
      </c>
      <c r="KB37" s="30">
        <f t="shared" si="74"/>
        <v>90</v>
      </c>
      <c r="KC37" s="30">
        <f t="shared" si="75"/>
        <v>90</v>
      </c>
      <c r="KD37" s="30">
        <f t="shared" si="76"/>
        <v>90</v>
      </c>
      <c r="KE37" s="30">
        <f t="shared" si="77"/>
        <v>90</v>
      </c>
      <c r="KF37" s="30">
        <f t="shared" si="78"/>
        <v>90</v>
      </c>
      <c r="KG37" s="30">
        <f t="shared" si="79"/>
        <v>90</v>
      </c>
      <c r="KH37" s="30">
        <f t="shared" si="80"/>
        <v>90</v>
      </c>
      <c r="KI37" s="30">
        <f t="shared" si="81"/>
        <v>90</v>
      </c>
      <c r="KJ37" s="30">
        <f t="shared" si="82"/>
        <v>90</v>
      </c>
      <c r="KK37" s="30">
        <f t="shared" si="83"/>
        <v>90</v>
      </c>
      <c r="KL37" s="30">
        <f t="shared" si="84"/>
        <v>100.10774029574861</v>
      </c>
      <c r="KM37" s="30">
        <f t="shared" si="85"/>
        <v>90</v>
      </c>
      <c r="KN37" s="30">
        <f t="shared" si="86"/>
        <v>90</v>
      </c>
      <c r="KO37" s="30">
        <f t="shared" si="87"/>
        <v>99.676039741219952</v>
      </c>
      <c r="KP37" s="30">
        <f t="shared" si="88"/>
        <v>90</v>
      </c>
      <c r="KQ37" s="30">
        <f t="shared" si="89"/>
        <v>90</v>
      </c>
      <c r="KR37" s="30">
        <f t="shared" si="90"/>
        <v>90</v>
      </c>
      <c r="KS37" s="30">
        <f t="shared" si="91"/>
        <v>90</v>
      </c>
      <c r="KT37" s="30">
        <f t="shared" si="92"/>
        <v>90</v>
      </c>
      <c r="KU37" s="30">
        <f t="shared" si="93"/>
        <v>123.7398336414048</v>
      </c>
      <c r="KV37" s="30">
        <f t="shared" si="94"/>
        <v>90</v>
      </c>
      <c r="KW37" s="30">
        <f t="shared" si="95"/>
        <v>90</v>
      </c>
      <c r="KX37" s="30">
        <f t="shared" si="96"/>
        <v>91.722735674676528</v>
      </c>
      <c r="KY37" s="30">
        <f t="shared" si="97"/>
        <v>90</v>
      </c>
      <c r="KZ37" s="30">
        <f t="shared" si="98"/>
        <v>90</v>
      </c>
      <c r="LA37" s="30">
        <f t="shared" si="99"/>
        <v>106.22504621072089</v>
      </c>
      <c r="LB37" s="30">
        <f t="shared" si="99"/>
        <v>103.5</v>
      </c>
      <c r="LC37" s="30">
        <f t="shared" si="99"/>
        <v>103.5</v>
      </c>
      <c r="LD37" s="30">
        <f t="shared" si="99"/>
        <v>103.5</v>
      </c>
      <c r="LE37" s="30">
        <f t="shared" si="304"/>
        <v>103.5</v>
      </c>
      <c r="LF37" s="30">
        <f t="shared" si="304"/>
        <v>103.5</v>
      </c>
      <c r="LG37" s="30">
        <f t="shared" si="304"/>
        <v>103.5</v>
      </c>
      <c r="LH37" s="30">
        <f t="shared" si="304"/>
        <v>103.5</v>
      </c>
      <c r="LI37" s="30">
        <f t="shared" si="304"/>
        <v>103.5</v>
      </c>
      <c r="LJ37" s="30">
        <f t="shared" si="585"/>
        <v>115.46210720887245</v>
      </c>
      <c r="LK37" s="30">
        <f t="shared" si="585"/>
        <v>103.5</v>
      </c>
      <c r="LL37" s="30">
        <f t="shared" si="585"/>
        <v>103.5</v>
      </c>
      <c r="LM37" s="30">
        <f t="shared" si="585"/>
        <v>103.5</v>
      </c>
      <c r="LN37" s="30">
        <f t="shared" si="585"/>
        <v>103.5</v>
      </c>
      <c r="LO37" s="30">
        <f t="shared" si="585"/>
        <v>103.5</v>
      </c>
      <c r="LP37" s="30">
        <f t="shared" si="585"/>
        <v>103.5</v>
      </c>
      <c r="LQ37" s="30">
        <f t="shared" si="585"/>
        <v>103.5</v>
      </c>
      <c r="LR37" s="30">
        <f t="shared" si="586"/>
        <v>122.90573012939002</v>
      </c>
      <c r="LS37" s="30">
        <f t="shared" si="586"/>
        <v>103.5</v>
      </c>
      <c r="LT37" s="69">
        <f t="shared" si="100"/>
        <v>108.3514325323475</v>
      </c>
      <c r="LU37" s="40">
        <f t="shared" si="101"/>
        <v>103.5</v>
      </c>
      <c r="LV37" s="40">
        <f t="shared" si="102"/>
        <v>0</v>
      </c>
    </row>
    <row r="38" spans="1:334" x14ac:dyDescent="0.25">
      <c r="A38" s="21">
        <f t="shared" si="103"/>
        <v>37</v>
      </c>
      <c r="B38" s="22" t="s">
        <v>211</v>
      </c>
      <c r="C38" s="21" t="s">
        <v>509</v>
      </c>
      <c r="D38" s="22" t="s">
        <v>7</v>
      </c>
      <c r="E38" s="23" t="s">
        <v>1476</v>
      </c>
      <c r="F38" s="21" t="s">
        <v>1454</v>
      </c>
      <c r="G38" s="23" t="s">
        <v>33</v>
      </c>
      <c r="H38" s="24" t="s">
        <v>280</v>
      </c>
      <c r="I38" s="21" t="s">
        <v>196</v>
      </c>
      <c r="J38" s="94">
        <v>41297</v>
      </c>
      <c r="K38" s="94">
        <v>43042</v>
      </c>
      <c r="L38" s="21" t="s">
        <v>275</v>
      </c>
      <c r="M38" s="25">
        <v>1458</v>
      </c>
      <c r="N38" s="25">
        <v>2435</v>
      </c>
      <c r="O38" s="26">
        <v>0.12</v>
      </c>
      <c r="P38" s="27">
        <v>1185354</v>
      </c>
      <c r="Q38" s="27">
        <v>1669646</v>
      </c>
      <c r="R38" s="27">
        <v>1241181.73</v>
      </c>
      <c r="S38" s="27">
        <v>1913016.1800000002</v>
      </c>
      <c r="T38" s="25">
        <v>1945321.1499999994</v>
      </c>
      <c r="U38" s="25">
        <v>1834246.3499999996</v>
      </c>
      <c r="V38" s="25">
        <v>2462980.85</v>
      </c>
      <c r="W38" s="25">
        <v>1475547</v>
      </c>
      <c r="X38" s="25">
        <v>1508395.5200000003</v>
      </c>
      <c r="Y38" s="25">
        <v>1827831.4199999995</v>
      </c>
      <c r="Z38" s="25">
        <v>1512987</v>
      </c>
      <c r="AA38" s="25">
        <v>1301995.5400000003</v>
      </c>
      <c r="AB38" s="25">
        <v>1670980.1999999997</v>
      </c>
      <c r="AC38" s="25">
        <v>1761963.3200000003</v>
      </c>
      <c r="AD38" s="25">
        <v>1646127</v>
      </c>
      <c r="AE38" s="25">
        <v>2800879.16</v>
      </c>
      <c r="AF38" s="25">
        <v>2004787.21</v>
      </c>
      <c r="AG38" s="25">
        <v>1633743.13</v>
      </c>
      <c r="AH38" s="25">
        <v>2721656.12</v>
      </c>
      <c r="AI38" s="25">
        <v>1629856</v>
      </c>
      <c r="AJ38" s="25">
        <v>2027768</v>
      </c>
      <c r="AK38" s="25">
        <v>2174102</v>
      </c>
      <c r="AL38" s="25">
        <v>1722049.79</v>
      </c>
      <c r="AM38" s="25">
        <v>1484895.84</v>
      </c>
      <c r="AN38" s="25">
        <v>1805615.92</v>
      </c>
      <c r="AO38" s="25">
        <v>2056209.91</v>
      </c>
      <c r="AP38" s="25">
        <v>1766012.69</v>
      </c>
      <c r="AQ38" s="25">
        <v>2846789.41</v>
      </c>
      <c r="AR38" s="25">
        <v>2064926.21</v>
      </c>
      <c r="AS38" s="25">
        <v>1903887</v>
      </c>
      <c r="AT38" s="25">
        <v>2071970.53</v>
      </c>
      <c r="AU38" s="25">
        <v>2545783.0544245257</v>
      </c>
      <c r="AV38" s="25">
        <v>2425091.3627479868</v>
      </c>
      <c r="AW38" s="25">
        <v>2277305.02</v>
      </c>
      <c r="AX38" s="25">
        <v>2037102.4315574996</v>
      </c>
      <c r="AY38" s="25">
        <v>2161679.7551066661</v>
      </c>
      <c r="AZ38" s="25">
        <v>1687071.39</v>
      </c>
      <c r="BA38" s="25">
        <v>1427040.1743920567</v>
      </c>
      <c r="BB38" s="25">
        <v>2137570.06</v>
      </c>
      <c r="BC38" s="25">
        <v>2254214.94</v>
      </c>
      <c r="BD38" s="75">
        <v>1491242.55</v>
      </c>
      <c r="BE38" s="75">
        <v>1361458.27</v>
      </c>
      <c r="BF38" s="75">
        <v>2212230.61</v>
      </c>
      <c r="BG38" s="75">
        <v>977379.06</v>
      </c>
      <c r="BH38" s="75">
        <v>1353008.03</v>
      </c>
      <c r="BI38" s="75">
        <v>1644009.89</v>
      </c>
      <c r="BJ38" s="75">
        <v>1137999.81</v>
      </c>
      <c r="BK38" s="75">
        <v>1217935.82</v>
      </c>
      <c r="BL38" s="75">
        <v>1916064.04</v>
      </c>
      <c r="BM38" s="75">
        <v>1819965.34</v>
      </c>
      <c r="BN38" s="75">
        <v>2252502.5499999998</v>
      </c>
      <c r="BO38" s="75">
        <v>1544864.24</v>
      </c>
      <c r="BP38" s="28">
        <f t="shared" si="63"/>
        <v>1883349.0425</v>
      </c>
      <c r="BQ38" s="29">
        <f t="shared" si="523"/>
        <v>813</v>
      </c>
      <c r="BR38" s="29">
        <f t="shared" si="524"/>
        <v>1145.161865569273</v>
      </c>
      <c r="BS38" s="29">
        <f t="shared" si="525"/>
        <v>851.29062414266116</v>
      </c>
      <c r="BT38" s="29">
        <f t="shared" si="526"/>
        <v>1312.0824279835392</v>
      </c>
      <c r="BU38" s="29">
        <f t="shared" si="527"/>
        <v>1334.2394718792864</v>
      </c>
      <c r="BV38" s="29">
        <f t="shared" si="528"/>
        <v>1258.0564814814811</v>
      </c>
      <c r="BW38" s="29">
        <f t="shared" si="529"/>
        <v>1689.2872770919068</v>
      </c>
      <c r="BX38" s="29">
        <f t="shared" si="530"/>
        <v>1012.0349794238683</v>
      </c>
      <c r="BY38" s="29">
        <f t="shared" si="531"/>
        <v>1034.5648285322361</v>
      </c>
      <c r="BZ38" s="29">
        <f t="shared" si="532"/>
        <v>1253.6566666666663</v>
      </c>
      <c r="CA38" s="29">
        <f t="shared" si="533"/>
        <v>1037.7139917695474</v>
      </c>
      <c r="CB38" s="29">
        <f t="shared" si="534"/>
        <v>893.0010562414268</v>
      </c>
      <c r="CC38" s="29">
        <f t="shared" si="535"/>
        <v>1146.0769547325101</v>
      </c>
      <c r="CD38" s="29">
        <f t="shared" si="536"/>
        <v>1208.479643347051</v>
      </c>
      <c r="CE38" s="29">
        <f t="shared" si="537"/>
        <v>1129.0308641975309</v>
      </c>
      <c r="CF38" s="29">
        <f t="shared" si="538"/>
        <v>1921.0419478737999</v>
      </c>
      <c r="CG38" s="29">
        <f t="shared" si="539"/>
        <v>1375.0255212620027</v>
      </c>
      <c r="CH38" s="29">
        <f t="shared" si="540"/>
        <v>1120.5371262002743</v>
      </c>
      <c r="CI38" s="29">
        <f t="shared" si="541"/>
        <v>1866.705157750343</v>
      </c>
      <c r="CJ38" s="29">
        <f t="shared" si="542"/>
        <v>1117.8710562414267</v>
      </c>
      <c r="CK38" s="29">
        <f t="shared" si="543"/>
        <v>1390.7873799725651</v>
      </c>
      <c r="CL38" s="29">
        <f t="shared" si="544"/>
        <v>1491.153635116598</v>
      </c>
      <c r="CM38" s="29">
        <f t="shared" si="545"/>
        <v>1181.1041083676268</v>
      </c>
      <c r="CN38" s="29">
        <f t="shared" si="546"/>
        <v>1018.4470781893004</v>
      </c>
      <c r="CO38" s="29">
        <f t="shared" si="547"/>
        <v>1238.4196982167352</v>
      </c>
      <c r="CP38" s="29">
        <f t="shared" si="548"/>
        <v>1410.2948628257886</v>
      </c>
      <c r="CQ38" s="29">
        <f t="shared" si="549"/>
        <v>1211.2569890260631</v>
      </c>
      <c r="CR38" s="29">
        <f t="shared" si="550"/>
        <v>1952.5304595336079</v>
      </c>
      <c r="CS38" s="29">
        <f t="shared" si="550"/>
        <v>1416.2731207133058</v>
      </c>
      <c r="CT38" s="29">
        <f t="shared" si="550"/>
        <v>1305.820987654321</v>
      </c>
      <c r="CU38" s="29">
        <f t="shared" si="550"/>
        <v>1421.1046159122086</v>
      </c>
      <c r="CV38" s="29">
        <f t="shared" si="550"/>
        <v>1746.0789124996747</v>
      </c>
      <c r="CW38" s="29">
        <f t="shared" si="550"/>
        <v>1663.2999744499223</v>
      </c>
      <c r="CX38" s="29">
        <f t="shared" si="550"/>
        <v>1561.9375994513032</v>
      </c>
      <c r="CY38" s="29">
        <f t="shared" si="550"/>
        <v>1397.1895964043206</v>
      </c>
      <c r="CZ38" s="29">
        <f t="shared" si="550"/>
        <v>1482.6335768907174</v>
      </c>
      <c r="DA38" s="29">
        <f t="shared" si="550"/>
        <v>1157.1134362139917</v>
      </c>
      <c r="DB38" s="29">
        <f t="shared" si="550"/>
        <v>978.7655517092295</v>
      </c>
      <c r="DC38" s="29">
        <f t="shared" si="550"/>
        <v>1466.0974348422496</v>
      </c>
      <c r="DD38" s="29">
        <f t="shared" si="550"/>
        <v>1546.1007818930041</v>
      </c>
      <c r="DE38" s="29">
        <f t="shared" si="551"/>
        <v>1022.8001028806584</v>
      </c>
      <c r="DF38" s="29">
        <f t="shared" si="552"/>
        <v>933.78482167352536</v>
      </c>
      <c r="DG38" s="29">
        <f t="shared" si="553"/>
        <v>1517.3049451303154</v>
      </c>
      <c r="DH38" s="29">
        <f t="shared" si="554"/>
        <v>670.35600823045274</v>
      </c>
      <c r="DI38" s="29">
        <f t="shared" si="555"/>
        <v>927.98904663923179</v>
      </c>
      <c r="DJ38" s="29">
        <f t="shared" si="556"/>
        <v>1127.5787997256516</v>
      </c>
      <c r="DK38" s="29">
        <f t="shared" si="556"/>
        <v>780.52113168724281</v>
      </c>
      <c r="DL38" s="29">
        <f t="shared" si="556"/>
        <v>835.34692729766812</v>
      </c>
      <c r="DM38" s="29">
        <f t="shared" si="556"/>
        <v>1314.1728669410152</v>
      </c>
      <c r="DN38" s="29">
        <f t="shared" si="557"/>
        <v>1248.2615500685872</v>
      </c>
      <c r="DO38" s="29">
        <f t="shared" si="557"/>
        <v>1544.9263031550067</v>
      </c>
      <c r="DP38" s="29">
        <f t="shared" si="557"/>
        <v>1059.5776680384088</v>
      </c>
      <c r="DQ38" s="105">
        <f t="shared" si="558"/>
        <v>1291.7345970507545</v>
      </c>
      <c r="DR38" s="25">
        <v>292200</v>
      </c>
      <c r="DS38" s="25">
        <v>292200</v>
      </c>
      <c r="DT38" s="25">
        <v>292200</v>
      </c>
      <c r="DU38" s="25">
        <v>292200</v>
      </c>
      <c r="DV38" s="25">
        <v>292200</v>
      </c>
      <c r="DW38" s="25">
        <v>292200</v>
      </c>
      <c r="DX38" s="25">
        <v>292200</v>
      </c>
      <c r="DY38" s="25">
        <v>292200</v>
      </c>
      <c r="DZ38" s="25">
        <v>292200</v>
      </c>
      <c r="EA38" s="25">
        <v>298693</v>
      </c>
      <c r="EB38" s="25">
        <v>316550</v>
      </c>
      <c r="EC38" s="25">
        <v>316550</v>
      </c>
      <c r="ED38" s="25">
        <v>316550</v>
      </c>
      <c r="EE38" s="25">
        <v>316550</v>
      </c>
      <c r="EF38" s="25">
        <v>316550</v>
      </c>
      <c r="EG38" s="25">
        <v>316550</v>
      </c>
      <c r="EH38" s="25">
        <v>316550</v>
      </c>
      <c r="EI38" s="25">
        <v>316550</v>
      </c>
      <c r="EJ38" s="25">
        <v>316550</v>
      </c>
      <c r="EK38" s="25">
        <v>316550</v>
      </c>
      <c r="EL38" s="25">
        <v>316550</v>
      </c>
      <c r="EM38" s="25">
        <v>323043</v>
      </c>
      <c r="EN38" s="25">
        <v>340900</v>
      </c>
      <c r="EO38" s="25">
        <v>340900</v>
      </c>
      <c r="EP38" s="25">
        <v>340900</v>
      </c>
      <c r="EQ38" s="25">
        <v>340900</v>
      </c>
      <c r="ER38" s="25">
        <v>340900</v>
      </c>
      <c r="ES38" s="25">
        <v>340900</v>
      </c>
      <c r="ET38" s="25">
        <v>340900</v>
      </c>
      <c r="EU38" s="25">
        <v>340900</v>
      </c>
      <c r="EV38" s="25">
        <v>340900</v>
      </c>
      <c r="EW38" s="25">
        <v>340900</v>
      </c>
      <c r="EX38" s="25">
        <v>340900</v>
      </c>
      <c r="EY38" s="25">
        <v>345445</v>
      </c>
      <c r="EZ38" s="25">
        <v>357945</v>
      </c>
      <c r="FA38" s="25">
        <v>357945</v>
      </c>
      <c r="FB38" s="25">
        <v>357945</v>
      </c>
      <c r="FC38" s="25">
        <v>357945</v>
      </c>
      <c r="FD38" s="25">
        <v>357945</v>
      </c>
      <c r="FE38" s="25">
        <v>357945</v>
      </c>
      <c r="FF38" s="25">
        <v>357945</v>
      </c>
      <c r="FG38" s="25">
        <v>357945</v>
      </c>
      <c r="FH38" s="25">
        <v>357945</v>
      </c>
      <c r="FI38" s="25">
        <v>357945</v>
      </c>
      <c r="FJ38" s="25">
        <v>357945</v>
      </c>
      <c r="FK38" s="25">
        <v>362718</v>
      </c>
      <c r="FL38" s="25">
        <v>375842</v>
      </c>
      <c r="FM38" s="25">
        <v>375842</v>
      </c>
      <c r="FN38" s="25">
        <v>375842</v>
      </c>
      <c r="FO38" s="25">
        <v>375842</v>
      </c>
      <c r="FP38" s="25">
        <v>375842</v>
      </c>
      <c r="FQ38" s="75">
        <v>375842</v>
      </c>
      <c r="FR38" s="28">
        <f t="shared" si="64"/>
        <v>375842</v>
      </c>
      <c r="FS38" s="25">
        <v>0</v>
      </c>
      <c r="FT38" s="25">
        <v>0</v>
      </c>
      <c r="FU38" s="25">
        <v>0</v>
      </c>
      <c r="FV38" s="25">
        <v>0</v>
      </c>
      <c r="FW38" s="25">
        <v>0</v>
      </c>
      <c r="FX38" s="25">
        <v>0</v>
      </c>
      <c r="FY38" s="25">
        <v>77247</v>
      </c>
      <c r="FZ38" s="25">
        <v>0</v>
      </c>
      <c r="GA38" s="25">
        <v>0</v>
      </c>
      <c r="GB38" s="25">
        <v>0</v>
      </c>
      <c r="GC38" s="25">
        <v>0</v>
      </c>
      <c r="GD38" s="25">
        <v>0</v>
      </c>
      <c r="GE38" s="25">
        <v>0</v>
      </c>
      <c r="GF38" s="25">
        <v>0</v>
      </c>
      <c r="GG38" s="25">
        <v>0</v>
      </c>
      <c r="GH38" s="25">
        <v>103581.87400000001</v>
      </c>
      <c r="GI38" s="25">
        <v>0</v>
      </c>
      <c r="GJ38" s="25">
        <v>0</v>
      </c>
      <c r="GK38" s="25">
        <v>91698.418000000005</v>
      </c>
      <c r="GL38" s="25">
        <v>0</v>
      </c>
      <c r="GM38" s="25">
        <v>0</v>
      </c>
      <c r="GN38" s="25">
        <v>3072.2999999999884</v>
      </c>
      <c r="GO38" s="25">
        <v>0</v>
      </c>
      <c r="GP38" s="25">
        <v>0</v>
      </c>
      <c r="GQ38" s="25">
        <v>0</v>
      </c>
      <c r="GR38" s="25">
        <v>0</v>
      </c>
      <c r="GS38" s="25">
        <v>0</v>
      </c>
      <c r="GT38" s="25">
        <v>86118</v>
      </c>
      <c r="GU38" s="25">
        <v>0</v>
      </c>
      <c r="GV38" s="25">
        <v>0</v>
      </c>
      <c r="GW38" s="25">
        <v>0</v>
      </c>
      <c r="GX38" s="25">
        <v>0</v>
      </c>
      <c r="GY38" s="25">
        <v>0</v>
      </c>
      <c r="GZ38" s="25">
        <v>0</v>
      </c>
      <c r="HA38" s="25">
        <v>0</v>
      </c>
      <c r="HB38" s="25">
        <v>0</v>
      </c>
      <c r="HC38" s="75">
        <v>0</v>
      </c>
      <c r="HD38" s="75">
        <v>0</v>
      </c>
      <c r="HE38" s="75">
        <v>0</v>
      </c>
      <c r="HF38" s="75">
        <v>0</v>
      </c>
      <c r="HG38" s="75">
        <v>0</v>
      </c>
      <c r="HH38" s="75">
        <v>0</v>
      </c>
      <c r="HI38" s="75">
        <v>0</v>
      </c>
      <c r="HJ38" s="75">
        <v>0</v>
      </c>
      <c r="HK38" s="75">
        <v>0</v>
      </c>
      <c r="HL38" s="75">
        <v>0</v>
      </c>
      <c r="HM38" s="75">
        <v>0</v>
      </c>
      <c r="HN38" s="75">
        <v>0</v>
      </c>
      <c r="HO38" s="75">
        <v>0</v>
      </c>
      <c r="HP38" s="75">
        <v>0</v>
      </c>
      <c r="HQ38" s="75">
        <v>0</v>
      </c>
      <c r="HR38" s="75">
        <v>0</v>
      </c>
      <c r="HS38" s="25">
        <f t="shared" si="27"/>
        <v>292200</v>
      </c>
      <c r="HT38" s="25">
        <f t="shared" si="28"/>
        <v>292200</v>
      </c>
      <c r="HU38" s="25">
        <f t="shared" si="29"/>
        <v>292200</v>
      </c>
      <c r="HV38" s="25">
        <f t="shared" si="30"/>
        <v>292200</v>
      </c>
      <c r="HW38" s="25">
        <f t="shared" si="31"/>
        <v>292200</v>
      </c>
      <c r="HX38" s="25">
        <f t="shared" si="32"/>
        <v>292200</v>
      </c>
      <c r="HY38" s="25">
        <f t="shared" si="33"/>
        <v>369447</v>
      </c>
      <c r="HZ38" s="25">
        <f t="shared" si="34"/>
        <v>292200</v>
      </c>
      <c r="IA38" s="25">
        <f t="shared" si="35"/>
        <v>292200</v>
      </c>
      <c r="IB38" s="25">
        <f t="shared" si="36"/>
        <v>298693</v>
      </c>
      <c r="IC38" s="25">
        <f t="shared" si="37"/>
        <v>316550</v>
      </c>
      <c r="ID38" s="25">
        <f t="shared" si="38"/>
        <v>316550</v>
      </c>
      <c r="IE38" s="25">
        <f t="shared" si="39"/>
        <v>316550</v>
      </c>
      <c r="IF38" s="25">
        <f t="shared" si="40"/>
        <v>316550</v>
      </c>
      <c r="IG38" s="25">
        <f t="shared" si="41"/>
        <v>316550</v>
      </c>
      <c r="IH38" s="25">
        <f t="shared" si="42"/>
        <v>420131.87400000001</v>
      </c>
      <c r="II38" s="25">
        <f t="shared" si="43"/>
        <v>316550</v>
      </c>
      <c r="IJ38" s="25">
        <f t="shared" si="44"/>
        <v>316550</v>
      </c>
      <c r="IK38" s="25">
        <f t="shared" si="45"/>
        <v>408248.41800000001</v>
      </c>
      <c r="IL38" s="25">
        <f t="shared" si="46"/>
        <v>316550</v>
      </c>
      <c r="IM38" s="25">
        <f t="shared" si="47"/>
        <v>316550</v>
      </c>
      <c r="IN38" s="25">
        <f t="shared" si="48"/>
        <v>326115.3</v>
      </c>
      <c r="IO38" s="25">
        <f t="shared" si="49"/>
        <v>340900</v>
      </c>
      <c r="IP38" s="25">
        <f t="shared" si="50"/>
        <v>340900</v>
      </c>
      <c r="IQ38" s="25">
        <f t="shared" si="302"/>
        <v>340900</v>
      </c>
      <c r="IR38" s="25">
        <f t="shared" si="303"/>
        <v>340900</v>
      </c>
      <c r="IS38" s="25">
        <f t="shared" si="587"/>
        <v>340900</v>
      </c>
      <c r="IT38" s="25">
        <f t="shared" si="588"/>
        <v>427018</v>
      </c>
      <c r="IU38" s="25">
        <f t="shared" si="55"/>
        <v>340900</v>
      </c>
      <c r="IV38" s="25">
        <f t="shared" si="56"/>
        <v>340900</v>
      </c>
      <c r="IW38" s="25">
        <f t="shared" si="236"/>
        <v>340900</v>
      </c>
      <c r="IX38" s="25">
        <f t="shared" si="171"/>
        <v>340900</v>
      </c>
      <c r="IY38" s="25">
        <f t="shared" si="237"/>
        <v>340900</v>
      </c>
      <c r="IZ38" s="25">
        <f t="shared" si="238"/>
        <v>345445</v>
      </c>
      <c r="JA38" s="25">
        <f t="shared" si="239"/>
        <v>357945</v>
      </c>
      <c r="JB38" s="25">
        <f t="shared" si="240"/>
        <v>357945</v>
      </c>
      <c r="JC38" s="25">
        <f t="shared" si="241"/>
        <v>357945</v>
      </c>
      <c r="JD38" s="25">
        <f t="shared" si="242"/>
        <v>357945</v>
      </c>
      <c r="JE38" s="25">
        <f t="shared" si="243"/>
        <v>357945</v>
      </c>
      <c r="JF38" s="25">
        <f t="shared" si="420"/>
        <v>357945</v>
      </c>
      <c r="JG38" s="25">
        <f t="shared" si="421"/>
        <v>357945</v>
      </c>
      <c r="JH38" s="25">
        <f t="shared" si="422"/>
        <v>357945</v>
      </c>
      <c r="JI38" s="25">
        <f t="shared" si="423"/>
        <v>357945</v>
      </c>
      <c r="JJ38" s="25">
        <f t="shared" si="424"/>
        <v>357945</v>
      </c>
      <c r="JK38" s="25">
        <f t="shared" si="425"/>
        <v>357945</v>
      </c>
      <c r="JL38" s="25">
        <f t="shared" si="426"/>
        <v>362718</v>
      </c>
      <c r="JM38" s="25">
        <f t="shared" si="427"/>
        <v>375842</v>
      </c>
      <c r="JN38" s="25">
        <f t="shared" si="428"/>
        <v>375842</v>
      </c>
      <c r="JO38" s="25">
        <f t="shared" si="429"/>
        <v>375842</v>
      </c>
      <c r="JP38" s="25">
        <f t="shared" si="430"/>
        <v>375842</v>
      </c>
      <c r="JQ38" s="25">
        <f t="shared" si="431"/>
        <v>375842</v>
      </c>
      <c r="JR38" s="25">
        <f t="shared" si="432"/>
        <v>375842</v>
      </c>
      <c r="JS38" s="28">
        <f t="shared" si="65"/>
        <v>375842</v>
      </c>
      <c r="JT38" s="30">
        <f t="shared" si="66"/>
        <v>120</v>
      </c>
      <c r="JU38" s="30">
        <f t="shared" si="67"/>
        <v>120</v>
      </c>
      <c r="JV38" s="30">
        <f t="shared" si="68"/>
        <v>120</v>
      </c>
      <c r="JW38" s="30">
        <f t="shared" si="69"/>
        <v>120</v>
      </c>
      <c r="JX38" s="30">
        <f t="shared" si="70"/>
        <v>120</v>
      </c>
      <c r="JY38" s="30">
        <f t="shared" si="71"/>
        <v>120</v>
      </c>
      <c r="JZ38" s="30">
        <f t="shared" si="72"/>
        <v>151.72361396303901</v>
      </c>
      <c r="KA38" s="30">
        <f t="shared" si="73"/>
        <v>120</v>
      </c>
      <c r="KB38" s="30">
        <f t="shared" si="74"/>
        <v>120</v>
      </c>
      <c r="KC38" s="30">
        <f t="shared" si="75"/>
        <v>122.66652977412731</v>
      </c>
      <c r="KD38" s="30">
        <f t="shared" si="76"/>
        <v>130</v>
      </c>
      <c r="KE38" s="30">
        <f t="shared" si="77"/>
        <v>130</v>
      </c>
      <c r="KF38" s="30">
        <f t="shared" si="78"/>
        <v>130</v>
      </c>
      <c r="KG38" s="30">
        <f t="shared" si="79"/>
        <v>130</v>
      </c>
      <c r="KH38" s="30">
        <f t="shared" si="80"/>
        <v>130</v>
      </c>
      <c r="KI38" s="30">
        <f t="shared" si="81"/>
        <v>172.53875728952772</v>
      </c>
      <c r="KJ38" s="30">
        <f t="shared" si="82"/>
        <v>130</v>
      </c>
      <c r="KK38" s="30">
        <f t="shared" si="83"/>
        <v>130</v>
      </c>
      <c r="KL38" s="30">
        <f t="shared" si="84"/>
        <v>167.65848788501026</v>
      </c>
      <c r="KM38" s="30">
        <f t="shared" si="85"/>
        <v>130</v>
      </c>
      <c r="KN38" s="30">
        <f t="shared" si="86"/>
        <v>130</v>
      </c>
      <c r="KO38" s="30">
        <f t="shared" si="87"/>
        <v>133.9282546201232</v>
      </c>
      <c r="KP38" s="30">
        <f t="shared" si="88"/>
        <v>140</v>
      </c>
      <c r="KQ38" s="30">
        <f t="shared" si="89"/>
        <v>140</v>
      </c>
      <c r="KR38" s="30">
        <f t="shared" si="90"/>
        <v>140</v>
      </c>
      <c r="KS38" s="30">
        <f t="shared" si="91"/>
        <v>140</v>
      </c>
      <c r="KT38" s="30">
        <f t="shared" si="92"/>
        <v>140</v>
      </c>
      <c r="KU38" s="30">
        <f t="shared" si="93"/>
        <v>175.36673511293634</v>
      </c>
      <c r="KV38" s="30">
        <f t="shared" si="94"/>
        <v>140</v>
      </c>
      <c r="KW38" s="30">
        <f t="shared" si="95"/>
        <v>140</v>
      </c>
      <c r="KX38" s="30">
        <f t="shared" si="96"/>
        <v>140</v>
      </c>
      <c r="KY38" s="30">
        <f t="shared" si="97"/>
        <v>140</v>
      </c>
      <c r="KZ38" s="30">
        <f t="shared" si="98"/>
        <v>140</v>
      </c>
      <c r="LA38" s="30">
        <f t="shared" si="99"/>
        <v>141.86652977412732</v>
      </c>
      <c r="LB38" s="30">
        <f t="shared" si="99"/>
        <v>147</v>
      </c>
      <c r="LC38" s="30">
        <f t="shared" si="99"/>
        <v>147</v>
      </c>
      <c r="LD38" s="30">
        <f t="shared" si="99"/>
        <v>147</v>
      </c>
      <c r="LE38" s="30">
        <f t="shared" si="304"/>
        <v>147</v>
      </c>
      <c r="LF38" s="30">
        <f t="shared" si="304"/>
        <v>147</v>
      </c>
      <c r="LG38" s="30">
        <f t="shared" si="304"/>
        <v>147</v>
      </c>
      <c r="LH38" s="30">
        <f t="shared" si="304"/>
        <v>147</v>
      </c>
      <c r="LI38" s="30">
        <f t="shared" si="304"/>
        <v>147</v>
      </c>
      <c r="LJ38" s="30">
        <f t="shared" si="585"/>
        <v>147</v>
      </c>
      <c r="LK38" s="30">
        <f t="shared" si="585"/>
        <v>147</v>
      </c>
      <c r="LL38" s="30">
        <f t="shared" si="585"/>
        <v>147</v>
      </c>
      <c r="LM38" s="30">
        <f t="shared" si="585"/>
        <v>148.96016427104723</v>
      </c>
      <c r="LN38" s="30">
        <f t="shared" si="585"/>
        <v>154.3498973305955</v>
      </c>
      <c r="LO38" s="30">
        <f t="shared" si="585"/>
        <v>154.3498973305955</v>
      </c>
      <c r="LP38" s="30">
        <f t="shared" si="585"/>
        <v>154.3498973305955</v>
      </c>
      <c r="LQ38" s="30">
        <f t="shared" si="585"/>
        <v>154.3498973305955</v>
      </c>
      <c r="LR38" s="30">
        <f t="shared" si="586"/>
        <v>154.3498973305955</v>
      </c>
      <c r="LS38" s="30">
        <f t="shared" si="586"/>
        <v>154.3498973305955</v>
      </c>
      <c r="LT38" s="69">
        <f t="shared" si="100"/>
        <v>154.3498973305955</v>
      </c>
      <c r="LU38" s="40">
        <f t="shared" si="101"/>
        <v>154.3498973305955</v>
      </c>
      <c r="LV38" s="40">
        <f t="shared" si="102"/>
        <v>0</v>
      </c>
    </row>
    <row r="39" spans="1:334" x14ac:dyDescent="0.25">
      <c r="A39" s="21">
        <f t="shared" si="103"/>
        <v>38</v>
      </c>
      <c r="B39" s="22" t="s">
        <v>211</v>
      </c>
      <c r="C39" s="21" t="s">
        <v>510</v>
      </c>
      <c r="D39" s="22" t="s">
        <v>7</v>
      </c>
      <c r="E39" s="23" t="s">
        <v>842</v>
      </c>
      <c r="F39" s="21" t="s">
        <v>1105</v>
      </c>
      <c r="G39" s="23" t="s">
        <v>34</v>
      </c>
      <c r="H39" s="24" t="s">
        <v>280</v>
      </c>
      <c r="I39" s="21" t="s">
        <v>196</v>
      </c>
      <c r="J39" s="94">
        <v>41297</v>
      </c>
      <c r="K39" s="94">
        <v>43030</v>
      </c>
      <c r="L39" s="21" t="s">
        <v>275</v>
      </c>
      <c r="M39" s="25">
        <v>560</v>
      </c>
      <c r="N39" s="25">
        <v>935</v>
      </c>
      <c r="O39" s="26">
        <v>0.15</v>
      </c>
      <c r="P39" s="27">
        <v>542598.15</v>
      </c>
      <c r="Q39" s="27">
        <v>747331.4700000002</v>
      </c>
      <c r="R39" s="27">
        <v>555660.81999999995</v>
      </c>
      <c r="S39" s="27">
        <v>771713.2</v>
      </c>
      <c r="T39" s="25">
        <v>778825.07000000007</v>
      </c>
      <c r="U39" s="25">
        <v>659820.51999999979</v>
      </c>
      <c r="V39" s="25">
        <v>892212.76</v>
      </c>
      <c r="W39" s="25">
        <v>478858.23</v>
      </c>
      <c r="X39" s="25">
        <v>518387.68</v>
      </c>
      <c r="Y39" s="25">
        <v>761006.41000000015</v>
      </c>
      <c r="Z39" s="25">
        <v>580102</v>
      </c>
      <c r="AA39" s="25">
        <v>529370.39000000013</v>
      </c>
      <c r="AB39" s="25">
        <v>593117.17000000004</v>
      </c>
      <c r="AC39" s="25">
        <v>604114.57000000007</v>
      </c>
      <c r="AD39" s="25">
        <v>419704.99</v>
      </c>
      <c r="AE39" s="25">
        <v>803481.85</v>
      </c>
      <c r="AF39" s="25">
        <v>659804.9</v>
      </c>
      <c r="AG39" s="25">
        <v>334747</v>
      </c>
      <c r="AH39" s="25">
        <v>583293.39</v>
      </c>
      <c r="AI39" s="25">
        <v>376546.74</v>
      </c>
      <c r="AJ39" s="25">
        <v>409589</v>
      </c>
      <c r="AK39" s="25">
        <v>818895.7</v>
      </c>
      <c r="AL39" s="25">
        <v>474927.8</v>
      </c>
      <c r="AM39" s="25">
        <v>355804.82</v>
      </c>
      <c r="AN39" s="25">
        <v>540373.32999999996</v>
      </c>
      <c r="AO39" s="25">
        <v>551491.81999999995</v>
      </c>
      <c r="AP39" s="25">
        <v>366610.99</v>
      </c>
      <c r="AQ39" s="25">
        <v>736727.8</v>
      </c>
      <c r="AR39" s="25">
        <v>648131.69999999995</v>
      </c>
      <c r="AS39" s="25">
        <v>486105.53</v>
      </c>
      <c r="AT39" s="25">
        <v>690646.26</v>
      </c>
      <c r="AU39" s="25">
        <v>661698.7547687497</v>
      </c>
      <c r="AV39" s="25">
        <v>458500.50988813897</v>
      </c>
      <c r="AW39" s="25">
        <v>582275.79</v>
      </c>
      <c r="AX39" s="25">
        <v>705233.11884767993</v>
      </c>
      <c r="AY39" s="25">
        <v>748361.07012949325</v>
      </c>
      <c r="AZ39" s="25">
        <v>478631.67999999999</v>
      </c>
      <c r="BA39" s="25">
        <v>458254.46147117944</v>
      </c>
      <c r="BB39" s="25">
        <v>482200.4</v>
      </c>
      <c r="BC39" s="25">
        <v>793154.83</v>
      </c>
      <c r="BD39" s="75">
        <v>510923.4</v>
      </c>
      <c r="BE39" s="75">
        <v>515992.02</v>
      </c>
      <c r="BF39" s="75">
        <v>769018.05</v>
      </c>
      <c r="BG39" s="75">
        <v>277119.95</v>
      </c>
      <c r="BH39" s="75">
        <v>380098.7</v>
      </c>
      <c r="BI39" s="75">
        <v>516903</v>
      </c>
      <c r="BJ39" s="75">
        <v>389821.3</v>
      </c>
      <c r="BK39" s="75">
        <v>324837.59999999998</v>
      </c>
      <c r="BL39" s="75">
        <v>483686.86</v>
      </c>
      <c r="BM39" s="75">
        <v>423918.31</v>
      </c>
      <c r="BN39" s="75">
        <v>722922.36</v>
      </c>
      <c r="BO39" s="75">
        <v>560203.76</v>
      </c>
      <c r="BP39" s="28">
        <f t="shared" si="63"/>
        <v>547682.82250000001</v>
      </c>
      <c r="BQ39" s="29">
        <f t="shared" si="523"/>
        <v>968.9252678571429</v>
      </c>
      <c r="BR39" s="29">
        <f t="shared" si="524"/>
        <v>1334.5204821428574</v>
      </c>
      <c r="BS39" s="29">
        <f t="shared" si="525"/>
        <v>992.25146428571418</v>
      </c>
      <c r="BT39" s="29">
        <f t="shared" si="526"/>
        <v>1378.0592857142856</v>
      </c>
      <c r="BU39" s="29">
        <f t="shared" si="527"/>
        <v>1390.7590535714287</v>
      </c>
      <c r="BV39" s="29">
        <f t="shared" si="528"/>
        <v>1178.2509285714282</v>
      </c>
      <c r="BW39" s="29">
        <f t="shared" si="529"/>
        <v>1593.2370714285714</v>
      </c>
      <c r="BX39" s="29">
        <f t="shared" si="530"/>
        <v>855.10398214285715</v>
      </c>
      <c r="BY39" s="29">
        <f t="shared" si="531"/>
        <v>925.69228571428573</v>
      </c>
      <c r="BZ39" s="29">
        <f t="shared" si="532"/>
        <v>1358.9400178571432</v>
      </c>
      <c r="CA39" s="29">
        <f t="shared" si="533"/>
        <v>1035.8964285714285</v>
      </c>
      <c r="CB39" s="29">
        <f t="shared" si="534"/>
        <v>945.30426785714315</v>
      </c>
      <c r="CC39" s="29">
        <f t="shared" si="535"/>
        <v>1059.1378035714285</v>
      </c>
      <c r="CD39" s="29">
        <f t="shared" si="536"/>
        <v>1078.776017857143</v>
      </c>
      <c r="CE39" s="29">
        <f t="shared" si="537"/>
        <v>749.47319642857144</v>
      </c>
      <c r="CF39" s="29">
        <f t="shared" si="538"/>
        <v>1434.7890178571429</v>
      </c>
      <c r="CG39" s="29">
        <f t="shared" si="539"/>
        <v>1178.2230357142857</v>
      </c>
      <c r="CH39" s="29">
        <f t="shared" si="540"/>
        <v>597.76250000000005</v>
      </c>
      <c r="CI39" s="29">
        <f t="shared" si="541"/>
        <v>1041.5953392857143</v>
      </c>
      <c r="CJ39" s="29">
        <f t="shared" si="542"/>
        <v>672.40489285714284</v>
      </c>
      <c r="CK39" s="29">
        <f t="shared" si="543"/>
        <v>731.40892857142853</v>
      </c>
      <c r="CL39" s="29">
        <f t="shared" si="544"/>
        <v>1462.31375</v>
      </c>
      <c r="CM39" s="29">
        <f t="shared" si="545"/>
        <v>848.08535714285711</v>
      </c>
      <c r="CN39" s="29">
        <f t="shared" si="546"/>
        <v>635.36575000000005</v>
      </c>
      <c r="CO39" s="29">
        <f t="shared" si="547"/>
        <v>964.95237499999996</v>
      </c>
      <c r="CP39" s="29">
        <f t="shared" si="548"/>
        <v>984.80682142857131</v>
      </c>
      <c r="CQ39" s="29">
        <f t="shared" si="549"/>
        <v>654.66248214285713</v>
      </c>
      <c r="CR39" s="29">
        <f t="shared" si="550"/>
        <v>1315.5853571428572</v>
      </c>
      <c r="CS39" s="29">
        <f t="shared" si="550"/>
        <v>1157.3780357142857</v>
      </c>
      <c r="CT39" s="29">
        <f t="shared" si="550"/>
        <v>868.0455892857143</v>
      </c>
      <c r="CU39" s="29">
        <f t="shared" si="550"/>
        <v>1233.2968928571429</v>
      </c>
      <c r="CV39" s="29">
        <f t="shared" si="550"/>
        <v>1181.6049192299101</v>
      </c>
      <c r="CW39" s="29">
        <f t="shared" si="550"/>
        <v>818.75091051453387</v>
      </c>
      <c r="CX39" s="29">
        <f t="shared" si="550"/>
        <v>1039.7781964285714</v>
      </c>
      <c r="CY39" s="29">
        <f t="shared" si="550"/>
        <v>1259.3448550851426</v>
      </c>
      <c r="CZ39" s="29">
        <f t="shared" si="550"/>
        <v>1336.3590538026665</v>
      </c>
      <c r="DA39" s="29">
        <f t="shared" si="550"/>
        <v>854.6994285714286</v>
      </c>
      <c r="DB39" s="29">
        <f t="shared" si="550"/>
        <v>818.31153834139184</v>
      </c>
      <c r="DC39" s="29">
        <f t="shared" si="550"/>
        <v>861.07214285714292</v>
      </c>
      <c r="DD39" s="29">
        <f t="shared" si="550"/>
        <v>1416.3479107142857</v>
      </c>
      <c r="DE39" s="29">
        <f t="shared" si="551"/>
        <v>912.36321428571432</v>
      </c>
      <c r="DF39" s="29">
        <f t="shared" si="552"/>
        <v>921.4143214285715</v>
      </c>
      <c r="DG39" s="29">
        <f t="shared" si="553"/>
        <v>1373.2465178571429</v>
      </c>
      <c r="DH39" s="29">
        <f t="shared" si="554"/>
        <v>494.85705357142859</v>
      </c>
      <c r="DI39" s="29">
        <f t="shared" si="555"/>
        <v>678.74767857142854</v>
      </c>
      <c r="DJ39" s="29">
        <f t="shared" si="556"/>
        <v>923.0410714285714</v>
      </c>
      <c r="DK39" s="29">
        <f t="shared" si="556"/>
        <v>696.10946428571424</v>
      </c>
      <c r="DL39" s="29">
        <f t="shared" si="556"/>
        <v>580.06714285714281</v>
      </c>
      <c r="DM39" s="29">
        <f t="shared" si="556"/>
        <v>863.72653571428566</v>
      </c>
      <c r="DN39" s="29">
        <f t="shared" si="557"/>
        <v>756.99698214285718</v>
      </c>
      <c r="DO39" s="29">
        <f t="shared" si="557"/>
        <v>1290.9327857142857</v>
      </c>
      <c r="DP39" s="29">
        <f t="shared" si="557"/>
        <v>1000.3638571428571</v>
      </c>
      <c r="DQ39" s="105">
        <f t="shared" si="558"/>
        <v>978.00504017857145</v>
      </c>
      <c r="DR39" s="25">
        <v>158950</v>
      </c>
      <c r="DS39" s="25">
        <v>158950</v>
      </c>
      <c r="DT39" s="25">
        <v>158950</v>
      </c>
      <c r="DU39" s="25">
        <v>158950</v>
      </c>
      <c r="DV39" s="25">
        <v>158950</v>
      </c>
      <c r="DW39" s="25">
        <v>158950</v>
      </c>
      <c r="DX39" s="25">
        <v>158950</v>
      </c>
      <c r="DY39" s="25">
        <v>158950</v>
      </c>
      <c r="DZ39" s="25">
        <v>158950</v>
      </c>
      <c r="EA39" s="25">
        <v>161443</v>
      </c>
      <c r="EB39" s="25">
        <v>168300</v>
      </c>
      <c r="EC39" s="25">
        <v>168300</v>
      </c>
      <c r="ED39" s="25">
        <v>168300</v>
      </c>
      <c r="EE39" s="25">
        <v>168300</v>
      </c>
      <c r="EF39" s="25">
        <v>168300</v>
      </c>
      <c r="EG39" s="25">
        <v>168300</v>
      </c>
      <c r="EH39" s="25">
        <v>168300</v>
      </c>
      <c r="EI39" s="25">
        <v>168300</v>
      </c>
      <c r="EJ39" s="25">
        <v>168300</v>
      </c>
      <c r="EK39" s="25">
        <v>168300</v>
      </c>
      <c r="EL39" s="25">
        <v>168300</v>
      </c>
      <c r="EM39" s="25">
        <v>170793</v>
      </c>
      <c r="EN39" s="25">
        <v>177650</v>
      </c>
      <c r="EO39" s="25">
        <v>177650</v>
      </c>
      <c r="EP39" s="25">
        <v>177650</v>
      </c>
      <c r="EQ39" s="25">
        <v>177650</v>
      </c>
      <c r="ER39" s="25">
        <v>177650</v>
      </c>
      <c r="ES39" s="25">
        <v>177650</v>
      </c>
      <c r="ET39" s="25">
        <v>177650</v>
      </c>
      <c r="EU39" s="25">
        <v>177650</v>
      </c>
      <c r="EV39" s="25">
        <v>177650</v>
      </c>
      <c r="EW39" s="25">
        <v>177650</v>
      </c>
      <c r="EX39" s="25">
        <v>177650</v>
      </c>
      <c r="EY39" s="25">
        <v>184756</v>
      </c>
      <c r="EZ39" s="25">
        <v>204298</v>
      </c>
      <c r="FA39" s="25">
        <v>204298</v>
      </c>
      <c r="FB39" s="25">
        <v>204298</v>
      </c>
      <c r="FC39" s="25">
        <v>204298</v>
      </c>
      <c r="FD39" s="25">
        <v>204298</v>
      </c>
      <c r="FE39" s="25">
        <v>204298</v>
      </c>
      <c r="FF39" s="25">
        <v>204298</v>
      </c>
      <c r="FG39" s="25">
        <v>204298</v>
      </c>
      <c r="FH39" s="25">
        <v>204298</v>
      </c>
      <c r="FI39" s="25">
        <v>204298</v>
      </c>
      <c r="FJ39" s="25">
        <v>204298</v>
      </c>
      <c r="FK39" s="25">
        <v>204298</v>
      </c>
      <c r="FL39" s="25">
        <v>204298</v>
      </c>
      <c r="FM39" s="25">
        <v>204298</v>
      </c>
      <c r="FN39" s="25">
        <v>204298</v>
      </c>
      <c r="FO39" s="25">
        <v>204298</v>
      </c>
      <c r="FP39" s="25">
        <v>204298</v>
      </c>
      <c r="FQ39" s="75">
        <v>204298</v>
      </c>
      <c r="FR39" s="28">
        <f t="shared" si="64"/>
        <v>204298</v>
      </c>
      <c r="FS39" s="25">
        <v>0</v>
      </c>
      <c r="FT39" s="25">
        <v>0</v>
      </c>
      <c r="FU39" s="25">
        <v>0</v>
      </c>
      <c r="FV39" s="25">
        <v>0</v>
      </c>
      <c r="FW39" s="25">
        <v>0</v>
      </c>
      <c r="FX39" s="25">
        <v>0</v>
      </c>
      <c r="FY39" s="25">
        <v>0</v>
      </c>
      <c r="FZ39" s="25">
        <v>0</v>
      </c>
      <c r="GA39" s="25">
        <v>0</v>
      </c>
      <c r="GB39" s="25">
        <v>0</v>
      </c>
      <c r="GC39" s="25">
        <v>0</v>
      </c>
      <c r="GD39" s="25">
        <v>0</v>
      </c>
      <c r="GE39" s="25">
        <v>0</v>
      </c>
      <c r="GF39" s="25">
        <v>0</v>
      </c>
      <c r="GG39" s="25">
        <v>0</v>
      </c>
      <c r="GH39" s="25">
        <v>0</v>
      </c>
      <c r="GI39" s="25">
        <v>0</v>
      </c>
      <c r="GJ39" s="25">
        <v>0</v>
      </c>
      <c r="GK39" s="25">
        <v>0</v>
      </c>
      <c r="GL39" s="25">
        <v>0</v>
      </c>
      <c r="GM39" s="25">
        <v>0</v>
      </c>
      <c r="GN39" s="25">
        <v>0</v>
      </c>
      <c r="GO39" s="25">
        <v>0</v>
      </c>
      <c r="GP39" s="25">
        <v>0</v>
      </c>
      <c r="GQ39" s="25">
        <v>0</v>
      </c>
      <c r="GR39" s="25">
        <v>0</v>
      </c>
      <c r="GS39" s="25">
        <v>0</v>
      </c>
      <c r="GT39" s="25">
        <v>0</v>
      </c>
      <c r="GU39" s="25">
        <v>0</v>
      </c>
      <c r="GV39" s="25">
        <v>0</v>
      </c>
      <c r="GW39" s="25">
        <v>0</v>
      </c>
      <c r="GX39" s="25">
        <v>0</v>
      </c>
      <c r="GY39" s="25">
        <v>0</v>
      </c>
      <c r="GZ39" s="25">
        <v>0</v>
      </c>
      <c r="HA39" s="25">
        <v>0</v>
      </c>
      <c r="HB39" s="25">
        <v>0</v>
      </c>
      <c r="HC39" s="75">
        <v>0</v>
      </c>
      <c r="HD39" s="75">
        <v>0</v>
      </c>
      <c r="HE39" s="75">
        <v>0</v>
      </c>
      <c r="HF39" s="75">
        <v>0</v>
      </c>
      <c r="HG39" s="75">
        <v>0</v>
      </c>
      <c r="HH39" s="75">
        <v>0</v>
      </c>
      <c r="HI39" s="75">
        <v>0</v>
      </c>
      <c r="HJ39" s="75">
        <v>0</v>
      </c>
      <c r="HK39" s="75">
        <v>0</v>
      </c>
      <c r="HL39" s="75">
        <v>0</v>
      </c>
      <c r="HM39" s="75">
        <v>0</v>
      </c>
      <c r="HN39" s="75">
        <v>0</v>
      </c>
      <c r="HO39" s="75">
        <v>0</v>
      </c>
      <c r="HP39" s="75">
        <v>0</v>
      </c>
      <c r="HQ39" s="75">
        <v>0</v>
      </c>
      <c r="HR39" s="75">
        <v>0</v>
      </c>
      <c r="HS39" s="25">
        <f t="shared" si="27"/>
        <v>158950</v>
      </c>
      <c r="HT39" s="25">
        <f t="shared" si="28"/>
        <v>158950</v>
      </c>
      <c r="HU39" s="25">
        <f t="shared" si="29"/>
        <v>158950</v>
      </c>
      <c r="HV39" s="25">
        <f t="shared" si="30"/>
        <v>158950</v>
      </c>
      <c r="HW39" s="25">
        <f t="shared" si="31"/>
        <v>158950</v>
      </c>
      <c r="HX39" s="25">
        <f t="shared" si="32"/>
        <v>158950</v>
      </c>
      <c r="HY39" s="25">
        <f t="shared" si="33"/>
        <v>158950</v>
      </c>
      <c r="HZ39" s="25">
        <f t="shared" si="34"/>
        <v>158950</v>
      </c>
      <c r="IA39" s="25">
        <f t="shared" si="35"/>
        <v>158950</v>
      </c>
      <c r="IB39" s="25">
        <f t="shared" si="36"/>
        <v>161443</v>
      </c>
      <c r="IC39" s="25">
        <f t="shared" si="37"/>
        <v>168300</v>
      </c>
      <c r="ID39" s="25">
        <f t="shared" si="38"/>
        <v>168300</v>
      </c>
      <c r="IE39" s="25">
        <f t="shared" si="39"/>
        <v>168300</v>
      </c>
      <c r="IF39" s="25">
        <f t="shared" si="40"/>
        <v>168300</v>
      </c>
      <c r="IG39" s="25">
        <f t="shared" si="41"/>
        <v>168300</v>
      </c>
      <c r="IH39" s="25">
        <f t="shared" si="42"/>
        <v>168300</v>
      </c>
      <c r="II39" s="25">
        <f t="shared" si="43"/>
        <v>168300</v>
      </c>
      <c r="IJ39" s="25">
        <f t="shared" si="44"/>
        <v>168300</v>
      </c>
      <c r="IK39" s="25">
        <f t="shared" si="45"/>
        <v>168300</v>
      </c>
      <c r="IL39" s="25">
        <f t="shared" si="46"/>
        <v>168300</v>
      </c>
      <c r="IM39" s="25">
        <f t="shared" si="47"/>
        <v>168300</v>
      </c>
      <c r="IN39" s="25">
        <f t="shared" si="48"/>
        <v>170793</v>
      </c>
      <c r="IO39" s="25">
        <f t="shared" si="49"/>
        <v>177650</v>
      </c>
      <c r="IP39" s="25">
        <f t="shared" si="50"/>
        <v>177650</v>
      </c>
      <c r="IQ39" s="25">
        <f t="shared" si="302"/>
        <v>177650</v>
      </c>
      <c r="IR39" s="25">
        <f t="shared" si="303"/>
        <v>177650</v>
      </c>
      <c r="IS39" s="25">
        <f t="shared" si="587"/>
        <v>177650</v>
      </c>
      <c r="IT39" s="25">
        <f t="shared" si="588"/>
        <v>177650</v>
      </c>
      <c r="IU39" s="25">
        <f t="shared" si="55"/>
        <v>177650</v>
      </c>
      <c r="IV39" s="25">
        <f t="shared" si="56"/>
        <v>177650</v>
      </c>
      <c r="IW39" s="25">
        <f t="shared" si="236"/>
        <v>177650</v>
      </c>
      <c r="IX39" s="25">
        <f t="shared" si="171"/>
        <v>177650</v>
      </c>
      <c r="IY39" s="25">
        <f t="shared" si="237"/>
        <v>177650</v>
      </c>
      <c r="IZ39" s="25">
        <f t="shared" si="238"/>
        <v>184756</v>
      </c>
      <c r="JA39" s="25">
        <f t="shared" si="239"/>
        <v>204298</v>
      </c>
      <c r="JB39" s="25">
        <f t="shared" si="240"/>
        <v>204298</v>
      </c>
      <c r="JC39" s="25">
        <f t="shared" si="241"/>
        <v>204298</v>
      </c>
      <c r="JD39" s="25">
        <f t="shared" si="242"/>
        <v>204298</v>
      </c>
      <c r="JE39" s="25">
        <f t="shared" si="243"/>
        <v>204298</v>
      </c>
      <c r="JF39" s="25">
        <f t="shared" si="420"/>
        <v>204298</v>
      </c>
      <c r="JG39" s="25">
        <f t="shared" si="421"/>
        <v>204298</v>
      </c>
      <c r="JH39" s="25">
        <f t="shared" si="422"/>
        <v>204298</v>
      </c>
      <c r="JI39" s="25">
        <f t="shared" si="423"/>
        <v>204298</v>
      </c>
      <c r="JJ39" s="25">
        <f t="shared" si="424"/>
        <v>204298</v>
      </c>
      <c r="JK39" s="25">
        <f t="shared" si="425"/>
        <v>204298</v>
      </c>
      <c r="JL39" s="25">
        <f t="shared" si="426"/>
        <v>204298</v>
      </c>
      <c r="JM39" s="25">
        <f t="shared" si="427"/>
        <v>204298</v>
      </c>
      <c r="JN39" s="25">
        <f t="shared" si="428"/>
        <v>204298</v>
      </c>
      <c r="JO39" s="25">
        <f t="shared" si="429"/>
        <v>204298</v>
      </c>
      <c r="JP39" s="25">
        <f t="shared" si="430"/>
        <v>204298</v>
      </c>
      <c r="JQ39" s="25">
        <f t="shared" si="431"/>
        <v>204298</v>
      </c>
      <c r="JR39" s="25">
        <f t="shared" si="432"/>
        <v>204298</v>
      </c>
      <c r="JS39" s="28">
        <f t="shared" si="65"/>
        <v>204298</v>
      </c>
      <c r="JT39" s="30">
        <f t="shared" si="66"/>
        <v>170</v>
      </c>
      <c r="JU39" s="30">
        <f t="shared" si="67"/>
        <v>170</v>
      </c>
      <c r="JV39" s="30">
        <f t="shared" si="68"/>
        <v>170</v>
      </c>
      <c r="JW39" s="30">
        <f t="shared" si="69"/>
        <v>170</v>
      </c>
      <c r="JX39" s="30">
        <f t="shared" si="70"/>
        <v>170</v>
      </c>
      <c r="JY39" s="30">
        <f t="shared" si="71"/>
        <v>170</v>
      </c>
      <c r="JZ39" s="30">
        <f t="shared" si="72"/>
        <v>170</v>
      </c>
      <c r="KA39" s="30">
        <f t="shared" si="73"/>
        <v>170</v>
      </c>
      <c r="KB39" s="30">
        <f t="shared" si="74"/>
        <v>170</v>
      </c>
      <c r="KC39" s="30">
        <f t="shared" si="75"/>
        <v>172.6663101604278</v>
      </c>
      <c r="KD39" s="30">
        <f t="shared" si="76"/>
        <v>180</v>
      </c>
      <c r="KE39" s="30">
        <f t="shared" si="77"/>
        <v>180</v>
      </c>
      <c r="KF39" s="30">
        <f t="shared" si="78"/>
        <v>180</v>
      </c>
      <c r="KG39" s="30">
        <f t="shared" si="79"/>
        <v>180</v>
      </c>
      <c r="KH39" s="30">
        <f t="shared" si="80"/>
        <v>180</v>
      </c>
      <c r="KI39" s="30">
        <f t="shared" si="81"/>
        <v>180</v>
      </c>
      <c r="KJ39" s="30">
        <f t="shared" si="82"/>
        <v>180</v>
      </c>
      <c r="KK39" s="30">
        <f t="shared" si="83"/>
        <v>180</v>
      </c>
      <c r="KL39" s="30">
        <f t="shared" si="84"/>
        <v>180</v>
      </c>
      <c r="KM39" s="30">
        <f t="shared" si="85"/>
        <v>180</v>
      </c>
      <c r="KN39" s="30">
        <f t="shared" si="86"/>
        <v>180</v>
      </c>
      <c r="KO39" s="30">
        <f t="shared" si="87"/>
        <v>182.6663101604278</v>
      </c>
      <c r="KP39" s="30">
        <f t="shared" si="88"/>
        <v>190</v>
      </c>
      <c r="KQ39" s="30">
        <f t="shared" si="89"/>
        <v>190</v>
      </c>
      <c r="KR39" s="30">
        <f t="shared" si="90"/>
        <v>190</v>
      </c>
      <c r="KS39" s="30">
        <f t="shared" si="91"/>
        <v>190</v>
      </c>
      <c r="KT39" s="30">
        <f t="shared" si="92"/>
        <v>190</v>
      </c>
      <c r="KU39" s="30">
        <f t="shared" si="93"/>
        <v>190</v>
      </c>
      <c r="KV39" s="30">
        <f t="shared" si="94"/>
        <v>190</v>
      </c>
      <c r="KW39" s="30">
        <f t="shared" si="95"/>
        <v>190</v>
      </c>
      <c r="KX39" s="30">
        <f t="shared" si="96"/>
        <v>190</v>
      </c>
      <c r="KY39" s="30">
        <f t="shared" si="97"/>
        <v>190</v>
      </c>
      <c r="KZ39" s="30">
        <f t="shared" si="98"/>
        <v>190</v>
      </c>
      <c r="LA39" s="30">
        <f t="shared" si="99"/>
        <v>197.6</v>
      </c>
      <c r="LB39" s="30">
        <f t="shared" si="99"/>
        <v>218.50053475935829</v>
      </c>
      <c r="LC39" s="30">
        <f t="shared" si="99"/>
        <v>218.50053475935829</v>
      </c>
      <c r="LD39" s="30">
        <f t="shared" si="99"/>
        <v>218.50053475935829</v>
      </c>
      <c r="LE39" s="30">
        <f t="shared" si="304"/>
        <v>218.50053475935829</v>
      </c>
      <c r="LF39" s="30">
        <f t="shared" si="304"/>
        <v>218.50053475935829</v>
      </c>
      <c r="LG39" s="30">
        <f t="shared" si="304"/>
        <v>218.50053475935829</v>
      </c>
      <c r="LH39" s="30">
        <f t="shared" si="304"/>
        <v>218.50053475935829</v>
      </c>
      <c r="LI39" s="30">
        <f t="shared" si="304"/>
        <v>218.50053475935829</v>
      </c>
      <c r="LJ39" s="30">
        <f t="shared" si="585"/>
        <v>218.50053475935829</v>
      </c>
      <c r="LK39" s="30">
        <f t="shared" si="585"/>
        <v>218.50053475935829</v>
      </c>
      <c r="LL39" s="30">
        <f t="shared" si="585"/>
        <v>218.50053475935829</v>
      </c>
      <c r="LM39" s="30">
        <f t="shared" si="585"/>
        <v>218.50053475935829</v>
      </c>
      <c r="LN39" s="30">
        <f t="shared" si="585"/>
        <v>218.50053475935829</v>
      </c>
      <c r="LO39" s="30">
        <f t="shared" si="585"/>
        <v>218.50053475935829</v>
      </c>
      <c r="LP39" s="30">
        <f t="shared" si="585"/>
        <v>218.50053475935829</v>
      </c>
      <c r="LQ39" s="30">
        <f t="shared" si="585"/>
        <v>218.50053475935829</v>
      </c>
      <c r="LR39" s="30">
        <f t="shared" si="586"/>
        <v>218.50053475935829</v>
      </c>
      <c r="LS39" s="30">
        <f t="shared" si="586"/>
        <v>218.50053475935829</v>
      </c>
      <c r="LT39" s="69">
        <f t="shared" si="100"/>
        <v>218.50053475935829</v>
      </c>
      <c r="LU39" s="40">
        <f t="shared" si="101"/>
        <v>218.50053475935829</v>
      </c>
      <c r="LV39" s="40">
        <f t="shared" si="102"/>
        <v>0</v>
      </c>
    </row>
    <row r="40" spans="1:334" x14ac:dyDescent="0.25">
      <c r="A40" s="21">
        <f t="shared" si="103"/>
        <v>39</v>
      </c>
      <c r="B40" s="22" t="s">
        <v>211</v>
      </c>
      <c r="C40" s="21" t="s">
        <v>511</v>
      </c>
      <c r="D40" s="22" t="s">
        <v>7</v>
      </c>
      <c r="E40" s="23" t="s">
        <v>1523</v>
      </c>
      <c r="F40" s="21" t="s">
        <v>1524</v>
      </c>
      <c r="G40" s="23" t="s">
        <v>35</v>
      </c>
      <c r="H40" s="24" t="s">
        <v>292</v>
      </c>
      <c r="I40" s="21" t="s">
        <v>196</v>
      </c>
      <c r="J40" s="94">
        <v>41297</v>
      </c>
      <c r="K40" s="94">
        <v>42855</v>
      </c>
      <c r="L40" s="21" t="s">
        <v>275</v>
      </c>
      <c r="M40" s="25">
        <v>636</v>
      </c>
      <c r="N40" s="25">
        <v>1062</v>
      </c>
      <c r="O40" s="26">
        <v>0.12</v>
      </c>
      <c r="P40" s="27">
        <v>189268</v>
      </c>
      <c r="Q40" s="27">
        <v>275009</v>
      </c>
      <c r="R40" s="27">
        <v>262280</v>
      </c>
      <c r="S40" s="27">
        <v>548927</v>
      </c>
      <c r="T40" s="25">
        <v>388348</v>
      </c>
      <c r="U40" s="25">
        <v>323028.97999999992</v>
      </c>
      <c r="V40" s="25">
        <v>441211.16999999987</v>
      </c>
      <c r="W40" s="25">
        <v>256517</v>
      </c>
      <c r="X40" s="25">
        <v>242042.08999999994</v>
      </c>
      <c r="Y40" s="25">
        <v>485034</v>
      </c>
      <c r="Z40" s="25">
        <v>385424</v>
      </c>
      <c r="AA40" s="25">
        <v>306908.51999999996</v>
      </c>
      <c r="AB40" s="25">
        <v>209928</v>
      </c>
      <c r="AC40" s="25">
        <v>296717.73000000004</v>
      </c>
      <c r="AD40" s="25">
        <v>334127</v>
      </c>
      <c r="AE40" s="25">
        <v>622700.93000000005</v>
      </c>
      <c r="AF40" s="25">
        <v>567116</v>
      </c>
      <c r="AG40" s="25">
        <v>263680</v>
      </c>
      <c r="AH40" s="25">
        <v>464037</v>
      </c>
      <c r="AI40" s="25">
        <v>303664.56</v>
      </c>
      <c r="AJ40" s="25">
        <v>351030</v>
      </c>
      <c r="AK40" s="25">
        <v>795818</v>
      </c>
      <c r="AL40" s="25">
        <v>564741</v>
      </c>
      <c r="AM40" s="25">
        <v>330769.96000000002</v>
      </c>
      <c r="AN40" s="25">
        <v>333949.12</v>
      </c>
      <c r="AO40" s="25">
        <v>412953.27</v>
      </c>
      <c r="AP40" s="25">
        <v>383189.78</v>
      </c>
      <c r="AQ40" s="25">
        <v>799832.21</v>
      </c>
      <c r="AR40" s="25">
        <v>763550.38</v>
      </c>
      <c r="AS40" s="25">
        <v>281137.09000000003</v>
      </c>
      <c r="AT40" s="25">
        <v>433583</v>
      </c>
      <c r="AU40" s="25">
        <v>476706.36780658574</v>
      </c>
      <c r="AV40" s="25">
        <v>172288.21822548151</v>
      </c>
      <c r="AW40" s="25">
        <v>868915.97</v>
      </c>
      <c r="AX40" s="25">
        <v>420371.23</v>
      </c>
      <c r="AY40" s="25">
        <v>456732.64837199991</v>
      </c>
      <c r="AZ40" s="25">
        <v>375784.79</v>
      </c>
      <c r="BA40" s="25">
        <v>718198.01602247346</v>
      </c>
      <c r="BB40" s="25">
        <v>614331</v>
      </c>
      <c r="BC40" s="25">
        <v>1272792.8600000001</v>
      </c>
      <c r="BD40" s="75">
        <v>686973.8</v>
      </c>
      <c r="BE40" s="75">
        <v>564399.65</v>
      </c>
      <c r="BF40" s="75">
        <v>1026323.95</v>
      </c>
      <c r="BG40" s="75">
        <v>608269</v>
      </c>
      <c r="BH40" s="75">
        <v>953407.64</v>
      </c>
      <c r="BI40" s="75">
        <v>1263995</v>
      </c>
      <c r="BJ40" s="75">
        <v>746600</v>
      </c>
      <c r="BK40" s="75">
        <v>458135</v>
      </c>
      <c r="BL40" s="75">
        <v>726105.21</v>
      </c>
      <c r="BM40" s="75">
        <v>622647.43999999994</v>
      </c>
      <c r="BN40" s="75">
        <v>1174200.42</v>
      </c>
      <c r="BO40" s="75">
        <v>1131033.51</v>
      </c>
      <c r="BP40" s="28">
        <f t="shared" si="63"/>
        <v>913496.64500000002</v>
      </c>
      <c r="BQ40" s="29">
        <f t="shared" si="523"/>
        <v>297.59119496855345</v>
      </c>
      <c r="BR40" s="29">
        <f t="shared" si="524"/>
        <v>432.40408805031444</v>
      </c>
      <c r="BS40" s="29">
        <f t="shared" si="525"/>
        <v>412.38993710691824</v>
      </c>
      <c r="BT40" s="29">
        <f t="shared" si="526"/>
        <v>863.09276729559747</v>
      </c>
      <c r="BU40" s="29">
        <f t="shared" si="527"/>
        <v>610.61006289308182</v>
      </c>
      <c r="BV40" s="29">
        <f t="shared" si="528"/>
        <v>507.90720125786152</v>
      </c>
      <c r="BW40" s="29">
        <f t="shared" si="529"/>
        <v>693.72825471698093</v>
      </c>
      <c r="BX40" s="29">
        <f t="shared" si="530"/>
        <v>403.32861635220127</v>
      </c>
      <c r="BY40" s="29">
        <f t="shared" si="531"/>
        <v>380.569323899371</v>
      </c>
      <c r="BZ40" s="29">
        <f t="shared" si="532"/>
        <v>762.63207547169816</v>
      </c>
      <c r="CA40" s="29">
        <f t="shared" si="533"/>
        <v>606.01257861635224</v>
      </c>
      <c r="CB40" s="29">
        <f t="shared" si="534"/>
        <v>482.56056603773578</v>
      </c>
      <c r="CC40" s="29">
        <f t="shared" si="535"/>
        <v>330.07547169811323</v>
      </c>
      <c r="CD40" s="29">
        <f t="shared" si="536"/>
        <v>466.53731132075478</v>
      </c>
      <c r="CE40" s="29">
        <f t="shared" si="537"/>
        <v>525.35691823899367</v>
      </c>
      <c r="CF40" s="29">
        <f t="shared" si="538"/>
        <v>979.08951257861645</v>
      </c>
      <c r="CG40" s="29">
        <f t="shared" si="539"/>
        <v>891.69182389937112</v>
      </c>
      <c r="CH40" s="29">
        <f t="shared" si="540"/>
        <v>414.59119496855345</v>
      </c>
      <c r="CI40" s="29">
        <f t="shared" si="541"/>
        <v>729.61792452830184</v>
      </c>
      <c r="CJ40" s="29">
        <f t="shared" si="542"/>
        <v>477.46</v>
      </c>
      <c r="CK40" s="29">
        <f t="shared" si="543"/>
        <v>551.93396226415098</v>
      </c>
      <c r="CL40" s="29">
        <f t="shared" si="544"/>
        <v>1251.2861635220127</v>
      </c>
      <c r="CM40" s="29">
        <f t="shared" si="545"/>
        <v>887.95754716981128</v>
      </c>
      <c r="CN40" s="29">
        <f t="shared" si="546"/>
        <v>520.07855345911958</v>
      </c>
      <c r="CO40" s="29">
        <f t="shared" si="547"/>
        <v>525.07723270440249</v>
      </c>
      <c r="CP40" s="29">
        <f t="shared" si="548"/>
        <v>649.29759433962272</v>
      </c>
      <c r="CQ40" s="29">
        <f t="shared" si="549"/>
        <v>602.49965408805031</v>
      </c>
      <c r="CR40" s="29">
        <f t="shared" si="550"/>
        <v>1257.5978144654086</v>
      </c>
      <c r="CS40" s="29">
        <f t="shared" si="550"/>
        <v>1200.5509119496855</v>
      </c>
      <c r="CT40" s="29">
        <f t="shared" si="550"/>
        <v>442.03944968553463</v>
      </c>
      <c r="CU40" s="29">
        <f t="shared" si="550"/>
        <v>681.73427672955972</v>
      </c>
      <c r="CV40" s="29">
        <f t="shared" si="550"/>
        <v>749.53831416129833</v>
      </c>
      <c r="CW40" s="29">
        <f t="shared" si="550"/>
        <v>270.89342488283256</v>
      </c>
      <c r="CX40" s="29">
        <f t="shared" si="550"/>
        <v>1366.2200786163521</v>
      </c>
      <c r="CY40" s="29">
        <f t="shared" si="550"/>
        <v>660.96105345911951</v>
      </c>
      <c r="CZ40" s="29">
        <f t="shared" si="550"/>
        <v>718.13309492452811</v>
      </c>
      <c r="DA40" s="29">
        <f t="shared" si="550"/>
        <v>590.85658805031449</v>
      </c>
      <c r="DB40" s="29">
        <f t="shared" si="550"/>
        <v>1129.2421635573482</v>
      </c>
      <c r="DC40" s="29">
        <f t="shared" si="550"/>
        <v>965.92924528301887</v>
      </c>
      <c r="DD40" s="29">
        <f t="shared" si="550"/>
        <v>2001.2466352201259</v>
      </c>
      <c r="DE40" s="29">
        <f t="shared" si="551"/>
        <v>1080.1474842767295</v>
      </c>
      <c r="DF40" s="29">
        <f t="shared" si="552"/>
        <v>887.42083333333335</v>
      </c>
      <c r="DG40" s="29">
        <f t="shared" si="553"/>
        <v>1613.7169025157232</v>
      </c>
      <c r="DH40" s="29">
        <f t="shared" si="554"/>
        <v>956.39779874213832</v>
      </c>
      <c r="DI40" s="29">
        <f t="shared" si="555"/>
        <v>1499.0686163522014</v>
      </c>
      <c r="DJ40" s="29">
        <f t="shared" si="556"/>
        <v>1987.4135220125786</v>
      </c>
      <c r="DK40" s="29">
        <f t="shared" si="556"/>
        <v>1173.8993710691823</v>
      </c>
      <c r="DL40" s="29">
        <f t="shared" si="556"/>
        <v>720.33805031446536</v>
      </c>
      <c r="DM40" s="29">
        <f t="shared" si="556"/>
        <v>1141.6748584905661</v>
      </c>
      <c r="DN40" s="29">
        <f t="shared" si="557"/>
        <v>979.00540880503138</v>
      </c>
      <c r="DO40" s="29">
        <f t="shared" si="557"/>
        <v>1846.2270754716981</v>
      </c>
      <c r="DP40" s="29">
        <f t="shared" si="557"/>
        <v>1778.3545754716981</v>
      </c>
      <c r="DQ40" s="105">
        <f t="shared" si="558"/>
        <v>1436.3154795597484</v>
      </c>
      <c r="DR40" s="25">
        <v>159300</v>
      </c>
      <c r="DS40" s="25">
        <v>159300</v>
      </c>
      <c r="DT40" s="25">
        <v>159300</v>
      </c>
      <c r="DU40" s="25">
        <v>159300</v>
      </c>
      <c r="DV40" s="25">
        <v>159300</v>
      </c>
      <c r="DW40" s="25">
        <v>159300</v>
      </c>
      <c r="DX40" s="25">
        <v>159300</v>
      </c>
      <c r="DY40" s="25">
        <v>159300</v>
      </c>
      <c r="DZ40" s="25">
        <v>159300</v>
      </c>
      <c r="EA40" s="25">
        <v>162132</v>
      </c>
      <c r="EB40" s="25">
        <v>169920</v>
      </c>
      <c r="EC40" s="25">
        <v>169920</v>
      </c>
      <c r="ED40" s="25">
        <v>169920</v>
      </c>
      <c r="EE40" s="25">
        <v>169920</v>
      </c>
      <c r="EF40" s="25">
        <v>169920</v>
      </c>
      <c r="EG40" s="25">
        <v>169920</v>
      </c>
      <c r="EH40" s="25">
        <v>169920</v>
      </c>
      <c r="EI40" s="25">
        <v>169920</v>
      </c>
      <c r="EJ40" s="25">
        <v>169920</v>
      </c>
      <c r="EK40" s="25">
        <v>169920</v>
      </c>
      <c r="EL40" s="25">
        <v>169920</v>
      </c>
      <c r="EM40" s="25">
        <v>174168</v>
      </c>
      <c r="EN40" s="25">
        <v>185850</v>
      </c>
      <c r="EO40" s="25">
        <v>185850</v>
      </c>
      <c r="EP40" s="25">
        <v>185850</v>
      </c>
      <c r="EQ40" s="25">
        <v>185850</v>
      </c>
      <c r="ER40" s="25">
        <v>185850</v>
      </c>
      <c r="ES40" s="25">
        <v>185850</v>
      </c>
      <c r="ET40" s="25">
        <v>185850</v>
      </c>
      <c r="EU40" s="25">
        <v>185850</v>
      </c>
      <c r="EV40" s="25">
        <v>185850</v>
      </c>
      <c r="EW40" s="25">
        <v>185850</v>
      </c>
      <c r="EX40" s="25">
        <v>185850</v>
      </c>
      <c r="EY40" s="25">
        <v>193213</v>
      </c>
      <c r="EZ40" s="25">
        <v>213462</v>
      </c>
      <c r="FA40" s="25">
        <v>213462</v>
      </c>
      <c r="FB40" s="25">
        <v>213462</v>
      </c>
      <c r="FC40" s="25">
        <v>213462</v>
      </c>
      <c r="FD40" s="25">
        <v>213462</v>
      </c>
      <c r="FE40" s="25">
        <v>213462</v>
      </c>
      <c r="FF40" s="25">
        <v>213462</v>
      </c>
      <c r="FG40" s="25">
        <v>213462</v>
      </c>
      <c r="FH40" s="25">
        <v>213462</v>
      </c>
      <c r="FI40" s="25">
        <v>213462</v>
      </c>
      <c r="FJ40" s="25">
        <v>213462</v>
      </c>
      <c r="FK40" s="25">
        <v>213462</v>
      </c>
      <c r="FL40" s="25">
        <v>213462</v>
      </c>
      <c r="FM40" s="25">
        <v>213462</v>
      </c>
      <c r="FN40" s="25">
        <v>254880</v>
      </c>
      <c r="FO40" s="25">
        <v>254880</v>
      </c>
      <c r="FP40" s="25">
        <v>254880</v>
      </c>
      <c r="FQ40" s="75">
        <v>254880</v>
      </c>
      <c r="FR40" s="28">
        <f t="shared" si="64"/>
        <v>254880</v>
      </c>
      <c r="FS40" s="25">
        <v>0</v>
      </c>
      <c r="FT40" s="25">
        <v>0</v>
      </c>
      <c r="FU40" s="25">
        <v>0</v>
      </c>
      <c r="FV40" s="25">
        <v>0</v>
      </c>
      <c r="FW40" s="25">
        <v>0</v>
      </c>
      <c r="FX40" s="25">
        <v>0</v>
      </c>
      <c r="FY40" s="25">
        <v>0</v>
      </c>
      <c r="FZ40" s="25">
        <v>0</v>
      </c>
      <c r="GA40" s="25">
        <v>0</v>
      </c>
      <c r="GB40" s="25">
        <v>0</v>
      </c>
      <c r="GC40" s="25">
        <v>0</v>
      </c>
      <c r="GD40" s="25">
        <v>0</v>
      </c>
      <c r="GE40" s="25">
        <v>0</v>
      </c>
      <c r="GF40" s="25">
        <v>0</v>
      </c>
      <c r="GG40" s="25">
        <v>0</v>
      </c>
      <c r="GH40" s="25">
        <v>0</v>
      </c>
      <c r="GI40" s="25">
        <v>0</v>
      </c>
      <c r="GJ40" s="25">
        <v>0</v>
      </c>
      <c r="GK40" s="25">
        <v>0</v>
      </c>
      <c r="GL40" s="25">
        <v>0</v>
      </c>
      <c r="GM40" s="25">
        <v>0</v>
      </c>
      <c r="GN40" s="25">
        <v>0</v>
      </c>
      <c r="GO40" s="25">
        <v>0</v>
      </c>
      <c r="GP40" s="25">
        <v>0</v>
      </c>
      <c r="GQ40" s="25">
        <v>0</v>
      </c>
      <c r="GR40" s="25">
        <v>0</v>
      </c>
      <c r="GS40" s="25">
        <v>0</v>
      </c>
      <c r="GT40" s="25">
        <v>0</v>
      </c>
      <c r="GU40" s="25">
        <v>0</v>
      </c>
      <c r="GV40" s="25">
        <v>0</v>
      </c>
      <c r="GW40" s="25">
        <v>0</v>
      </c>
      <c r="GX40" s="25">
        <v>0</v>
      </c>
      <c r="GY40" s="25">
        <v>0</v>
      </c>
      <c r="GZ40" s="25">
        <v>0</v>
      </c>
      <c r="HA40" s="25">
        <v>0</v>
      </c>
      <c r="HB40" s="25">
        <v>0</v>
      </c>
      <c r="HC40" s="75">
        <v>0</v>
      </c>
      <c r="HD40" s="75">
        <v>0</v>
      </c>
      <c r="HE40" s="75">
        <v>0</v>
      </c>
      <c r="HF40" s="75">
        <v>0</v>
      </c>
      <c r="HG40" s="75">
        <v>0</v>
      </c>
      <c r="HH40" s="75">
        <v>0</v>
      </c>
      <c r="HI40" s="75">
        <v>0</v>
      </c>
      <c r="HJ40" s="75">
        <v>0</v>
      </c>
      <c r="HK40" s="75">
        <v>0</v>
      </c>
      <c r="HL40" s="75">
        <v>0</v>
      </c>
      <c r="HM40" s="75">
        <v>0</v>
      </c>
      <c r="HN40" s="75">
        <v>0</v>
      </c>
      <c r="HO40" s="75">
        <v>0</v>
      </c>
      <c r="HP40" s="75">
        <v>0</v>
      </c>
      <c r="HQ40" s="75">
        <v>0</v>
      </c>
      <c r="HR40" s="75">
        <v>0</v>
      </c>
      <c r="HS40" s="25">
        <f t="shared" si="27"/>
        <v>159300</v>
      </c>
      <c r="HT40" s="25">
        <f t="shared" si="28"/>
        <v>159300</v>
      </c>
      <c r="HU40" s="25">
        <f t="shared" si="29"/>
        <v>159300</v>
      </c>
      <c r="HV40" s="25">
        <f t="shared" si="30"/>
        <v>159300</v>
      </c>
      <c r="HW40" s="25">
        <f t="shared" si="31"/>
        <v>159300</v>
      </c>
      <c r="HX40" s="25">
        <f t="shared" si="32"/>
        <v>159300</v>
      </c>
      <c r="HY40" s="25">
        <f t="shared" si="33"/>
        <v>159300</v>
      </c>
      <c r="HZ40" s="25">
        <f t="shared" si="34"/>
        <v>159300</v>
      </c>
      <c r="IA40" s="25">
        <f t="shared" si="35"/>
        <v>159300</v>
      </c>
      <c r="IB40" s="25">
        <f t="shared" si="36"/>
        <v>162132</v>
      </c>
      <c r="IC40" s="25">
        <f t="shared" si="37"/>
        <v>169920</v>
      </c>
      <c r="ID40" s="25">
        <f t="shared" si="38"/>
        <v>169920</v>
      </c>
      <c r="IE40" s="25">
        <f t="shared" si="39"/>
        <v>169920</v>
      </c>
      <c r="IF40" s="25">
        <f t="shared" si="40"/>
        <v>169920</v>
      </c>
      <c r="IG40" s="25">
        <f t="shared" si="41"/>
        <v>169920</v>
      </c>
      <c r="IH40" s="25">
        <f t="shared" si="42"/>
        <v>169920</v>
      </c>
      <c r="II40" s="25">
        <f t="shared" si="43"/>
        <v>169920</v>
      </c>
      <c r="IJ40" s="25">
        <f t="shared" si="44"/>
        <v>169920</v>
      </c>
      <c r="IK40" s="25">
        <f t="shared" si="45"/>
        <v>169920</v>
      </c>
      <c r="IL40" s="25">
        <f t="shared" si="46"/>
        <v>169920</v>
      </c>
      <c r="IM40" s="25">
        <f t="shared" si="47"/>
        <v>169920</v>
      </c>
      <c r="IN40" s="25">
        <f t="shared" si="48"/>
        <v>174168</v>
      </c>
      <c r="IO40" s="25">
        <f t="shared" si="49"/>
        <v>185850</v>
      </c>
      <c r="IP40" s="25">
        <f t="shared" si="50"/>
        <v>185850</v>
      </c>
      <c r="IQ40" s="25">
        <f t="shared" si="302"/>
        <v>185850</v>
      </c>
      <c r="IR40" s="25">
        <f t="shared" si="303"/>
        <v>185850</v>
      </c>
      <c r="IS40" s="25">
        <f t="shared" si="587"/>
        <v>185850</v>
      </c>
      <c r="IT40" s="25">
        <f t="shared" si="588"/>
        <v>185850</v>
      </c>
      <c r="IU40" s="25">
        <f t="shared" si="55"/>
        <v>185850</v>
      </c>
      <c r="IV40" s="25">
        <f t="shared" si="56"/>
        <v>185850</v>
      </c>
      <c r="IW40" s="25">
        <f t="shared" si="236"/>
        <v>185850</v>
      </c>
      <c r="IX40" s="25">
        <f t="shared" si="171"/>
        <v>185850</v>
      </c>
      <c r="IY40" s="25">
        <f t="shared" si="237"/>
        <v>185850</v>
      </c>
      <c r="IZ40" s="25">
        <f t="shared" si="238"/>
        <v>193213</v>
      </c>
      <c r="JA40" s="25">
        <f t="shared" si="239"/>
        <v>213462</v>
      </c>
      <c r="JB40" s="25">
        <f t="shared" si="240"/>
        <v>213462</v>
      </c>
      <c r="JC40" s="25">
        <f t="shared" si="241"/>
        <v>213462</v>
      </c>
      <c r="JD40" s="25">
        <f t="shared" si="242"/>
        <v>213462</v>
      </c>
      <c r="JE40" s="25">
        <f t="shared" si="243"/>
        <v>213462</v>
      </c>
      <c r="JF40" s="25">
        <f t="shared" si="420"/>
        <v>213462</v>
      </c>
      <c r="JG40" s="25">
        <f t="shared" si="421"/>
        <v>213462</v>
      </c>
      <c r="JH40" s="25">
        <f t="shared" si="422"/>
        <v>213462</v>
      </c>
      <c r="JI40" s="25">
        <f t="shared" si="423"/>
        <v>213462</v>
      </c>
      <c r="JJ40" s="25">
        <f t="shared" si="424"/>
        <v>213462</v>
      </c>
      <c r="JK40" s="25">
        <f t="shared" si="425"/>
        <v>213462</v>
      </c>
      <c r="JL40" s="25">
        <f t="shared" si="426"/>
        <v>213462</v>
      </c>
      <c r="JM40" s="25">
        <f t="shared" si="427"/>
        <v>213462</v>
      </c>
      <c r="JN40" s="25">
        <f t="shared" si="428"/>
        <v>213462</v>
      </c>
      <c r="JO40" s="25">
        <f t="shared" si="429"/>
        <v>254880</v>
      </c>
      <c r="JP40" s="25">
        <f t="shared" si="430"/>
        <v>254880</v>
      </c>
      <c r="JQ40" s="25">
        <f t="shared" si="431"/>
        <v>254880</v>
      </c>
      <c r="JR40" s="25">
        <f t="shared" si="432"/>
        <v>254880</v>
      </c>
      <c r="JS40" s="28">
        <f t="shared" si="65"/>
        <v>254880</v>
      </c>
      <c r="JT40" s="30">
        <f t="shared" si="66"/>
        <v>150</v>
      </c>
      <c r="JU40" s="30">
        <f t="shared" si="67"/>
        <v>150</v>
      </c>
      <c r="JV40" s="30">
        <f t="shared" si="68"/>
        <v>150</v>
      </c>
      <c r="JW40" s="30">
        <f t="shared" si="69"/>
        <v>150</v>
      </c>
      <c r="JX40" s="30">
        <f t="shared" si="70"/>
        <v>150</v>
      </c>
      <c r="JY40" s="30">
        <f t="shared" si="71"/>
        <v>150</v>
      </c>
      <c r="JZ40" s="30">
        <f t="shared" si="72"/>
        <v>150</v>
      </c>
      <c r="KA40" s="30">
        <f t="shared" si="73"/>
        <v>150</v>
      </c>
      <c r="KB40" s="30">
        <f t="shared" si="74"/>
        <v>150</v>
      </c>
      <c r="KC40" s="30">
        <f t="shared" si="75"/>
        <v>152.66666666666666</v>
      </c>
      <c r="KD40" s="30">
        <f t="shared" si="76"/>
        <v>160</v>
      </c>
      <c r="KE40" s="30">
        <f t="shared" si="77"/>
        <v>160</v>
      </c>
      <c r="KF40" s="30">
        <f t="shared" si="78"/>
        <v>160</v>
      </c>
      <c r="KG40" s="30">
        <f t="shared" si="79"/>
        <v>160</v>
      </c>
      <c r="KH40" s="30">
        <f t="shared" si="80"/>
        <v>160</v>
      </c>
      <c r="KI40" s="30">
        <f t="shared" si="81"/>
        <v>160</v>
      </c>
      <c r="KJ40" s="30">
        <f t="shared" si="82"/>
        <v>160</v>
      </c>
      <c r="KK40" s="30">
        <f t="shared" si="83"/>
        <v>160</v>
      </c>
      <c r="KL40" s="30">
        <f t="shared" si="84"/>
        <v>160</v>
      </c>
      <c r="KM40" s="30">
        <f t="shared" si="85"/>
        <v>160</v>
      </c>
      <c r="KN40" s="30">
        <f t="shared" si="86"/>
        <v>160</v>
      </c>
      <c r="KO40" s="30">
        <f t="shared" si="87"/>
        <v>164</v>
      </c>
      <c r="KP40" s="30">
        <f t="shared" si="88"/>
        <v>175</v>
      </c>
      <c r="KQ40" s="30">
        <f t="shared" si="89"/>
        <v>175</v>
      </c>
      <c r="KR40" s="30">
        <f t="shared" si="90"/>
        <v>175</v>
      </c>
      <c r="KS40" s="30">
        <f t="shared" si="91"/>
        <v>175</v>
      </c>
      <c r="KT40" s="30">
        <f t="shared" si="92"/>
        <v>175</v>
      </c>
      <c r="KU40" s="30">
        <f t="shared" si="93"/>
        <v>175</v>
      </c>
      <c r="KV40" s="30">
        <f t="shared" si="94"/>
        <v>175</v>
      </c>
      <c r="KW40" s="30">
        <f t="shared" si="95"/>
        <v>175</v>
      </c>
      <c r="KX40" s="30">
        <f t="shared" si="96"/>
        <v>175</v>
      </c>
      <c r="KY40" s="30">
        <f t="shared" si="97"/>
        <v>175</v>
      </c>
      <c r="KZ40" s="30">
        <f t="shared" si="98"/>
        <v>175</v>
      </c>
      <c r="LA40" s="30">
        <f t="shared" si="99"/>
        <v>181.93314500941619</v>
      </c>
      <c r="LB40" s="30">
        <f t="shared" si="99"/>
        <v>201</v>
      </c>
      <c r="LC40" s="30">
        <f t="shared" si="99"/>
        <v>201</v>
      </c>
      <c r="LD40" s="30">
        <f t="shared" si="99"/>
        <v>201</v>
      </c>
      <c r="LE40" s="30">
        <f t="shared" si="304"/>
        <v>201</v>
      </c>
      <c r="LF40" s="30">
        <f t="shared" si="304"/>
        <v>201</v>
      </c>
      <c r="LG40" s="30">
        <f t="shared" si="304"/>
        <v>201</v>
      </c>
      <c r="LH40" s="30">
        <f t="shared" si="304"/>
        <v>201</v>
      </c>
      <c r="LI40" s="30">
        <f t="shared" si="304"/>
        <v>201</v>
      </c>
      <c r="LJ40" s="30">
        <f t="shared" si="585"/>
        <v>201</v>
      </c>
      <c r="LK40" s="30">
        <f t="shared" si="585"/>
        <v>201</v>
      </c>
      <c r="LL40" s="30">
        <f t="shared" si="585"/>
        <v>201</v>
      </c>
      <c r="LM40" s="30">
        <f t="shared" si="585"/>
        <v>201</v>
      </c>
      <c r="LN40" s="30">
        <f t="shared" si="585"/>
        <v>201</v>
      </c>
      <c r="LO40" s="30">
        <f t="shared" si="585"/>
        <v>201</v>
      </c>
      <c r="LP40" s="30">
        <f t="shared" si="585"/>
        <v>240</v>
      </c>
      <c r="LQ40" s="30">
        <f t="shared" si="585"/>
        <v>240</v>
      </c>
      <c r="LR40" s="30">
        <f t="shared" si="586"/>
        <v>240</v>
      </c>
      <c r="LS40" s="30">
        <f t="shared" si="586"/>
        <v>240</v>
      </c>
      <c r="LT40" s="69">
        <f t="shared" si="100"/>
        <v>240</v>
      </c>
      <c r="LU40" s="40">
        <f t="shared" si="101"/>
        <v>240</v>
      </c>
      <c r="LV40" s="40">
        <f t="shared" si="102"/>
        <v>0</v>
      </c>
    </row>
    <row r="41" spans="1:334" x14ac:dyDescent="0.25">
      <c r="A41" s="21">
        <f t="shared" si="103"/>
        <v>40</v>
      </c>
      <c r="B41" s="22" t="s">
        <v>211</v>
      </c>
      <c r="C41" s="21" t="s">
        <v>512</v>
      </c>
      <c r="D41" s="22" t="s">
        <v>7</v>
      </c>
      <c r="E41" s="23" t="s">
        <v>843</v>
      </c>
      <c r="F41" s="21" t="s">
        <v>1019</v>
      </c>
      <c r="G41" s="23" t="s">
        <v>234</v>
      </c>
      <c r="H41" s="24" t="s">
        <v>280</v>
      </c>
      <c r="I41" s="21" t="s">
        <v>196</v>
      </c>
      <c r="J41" s="94">
        <v>41297</v>
      </c>
      <c r="K41" s="94">
        <v>43030</v>
      </c>
      <c r="L41" s="21" t="s">
        <v>275</v>
      </c>
      <c r="M41" s="25">
        <v>718</v>
      </c>
      <c r="N41" s="25">
        <v>1199</v>
      </c>
      <c r="O41" s="26">
        <v>0.12</v>
      </c>
      <c r="P41" s="27">
        <v>661709</v>
      </c>
      <c r="Q41" s="27">
        <v>646308</v>
      </c>
      <c r="R41" s="27">
        <v>819057</v>
      </c>
      <c r="S41" s="27">
        <v>1026971</v>
      </c>
      <c r="T41" s="25">
        <v>925573</v>
      </c>
      <c r="U41" s="25">
        <v>1184915.8199999998</v>
      </c>
      <c r="V41" s="25">
        <v>1533266.1600000001</v>
      </c>
      <c r="W41" s="25">
        <v>792177</v>
      </c>
      <c r="X41" s="25">
        <v>773153</v>
      </c>
      <c r="Y41" s="25">
        <v>1577984</v>
      </c>
      <c r="Z41" s="25">
        <v>1028392</v>
      </c>
      <c r="AA41" s="25">
        <v>693240.08000000007</v>
      </c>
      <c r="AB41" s="25">
        <v>830000</v>
      </c>
      <c r="AC41" s="25">
        <v>1150327.43</v>
      </c>
      <c r="AD41" s="25">
        <v>1188955</v>
      </c>
      <c r="AE41" s="25">
        <v>1737151.2</v>
      </c>
      <c r="AF41" s="25">
        <v>1125856</v>
      </c>
      <c r="AG41" s="25">
        <v>622174.56000000006</v>
      </c>
      <c r="AH41" s="25">
        <v>1569889</v>
      </c>
      <c r="AI41" s="25">
        <v>1447571.7</v>
      </c>
      <c r="AJ41" s="25">
        <v>1404523</v>
      </c>
      <c r="AK41" s="25">
        <v>1417656.37</v>
      </c>
      <c r="AL41" s="25">
        <v>648286.19999999995</v>
      </c>
      <c r="AM41" s="25">
        <v>878271</v>
      </c>
      <c r="AN41" s="25">
        <v>976166</v>
      </c>
      <c r="AO41" s="25">
        <v>1084537.17</v>
      </c>
      <c r="AP41" s="25">
        <v>1376041.92</v>
      </c>
      <c r="AQ41" s="25">
        <v>1483550</v>
      </c>
      <c r="AR41" s="25">
        <v>1368548</v>
      </c>
      <c r="AS41" s="25">
        <v>1044400</v>
      </c>
      <c r="AT41" s="25">
        <v>1318075.02</v>
      </c>
      <c r="AU41" s="25">
        <v>1470291.3883886209</v>
      </c>
      <c r="AV41" s="25">
        <v>1473673.7513972851</v>
      </c>
      <c r="AW41" s="25">
        <v>2458874.4882967351</v>
      </c>
      <c r="AX41" s="25">
        <v>1246322.0403669151</v>
      </c>
      <c r="AY41" s="25">
        <v>1322539.8395624799</v>
      </c>
      <c r="AZ41" s="25">
        <v>924096</v>
      </c>
      <c r="BA41" s="25">
        <v>920809.77230106003</v>
      </c>
      <c r="BB41" s="25">
        <v>1440703</v>
      </c>
      <c r="BC41" s="25">
        <v>1514555</v>
      </c>
      <c r="BD41" s="75">
        <v>1121226</v>
      </c>
      <c r="BE41" s="75">
        <v>927727.6</v>
      </c>
      <c r="BF41" s="75">
        <v>1667273</v>
      </c>
      <c r="BG41" s="75">
        <v>1667273</v>
      </c>
      <c r="BH41" s="75">
        <v>1617224</v>
      </c>
      <c r="BI41" s="75">
        <v>1596760.17</v>
      </c>
      <c r="BJ41" s="75">
        <v>927239</v>
      </c>
      <c r="BK41" s="75">
        <v>995981.8</v>
      </c>
      <c r="BL41" s="75">
        <v>1459882</v>
      </c>
      <c r="BM41" s="75">
        <v>1185736.77</v>
      </c>
      <c r="BN41" s="75">
        <v>1667522.4</v>
      </c>
      <c r="BO41" s="75">
        <v>2060838.29</v>
      </c>
      <c r="BP41" s="28">
        <f t="shared" si="63"/>
        <v>1593494.865</v>
      </c>
      <c r="BQ41" s="29">
        <f t="shared" si="523"/>
        <v>921.60027855153203</v>
      </c>
      <c r="BR41" s="29">
        <f t="shared" si="524"/>
        <v>900.15041782729804</v>
      </c>
      <c r="BS41" s="29">
        <f t="shared" si="525"/>
        <v>1140.7479108635098</v>
      </c>
      <c r="BT41" s="29">
        <f t="shared" si="526"/>
        <v>1430.3217270194987</v>
      </c>
      <c r="BU41" s="29">
        <f t="shared" si="527"/>
        <v>1289.0988857938719</v>
      </c>
      <c r="BV41" s="29">
        <f t="shared" si="528"/>
        <v>1650.3005849582171</v>
      </c>
      <c r="BW41" s="29">
        <f t="shared" si="529"/>
        <v>2135.4681894150422</v>
      </c>
      <c r="BX41" s="29">
        <f t="shared" si="530"/>
        <v>1103.3105849582173</v>
      </c>
      <c r="BY41" s="29">
        <f t="shared" si="531"/>
        <v>1076.8147632311977</v>
      </c>
      <c r="BZ41" s="29">
        <f t="shared" si="532"/>
        <v>2197.7493036211699</v>
      </c>
      <c r="CA41" s="29">
        <f t="shared" si="533"/>
        <v>1432.3008356545961</v>
      </c>
      <c r="CB41" s="29">
        <f t="shared" si="534"/>
        <v>965.51543175487473</v>
      </c>
      <c r="CC41" s="29">
        <f t="shared" si="535"/>
        <v>1155.9888579387186</v>
      </c>
      <c r="CD41" s="29">
        <f t="shared" si="536"/>
        <v>1602.127339832869</v>
      </c>
      <c r="CE41" s="29">
        <f t="shared" si="537"/>
        <v>1655.9261838440111</v>
      </c>
      <c r="CF41" s="29">
        <f t="shared" si="538"/>
        <v>2419.4306406685237</v>
      </c>
      <c r="CG41" s="29">
        <f t="shared" si="539"/>
        <v>1568.0445682451254</v>
      </c>
      <c r="CH41" s="29">
        <f t="shared" si="540"/>
        <v>866.53838440111429</v>
      </c>
      <c r="CI41" s="29">
        <f t="shared" si="541"/>
        <v>2186.474930362117</v>
      </c>
      <c r="CJ41" s="29">
        <f t="shared" si="542"/>
        <v>2016.116573816156</v>
      </c>
      <c r="CK41" s="29">
        <f t="shared" si="543"/>
        <v>1956.1601671309193</v>
      </c>
      <c r="CL41" s="29">
        <f t="shared" si="544"/>
        <v>1974.4517688022286</v>
      </c>
      <c r="CM41" s="29">
        <f t="shared" si="545"/>
        <v>902.90557103064066</v>
      </c>
      <c r="CN41" s="29">
        <f t="shared" si="546"/>
        <v>1223.2186629526461</v>
      </c>
      <c r="CO41" s="29">
        <f t="shared" si="547"/>
        <v>1359.5626740947075</v>
      </c>
      <c r="CP41" s="29">
        <f t="shared" si="548"/>
        <v>1510.4974512534818</v>
      </c>
      <c r="CQ41" s="29">
        <f t="shared" si="549"/>
        <v>1916.4929247910864</v>
      </c>
      <c r="CR41" s="29">
        <f t="shared" si="550"/>
        <v>2066.2256267409471</v>
      </c>
      <c r="CS41" s="29">
        <f t="shared" si="550"/>
        <v>1906.0557103064066</v>
      </c>
      <c r="CT41" s="29">
        <f t="shared" si="550"/>
        <v>1454.5961002785516</v>
      </c>
      <c r="CU41" s="29">
        <f t="shared" si="550"/>
        <v>1835.7590807799443</v>
      </c>
      <c r="CV41" s="29">
        <f t="shared" si="550"/>
        <v>2047.759593856018</v>
      </c>
      <c r="CW41" s="29">
        <f t="shared" si="550"/>
        <v>2052.470405845801</v>
      </c>
      <c r="CX41" s="29">
        <f t="shared" si="550"/>
        <v>3424.616278964812</v>
      </c>
      <c r="CY41" s="29">
        <f t="shared" si="550"/>
        <v>1735.8245687561491</v>
      </c>
      <c r="CZ41" s="29">
        <f t="shared" si="550"/>
        <v>1841.9774924268522</v>
      </c>
      <c r="DA41" s="29">
        <f t="shared" si="550"/>
        <v>1287.0417827298049</v>
      </c>
      <c r="DB41" s="29">
        <f t="shared" si="550"/>
        <v>1282.4648639290531</v>
      </c>
      <c r="DC41" s="29">
        <f t="shared" si="550"/>
        <v>2006.550139275766</v>
      </c>
      <c r="DD41" s="29">
        <f t="shared" si="550"/>
        <v>2109.4080779944288</v>
      </c>
      <c r="DE41" s="29">
        <f t="shared" si="551"/>
        <v>1561.5961002785516</v>
      </c>
      <c r="DF41" s="29">
        <f t="shared" si="552"/>
        <v>1292.099721448468</v>
      </c>
      <c r="DG41" s="29">
        <f t="shared" si="553"/>
        <v>2322.1072423398327</v>
      </c>
      <c r="DH41" s="29">
        <f t="shared" si="554"/>
        <v>2322.1072423398327</v>
      </c>
      <c r="DI41" s="29">
        <f t="shared" si="555"/>
        <v>2252.4011142061281</v>
      </c>
      <c r="DJ41" s="29">
        <f t="shared" si="556"/>
        <v>2223.8999582172701</v>
      </c>
      <c r="DK41" s="29">
        <f t="shared" si="556"/>
        <v>1291.4192200557104</v>
      </c>
      <c r="DL41" s="29">
        <f t="shared" si="556"/>
        <v>1387.1612813370475</v>
      </c>
      <c r="DM41" s="29">
        <f t="shared" si="556"/>
        <v>2033.2618384401114</v>
      </c>
      <c r="DN41" s="29">
        <f t="shared" si="557"/>
        <v>1651.4439693593315</v>
      </c>
      <c r="DO41" s="29">
        <f t="shared" si="557"/>
        <v>2322.4545961002782</v>
      </c>
      <c r="DP41" s="29">
        <f t="shared" si="557"/>
        <v>2870.2483147632311</v>
      </c>
      <c r="DQ41" s="105">
        <f t="shared" si="558"/>
        <v>2219.3521796657383</v>
      </c>
      <c r="DR41" s="25">
        <v>179850</v>
      </c>
      <c r="DS41" s="25">
        <v>179850</v>
      </c>
      <c r="DT41" s="25">
        <v>179850</v>
      </c>
      <c r="DU41" s="25">
        <v>179850</v>
      </c>
      <c r="DV41" s="25">
        <v>179850</v>
      </c>
      <c r="DW41" s="25">
        <v>179850</v>
      </c>
      <c r="DX41" s="25">
        <v>179850</v>
      </c>
      <c r="DY41" s="25">
        <v>179850</v>
      </c>
      <c r="DZ41" s="25">
        <v>179850</v>
      </c>
      <c r="EA41" s="25">
        <v>183047</v>
      </c>
      <c r="EB41" s="25">
        <v>191840</v>
      </c>
      <c r="EC41" s="25">
        <v>191840</v>
      </c>
      <c r="ED41" s="25">
        <v>191840</v>
      </c>
      <c r="EE41" s="25">
        <v>191840</v>
      </c>
      <c r="EF41" s="25">
        <v>191840</v>
      </c>
      <c r="EG41" s="25">
        <v>191840</v>
      </c>
      <c r="EH41" s="25">
        <v>191840</v>
      </c>
      <c r="EI41" s="25">
        <v>191840</v>
      </c>
      <c r="EJ41" s="25">
        <v>191840</v>
      </c>
      <c r="EK41" s="25">
        <v>191840</v>
      </c>
      <c r="EL41" s="25">
        <v>191840</v>
      </c>
      <c r="EM41" s="25">
        <v>195037</v>
      </c>
      <c r="EN41" s="25">
        <v>203830</v>
      </c>
      <c r="EO41" s="25">
        <v>203830</v>
      </c>
      <c r="EP41" s="25">
        <v>203830</v>
      </c>
      <c r="EQ41" s="25">
        <v>203830</v>
      </c>
      <c r="ER41" s="25">
        <v>203830</v>
      </c>
      <c r="ES41" s="25">
        <v>203830</v>
      </c>
      <c r="ET41" s="25">
        <v>203830</v>
      </c>
      <c r="EU41" s="25">
        <v>203830</v>
      </c>
      <c r="EV41" s="25">
        <v>203830</v>
      </c>
      <c r="EW41" s="25">
        <v>203830</v>
      </c>
      <c r="EX41" s="25">
        <v>203830</v>
      </c>
      <c r="EY41" s="25">
        <v>211983</v>
      </c>
      <c r="EZ41" s="25">
        <v>234405</v>
      </c>
      <c r="FA41" s="25">
        <v>234405</v>
      </c>
      <c r="FB41" s="25">
        <v>234405</v>
      </c>
      <c r="FC41" s="25">
        <v>234405</v>
      </c>
      <c r="FD41" s="25">
        <v>234405</v>
      </c>
      <c r="FE41" s="25">
        <v>234405</v>
      </c>
      <c r="FF41" s="25">
        <v>234405</v>
      </c>
      <c r="FG41" s="25">
        <v>234405</v>
      </c>
      <c r="FH41" s="25">
        <v>234405</v>
      </c>
      <c r="FI41" s="25">
        <v>234405</v>
      </c>
      <c r="FJ41" s="25">
        <v>234405</v>
      </c>
      <c r="FK41" s="25">
        <v>234405</v>
      </c>
      <c r="FL41" s="25">
        <v>234405</v>
      </c>
      <c r="FM41" s="25">
        <v>234405</v>
      </c>
      <c r="FN41" s="25">
        <v>234405</v>
      </c>
      <c r="FO41" s="25">
        <v>234405</v>
      </c>
      <c r="FP41" s="25">
        <v>234405</v>
      </c>
      <c r="FQ41" s="75">
        <v>234405</v>
      </c>
      <c r="FR41" s="28">
        <f t="shared" si="64"/>
        <v>234405</v>
      </c>
      <c r="FS41" s="25">
        <v>0</v>
      </c>
      <c r="FT41" s="25">
        <v>0</v>
      </c>
      <c r="FU41" s="25">
        <v>0</v>
      </c>
      <c r="FV41" s="25">
        <v>0</v>
      </c>
      <c r="FW41" s="25">
        <v>0</v>
      </c>
      <c r="FX41" s="25">
        <v>0</v>
      </c>
      <c r="FY41" s="25">
        <v>4142</v>
      </c>
      <c r="FZ41" s="25">
        <v>0</v>
      </c>
      <c r="GA41" s="25">
        <v>0</v>
      </c>
      <c r="GB41" s="25">
        <v>6311</v>
      </c>
      <c r="GC41" s="25">
        <v>0</v>
      </c>
      <c r="GD41" s="25">
        <v>0</v>
      </c>
      <c r="GE41" s="25">
        <v>0</v>
      </c>
      <c r="GF41" s="25">
        <v>0</v>
      </c>
      <c r="GG41" s="25">
        <v>0</v>
      </c>
      <c r="GH41" s="25">
        <v>16618.144</v>
      </c>
      <c r="GI41" s="25">
        <v>0</v>
      </c>
      <c r="GJ41" s="25">
        <v>0</v>
      </c>
      <c r="GK41" s="25">
        <v>0</v>
      </c>
      <c r="GL41" s="25">
        <v>0</v>
      </c>
      <c r="GM41" s="25">
        <v>0</v>
      </c>
      <c r="GN41" s="25">
        <v>64977.079999999987</v>
      </c>
      <c r="GO41" s="25">
        <v>0</v>
      </c>
      <c r="GP41" s="25">
        <v>0</v>
      </c>
      <c r="GQ41" s="25">
        <v>0</v>
      </c>
      <c r="GR41" s="25">
        <v>0</v>
      </c>
      <c r="GS41" s="25">
        <v>0</v>
      </c>
      <c r="GT41" s="25">
        <v>0</v>
      </c>
      <c r="GU41" s="25">
        <v>0</v>
      </c>
      <c r="GV41" s="25">
        <v>0</v>
      </c>
      <c r="GW41" s="25">
        <v>0</v>
      </c>
      <c r="GX41" s="25">
        <v>0</v>
      </c>
      <c r="GY41" s="25">
        <v>0</v>
      </c>
      <c r="GZ41" s="25">
        <v>0</v>
      </c>
      <c r="HA41" s="25">
        <v>0</v>
      </c>
      <c r="HB41" s="25">
        <v>0</v>
      </c>
      <c r="HC41" s="75">
        <v>0</v>
      </c>
      <c r="HD41" s="75">
        <v>0</v>
      </c>
      <c r="HE41" s="75">
        <v>0</v>
      </c>
      <c r="HF41" s="75">
        <v>0</v>
      </c>
      <c r="HG41" s="75">
        <v>0</v>
      </c>
      <c r="HH41" s="75">
        <v>0</v>
      </c>
      <c r="HI41" s="75">
        <v>0</v>
      </c>
      <c r="HJ41" s="75">
        <v>0</v>
      </c>
      <c r="HK41" s="75">
        <v>0</v>
      </c>
      <c r="HL41" s="75">
        <v>0</v>
      </c>
      <c r="HM41" s="75">
        <v>0</v>
      </c>
      <c r="HN41" s="75">
        <v>0</v>
      </c>
      <c r="HO41" s="75">
        <v>0</v>
      </c>
      <c r="HP41" s="75">
        <v>0</v>
      </c>
      <c r="HQ41" s="75">
        <v>0</v>
      </c>
      <c r="HR41" s="75">
        <v>4869</v>
      </c>
      <c r="HS41" s="25">
        <f t="shared" si="27"/>
        <v>179850</v>
      </c>
      <c r="HT41" s="25">
        <f t="shared" si="28"/>
        <v>179850</v>
      </c>
      <c r="HU41" s="25">
        <f t="shared" si="29"/>
        <v>179850</v>
      </c>
      <c r="HV41" s="25">
        <f t="shared" si="30"/>
        <v>179850</v>
      </c>
      <c r="HW41" s="25">
        <f t="shared" si="31"/>
        <v>179850</v>
      </c>
      <c r="HX41" s="25">
        <f t="shared" si="32"/>
        <v>179850</v>
      </c>
      <c r="HY41" s="25">
        <f t="shared" si="33"/>
        <v>183992</v>
      </c>
      <c r="HZ41" s="25">
        <f t="shared" si="34"/>
        <v>179850</v>
      </c>
      <c r="IA41" s="25">
        <f t="shared" si="35"/>
        <v>179850</v>
      </c>
      <c r="IB41" s="25">
        <f t="shared" si="36"/>
        <v>189358</v>
      </c>
      <c r="IC41" s="25">
        <f t="shared" si="37"/>
        <v>191840</v>
      </c>
      <c r="ID41" s="25">
        <f t="shared" si="38"/>
        <v>191840</v>
      </c>
      <c r="IE41" s="25">
        <f t="shared" si="39"/>
        <v>191840</v>
      </c>
      <c r="IF41" s="25">
        <f t="shared" si="40"/>
        <v>191840</v>
      </c>
      <c r="IG41" s="25">
        <f t="shared" si="41"/>
        <v>191840</v>
      </c>
      <c r="IH41" s="25">
        <f t="shared" si="42"/>
        <v>208458.144</v>
      </c>
      <c r="II41" s="25">
        <f t="shared" si="43"/>
        <v>191840</v>
      </c>
      <c r="IJ41" s="25">
        <f t="shared" si="44"/>
        <v>191840</v>
      </c>
      <c r="IK41" s="25">
        <f t="shared" si="45"/>
        <v>191840</v>
      </c>
      <c r="IL41" s="25">
        <f t="shared" si="46"/>
        <v>191840</v>
      </c>
      <c r="IM41" s="25">
        <f t="shared" si="47"/>
        <v>191840</v>
      </c>
      <c r="IN41" s="25">
        <f t="shared" si="48"/>
        <v>260014.07999999999</v>
      </c>
      <c r="IO41" s="25">
        <f t="shared" si="49"/>
        <v>203830</v>
      </c>
      <c r="IP41" s="25">
        <f t="shared" si="50"/>
        <v>203830</v>
      </c>
      <c r="IQ41" s="25">
        <f t="shared" si="302"/>
        <v>203830</v>
      </c>
      <c r="IR41" s="25">
        <f t="shared" si="303"/>
        <v>203830</v>
      </c>
      <c r="IS41" s="25">
        <f t="shared" si="587"/>
        <v>203830</v>
      </c>
      <c r="IT41" s="25">
        <f t="shared" si="588"/>
        <v>203830</v>
      </c>
      <c r="IU41" s="25">
        <f t="shared" si="55"/>
        <v>203830</v>
      </c>
      <c r="IV41" s="25">
        <f t="shared" si="56"/>
        <v>203830</v>
      </c>
      <c r="IW41" s="25">
        <f t="shared" si="236"/>
        <v>203830</v>
      </c>
      <c r="IX41" s="25">
        <f t="shared" si="171"/>
        <v>203830</v>
      </c>
      <c r="IY41" s="25">
        <f t="shared" si="237"/>
        <v>203830</v>
      </c>
      <c r="IZ41" s="25">
        <f t="shared" si="238"/>
        <v>211983</v>
      </c>
      <c r="JA41" s="25">
        <f t="shared" si="239"/>
        <v>234405</v>
      </c>
      <c r="JB41" s="25">
        <f t="shared" si="240"/>
        <v>234405</v>
      </c>
      <c r="JC41" s="25">
        <f t="shared" si="241"/>
        <v>234405</v>
      </c>
      <c r="JD41" s="25">
        <f t="shared" si="242"/>
        <v>234405</v>
      </c>
      <c r="JE41" s="25">
        <f t="shared" si="243"/>
        <v>234405</v>
      </c>
      <c r="JF41" s="25">
        <f t="shared" si="420"/>
        <v>234405</v>
      </c>
      <c r="JG41" s="25">
        <f t="shared" si="421"/>
        <v>234405</v>
      </c>
      <c r="JH41" s="25">
        <f t="shared" si="422"/>
        <v>234405</v>
      </c>
      <c r="JI41" s="25">
        <f t="shared" si="423"/>
        <v>234405</v>
      </c>
      <c r="JJ41" s="25">
        <f t="shared" si="424"/>
        <v>234405</v>
      </c>
      <c r="JK41" s="25">
        <f t="shared" si="425"/>
        <v>234405</v>
      </c>
      <c r="JL41" s="25">
        <f t="shared" si="426"/>
        <v>234405</v>
      </c>
      <c r="JM41" s="25">
        <f t="shared" si="427"/>
        <v>234405</v>
      </c>
      <c r="JN41" s="25">
        <f t="shared" si="428"/>
        <v>234405</v>
      </c>
      <c r="JO41" s="25">
        <f t="shared" si="429"/>
        <v>234405</v>
      </c>
      <c r="JP41" s="25">
        <f t="shared" si="430"/>
        <v>234405</v>
      </c>
      <c r="JQ41" s="25">
        <f t="shared" si="431"/>
        <v>234405</v>
      </c>
      <c r="JR41" s="25">
        <f t="shared" si="432"/>
        <v>239274</v>
      </c>
      <c r="JS41" s="28">
        <f t="shared" si="65"/>
        <v>235622.25</v>
      </c>
      <c r="JT41" s="30">
        <f t="shared" si="66"/>
        <v>150</v>
      </c>
      <c r="JU41" s="30">
        <f t="shared" si="67"/>
        <v>150</v>
      </c>
      <c r="JV41" s="30">
        <f t="shared" si="68"/>
        <v>150</v>
      </c>
      <c r="JW41" s="30">
        <f t="shared" si="69"/>
        <v>150</v>
      </c>
      <c r="JX41" s="30">
        <f t="shared" si="70"/>
        <v>150</v>
      </c>
      <c r="JY41" s="30">
        <f t="shared" si="71"/>
        <v>150</v>
      </c>
      <c r="JZ41" s="30">
        <f t="shared" si="72"/>
        <v>153.45454545454547</v>
      </c>
      <c r="KA41" s="30">
        <f t="shared" si="73"/>
        <v>150</v>
      </c>
      <c r="KB41" s="30">
        <f t="shared" si="74"/>
        <v>150</v>
      </c>
      <c r="KC41" s="30">
        <f t="shared" si="75"/>
        <v>157.92994161801502</v>
      </c>
      <c r="KD41" s="30">
        <f t="shared" si="76"/>
        <v>160</v>
      </c>
      <c r="KE41" s="30">
        <f t="shared" si="77"/>
        <v>160</v>
      </c>
      <c r="KF41" s="30">
        <f t="shared" si="78"/>
        <v>160</v>
      </c>
      <c r="KG41" s="30">
        <f t="shared" si="79"/>
        <v>160</v>
      </c>
      <c r="KH41" s="30">
        <f t="shared" si="80"/>
        <v>160</v>
      </c>
      <c r="KI41" s="30">
        <f t="shared" si="81"/>
        <v>173.86000333611344</v>
      </c>
      <c r="KJ41" s="30">
        <f t="shared" si="82"/>
        <v>160</v>
      </c>
      <c r="KK41" s="30">
        <f t="shared" si="83"/>
        <v>160</v>
      </c>
      <c r="KL41" s="30">
        <f t="shared" si="84"/>
        <v>160</v>
      </c>
      <c r="KM41" s="30">
        <f t="shared" si="85"/>
        <v>160</v>
      </c>
      <c r="KN41" s="30">
        <f t="shared" si="86"/>
        <v>160</v>
      </c>
      <c r="KO41" s="30">
        <f t="shared" si="87"/>
        <v>216.85911592994159</v>
      </c>
      <c r="KP41" s="30">
        <f t="shared" si="88"/>
        <v>170</v>
      </c>
      <c r="KQ41" s="30">
        <f t="shared" si="89"/>
        <v>170</v>
      </c>
      <c r="KR41" s="30">
        <f t="shared" si="90"/>
        <v>170</v>
      </c>
      <c r="KS41" s="30">
        <f t="shared" si="91"/>
        <v>170</v>
      </c>
      <c r="KT41" s="30">
        <f t="shared" si="92"/>
        <v>170</v>
      </c>
      <c r="KU41" s="30">
        <f t="shared" si="93"/>
        <v>170</v>
      </c>
      <c r="KV41" s="30">
        <f t="shared" si="94"/>
        <v>170</v>
      </c>
      <c r="KW41" s="30">
        <f t="shared" si="95"/>
        <v>170</v>
      </c>
      <c r="KX41" s="30">
        <f t="shared" si="96"/>
        <v>170</v>
      </c>
      <c r="KY41" s="30">
        <f t="shared" si="97"/>
        <v>170</v>
      </c>
      <c r="KZ41" s="30">
        <f t="shared" si="98"/>
        <v>170</v>
      </c>
      <c r="LA41" s="30">
        <f t="shared" si="99"/>
        <v>176.79983319432861</v>
      </c>
      <c r="LB41" s="30">
        <f t="shared" si="99"/>
        <v>195.50041701417848</v>
      </c>
      <c r="LC41" s="30">
        <f t="shared" si="99"/>
        <v>195.50041701417848</v>
      </c>
      <c r="LD41" s="30">
        <f t="shared" si="99"/>
        <v>195.50041701417848</v>
      </c>
      <c r="LE41" s="30">
        <f t="shared" si="304"/>
        <v>195.50041701417848</v>
      </c>
      <c r="LF41" s="30">
        <f t="shared" si="304"/>
        <v>195.50041701417848</v>
      </c>
      <c r="LG41" s="30">
        <f t="shared" si="304"/>
        <v>195.50041701417848</v>
      </c>
      <c r="LH41" s="30">
        <f t="shared" si="304"/>
        <v>195.50041701417848</v>
      </c>
      <c r="LI41" s="30">
        <f t="shared" si="304"/>
        <v>195.50041701417848</v>
      </c>
      <c r="LJ41" s="30">
        <f t="shared" si="585"/>
        <v>195.50041701417848</v>
      </c>
      <c r="LK41" s="30">
        <f t="shared" si="585"/>
        <v>195.50041701417848</v>
      </c>
      <c r="LL41" s="30">
        <f t="shared" si="585"/>
        <v>195.50041701417848</v>
      </c>
      <c r="LM41" s="30">
        <f t="shared" si="585"/>
        <v>195.50041701417848</v>
      </c>
      <c r="LN41" s="30">
        <f t="shared" si="585"/>
        <v>195.50041701417848</v>
      </c>
      <c r="LO41" s="30">
        <f t="shared" si="585"/>
        <v>195.50041701417848</v>
      </c>
      <c r="LP41" s="30">
        <f t="shared" si="585"/>
        <v>195.50041701417848</v>
      </c>
      <c r="LQ41" s="30">
        <f t="shared" si="585"/>
        <v>195.50041701417848</v>
      </c>
      <c r="LR41" s="30">
        <f t="shared" si="586"/>
        <v>195.50041701417848</v>
      </c>
      <c r="LS41" s="30">
        <f t="shared" si="586"/>
        <v>199.56130108423687</v>
      </c>
      <c r="LT41" s="69">
        <f t="shared" si="100"/>
        <v>196.51563803169307</v>
      </c>
      <c r="LU41" s="40">
        <f t="shared" si="101"/>
        <v>195.50041701417848</v>
      </c>
      <c r="LV41" s="40">
        <f t="shared" si="102"/>
        <v>4.0608840700583819</v>
      </c>
    </row>
    <row r="42" spans="1:334" x14ac:dyDescent="0.25">
      <c r="A42" s="21">
        <f t="shared" si="103"/>
        <v>41</v>
      </c>
      <c r="B42" s="22" t="s">
        <v>211</v>
      </c>
      <c r="C42" s="21" t="s">
        <v>513</v>
      </c>
      <c r="D42" s="22" t="s">
        <v>7</v>
      </c>
      <c r="E42" s="23" t="s">
        <v>844</v>
      </c>
      <c r="F42" s="21" t="s">
        <v>1106</v>
      </c>
      <c r="G42" s="23" t="s">
        <v>36</v>
      </c>
      <c r="H42" s="24" t="s">
        <v>280</v>
      </c>
      <c r="I42" s="21" t="s">
        <v>196</v>
      </c>
      <c r="J42" s="94">
        <v>41297</v>
      </c>
      <c r="K42" s="94">
        <v>43030</v>
      </c>
      <c r="L42" s="21" t="s">
        <v>275</v>
      </c>
      <c r="M42" s="25">
        <v>951</v>
      </c>
      <c r="N42" s="25">
        <v>1588</v>
      </c>
      <c r="O42" s="26">
        <v>0.18</v>
      </c>
      <c r="P42" s="27">
        <v>353011</v>
      </c>
      <c r="Q42" s="27">
        <v>449949</v>
      </c>
      <c r="R42" s="27">
        <v>493478</v>
      </c>
      <c r="S42" s="27">
        <v>792693</v>
      </c>
      <c r="T42" s="25">
        <v>953000</v>
      </c>
      <c r="U42" s="25">
        <v>654000</v>
      </c>
      <c r="V42" s="25">
        <v>1525000</v>
      </c>
      <c r="W42" s="25">
        <v>716349</v>
      </c>
      <c r="X42" s="25">
        <v>702980.38</v>
      </c>
      <c r="Y42" s="25">
        <v>723648.47000000009</v>
      </c>
      <c r="Z42" s="25">
        <v>750000</v>
      </c>
      <c r="AA42" s="25">
        <v>574577.84</v>
      </c>
      <c r="AB42" s="25">
        <v>743723.08000000007</v>
      </c>
      <c r="AC42" s="25">
        <v>950209.31</v>
      </c>
      <c r="AD42" s="25">
        <v>717850.98</v>
      </c>
      <c r="AE42" s="25">
        <v>1385968.94</v>
      </c>
      <c r="AF42" s="25">
        <v>891000</v>
      </c>
      <c r="AG42" s="25">
        <v>583315</v>
      </c>
      <c r="AH42" s="25">
        <v>1239042.8899999999</v>
      </c>
      <c r="AI42" s="25">
        <v>939209.4</v>
      </c>
      <c r="AJ42" s="25">
        <v>577732.38</v>
      </c>
      <c r="AK42" s="25">
        <v>672000</v>
      </c>
      <c r="AL42" s="25">
        <v>412367.67</v>
      </c>
      <c r="AM42" s="25">
        <v>528539.24</v>
      </c>
      <c r="AN42" s="25">
        <v>490699.17</v>
      </c>
      <c r="AO42" s="25">
        <v>720022</v>
      </c>
      <c r="AP42" s="25">
        <v>781089.87</v>
      </c>
      <c r="AQ42" s="25">
        <v>1299749.8400000001</v>
      </c>
      <c r="AR42" s="25">
        <v>793321</v>
      </c>
      <c r="AS42" s="25">
        <v>638266</v>
      </c>
      <c r="AT42" s="25">
        <v>1205981</v>
      </c>
      <c r="AU42" s="25">
        <v>1756425.4506556469</v>
      </c>
      <c r="AV42" s="25">
        <v>1300170.7039177543</v>
      </c>
      <c r="AW42" s="25">
        <v>1852992.5914862554</v>
      </c>
      <c r="AX42" s="25">
        <v>1119862.6205165999</v>
      </c>
      <c r="AY42" s="25">
        <v>1188346.8979125333</v>
      </c>
      <c r="AZ42" s="25">
        <v>707199</v>
      </c>
      <c r="BA42" s="25">
        <v>693820.02727056365</v>
      </c>
      <c r="BB42" s="25">
        <v>766528</v>
      </c>
      <c r="BC42" s="25">
        <v>1427117</v>
      </c>
      <c r="BD42" s="75">
        <v>898155</v>
      </c>
      <c r="BE42" s="75">
        <v>717366</v>
      </c>
      <c r="BF42" s="75">
        <v>1510547</v>
      </c>
      <c r="BG42" s="75">
        <v>500846.54</v>
      </c>
      <c r="BH42" s="75">
        <v>599226</v>
      </c>
      <c r="BI42" s="75">
        <v>906997</v>
      </c>
      <c r="BJ42" s="75">
        <v>603686</v>
      </c>
      <c r="BK42" s="75">
        <v>906946</v>
      </c>
      <c r="BL42" s="75">
        <v>640507</v>
      </c>
      <c r="BM42" s="75">
        <v>592638</v>
      </c>
      <c r="BN42" s="75">
        <v>881142</v>
      </c>
      <c r="BO42" s="75">
        <v>1113544</v>
      </c>
      <c r="BP42" s="28">
        <f t="shared" si="63"/>
        <v>806957.75</v>
      </c>
      <c r="BQ42" s="29">
        <f t="shared" si="523"/>
        <v>371.19978969505786</v>
      </c>
      <c r="BR42" s="29">
        <f t="shared" si="524"/>
        <v>473.13249211356469</v>
      </c>
      <c r="BS42" s="29">
        <f t="shared" si="525"/>
        <v>518.90431125131443</v>
      </c>
      <c r="BT42" s="29">
        <f t="shared" si="526"/>
        <v>833.53627760252368</v>
      </c>
      <c r="BU42" s="29">
        <f t="shared" si="527"/>
        <v>1002.1030494216614</v>
      </c>
      <c r="BV42" s="29">
        <f t="shared" si="528"/>
        <v>687.69716088328073</v>
      </c>
      <c r="BW42" s="29">
        <f t="shared" si="529"/>
        <v>1603.5751840168243</v>
      </c>
      <c r="BX42" s="29">
        <f t="shared" si="530"/>
        <v>753.25867507886437</v>
      </c>
      <c r="BY42" s="29">
        <f t="shared" si="531"/>
        <v>739.20124079915877</v>
      </c>
      <c r="BZ42" s="29">
        <f t="shared" si="532"/>
        <v>760.9342481598319</v>
      </c>
      <c r="CA42" s="29">
        <f t="shared" si="533"/>
        <v>788.64353312302842</v>
      </c>
      <c r="CB42" s="29">
        <f t="shared" si="534"/>
        <v>604.18279705573082</v>
      </c>
      <c r="CC42" s="29">
        <f t="shared" si="535"/>
        <v>782.04319663512103</v>
      </c>
      <c r="CD42" s="29">
        <f t="shared" si="536"/>
        <v>999.16856992639327</v>
      </c>
      <c r="CE42" s="29">
        <f t="shared" si="537"/>
        <v>754.8380441640378</v>
      </c>
      <c r="CF42" s="29">
        <f t="shared" si="538"/>
        <v>1457.3805888538379</v>
      </c>
      <c r="CG42" s="29">
        <f t="shared" si="539"/>
        <v>936.90851735015769</v>
      </c>
      <c r="CH42" s="29">
        <f t="shared" si="540"/>
        <v>613.37013669821238</v>
      </c>
      <c r="CI42" s="29">
        <f t="shared" si="541"/>
        <v>1302.8842166140903</v>
      </c>
      <c r="CJ42" s="29">
        <f t="shared" si="542"/>
        <v>987.60189274447953</v>
      </c>
      <c r="CK42" s="29">
        <f t="shared" si="543"/>
        <v>607.49987381703465</v>
      </c>
      <c r="CL42" s="29">
        <f t="shared" si="544"/>
        <v>706.62460567823348</v>
      </c>
      <c r="CM42" s="29">
        <f t="shared" si="545"/>
        <v>433.61479495268139</v>
      </c>
      <c r="CN42" s="29">
        <f t="shared" si="546"/>
        <v>555.77207150368031</v>
      </c>
      <c r="CO42" s="29">
        <f t="shared" si="547"/>
        <v>515.98230283911676</v>
      </c>
      <c r="CP42" s="29">
        <f t="shared" si="548"/>
        <v>757.12092534174553</v>
      </c>
      <c r="CQ42" s="29">
        <f t="shared" si="549"/>
        <v>821.33529968454263</v>
      </c>
      <c r="CR42" s="29">
        <f t="shared" si="550"/>
        <v>1366.7190746582546</v>
      </c>
      <c r="CS42" s="29">
        <f t="shared" si="550"/>
        <v>834.19663512092529</v>
      </c>
      <c r="CT42" s="29">
        <f t="shared" si="550"/>
        <v>671.15247108307051</v>
      </c>
      <c r="CU42" s="29">
        <f t="shared" si="550"/>
        <v>1268.1188222923238</v>
      </c>
      <c r="CV42" s="29">
        <f t="shared" si="550"/>
        <v>1846.924764096369</v>
      </c>
      <c r="CW42" s="29">
        <f t="shared" si="550"/>
        <v>1367.1616234676701</v>
      </c>
      <c r="CX42" s="29">
        <f t="shared" si="550"/>
        <v>1948.4674989340226</v>
      </c>
      <c r="CY42" s="29">
        <f t="shared" si="550"/>
        <v>1177.5632182088327</v>
      </c>
      <c r="CZ42" s="29">
        <f t="shared" si="550"/>
        <v>1249.5761281940413</v>
      </c>
      <c r="DA42" s="29">
        <f t="shared" si="550"/>
        <v>743.6372239747634</v>
      </c>
      <c r="DB42" s="29">
        <f t="shared" si="550"/>
        <v>729.56890354423092</v>
      </c>
      <c r="DC42" s="29">
        <f t="shared" si="550"/>
        <v>806.02313354363832</v>
      </c>
      <c r="DD42" s="29">
        <f t="shared" si="550"/>
        <v>1500.6487907465826</v>
      </c>
      <c r="DE42" s="29">
        <f t="shared" si="551"/>
        <v>944.43217665615146</v>
      </c>
      <c r="DF42" s="29">
        <f t="shared" si="552"/>
        <v>754.32807570977923</v>
      </c>
      <c r="DG42" s="29">
        <f t="shared" si="553"/>
        <v>1588.3774973711882</v>
      </c>
      <c r="DH42" s="29">
        <f t="shared" si="554"/>
        <v>526.65251314405884</v>
      </c>
      <c r="DI42" s="29">
        <f t="shared" si="555"/>
        <v>630.10094637223972</v>
      </c>
      <c r="DJ42" s="29">
        <f t="shared" si="556"/>
        <v>953.72975814931647</v>
      </c>
      <c r="DK42" s="29">
        <f t="shared" si="556"/>
        <v>634.79074658254467</v>
      </c>
      <c r="DL42" s="29">
        <f t="shared" si="556"/>
        <v>953.67613038906416</v>
      </c>
      <c r="DM42" s="29">
        <f t="shared" si="556"/>
        <v>673.50893796004209</v>
      </c>
      <c r="DN42" s="29">
        <f t="shared" si="557"/>
        <v>623.17350157728708</v>
      </c>
      <c r="DO42" s="29">
        <f t="shared" si="557"/>
        <v>926.54258675078859</v>
      </c>
      <c r="DP42" s="29">
        <f t="shared" si="557"/>
        <v>1170.9190325972661</v>
      </c>
      <c r="DQ42" s="105">
        <f t="shared" si="558"/>
        <v>848.53601472134596</v>
      </c>
      <c r="DR42" s="25">
        <v>269960</v>
      </c>
      <c r="DS42" s="25">
        <v>269960</v>
      </c>
      <c r="DT42" s="25">
        <v>269960</v>
      </c>
      <c r="DU42" s="25">
        <v>269960</v>
      </c>
      <c r="DV42" s="25">
        <v>269960</v>
      </c>
      <c r="DW42" s="25">
        <v>269960</v>
      </c>
      <c r="DX42" s="25">
        <v>269960</v>
      </c>
      <c r="DY42" s="25">
        <v>269960</v>
      </c>
      <c r="DZ42" s="25">
        <v>269960</v>
      </c>
      <c r="EA42" s="25">
        <v>278429</v>
      </c>
      <c r="EB42" s="25">
        <v>301720</v>
      </c>
      <c r="EC42" s="25">
        <v>301720</v>
      </c>
      <c r="ED42" s="25">
        <v>301720</v>
      </c>
      <c r="EE42" s="25">
        <v>301720</v>
      </c>
      <c r="EF42" s="25">
        <v>301720</v>
      </c>
      <c r="EG42" s="25">
        <v>301720</v>
      </c>
      <c r="EH42" s="25">
        <v>301720</v>
      </c>
      <c r="EI42" s="25">
        <v>301720</v>
      </c>
      <c r="EJ42" s="25">
        <v>301720</v>
      </c>
      <c r="EK42" s="25">
        <v>301720</v>
      </c>
      <c r="EL42" s="25">
        <v>301720</v>
      </c>
      <c r="EM42" s="25">
        <v>310189</v>
      </c>
      <c r="EN42" s="25">
        <v>333480</v>
      </c>
      <c r="EO42" s="25">
        <v>333480</v>
      </c>
      <c r="EP42" s="25">
        <v>333480</v>
      </c>
      <c r="EQ42" s="25">
        <v>333480</v>
      </c>
      <c r="ER42" s="25">
        <v>333480</v>
      </c>
      <c r="ES42" s="25">
        <v>333480</v>
      </c>
      <c r="ET42" s="25">
        <v>333480</v>
      </c>
      <c r="EU42" s="25">
        <v>333480</v>
      </c>
      <c r="EV42" s="25">
        <v>333480</v>
      </c>
      <c r="EW42" s="25">
        <v>333480</v>
      </c>
      <c r="EX42" s="25">
        <v>333480</v>
      </c>
      <c r="EY42" s="25">
        <v>346819</v>
      </c>
      <c r="EZ42" s="25">
        <v>383502</v>
      </c>
      <c r="FA42" s="25">
        <v>383502</v>
      </c>
      <c r="FB42" s="25">
        <v>383502</v>
      </c>
      <c r="FC42" s="25">
        <v>383502</v>
      </c>
      <c r="FD42" s="25">
        <v>383502</v>
      </c>
      <c r="FE42" s="25">
        <v>383502</v>
      </c>
      <c r="FF42" s="25">
        <v>383502</v>
      </c>
      <c r="FG42" s="25">
        <v>383502</v>
      </c>
      <c r="FH42" s="25">
        <v>383502</v>
      </c>
      <c r="FI42" s="25">
        <v>383502</v>
      </c>
      <c r="FJ42" s="25">
        <v>383502</v>
      </c>
      <c r="FK42" s="25">
        <v>383502</v>
      </c>
      <c r="FL42" s="25">
        <v>383502</v>
      </c>
      <c r="FM42" s="25">
        <v>383502</v>
      </c>
      <c r="FN42" s="25">
        <v>383502</v>
      </c>
      <c r="FO42" s="25">
        <v>383502</v>
      </c>
      <c r="FP42" s="25">
        <v>383502</v>
      </c>
      <c r="FQ42" s="75">
        <v>383502</v>
      </c>
      <c r="FR42" s="28">
        <f t="shared" si="64"/>
        <v>383502</v>
      </c>
      <c r="FS42" s="25">
        <v>0</v>
      </c>
      <c r="FT42" s="25">
        <v>0</v>
      </c>
      <c r="FU42" s="25">
        <v>0</v>
      </c>
      <c r="FV42" s="25">
        <v>0</v>
      </c>
      <c r="FW42" s="25">
        <v>0</v>
      </c>
      <c r="FX42" s="25">
        <v>0</v>
      </c>
      <c r="FY42" s="25">
        <v>4540</v>
      </c>
      <c r="FZ42" s="25">
        <v>0</v>
      </c>
      <c r="GA42" s="25">
        <v>0</v>
      </c>
      <c r="GB42" s="25">
        <v>0</v>
      </c>
      <c r="GC42" s="25">
        <v>0</v>
      </c>
      <c r="GD42" s="25">
        <v>0</v>
      </c>
      <c r="GE42" s="25">
        <v>0</v>
      </c>
      <c r="GF42" s="25">
        <v>0</v>
      </c>
      <c r="GG42" s="25">
        <v>0</v>
      </c>
      <c r="GH42" s="25">
        <v>0</v>
      </c>
      <c r="GI42" s="25">
        <v>0</v>
      </c>
      <c r="GJ42" s="25">
        <v>0</v>
      </c>
      <c r="GK42" s="25">
        <v>0</v>
      </c>
      <c r="GL42" s="25">
        <v>0</v>
      </c>
      <c r="GM42" s="25">
        <v>0</v>
      </c>
      <c r="GN42" s="25">
        <v>0</v>
      </c>
      <c r="GO42" s="25">
        <v>0</v>
      </c>
      <c r="GP42" s="25">
        <v>0</v>
      </c>
      <c r="GQ42" s="25">
        <v>0</v>
      </c>
      <c r="GR42" s="25">
        <v>0</v>
      </c>
      <c r="GS42" s="25">
        <v>0</v>
      </c>
      <c r="GT42" s="25">
        <v>0</v>
      </c>
      <c r="GU42" s="25">
        <v>0</v>
      </c>
      <c r="GV42" s="25">
        <v>0</v>
      </c>
      <c r="GW42" s="25">
        <v>0</v>
      </c>
      <c r="GX42" s="25">
        <v>0</v>
      </c>
      <c r="GY42" s="25">
        <v>0</v>
      </c>
      <c r="GZ42" s="25">
        <v>0</v>
      </c>
      <c r="HA42" s="25">
        <v>0</v>
      </c>
      <c r="HB42" s="25">
        <v>0</v>
      </c>
      <c r="HC42" s="75">
        <v>0</v>
      </c>
      <c r="HD42" s="75">
        <v>0</v>
      </c>
      <c r="HE42" s="75">
        <v>0</v>
      </c>
      <c r="HF42" s="75">
        <v>0</v>
      </c>
      <c r="HG42" s="75">
        <v>0</v>
      </c>
      <c r="HH42" s="75">
        <v>0</v>
      </c>
      <c r="HI42" s="75">
        <v>0</v>
      </c>
      <c r="HJ42" s="75">
        <v>0</v>
      </c>
      <c r="HK42" s="75">
        <v>0</v>
      </c>
      <c r="HL42" s="75">
        <v>0</v>
      </c>
      <c r="HM42" s="75">
        <v>0</v>
      </c>
      <c r="HN42" s="75">
        <v>0</v>
      </c>
      <c r="HO42" s="75">
        <v>0</v>
      </c>
      <c r="HP42" s="75">
        <v>0</v>
      </c>
      <c r="HQ42" s="75">
        <v>0</v>
      </c>
      <c r="HR42" s="75">
        <v>0</v>
      </c>
      <c r="HS42" s="25">
        <f t="shared" si="27"/>
        <v>269960</v>
      </c>
      <c r="HT42" s="25">
        <f t="shared" si="28"/>
        <v>269960</v>
      </c>
      <c r="HU42" s="25">
        <f t="shared" si="29"/>
        <v>269960</v>
      </c>
      <c r="HV42" s="25">
        <f t="shared" si="30"/>
        <v>269960</v>
      </c>
      <c r="HW42" s="25">
        <f t="shared" si="31"/>
        <v>269960</v>
      </c>
      <c r="HX42" s="25">
        <f t="shared" si="32"/>
        <v>269960</v>
      </c>
      <c r="HY42" s="25">
        <f t="shared" si="33"/>
        <v>274500</v>
      </c>
      <c r="HZ42" s="25">
        <f t="shared" si="34"/>
        <v>269960</v>
      </c>
      <c r="IA42" s="25">
        <f t="shared" si="35"/>
        <v>269960</v>
      </c>
      <c r="IB42" s="25">
        <f t="shared" si="36"/>
        <v>278429</v>
      </c>
      <c r="IC42" s="25">
        <f t="shared" si="37"/>
        <v>301720</v>
      </c>
      <c r="ID42" s="25">
        <f t="shared" si="38"/>
        <v>301720</v>
      </c>
      <c r="IE42" s="25">
        <f t="shared" si="39"/>
        <v>301720</v>
      </c>
      <c r="IF42" s="25">
        <f t="shared" si="40"/>
        <v>301720</v>
      </c>
      <c r="IG42" s="25">
        <f t="shared" si="41"/>
        <v>301720</v>
      </c>
      <c r="IH42" s="25">
        <f t="shared" si="42"/>
        <v>301720</v>
      </c>
      <c r="II42" s="25">
        <f t="shared" si="43"/>
        <v>301720</v>
      </c>
      <c r="IJ42" s="25">
        <f t="shared" si="44"/>
        <v>301720</v>
      </c>
      <c r="IK42" s="25">
        <f t="shared" si="45"/>
        <v>301720</v>
      </c>
      <c r="IL42" s="25">
        <f t="shared" si="46"/>
        <v>301720</v>
      </c>
      <c r="IM42" s="25">
        <f t="shared" si="47"/>
        <v>301720</v>
      </c>
      <c r="IN42" s="25">
        <f t="shared" si="48"/>
        <v>310189</v>
      </c>
      <c r="IO42" s="25">
        <f t="shared" si="49"/>
        <v>333480</v>
      </c>
      <c r="IP42" s="25">
        <f t="shared" si="50"/>
        <v>333480</v>
      </c>
      <c r="IQ42" s="25">
        <f t="shared" si="302"/>
        <v>333480</v>
      </c>
      <c r="IR42" s="25">
        <f t="shared" si="303"/>
        <v>333480</v>
      </c>
      <c r="IS42" s="25">
        <f t="shared" si="587"/>
        <v>333480</v>
      </c>
      <c r="IT42" s="25">
        <f t="shared" si="588"/>
        <v>333480</v>
      </c>
      <c r="IU42" s="25">
        <f t="shared" si="55"/>
        <v>333480</v>
      </c>
      <c r="IV42" s="25">
        <f t="shared" si="56"/>
        <v>333480</v>
      </c>
      <c r="IW42" s="25">
        <f t="shared" si="236"/>
        <v>333480</v>
      </c>
      <c r="IX42" s="25">
        <f t="shared" si="171"/>
        <v>333480</v>
      </c>
      <c r="IY42" s="25">
        <f t="shared" si="237"/>
        <v>333480</v>
      </c>
      <c r="IZ42" s="25">
        <f t="shared" si="238"/>
        <v>346819</v>
      </c>
      <c r="JA42" s="25">
        <f t="shared" si="239"/>
        <v>383502</v>
      </c>
      <c r="JB42" s="25">
        <f t="shared" si="240"/>
        <v>383502</v>
      </c>
      <c r="JC42" s="25">
        <f t="shared" si="241"/>
        <v>383502</v>
      </c>
      <c r="JD42" s="25">
        <f t="shared" si="242"/>
        <v>383502</v>
      </c>
      <c r="JE42" s="25">
        <f t="shared" si="243"/>
        <v>383502</v>
      </c>
      <c r="JF42" s="25">
        <f t="shared" si="420"/>
        <v>383502</v>
      </c>
      <c r="JG42" s="25">
        <f t="shared" si="421"/>
        <v>383502</v>
      </c>
      <c r="JH42" s="25">
        <f t="shared" si="422"/>
        <v>383502</v>
      </c>
      <c r="JI42" s="25">
        <f t="shared" si="423"/>
        <v>383502</v>
      </c>
      <c r="JJ42" s="25">
        <f t="shared" si="424"/>
        <v>383502</v>
      </c>
      <c r="JK42" s="25">
        <f t="shared" si="425"/>
        <v>383502</v>
      </c>
      <c r="JL42" s="25">
        <f t="shared" si="426"/>
        <v>383502</v>
      </c>
      <c r="JM42" s="25">
        <f t="shared" si="427"/>
        <v>383502</v>
      </c>
      <c r="JN42" s="25">
        <f t="shared" si="428"/>
        <v>383502</v>
      </c>
      <c r="JO42" s="25">
        <f t="shared" si="429"/>
        <v>383502</v>
      </c>
      <c r="JP42" s="25">
        <f t="shared" si="430"/>
        <v>383502</v>
      </c>
      <c r="JQ42" s="25">
        <f t="shared" si="431"/>
        <v>383502</v>
      </c>
      <c r="JR42" s="25">
        <f t="shared" si="432"/>
        <v>383502</v>
      </c>
      <c r="JS42" s="28">
        <f t="shared" si="65"/>
        <v>383502</v>
      </c>
      <c r="JT42" s="30">
        <f t="shared" si="66"/>
        <v>170</v>
      </c>
      <c r="JU42" s="30">
        <f t="shared" si="67"/>
        <v>170</v>
      </c>
      <c r="JV42" s="30">
        <f t="shared" si="68"/>
        <v>170</v>
      </c>
      <c r="JW42" s="30">
        <f t="shared" si="69"/>
        <v>170</v>
      </c>
      <c r="JX42" s="30">
        <f t="shared" si="70"/>
        <v>170</v>
      </c>
      <c r="JY42" s="30">
        <f t="shared" si="71"/>
        <v>170</v>
      </c>
      <c r="JZ42" s="30">
        <f t="shared" si="72"/>
        <v>172.85894206549119</v>
      </c>
      <c r="KA42" s="30">
        <f t="shared" si="73"/>
        <v>170</v>
      </c>
      <c r="KB42" s="30">
        <f t="shared" si="74"/>
        <v>170</v>
      </c>
      <c r="KC42" s="30">
        <f t="shared" si="75"/>
        <v>175.33312342569269</v>
      </c>
      <c r="KD42" s="30">
        <f t="shared" si="76"/>
        <v>190</v>
      </c>
      <c r="KE42" s="30">
        <f t="shared" si="77"/>
        <v>190</v>
      </c>
      <c r="KF42" s="30">
        <f t="shared" si="78"/>
        <v>190</v>
      </c>
      <c r="KG42" s="30">
        <f t="shared" si="79"/>
        <v>190</v>
      </c>
      <c r="KH42" s="30">
        <f t="shared" si="80"/>
        <v>190</v>
      </c>
      <c r="KI42" s="30">
        <f t="shared" si="81"/>
        <v>190</v>
      </c>
      <c r="KJ42" s="30">
        <f t="shared" si="82"/>
        <v>190</v>
      </c>
      <c r="KK42" s="30">
        <f t="shared" si="83"/>
        <v>190</v>
      </c>
      <c r="KL42" s="30">
        <f t="shared" si="84"/>
        <v>190</v>
      </c>
      <c r="KM42" s="30">
        <f t="shared" si="85"/>
        <v>190</v>
      </c>
      <c r="KN42" s="30">
        <f t="shared" si="86"/>
        <v>190</v>
      </c>
      <c r="KO42" s="30">
        <f t="shared" si="87"/>
        <v>195.33312342569269</v>
      </c>
      <c r="KP42" s="30">
        <f t="shared" si="88"/>
        <v>210</v>
      </c>
      <c r="KQ42" s="30">
        <f t="shared" si="89"/>
        <v>210</v>
      </c>
      <c r="KR42" s="30">
        <f t="shared" si="90"/>
        <v>210</v>
      </c>
      <c r="KS42" s="30">
        <f t="shared" si="91"/>
        <v>210</v>
      </c>
      <c r="KT42" s="30">
        <f t="shared" si="92"/>
        <v>210</v>
      </c>
      <c r="KU42" s="30">
        <f t="shared" si="93"/>
        <v>210</v>
      </c>
      <c r="KV42" s="30">
        <f t="shared" si="94"/>
        <v>210</v>
      </c>
      <c r="KW42" s="30">
        <f t="shared" si="95"/>
        <v>210</v>
      </c>
      <c r="KX42" s="30">
        <f t="shared" si="96"/>
        <v>210</v>
      </c>
      <c r="KY42" s="30">
        <f t="shared" si="97"/>
        <v>210</v>
      </c>
      <c r="KZ42" s="30">
        <f t="shared" si="98"/>
        <v>210</v>
      </c>
      <c r="LA42" s="30">
        <f t="shared" si="99"/>
        <v>218.39987405541561</v>
      </c>
      <c r="LB42" s="30">
        <f t="shared" si="99"/>
        <v>241.5</v>
      </c>
      <c r="LC42" s="30">
        <f t="shared" si="99"/>
        <v>241.5</v>
      </c>
      <c r="LD42" s="30">
        <f t="shared" si="99"/>
        <v>241.5</v>
      </c>
      <c r="LE42" s="30">
        <f t="shared" si="304"/>
        <v>241.5</v>
      </c>
      <c r="LF42" s="30">
        <f t="shared" si="304"/>
        <v>241.5</v>
      </c>
      <c r="LG42" s="30">
        <f t="shared" si="304"/>
        <v>241.5</v>
      </c>
      <c r="LH42" s="30">
        <f t="shared" si="304"/>
        <v>241.5</v>
      </c>
      <c r="LI42" s="30">
        <f t="shared" si="304"/>
        <v>241.5</v>
      </c>
      <c r="LJ42" s="30">
        <f t="shared" si="585"/>
        <v>241.5</v>
      </c>
      <c r="LK42" s="30">
        <f t="shared" si="585"/>
        <v>241.5</v>
      </c>
      <c r="LL42" s="30">
        <f t="shared" si="585"/>
        <v>241.5</v>
      </c>
      <c r="LM42" s="30">
        <f t="shared" si="585"/>
        <v>241.5</v>
      </c>
      <c r="LN42" s="30">
        <f t="shared" si="585"/>
        <v>241.5</v>
      </c>
      <c r="LO42" s="30">
        <f t="shared" si="585"/>
        <v>241.5</v>
      </c>
      <c r="LP42" s="30">
        <f t="shared" si="585"/>
        <v>241.5</v>
      </c>
      <c r="LQ42" s="30">
        <f t="shared" si="585"/>
        <v>241.5</v>
      </c>
      <c r="LR42" s="30">
        <f t="shared" si="586"/>
        <v>241.5</v>
      </c>
      <c r="LS42" s="30">
        <f t="shared" si="586"/>
        <v>241.5</v>
      </c>
      <c r="LT42" s="69">
        <f t="shared" si="100"/>
        <v>241.5</v>
      </c>
      <c r="LU42" s="40">
        <f t="shared" si="101"/>
        <v>241.5</v>
      </c>
      <c r="LV42" s="40">
        <f t="shared" si="102"/>
        <v>0</v>
      </c>
    </row>
    <row r="43" spans="1:334" x14ac:dyDescent="0.25">
      <c r="A43" s="21">
        <f t="shared" si="103"/>
        <v>42</v>
      </c>
      <c r="B43" s="22" t="s">
        <v>211</v>
      </c>
      <c r="C43" s="21" t="s">
        <v>514</v>
      </c>
      <c r="D43" s="22" t="s">
        <v>7</v>
      </c>
      <c r="E43" s="23" t="s">
        <v>845</v>
      </c>
      <c r="F43" s="21" t="s">
        <v>1107</v>
      </c>
      <c r="G43" s="23" t="s">
        <v>37</v>
      </c>
      <c r="H43" s="24" t="s">
        <v>280</v>
      </c>
      <c r="I43" s="21" t="s">
        <v>196</v>
      </c>
      <c r="J43" s="94">
        <v>41297</v>
      </c>
      <c r="K43" s="94">
        <v>43030</v>
      </c>
      <c r="L43" s="21" t="s">
        <v>275</v>
      </c>
      <c r="M43" s="25">
        <v>688</v>
      </c>
      <c r="N43" s="25">
        <v>1149</v>
      </c>
      <c r="O43" s="26">
        <v>0.15</v>
      </c>
      <c r="P43" s="27">
        <v>489915</v>
      </c>
      <c r="Q43" s="27">
        <v>630114</v>
      </c>
      <c r="R43" s="27">
        <v>616905</v>
      </c>
      <c r="S43" s="27">
        <v>924260</v>
      </c>
      <c r="T43" s="25">
        <v>1000495.1700000002</v>
      </c>
      <c r="U43" s="25">
        <v>655216.92000000016</v>
      </c>
      <c r="V43" s="25">
        <v>869069.24</v>
      </c>
      <c r="W43" s="25">
        <v>467506</v>
      </c>
      <c r="X43" s="25">
        <v>585502.82000000007</v>
      </c>
      <c r="Y43" s="25">
        <v>1160338.8400000001</v>
      </c>
      <c r="Z43" s="25">
        <v>1132275.8100000003</v>
      </c>
      <c r="AA43" s="25">
        <v>778251.55999999982</v>
      </c>
      <c r="AB43" s="25">
        <v>580000</v>
      </c>
      <c r="AC43" s="25">
        <v>671459.63</v>
      </c>
      <c r="AD43" s="25">
        <v>1055033.3500000001</v>
      </c>
      <c r="AE43" s="25">
        <v>2141466.11</v>
      </c>
      <c r="AF43" s="25">
        <v>1841169</v>
      </c>
      <c r="AG43" s="25">
        <v>249749.05</v>
      </c>
      <c r="AH43" s="25">
        <v>901452.74</v>
      </c>
      <c r="AI43" s="25">
        <v>669629.61</v>
      </c>
      <c r="AJ43" s="25">
        <v>934443.61</v>
      </c>
      <c r="AK43" s="25">
        <v>1190625</v>
      </c>
      <c r="AL43" s="25">
        <v>850173.35</v>
      </c>
      <c r="AM43" s="25">
        <v>352129.94</v>
      </c>
      <c r="AN43" s="25">
        <v>1473130.36</v>
      </c>
      <c r="AO43" s="25">
        <v>1685910.72</v>
      </c>
      <c r="AP43" s="25">
        <v>1408658.02</v>
      </c>
      <c r="AQ43" s="25">
        <v>1403383.71</v>
      </c>
      <c r="AR43" s="25">
        <v>1738847.09</v>
      </c>
      <c r="AS43" s="25">
        <v>621798</v>
      </c>
      <c r="AT43" s="25">
        <v>1007308</v>
      </c>
      <c r="AU43" s="25">
        <v>1510709.0300547206</v>
      </c>
      <c r="AV43" s="25">
        <v>1728977.8489147625</v>
      </c>
      <c r="AW43" s="25">
        <v>2115510.0682917656</v>
      </c>
      <c r="AX43" s="25">
        <v>1178522.9962617964</v>
      </c>
      <c r="AY43" s="25">
        <v>1250594.6006843525</v>
      </c>
      <c r="AZ43" s="25">
        <v>720669.65</v>
      </c>
      <c r="BA43" s="25">
        <v>2939489</v>
      </c>
      <c r="BB43" s="25">
        <v>1136295.1399999999</v>
      </c>
      <c r="BC43" s="25">
        <v>1774311</v>
      </c>
      <c r="BD43" s="75">
        <v>1110618</v>
      </c>
      <c r="BE43" s="75">
        <v>215226</v>
      </c>
      <c r="BF43" s="75">
        <v>1001245</v>
      </c>
      <c r="BG43" s="75">
        <v>623850.78</v>
      </c>
      <c r="BH43" s="75">
        <v>1414518</v>
      </c>
      <c r="BI43" s="75">
        <v>1402885</v>
      </c>
      <c r="BJ43" s="75">
        <v>1024078.24</v>
      </c>
      <c r="BK43" s="75">
        <v>468556.37</v>
      </c>
      <c r="BL43" s="75">
        <v>758361</v>
      </c>
      <c r="BM43" s="75">
        <v>714626.37</v>
      </c>
      <c r="BN43" s="75">
        <v>1072681.54</v>
      </c>
      <c r="BO43" s="75">
        <v>1195629.1599999999</v>
      </c>
      <c r="BP43" s="28">
        <f t="shared" si="63"/>
        <v>935324.51750000007</v>
      </c>
      <c r="BQ43" s="29">
        <f t="shared" si="523"/>
        <v>712.08575581395348</v>
      </c>
      <c r="BR43" s="29">
        <f t="shared" si="524"/>
        <v>915.86337209302326</v>
      </c>
      <c r="BS43" s="29">
        <f t="shared" si="525"/>
        <v>896.66424418604652</v>
      </c>
      <c r="BT43" s="29">
        <f t="shared" si="526"/>
        <v>1343.4011627906978</v>
      </c>
      <c r="BU43" s="29">
        <f t="shared" si="527"/>
        <v>1454.2080959302327</v>
      </c>
      <c r="BV43" s="29">
        <f t="shared" si="528"/>
        <v>952.35017441860487</v>
      </c>
      <c r="BW43" s="29">
        <f t="shared" si="529"/>
        <v>1263.1820348837209</v>
      </c>
      <c r="BX43" s="29">
        <f t="shared" si="530"/>
        <v>679.5145348837209</v>
      </c>
      <c r="BY43" s="29">
        <f t="shared" si="531"/>
        <v>851.02154069767448</v>
      </c>
      <c r="BZ43" s="29">
        <f t="shared" si="532"/>
        <v>1686.539011627907</v>
      </c>
      <c r="CA43" s="29">
        <f t="shared" si="533"/>
        <v>1645.7497238372098</v>
      </c>
      <c r="CB43" s="29">
        <f t="shared" si="534"/>
        <v>1131.1795930232556</v>
      </c>
      <c r="CC43" s="29">
        <f t="shared" si="535"/>
        <v>843.02325581395348</v>
      </c>
      <c r="CD43" s="29">
        <f t="shared" si="536"/>
        <v>975.9587645348837</v>
      </c>
      <c r="CE43" s="29">
        <f t="shared" si="537"/>
        <v>1533.478706395349</v>
      </c>
      <c r="CF43" s="29">
        <f t="shared" si="538"/>
        <v>3112.5960901162789</v>
      </c>
      <c r="CG43" s="29">
        <f t="shared" si="539"/>
        <v>2676.1177325581393</v>
      </c>
      <c r="CH43" s="29">
        <f t="shared" si="540"/>
        <v>363.00734011627907</v>
      </c>
      <c r="CI43" s="29">
        <f t="shared" si="541"/>
        <v>1310.2510755813953</v>
      </c>
      <c r="CJ43" s="29">
        <f t="shared" si="542"/>
        <v>973.29885174418598</v>
      </c>
      <c r="CK43" s="29">
        <f t="shared" si="543"/>
        <v>1358.2029215116279</v>
      </c>
      <c r="CL43" s="29">
        <f t="shared" si="544"/>
        <v>1730.5595930232557</v>
      </c>
      <c r="CM43" s="29">
        <f t="shared" si="545"/>
        <v>1235.717078488372</v>
      </c>
      <c r="CN43" s="29">
        <f t="shared" si="546"/>
        <v>511.81677325581398</v>
      </c>
      <c r="CO43" s="29">
        <f t="shared" si="547"/>
        <v>2141.1778488372092</v>
      </c>
      <c r="CP43" s="29">
        <f t="shared" si="548"/>
        <v>2450.4516279069767</v>
      </c>
      <c r="CQ43" s="29">
        <f t="shared" si="549"/>
        <v>2047.4680523255813</v>
      </c>
      <c r="CR43" s="29">
        <f t="shared" si="550"/>
        <v>2039.8019040697675</v>
      </c>
      <c r="CS43" s="29">
        <f t="shared" si="550"/>
        <v>2527.3940261627909</v>
      </c>
      <c r="CT43" s="29">
        <f t="shared" si="550"/>
        <v>903.77616279069764</v>
      </c>
      <c r="CU43" s="29">
        <f t="shared" si="550"/>
        <v>1464.1104651162791</v>
      </c>
      <c r="CV43" s="29">
        <f t="shared" si="550"/>
        <v>2195.7980088004661</v>
      </c>
      <c r="CW43" s="29">
        <f t="shared" si="550"/>
        <v>2513.0491990040155</v>
      </c>
      <c r="CX43" s="29">
        <f t="shared" si="550"/>
        <v>3074.8692853077987</v>
      </c>
      <c r="CY43" s="29">
        <f t="shared" si="550"/>
        <v>1712.9694713107506</v>
      </c>
      <c r="CZ43" s="29">
        <f t="shared" si="550"/>
        <v>1817.7247102970239</v>
      </c>
      <c r="DA43" s="29">
        <f t="shared" si="550"/>
        <v>1047.4849563953489</v>
      </c>
      <c r="DB43" s="29">
        <f t="shared" si="550"/>
        <v>4272.5130813953492</v>
      </c>
      <c r="DC43" s="29">
        <f t="shared" si="550"/>
        <v>1651.5917732558139</v>
      </c>
      <c r="DD43" s="29">
        <f t="shared" si="550"/>
        <v>2578.9404069767443</v>
      </c>
      <c r="DE43" s="29">
        <f t="shared" si="551"/>
        <v>1614.2703488372092</v>
      </c>
      <c r="DF43" s="29">
        <f t="shared" si="552"/>
        <v>312.82848837209303</v>
      </c>
      <c r="DG43" s="29">
        <f t="shared" si="553"/>
        <v>1455.2979651162791</v>
      </c>
      <c r="DH43" s="29">
        <f t="shared" si="554"/>
        <v>906.75985465116287</v>
      </c>
      <c r="DI43" s="29">
        <f t="shared" si="555"/>
        <v>2055.9854651162791</v>
      </c>
      <c r="DJ43" s="29">
        <f t="shared" si="556"/>
        <v>2039.0770348837209</v>
      </c>
      <c r="DK43" s="29">
        <f t="shared" si="556"/>
        <v>1488.4858139534883</v>
      </c>
      <c r="DL43" s="29">
        <f t="shared" si="556"/>
        <v>681.0412354651163</v>
      </c>
      <c r="DM43" s="29">
        <f t="shared" si="556"/>
        <v>1102.2688953488373</v>
      </c>
      <c r="DN43" s="29">
        <f t="shared" si="557"/>
        <v>1038.7011191860465</v>
      </c>
      <c r="DO43" s="29">
        <f t="shared" si="557"/>
        <v>1559.1301453488372</v>
      </c>
      <c r="DP43" s="29">
        <f t="shared" si="557"/>
        <v>1737.8330813953487</v>
      </c>
      <c r="DQ43" s="105">
        <f t="shared" si="558"/>
        <v>1359.4833103197675</v>
      </c>
      <c r="DR43" s="25">
        <v>149370</v>
      </c>
      <c r="DS43" s="25">
        <v>149370</v>
      </c>
      <c r="DT43" s="25">
        <v>149370</v>
      </c>
      <c r="DU43" s="25">
        <v>149370</v>
      </c>
      <c r="DV43" s="25">
        <v>149370</v>
      </c>
      <c r="DW43" s="25">
        <v>149370</v>
      </c>
      <c r="DX43" s="25">
        <v>149370</v>
      </c>
      <c r="DY43" s="25">
        <v>149370</v>
      </c>
      <c r="DZ43" s="25">
        <v>149370</v>
      </c>
      <c r="EA43" s="25">
        <v>152434</v>
      </c>
      <c r="EB43" s="25">
        <v>160860</v>
      </c>
      <c r="EC43" s="25">
        <v>160860</v>
      </c>
      <c r="ED43" s="25">
        <v>160860</v>
      </c>
      <c r="EE43" s="25">
        <v>160860</v>
      </c>
      <c r="EF43" s="25">
        <v>160860</v>
      </c>
      <c r="EG43" s="25">
        <v>160860</v>
      </c>
      <c r="EH43" s="25">
        <v>160860</v>
      </c>
      <c r="EI43" s="25">
        <v>160860</v>
      </c>
      <c r="EJ43" s="25">
        <v>160860</v>
      </c>
      <c r="EK43" s="25">
        <v>160860</v>
      </c>
      <c r="EL43" s="25">
        <v>160860</v>
      </c>
      <c r="EM43" s="25">
        <v>163924</v>
      </c>
      <c r="EN43" s="25">
        <v>172350</v>
      </c>
      <c r="EO43" s="25">
        <v>172350</v>
      </c>
      <c r="EP43" s="25">
        <v>172350</v>
      </c>
      <c r="EQ43" s="25">
        <v>172350</v>
      </c>
      <c r="ER43" s="25">
        <v>172350</v>
      </c>
      <c r="ES43" s="25">
        <v>172350</v>
      </c>
      <c r="ET43" s="25">
        <v>172350</v>
      </c>
      <c r="EU43" s="25">
        <v>172350</v>
      </c>
      <c r="EV43" s="25">
        <v>172350</v>
      </c>
      <c r="EW43" s="25">
        <v>172350</v>
      </c>
      <c r="EX43" s="25">
        <v>172350</v>
      </c>
      <c r="EY43" s="25">
        <v>179397</v>
      </c>
      <c r="EZ43" s="25">
        <v>198777</v>
      </c>
      <c r="FA43" s="25">
        <v>198777</v>
      </c>
      <c r="FB43" s="25">
        <v>198777</v>
      </c>
      <c r="FC43" s="25">
        <v>198777</v>
      </c>
      <c r="FD43" s="25">
        <v>198777</v>
      </c>
      <c r="FE43" s="25">
        <v>198777</v>
      </c>
      <c r="FF43" s="25">
        <v>198777</v>
      </c>
      <c r="FG43" s="25">
        <v>198777</v>
      </c>
      <c r="FH43" s="25">
        <v>198777</v>
      </c>
      <c r="FI43" s="25">
        <v>198777</v>
      </c>
      <c r="FJ43" s="25">
        <v>198777</v>
      </c>
      <c r="FK43" s="25">
        <v>198777</v>
      </c>
      <c r="FL43" s="25">
        <v>198777</v>
      </c>
      <c r="FM43" s="25">
        <v>198777</v>
      </c>
      <c r="FN43" s="25">
        <v>198777</v>
      </c>
      <c r="FO43" s="25">
        <v>198777</v>
      </c>
      <c r="FP43" s="25">
        <v>198777</v>
      </c>
      <c r="FQ43" s="75">
        <v>198777</v>
      </c>
      <c r="FR43" s="28">
        <f t="shared" si="64"/>
        <v>198777</v>
      </c>
      <c r="FS43" s="25">
        <v>0</v>
      </c>
      <c r="FT43" s="25">
        <v>0</v>
      </c>
      <c r="FU43" s="25">
        <v>0</v>
      </c>
      <c r="FV43" s="25">
        <v>0</v>
      </c>
      <c r="FW43" s="25">
        <v>0</v>
      </c>
      <c r="FX43" s="25">
        <v>0</v>
      </c>
      <c r="FY43" s="25">
        <v>0</v>
      </c>
      <c r="FZ43" s="25">
        <v>0</v>
      </c>
      <c r="GA43" s="25">
        <v>0</v>
      </c>
      <c r="GB43" s="25">
        <v>0</v>
      </c>
      <c r="GC43" s="25">
        <v>8981</v>
      </c>
      <c r="GD43" s="25">
        <v>0</v>
      </c>
      <c r="GE43" s="25">
        <v>0</v>
      </c>
      <c r="GF43" s="25">
        <v>0</v>
      </c>
      <c r="GG43" s="25">
        <v>0</v>
      </c>
      <c r="GH43" s="25">
        <v>160359.91649999999</v>
      </c>
      <c r="GI43" s="25">
        <v>102500.38050000003</v>
      </c>
      <c r="GJ43" s="25">
        <v>0</v>
      </c>
      <c r="GK43" s="25">
        <v>0</v>
      </c>
      <c r="GL43" s="25">
        <v>0</v>
      </c>
      <c r="GM43" s="25">
        <v>0</v>
      </c>
      <c r="GN43" s="25">
        <v>0</v>
      </c>
      <c r="GO43" s="25">
        <v>0</v>
      </c>
      <c r="GP43" s="25">
        <v>0</v>
      </c>
      <c r="GQ43" s="25">
        <v>0</v>
      </c>
      <c r="GR43" s="25">
        <v>0</v>
      </c>
      <c r="GS43" s="25">
        <v>38949</v>
      </c>
      <c r="GT43" s="25">
        <v>0</v>
      </c>
      <c r="GU43" s="25">
        <v>1535</v>
      </c>
      <c r="GV43" s="25">
        <v>0</v>
      </c>
      <c r="GW43" s="25">
        <v>0</v>
      </c>
      <c r="GX43" s="25">
        <v>2895</v>
      </c>
      <c r="GY43" s="25">
        <v>75331</v>
      </c>
      <c r="GZ43" s="25">
        <v>0</v>
      </c>
      <c r="HA43" s="25">
        <v>0</v>
      </c>
      <c r="HB43" s="25">
        <v>0</v>
      </c>
      <c r="HC43" s="75">
        <v>0</v>
      </c>
      <c r="HD43" s="75">
        <v>0</v>
      </c>
      <c r="HE43" s="75">
        <v>0</v>
      </c>
      <c r="HF43" s="75">
        <v>0</v>
      </c>
      <c r="HG43" s="75">
        <v>0</v>
      </c>
      <c r="HH43" s="75">
        <v>0</v>
      </c>
      <c r="HI43" s="75">
        <v>0</v>
      </c>
      <c r="HJ43" s="75">
        <v>0</v>
      </c>
      <c r="HK43" s="75">
        <v>0</v>
      </c>
      <c r="HL43" s="75">
        <v>0</v>
      </c>
      <c r="HM43" s="75">
        <v>0</v>
      </c>
      <c r="HN43" s="75">
        <v>0</v>
      </c>
      <c r="HO43" s="75">
        <v>0</v>
      </c>
      <c r="HP43" s="75">
        <v>0</v>
      </c>
      <c r="HQ43" s="75">
        <v>0</v>
      </c>
      <c r="HR43" s="75">
        <v>0</v>
      </c>
      <c r="HS43" s="25">
        <f t="shared" si="27"/>
        <v>149370</v>
      </c>
      <c r="HT43" s="25">
        <f t="shared" si="28"/>
        <v>149370</v>
      </c>
      <c r="HU43" s="25">
        <f t="shared" si="29"/>
        <v>149370</v>
      </c>
      <c r="HV43" s="25">
        <f t="shared" si="30"/>
        <v>149370</v>
      </c>
      <c r="HW43" s="25">
        <f t="shared" si="31"/>
        <v>149370</v>
      </c>
      <c r="HX43" s="25">
        <f t="shared" si="32"/>
        <v>149370</v>
      </c>
      <c r="HY43" s="25">
        <f t="shared" si="33"/>
        <v>149370</v>
      </c>
      <c r="HZ43" s="25">
        <f t="shared" si="34"/>
        <v>149370</v>
      </c>
      <c r="IA43" s="25">
        <f t="shared" si="35"/>
        <v>149370</v>
      </c>
      <c r="IB43" s="25">
        <f t="shared" si="36"/>
        <v>152434</v>
      </c>
      <c r="IC43" s="25">
        <f t="shared" si="37"/>
        <v>169841</v>
      </c>
      <c r="ID43" s="25">
        <f t="shared" si="38"/>
        <v>160860</v>
      </c>
      <c r="IE43" s="25">
        <f t="shared" si="39"/>
        <v>160860</v>
      </c>
      <c r="IF43" s="25">
        <f t="shared" si="40"/>
        <v>160860</v>
      </c>
      <c r="IG43" s="25">
        <f t="shared" si="41"/>
        <v>160860</v>
      </c>
      <c r="IH43" s="25">
        <f t="shared" si="42"/>
        <v>321219.91649999999</v>
      </c>
      <c r="II43" s="25">
        <f t="shared" si="43"/>
        <v>263360.38050000003</v>
      </c>
      <c r="IJ43" s="25">
        <f t="shared" si="44"/>
        <v>160860</v>
      </c>
      <c r="IK43" s="25">
        <f t="shared" si="45"/>
        <v>160860</v>
      </c>
      <c r="IL43" s="25">
        <f t="shared" si="46"/>
        <v>160860</v>
      </c>
      <c r="IM43" s="25">
        <f t="shared" si="47"/>
        <v>160860</v>
      </c>
      <c r="IN43" s="25">
        <f t="shared" si="48"/>
        <v>163924</v>
      </c>
      <c r="IO43" s="25">
        <f t="shared" si="49"/>
        <v>172350</v>
      </c>
      <c r="IP43" s="25">
        <f t="shared" si="50"/>
        <v>172350</v>
      </c>
      <c r="IQ43" s="25">
        <f t="shared" si="302"/>
        <v>172350</v>
      </c>
      <c r="IR43" s="25">
        <f t="shared" si="303"/>
        <v>172350</v>
      </c>
      <c r="IS43" s="25">
        <f t="shared" si="587"/>
        <v>211299</v>
      </c>
      <c r="IT43" s="25">
        <f t="shared" si="588"/>
        <v>172350</v>
      </c>
      <c r="IU43" s="25">
        <f t="shared" si="55"/>
        <v>173885</v>
      </c>
      <c r="IV43" s="25">
        <f t="shared" si="56"/>
        <v>172350</v>
      </c>
      <c r="IW43" s="25">
        <f t="shared" si="236"/>
        <v>172350</v>
      </c>
      <c r="IX43" s="25">
        <f t="shared" si="171"/>
        <v>175245</v>
      </c>
      <c r="IY43" s="25">
        <f t="shared" si="237"/>
        <v>247681</v>
      </c>
      <c r="IZ43" s="25">
        <f t="shared" si="238"/>
        <v>179397</v>
      </c>
      <c r="JA43" s="25">
        <f t="shared" si="239"/>
        <v>198777</v>
      </c>
      <c r="JB43" s="25">
        <f t="shared" si="240"/>
        <v>198777</v>
      </c>
      <c r="JC43" s="25">
        <f t="shared" si="241"/>
        <v>198777</v>
      </c>
      <c r="JD43" s="25">
        <f t="shared" si="242"/>
        <v>198777</v>
      </c>
      <c r="JE43" s="25">
        <f t="shared" si="243"/>
        <v>198777</v>
      </c>
      <c r="JF43" s="25">
        <f t="shared" si="420"/>
        <v>198777</v>
      </c>
      <c r="JG43" s="25">
        <f t="shared" si="421"/>
        <v>198777</v>
      </c>
      <c r="JH43" s="25">
        <f t="shared" si="422"/>
        <v>198777</v>
      </c>
      <c r="JI43" s="25">
        <f t="shared" si="423"/>
        <v>198777</v>
      </c>
      <c r="JJ43" s="25">
        <f t="shared" si="424"/>
        <v>198777</v>
      </c>
      <c r="JK43" s="25">
        <f t="shared" si="425"/>
        <v>198777</v>
      </c>
      <c r="JL43" s="25">
        <f t="shared" si="426"/>
        <v>198777</v>
      </c>
      <c r="JM43" s="25">
        <f t="shared" si="427"/>
        <v>198777</v>
      </c>
      <c r="JN43" s="25">
        <f t="shared" si="428"/>
        <v>198777</v>
      </c>
      <c r="JO43" s="25">
        <f t="shared" si="429"/>
        <v>198777</v>
      </c>
      <c r="JP43" s="25">
        <f t="shared" si="430"/>
        <v>198777</v>
      </c>
      <c r="JQ43" s="25">
        <f t="shared" si="431"/>
        <v>198777</v>
      </c>
      <c r="JR43" s="25">
        <f t="shared" si="432"/>
        <v>198777</v>
      </c>
      <c r="JS43" s="28">
        <f t="shared" si="65"/>
        <v>198777</v>
      </c>
      <c r="JT43" s="30">
        <f t="shared" si="66"/>
        <v>130</v>
      </c>
      <c r="JU43" s="30">
        <f t="shared" si="67"/>
        <v>130</v>
      </c>
      <c r="JV43" s="30">
        <f t="shared" si="68"/>
        <v>130</v>
      </c>
      <c r="JW43" s="30">
        <f t="shared" si="69"/>
        <v>130</v>
      </c>
      <c r="JX43" s="30">
        <f t="shared" si="70"/>
        <v>130</v>
      </c>
      <c r="JY43" s="30">
        <f t="shared" si="71"/>
        <v>130</v>
      </c>
      <c r="JZ43" s="30">
        <f t="shared" si="72"/>
        <v>130</v>
      </c>
      <c r="KA43" s="30">
        <f t="shared" si="73"/>
        <v>130</v>
      </c>
      <c r="KB43" s="30">
        <f t="shared" si="74"/>
        <v>130</v>
      </c>
      <c r="KC43" s="30">
        <f t="shared" si="75"/>
        <v>132.66666666666666</v>
      </c>
      <c r="KD43" s="30">
        <f t="shared" si="76"/>
        <v>147.81636205395998</v>
      </c>
      <c r="KE43" s="30">
        <f t="shared" si="77"/>
        <v>140</v>
      </c>
      <c r="KF43" s="30">
        <f t="shared" si="78"/>
        <v>140</v>
      </c>
      <c r="KG43" s="30">
        <f t="shared" si="79"/>
        <v>140</v>
      </c>
      <c r="KH43" s="30">
        <f t="shared" si="80"/>
        <v>140</v>
      </c>
      <c r="KI43" s="30">
        <f t="shared" si="81"/>
        <v>279.56476631853786</v>
      </c>
      <c r="KJ43" s="30">
        <f t="shared" si="82"/>
        <v>229.20833812010446</v>
      </c>
      <c r="KK43" s="30">
        <f t="shared" si="83"/>
        <v>140</v>
      </c>
      <c r="KL43" s="30">
        <f t="shared" si="84"/>
        <v>140</v>
      </c>
      <c r="KM43" s="30">
        <f t="shared" si="85"/>
        <v>140</v>
      </c>
      <c r="KN43" s="30">
        <f t="shared" si="86"/>
        <v>140</v>
      </c>
      <c r="KO43" s="30">
        <f t="shared" si="87"/>
        <v>142.66666666666666</v>
      </c>
      <c r="KP43" s="30">
        <f t="shared" si="88"/>
        <v>150</v>
      </c>
      <c r="KQ43" s="30">
        <f t="shared" si="89"/>
        <v>150</v>
      </c>
      <c r="KR43" s="30">
        <f t="shared" si="90"/>
        <v>150</v>
      </c>
      <c r="KS43" s="30">
        <f t="shared" si="91"/>
        <v>150</v>
      </c>
      <c r="KT43" s="30">
        <f t="shared" si="92"/>
        <v>183.89817232375978</v>
      </c>
      <c r="KU43" s="30">
        <f t="shared" si="93"/>
        <v>150</v>
      </c>
      <c r="KV43" s="30">
        <f t="shared" si="94"/>
        <v>151.33594429939077</v>
      </c>
      <c r="KW43" s="30">
        <f t="shared" si="95"/>
        <v>150</v>
      </c>
      <c r="KX43" s="30">
        <f t="shared" si="96"/>
        <v>150</v>
      </c>
      <c r="KY43" s="30">
        <f t="shared" si="97"/>
        <v>152.5195822454308</v>
      </c>
      <c r="KZ43" s="30">
        <f t="shared" si="98"/>
        <v>215.56222802436901</v>
      </c>
      <c r="LA43" s="30">
        <f t="shared" si="99"/>
        <v>156.13315926892952</v>
      </c>
      <c r="LB43" s="30">
        <f t="shared" si="99"/>
        <v>173</v>
      </c>
      <c r="LC43" s="30">
        <f t="shared" si="99"/>
        <v>173</v>
      </c>
      <c r="LD43" s="30">
        <f t="shared" si="99"/>
        <v>173</v>
      </c>
      <c r="LE43" s="30">
        <f t="shared" si="304"/>
        <v>173</v>
      </c>
      <c r="LF43" s="30">
        <f t="shared" si="304"/>
        <v>173</v>
      </c>
      <c r="LG43" s="30">
        <f t="shared" si="304"/>
        <v>173</v>
      </c>
      <c r="LH43" s="30">
        <f t="shared" si="304"/>
        <v>173</v>
      </c>
      <c r="LI43" s="30">
        <f t="shared" si="304"/>
        <v>173</v>
      </c>
      <c r="LJ43" s="30">
        <f t="shared" si="585"/>
        <v>173</v>
      </c>
      <c r="LK43" s="30">
        <f t="shared" si="585"/>
        <v>173</v>
      </c>
      <c r="LL43" s="30">
        <f t="shared" si="585"/>
        <v>173</v>
      </c>
      <c r="LM43" s="30">
        <f t="shared" si="585"/>
        <v>173</v>
      </c>
      <c r="LN43" s="30">
        <f t="shared" si="585"/>
        <v>173</v>
      </c>
      <c r="LO43" s="30">
        <f t="shared" si="585"/>
        <v>173</v>
      </c>
      <c r="LP43" s="30">
        <f t="shared" si="585"/>
        <v>173</v>
      </c>
      <c r="LQ43" s="30">
        <f t="shared" si="585"/>
        <v>173</v>
      </c>
      <c r="LR43" s="30">
        <f t="shared" si="586"/>
        <v>173</v>
      </c>
      <c r="LS43" s="30">
        <f t="shared" si="586"/>
        <v>173</v>
      </c>
      <c r="LT43" s="69">
        <f t="shared" si="100"/>
        <v>173</v>
      </c>
      <c r="LU43" s="40">
        <f t="shared" si="101"/>
        <v>173</v>
      </c>
      <c r="LV43" s="40">
        <f t="shared" si="102"/>
        <v>0</v>
      </c>
    </row>
    <row r="44" spans="1:334" x14ac:dyDescent="0.25">
      <c r="A44" s="21">
        <f t="shared" si="103"/>
        <v>43</v>
      </c>
      <c r="B44" s="22" t="s">
        <v>211</v>
      </c>
      <c r="C44" s="21" t="s">
        <v>515</v>
      </c>
      <c r="D44" s="22" t="s">
        <v>7</v>
      </c>
      <c r="E44" s="23" t="s">
        <v>846</v>
      </c>
      <c r="F44" s="21" t="s">
        <v>1108</v>
      </c>
      <c r="G44" s="23" t="s">
        <v>38</v>
      </c>
      <c r="H44" s="24" t="s">
        <v>280</v>
      </c>
      <c r="I44" s="21" t="s">
        <v>196</v>
      </c>
      <c r="J44" s="94">
        <v>41297</v>
      </c>
      <c r="K44" s="94">
        <v>43030</v>
      </c>
      <c r="L44" s="21" t="s">
        <v>275</v>
      </c>
      <c r="M44" s="25">
        <v>802</v>
      </c>
      <c r="N44" s="25">
        <v>1339</v>
      </c>
      <c r="O44" s="26">
        <v>0.15</v>
      </c>
      <c r="P44" s="27">
        <v>793600</v>
      </c>
      <c r="Q44" s="27">
        <v>738909.52000000014</v>
      </c>
      <c r="R44" s="27">
        <v>472305</v>
      </c>
      <c r="S44" s="27">
        <v>870142.63</v>
      </c>
      <c r="T44" s="25">
        <v>834894.66999999993</v>
      </c>
      <c r="U44" s="25">
        <v>780886.70000000019</v>
      </c>
      <c r="V44" s="25">
        <v>1005480</v>
      </c>
      <c r="W44" s="25">
        <v>368840</v>
      </c>
      <c r="X44" s="25">
        <v>391082.04000000004</v>
      </c>
      <c r="Y44" s="25">
        <v>669366</v>
      </c>
      <c r="Z44" s="25">
        <v>589114.91</v>
      </c>
      <c r="AA44" s="25">
        <v>740891.50000000012</v>
      </c>
      <c r="AB44" s="25">
        <v>659864.68000000005</v>
      </c>
      <c r="AC44" s="25">
        <v>856601.25000000035</v>
      </c>
      <c r="AD44" s="25">
        <v>811145</v>
      </c>
      <c r="AE44" s="25">
        <v>1121067.95</v>
      </c>
      <c r="AF44" s="25">
        <v>1150589.32</v>
      </c>
      <c r="AG44" s="25">
        <v>716885.01</v>
      </c>
      <c r="AH44" s="25">
        <v>1334103.76</v>
      </c>
      <c r="AI44" s="25">
        <v>891734.4</v>
      </c>
      <c r="AJ44" s="25">
        <v>71479.44</v>
      </c>
      <c r="AK44" s="25">
        <v>1285000</v>
      </c>
      <c r="AL44" s="25">
        <v>974774.68</v>
      </c>
      <c r="AM44" s="25">
        <v>1058918.73</v>
      </c>
      <c r="AN44" s="25">
        <v>1073570.44</v>
      </c>
      <c r="AO44" s="25">
        <v>1420661.97</v>
      </c>
      <c r="AP44" s="25">
        <v>1121757.6200000001</v>
      </c>
      <c r="AQ44" s="25">
        <v>1442487.38</v>
      </c>
      <c r="AR44" s="25">
        <v>1429802.16</v>
      </c>
      <c r="AS44" s="25">
        <v>1322630</v>
      </c>
      <c r="AT44" s="25">
        <v>1564804</v>
      </c>
      <c r="AU44" s="25">
        <v>1633633.6181525476</v>
      </c>
      <c r="AV44" s="25">
        <v>1392323.5480449398</v>
      </c>
      <c r="AW44" s="25">
        <v>1701000</v>
      </c>
      <c r="AX44" s="25">
        <v>1270000</v>
      </c>
      <c r="AY44" s="25">
        <v>1085000</v>
      </c>
      <c r="AZ44" s="25">
        <v>1399000</v>
      </c>
      <c r="BA44" s="25">
        <v>1489757.0224525558</v>
      </c>
      <c r="BB44" s="25">
        <v>1437000</v>
      </c>
      <c r="BC44" s="25">
        <v>1850000</v>
      </c>
      <c r="BD44" s="75">
        <v>1621921</v>
      </c>
      <c r="BE44" s="75">
        <v>1501915</v>
      </c>
      <c r="BF44" s="75">
        <v>2382157</v>
      </c>
      <c r="BG44" s="75">
        <v>1150970</v>
      </c>
      <c r="BH44" s="75">
        <v>1684650</v>
      </c>
      <c r="BI44" s="75">
        <v>2215030</v>
      </c>
      <c r="BJ44" s="75">
        <v>1305869</v>
      </c>
      <c r="BK44" s="75">
        <v>1132339</v>
      </c>
      <c r="BL44" s="75">
        <v>1341425</v>
      </c>
      <c r="BM44" s="75">
        <v>1297130</v>
      </c>
      <c r="BN44" s="75">
        <v>1437075</v>
      </c>
      <c r="BO44" s="75">
        <v>1915115</v>
      </c>
      <c r="BP44" s="28">
        <f t="shared" si="63"/>
        <v>1497686.25</v>
      </c>
      <c r="BQ44" s="29">
        <f t="shared" si="523"/>
        <v>989.52618453865341</v>
      </c>
      <c r="BR44" s="29">
        <f t="shared" si="524"/>
        <v>921.33356608478823</v>
      </c>
      <c r="BS44" s="29">
        <f t="shared" si="525"/>
        <v>588.90897755610968</v>
      </c>
      <c r="BT44" s="29">
        <f t="shared" si="526"/>
        <v>1084.9658728179552</v>
      </c>
      <c r="BU44" s="29">
        <f t="shared" si="527"/>
        <v>1041.0157980049873</v>
      </c>
      <c r="BV44" s="29">
        <f t="shared" si="528"/>
        <v>973.67418952618482</v>
      </c>
      <c r="BW44" s="29">
        <f t="shared" si="529"/>
        <v>1253.7157107231919</v>
      </c>
      <c r="BX44" s="29">
        <f t="shared" si="530"/>
        <v>459.90024937655858</v>
      </c>
      <c r="BY44" s="29">
        <f t="shared" si="531"/>
        <v>487.63346633416461</v>
      </c>
      <c r="BZ44" s="29">
        <f t="shared" si="532"/>
        <v>834.62094763092273</v>
      </c>
      <c r="CA44" s="29">
        <f t="shared" si="533"/>
        <v>734.55724438902746</v>
      </c>
      <c r="CB44" s="29">
        <f t="shared" si="534"/>
        <v>923.80486284289293</v>
      </c>
      <c r="CC44" s="29">
        <f t="shared" si="535"/>
        <v>822.77391521197012</v>
      </c>
      <c r="CD44" s="29">
        <f t="shared" si="536"/>
        <v>1068.0813591022447</v>
      </c>
      <c r="CE44" s="29">
        <f t="shared" si="537"/>
        <v>1011.4027431421447</v>
      </c>
      <c r="CF44" s="29">
        <f t="shared" si="538"/>
        <v>1397.8403366583541</v>
      </c>
      <c r="CG44" s="29">
        <f t="shared" si="539"/>
        <v>1434.6500249376559</v>
      </c>
      <c r="CH44" s="29">
        <f t="shared" si="540"/>
        <v>893.87158354114717</v>
      </c>
      <c r="CI44" s="29">
        <f t="shared" si="541"/>
        <v>1663.4710224438902</v>
      </c>
      <c r="CJ44" s="29">
        <f t="shared" si="542"/>
        <v>1111.8882793017456</v>
      </c>
      <c r="CK44" s="29">
        <f t="shared" si="543"/>
        <v>89.126483790523693</v>
      </c>
      <c r="CL44" s="29">
        <f t="shared" si="544"/>
        <v>1602.2443890274315</v>
      </c>
      <c r="CM44" s="29">
        <f t="shared" si="545"/>
        <v>1215.4297755610974</v>
      </c>
      <c r="CN44" s="29">
        <f t="shared" si="546"/>
        <v>1320.3475436408978</v>
      </c>
      <c r="CO44" s="29">
        <f t="shared" si="547"/>
        <v>1338.6165087281795</v>
      </c>
      <c r="CP44" s="29">
        <f t="shared" si="548"/>
        <v>1771.3989650872818</v>
      </c>
      <c r="CQ44" s="29">
        <f t="shared" si="549"/>
        <v>1398.7002743142145</v>
      </c>
      <c r="CR44" s="29">
        <f t="shared" si="550"/>
        <v>1798.6126932668328</v>
      </c>
      <c r="CS44" s="29">
        <f t="shared" si="550"/>
        <v>1782.7957107231919</v>
      </c>
      <c r="CT44" s="29">
        <f t="shared" si="550"/>
        <v>1649.1645885286782</v>
      </c>
      <c r="CU44" s="29">
        <f t="shared" si="550"/>
        <v>1951.1271820448878</v>
      </c>
      <c r="CV44" s="29">
        <f t="shared" si="550"/>
        <v>2036.9496485692614</v>
      </c>
      <c r="CW44" s="29">
        <f t="shared" si="550"/>
        <v>1736.064274370249</v>
      </c>
      <c r="CX44" s="29">
        <f t="shared" si="550"/>
        <v>2120.9476309226934</v>
      </c>
      <c r="CY44" s="29">
        <f t="shared" si="550"/>
        <v>1583.5411471321695</v>
      </c>
      <c r="CZ44" s="29">
        <f t="shared" si="550"/>
        <v>1352.8678304239402</v>
      </c>
      <c r="DA44" s="29">
        <f t="shared" si="550"/>
        <v>1744.3890274314215</v>
      </c>
      <c r="DB44" s="29">
        <f t="shared" si="550"/>
        <v>1857.5523970730123</v>
      </c>
      <c r="DC44" s="29">
        <f t="shared" si="550"/>
        <v>1791.7705735660847</v>
      </c>
      <c r="DD44" s="29">
        <f t="shared" si="550"/>
        <v>2306.7331670822941</v>
      </c>
      <c r="DE44" s="29">
        <f t="shared" si="551"/>
        <v>2022.3453865336658</v>
      </c>
      <c r="DF44" s="29">
        <f t="shared" si="552"/>
        <v>1872.7119700748131</v>
      </c>
      <c r="DG44" s="29">
        <f t="shared" si="553"/>
        <v>2970.2705735660847</v>
      </c>
      <c r="DH44" s="29">
        <f t="shared" si="554"/>
        <v>1435.1246882793018</v>
      </c>
      <c r="DI44" s="29">
        <f t="shared" si="555"/>
        <v>2100.5610972568579</v>
      </c>
      <c r="DJ44" s="29">
        <f t="shared" si="556"/>
        <v>2761.8827930174562</v>
      </c>
      <c r="DK44" s="29">
        <f t="shared" si="556"/>
        <v>1628.2655860349128</v>
      </c>
      <c r="DL44" s="29">
        <f t="shared" si="556"/>
        <v>1411.8940149625935</v>
      </c>
      <c r="DM44" s="29">
        <f t="shared" si="556"/>
        <v>1672.5997506234414</v>
      </c>
      <c r="DN44" s="29">
        <f t="shared" si="557"/>
        <v>1617.3690773067331</v>
      </c>
      <c r="DO44" s="29">
        <f t="shared" si="557"/>
        <v>1791.8640897755611</v>
      </c>
      <c r="DP44" s="29">
        <f t="shared" si="557"/>
        <v>2387.9239401496261</v>
      </c>
      <c r="DQ44" s="105">
        <f t="shared" si="558"/>
        <v>1867.4392144638405</v>
      </c>
      <c r="DR44" s="25">
        <v>220935</v>
      </c>
      <c r="DS44" s="25">
        <v>220935</v>
      </c>
      <c r="DT44" s="25">
        <v>220935</v>
      </c>
      <c r="DU44" s="25">
        <v>220935</v>
      </c>
      <c r="DV44" s="25">
        <v>220935</v>
      </c>
      <c r="DW44" s="25">
        <v>220935</v>
      </c>
      <c r="DX44" s="25">
        <v>220935</v>
      </c>
      <c r="DY44" s="25">
        <v>220935</v>
      </c>
      <c r="DZ44" s="25">
        <v>220935</v>
      </c>
      <c r="EA44" s="25">
        <v>225220</v>
      </c>
      <c r="EB44" s="25">
        <v>237003</v>
      </c>
      <c r="EC44" s="25">
        <v>237003</v>
      </c>
      <c r="ED44" s="25">
        <v>237003</v>
      </c>
      <c r="EE44" s="25">
        <v>237003</v>
      </c>
      <c r="EF44" s="25">
        <v>237003</v>
      </c>
      <c r="EG44" s="25">
        <v>237003</v>
      </c>
      <c r="EH44" s="25">
        <v>237003</v>
      </c>
      <c r="EI44" s="25">
        <v>237003</v>
      </c>
      <c r="EJ44" s="25">
        <v>237003</v>
      </c>
      <c r="EK44" s="25">
        <v>237003</v>
      </c>
      <c r="EL44" s="25">
        <v>237003</v>
      </c>
      <c r="EM44" s="25">
        <v>241288</v>
      </c>
      <c r="EN44" s="25">
        <v>253071</v>
      </c>
      <c r="EO44" s="25">
        <v>253071</v>
      </c>
      <c r="EP44" s="25">
        <v>253071</v>
      </c>
      <c r="EQ44" s="25">
        <v>253071</v>
      </c>
      <c r="ER44" s="25">
        <v>253071</v>
      </c>
      <c r="ES44" s="25">
        <v>253071</v>
      </c>
      <c r="ET44" s="25">
        <v>253071</v>
      </c>
      <c r="EU44" s="25">
        <v>253071</v>
      </c>
      <c r="EV44" s="25">
        <v>253071</v>
      </c>
      <c r="EW44" s="25">
        <v>253071</v>
      </c>
      <c r="EX44" s="25">
        <v>253071</v>
      </c>
      <c r="EY44" s="25">
        <v>257713</v>
      </c>
      <c r="EZ44" s="25">
        <v>270478</v>
      </c>
      <c r="FA44" s="25">
        <v>270478</v>
      </c>
      <c r="FB44" s="25">
        <v>270478</v>
      </c>
      <c r="FC44" s="25">
        <v>270478</v>
      </c>
      <c r="FD44" s="25">
        <v>270478</v>
      </c>
      <c r="FE44" s="25">
        <v>270478</v>
      </c>
      <c r="FF44" s="25">
        <v>270478</v>
      </c>
      <c r="FG44" s="25">
        <v>270478</v>
      </c>
      <c r="FH44" s="25">
        <v>270478</v>
      </c>
      <c r="FI44" s="25">
        <v>270478</v>
      </c>
      <c r="FJ44" s="25">
        <v>270478</v>
      </c>
      <c r="FK44" s="25">
        <v>275477</v>
      </c>
      <c r="FL44" s="25">
        <v>289224</v>
      </c>
      <c r="FM44" s="25">
        <v>289224</v>
      </c>
      <c r="FN44" s="25">
        <v>289224</v>
      </c>
      <c r="FO44" s="25">
        <v>289224</v>
      </c>
      <c r="FP44" s="25">
        <v>289224</v>
      </c>
      <c r="FQ44" s="75">
        <v>289224</v>
      </c>
      <c r="FR44" s="28">
        <f t="shared" si="64"/>
        <v>289224</v>
      </c>
      <c r="FS44" s="25">
        <v>0</v>
      </c>
      <c r="FT44" s="25">
        <v>0</v>
      </c>
      <c r="FU44" s="25">
        <v>0</v>
      </c>
      <c r="FV44" s="25">
        <v>0</v>
      </c>
      <c r="FW44" s="25">
        <v>0</v>
      </c>
      <c r="FX44" s="25">
        <v>0</v>
      </c>
      <c r="FY44" s="25">
        <v>0</v>
      </c>
      <c r="FZ44" s="25">
        <v>0</v>
      </c>
      <c r="GA44" s="25">
        <v>0</v>
      </c>
      <c r="GB44" s="25">
        <v>0</v>
      </c>
      <c r="GC44" s="25">
        <v>0</v>
      </c>
      <c r="GD44" s="25">
        <v>0</v>
      </c>
      <c r="GE44" s="25">
        <v>0</v>
      </c>
      <c r="GF44" s="25">
        <v>0</v>
      </c>
      <c r="GG44" s="25">
        <v>0</v>
      </c>
      <c r="GH44" s="25">
        <v>0</v>
      </c>
      <c r="GI44" s="25">
        <v>0</v>
      </c>
      <c r="GJ44" s="25">
        <v>0</v>
      </c>
      <c r="GK44" s="25">
        <v>0</v>
      </c>
      <c r="GL44" s="25">
        <v>0</v>
      </c>
      <c r="GM44" s="25">
        <v>0</v>
      </c>
      <c r="GN44" s="25">
        <v>0</v>
      </c>
      <c r="GO44" s="25">
        <v>0</v>
      </c>
      <c r="GP44" s="25">
        <v>0</v>
      </c>
      <c r="GQ44" s="25">
        <v>0</v>
      </c>
      <c r="GR44" s="25">
        <v>0</v>
      </c>
      <c r="GS44" s="25">
        <v>0</v>
      </c>
      <c r="GT44" s="25">
        <v>0</v>
      </c>
      <c r="GU44" s="25">
        <v>0</v>
      </c>
      <c r="GV44" s="25">
        <v>0</v>
      </c>
      <c r="GW44" s="25">
        <v>0</v>
      </c>
      <c r="GX44" s="25">
        <v>0</v>
      </c>
      <c r="GY44" s="25">
        <v>0</v>
      </c>
      <c r="GZ44" s="25">
        <v>0</v>
      </c>
      <c r="HA44" s="25">
        <v>0</v>
      </c>
      <c r="HB44" s="25">
        <v>0</v>
      </c>
      <c r="HC44" s="75">
        <v>0</v>
      </c>
      <c r="HD44" s="75">
        <v>0</v>
      </c>
      <c r="HE44" s="75">
        <v>0</v>
      </c>
      <c r="HF44" s="75">
        <v>7022</v>
      </c>
      <c r="HG44" s="75">
        <v>0</v>
      </c>
      <c r="HH44" s="75">
        <v>0</v>
      </c>
      <c r="HI44" s="75">
        <v>86846</v>
      </c>
      <c r="HJ44" s="75">
        <v>0</v>
      </c>
      <c r="HK44" s="75">
        <v>0</v>
      </c>
      <c r="HL44" s="75">
        <v>56778</v>
      </c>
      <c r="HM44" s="75">
        <v>0</v>
      </c>
      <c r="HN44" s="75">
        <v>0</v>
      </c>
      <c r="HO44" s="75">
        <v>0</v>
      </c>
      <c r="HP44" s="75">
        <v>0</v>
      </c>
      <c r="HQ44" s="75">
        <v>0</v>
      </c>
      <c r="HR44" s="75">
        <v>0</v>
      </c>
      <c r="HS44" s="25">
        <f t="shared" si="27"/>
        <v>220935</v>
      </c>
      <c r="HT44" s="25">
        <f t="shared" si="28"/>
        <v>220935</v>
      </c>
      <c r="HU44" s="25">
        <f t="shared" si="29"/>
        <v>220935</v>
      </c>
      <c r="HV44" s="25">
        <f t="shared" si="30"/>
        <v>220935</v>
      </c>
      <c r="HW44" s="25">
        <f t="shared" si="31"/>
        <v>220935</v>
      </c>
      <c r="HX44" s="25">
        <f t="shared" si="32"/>
        <v>220935</v>
      </c>
      <c r="HY44" s="25">
        <f t="shared" si="33"/>
        <v>220935</v>
      </c>
      <c r="HZ44" s="25">
        <f t="shared" si="34"/>
        <v>220935</v>
      </c>
      <c r="IA44" s="25">
        <f t="shared" si="35"/>
        <v>220935</v>
      </c>
      <c r="IB44" s="25">
        <f t="shared" si="36"/>
        <v>225220</v>
      </c>
      <c r="IC44" s="25">
        <f t="shared" si="37"/>
        <v>237003</v>
      </c>
      <c r="ID44" s="25">
        <f t="shared" si="38"/>
        <v>237003</v>
      </c>
      <c r="IE44" s="25">
        <f t="shared" si="39"/>
        <v>237003</v>
      </c>
      <c r="IF44" s="25">
        <f t="shared" si="40"/>
        <v>237003</v>
      </c>
      <c r="IG44" s="25">
        <f t="shared" si="41"/>
        <v>237003</v>
      </c>
      <c r="IH44" s="25">
        <f t="shared" si="42"/>
        <v>237003</v>
      </c>
      <c r="II44" s="25">
        <f t="shared" si="43"/>
        <v>237003</v>
      </c>
      <c r="IJ44" s="25">
        <f t="shared" si="44"/>
        <v>237003</v>
      </c>
      <c r="IK44" s="25">
        <f t="shared" si="45"/>
        <v>237003</v>
      </c>
      <c r="IL44" s="25">
        <f t="shared" si="46"/>
        <v>237003</v>
      </c>
      <c r="IM44" s="25">
        <f t="shared" si="47"/>
        <v>237003</v>
      </c>
      <c r="IN44" s="25">
        <f t="shared" si="48"/>
        <v>241288</v>
      </c>
      <c r="IO44" s="25">
        <f t="shared" si="49"/>
        <v>253071</v>
      </c>
      <c r="IP44" s="25">
        <f t="shared" si="50"/>
        <v>253071</v>
      </c>
      <c r="IQ44" s="25">
        <f t="shared" si="302"/>
        <v>253071</v>
      </c>
      <c r="IR44" s="25">
        <f t="shared" si="303"/>
        <v>253071</v>
      </c>
      <c r="IS44" s="25">
        <f t="shared" si="587"/>
        <v>253071</v>
      </c>
      <c r="IT44" s="25">
        <f t="shared" si="588"/>
        <v>253071</v>
      </c>
      <c r="IU44" s="25">
        <f t="shared" si="55"/>
        <v>253071</v>
      </c>
      <c r="IV44" s="25">
        <f t="shared" si="56"/>
        <v>253071</v>
      </c>
      <c r="IW44" s="25">
        <f t="shared" si="236"/>
        <v>253071</v>
      </c>
      <c r="IX44" s="25">
        <f t="shared" si="171"/>
        <v>253071</v>
      </c>
      <c r="IY44" s="25">
        <f t="shared" si="237"/>
        <v>253071</v>
      </c>
      <c r="IZ44" s="25">
        <f t="shared" si="238"/>
        <v>257713</v>
      </c>
      <c r="JA44" s="25">
        <f t="shared" si="239"/>
        <v>270478</v>
      </c>
      <c r="JB44" s="25">
        <f t="shared" si="240"/>
        <v>270478</v>
      </c>
      <c r="JC44" s="25">
        <f t="shared" si="241"/>
        <v>270478</v>
      </c>
      <c r="JD44" s="25">
        <f t="shared" si="242"/>
        <v>270478</v>
      </c>
      <c r="JE44" s="25">
        <f t="shared" si="243"/>
        <v>270478</v>
      </c>
      <c r="JF44" s="25">
        <f t="shared" si="420"/>
        <v>277500</v>
      </c>
      <c r="JG44" s="25">
        <f t="shared" si="421"/>
        <v>270478</v>
      </c>
      <c r="JH44" s="25">
        <f t="shared" si="422"/>
        <v>270478</v>
      </c>
      <c r="JI44" s="25">
        <f t="shared" si="423"/>
        <v>357324</v>
      </c>
      <c r="JJ44" s="25">
        <f t="shared" si="424"/>
        <v>270478</v>
      </c>
      <c r="JK44" s="25">
        <f t="shared" si="425"/>
        <v>270478</v>
      </c>
      <c r="JL44" s="25">
        <f t="shared" si="426"/>
        <v>332255</v>
      </c>
      <c r="JM44" s="25">
        <f t="shared" si="427"/>
        <v>289224</v>
      </c>
      <c r="JN44" s="25">
        <f t="shared" si="428"/>
        <v>289224</v>
      </c>
      <c r="JO44" s="25">
        <f t="shared" si="429"/>
        <v>289224</v>
      </c>
      <c r="JP44" s="25">
        <f t="shared" si="430"/>
        <v>289224</v>
      </c>
      <c r="JQ44" s="25">
        <f t="shared" si="431"/>
        <v>289224</v>
      </c>
      <c r="JR44" s="25">
        <f t="shared" si="432"/>
        <v>289224</v>
      </c>
      <c r="JS44" s="28">
        <f t="shared" si="65"/>
        <v>289224</v>
      </c>
      <c r="JT44" s="30">
        <f t="shared" si="66"/>
        <v>165</v>
      </c>
      <c r="JU44" s="30">
        <f t="shared" si="67"/>
        <v>165</v>
      </c>
      <c r="JV44" s="30">
        <f t="shared" si="68"/>
        <v>165</v>
      </c>
      <c r="JW44" s="30">
        <f t="shared" si="69"/>
        <v>165</v>
      </c>
      <c r="JX44" s="30">
        <f t="shared" si="70"/>
        <v>165</v>
      </c>
      <c r="JY44" s="30">
        <f t="shared" si="71"/>
        <v>165</v>
      </c>
      <c r="JZ44" s="30">
        <f t="shared" si="72"/>
        <v>165</v>
      </c>
      <c r="KA44" s="30">
        <f t="shared" si="73"/>
        <v>165</v>
      </c>
      <c r="KB44" s="30">
        <f t="shared" si="74"/>
        <v>165</v>
      </c>
      <c r="KC44" s="30">
        <f t="shared" si="75"/>
        <v>168.20014936519792</v>
      </c>
      <c r="KD44" s="30">
        <f t="shared" si="76"/>
        <v>177</v>
      </c>
      <c r="KE44" s="30">
        <f t="shared" si="77"/>
        <v>177</v>
      </c>
      <c r="KF44" s="30">
        <f t="shared" si="78"/>
        <v>177</v>
      </c>
      <c r="KG44" s="30">
        <f t="shared" si="79"/>
        <v>177</v>
      </c>
      <c r="KH44" s="30">
        <f t="shared" si="80"/>
        <v>177</v>
      </c>
      <c r="KI44" s="30">
        <f t="shared" si="81"/>
        <v>177</v>
      </c>
      <c r="KJ44" s="30">
        <f t="shared" si="82"/>
        <v>177</v>
      </c>
      <c r="KK44" s="30">
        <f t="shared" si="83"/>
        <v>177</v>
      </c>
      <c r="KL44" s="30">
        <f t="shared" si="84"/>
        <v>177</v>
      </c>
      <c r="KM44" s="30">
        <f t="shared" si="85"/>
        <v>177</v>
      </c>
      <c r="KN44" s="30">
        <f t="shared" si="86"/>
        <v>177</v>
      </c>
      <c r="KO44" s="30">
        <f t="shared" si="87"/>
        <v>180.20014936519792</v>
      </c>
      <c r="KP44" s="30">
        <f t="shared" si="88"/>
        <v>189</v>
      </c>
      <c r="KQ44" s="30">
        <f t="shared" si="89"/>
        <v>189</v>
      </c>
      <c r="KR44" s="30">
        <f t="shared" si="90"/>
        <v>189</v>
      </c>
      <c r="KS44" s="30">
        <f t="shared" si="91"/>
        <v>189</v>
      </c>
      <c r="KT44" s="30">
        <f t="shared" si="92"/>
        <v>189</v>
      </c>
      <c r="KU44" s="30">
        <f t="shared" si="93"/>
        <v>189</v>
      </c>
      <c r="KV44" s="30">
        <f t="shared" si="94"/>
        <v>189</v>
      </c>
      <c r="KW44" s="30">
        <f t="shared" si="95"/>
        <v>189</v>
      </c>
      <c r="KX44" s="30">
        <f t="shared" si="96"/>
        <v>189</v>
      </c>
      <c r="KY44" s="30">
        <f t="shared" si="97"/>
        <v>189</v>
      </c>
      <c r="KZ44" s="30">
        <f t="shared" si="98"/>
        <v>189</v>
      </c>
      <c r="LA44" s="30">
        <f t="shared" si="99"/>
        <v>192.46676624346526</v>
      </c>
      <c r="LB44" s="30">
        <f t="shared" si="99"/>
        <v>202</v>
      </c>
      <c r="LC44" s="30">
        <f t="shared" si="99"/>
        <v>202</v>
      </c>
      <c r="LD44" s="30">
        <f t="shared" si="99"/>
        <v>202</v>
      </c>
      <c r="LE44" s="30">
        <f t="shared" si="304"/>
        <v>202</v>
      </c>
      <c r="LF44" s="30">
        <f t="shared" si="304"/>
        <v>202</v>
      </c>
      <c r="LG44" s="30">
        <f t="shared" si="304"/>
        <v>207.24421209858104</v>
      </c>
      <c r="LH44" s="30">
        <f t="shared" si="304"/>
        <v>202</v>
      </c>
      <c r="LI44" s="30">
        <f t="shared" si="304"/>
        <v>202</v>
      </c>
      <c r="LJ44" s="30">
        <f t="shared" si="585"/>
        <v>266.85884988797608</v>
      </c>
      <c r="LK44" s="30">
        <f t="shared" si="585"/>
        <v>202</v>
      </c>
      <c r="LL44" s="30">
        <f t="shared" si="585"/>
        <v>202</v>
      </c>
      <c r="LM44" s="30">
        <f t="shared" si="585"/>
        <v>248.13666915608664</v>
      </c>
      <c r="LN44" s="30">
        <f t="shared" si="585"/>
        <v>216</v>
      </c>
      <c r="LO44" s="30">
        <f t="shared" si="585"/>
        <v>216</v>
      </c>
      <c r="LP44" s="30">
        <f t="shared" si="585"/>
        <v>216</v>
      </c>
      <c r="LQ44" s="30">
        <f t="shared" si="585"/>
        <v>216</v>
      </c>
      <c r="LR44" s="30">
        <f t="shared" si="586"/>
        <v>216</v>
      </c>
      <c r="LS44" s="30">
        <f t="shared" si="586"/>
        <v>216</v>
      </c>
      <c r="LT44" s="69">
        <f t="shared" si="100"/>
        <v>216</v>
      </c>
      <c r="LU44" s="40">
        <f t="shared" si="101"/>
        <v>216</v>
      </c>
      <c r="LV44" s="40">
        <f t="shared" si="102"/>
        <v>0</v>
      </c>
    </row>
    <row r="45" spans="1:334" x14ac:dyDescent="0.25">
      <c r="A45" s="21">
        <f t="shared" si="103"/>
        <v>44</v>
      </c>
      <c r="B45" s="22" t="s">
        <v>211</v>
      </c>
      <c r="C45" s="21" t="s">
        <v>516</v>
      </c>
      <c r="D45" s="22" t="s">
        <v>7</v>
      </c>
      <c r="E45" s="23" t="s">
        <v>1249</v>
      </c>
      <c r="F45" s="21" t="s">
        <v>1249</v>
      </c>
      <c r="G45" s="32" t="s">
        <v>39</v>
      </c>
      <c r="H45" s="24" t="s">
        <v>1339</v>
      </c>
      <c r="I45" s="21" t="s">
        <v>196</v>
      </c>
      <c r="J45" s="94">
        <v>41297</v>
      </c>
      <c r="K45" s="94"/>
      <c r="L45" s="21" t="s">
        <v>275</v>
      </c>
      <c r="M45" s="25">
        <v>2400</v>
      </c>
      <c r="N45" s="25">
        <v>4008</v>
      </c>
      <c r="O45" s="26">
        <v>0.13</v>
      </c>
      <c r="P45" s="27">
        <v>1500222.09</v>
      </c>
      <c r="Q45" s="27">
        <v>1528913.9500000004</v>
      </c>
      <c r="R45" s="27">
        <v>1570120.0299999998</v>
      </c>
      <c r="S45" s="27">
        <v>1896152.92</v>
      </c>
      <c r="T45" s="25">
        <v>1839731.62</v>
      </c>
      <c r="U45" s="25">
        <v>2485587.189999999</v>
      </c>
      <c r="V45" s="25">
        <v>1649255.83</v>
      </c>
      <c r="W45" s="25">
        <v>1745126.9099999997</v>
      </c>
      <c r="X45" s="25">
        <v>2746263.3600000003</v>
      </c>
      <c r="Y45" s="25">
        <v>1578112.28</v>
      </c>
      <c r="Z45" s="25">
        <v>1126349.31</v>
      </c>
      <c r="AA45" s="25">
        <v>1544721.8899999997</v>
      </c>
      <c r="AB45" s="25">
        <v>1588945.0000000002</v>
      </c>
      <c r="AC45" s="25">
        <v>1945309.0699999998</v>
      </c>
      <c r="AD45" s="25">
        <v>2003503</v>
      </c>
      <c r="AE45" s="25">
        <v>2296376.8199999998</v>
      </c>
      <c r="AF45" s="25">
        <v>1991651.49</v>
      </c>
      <c r="AG45" s="25">
        <v>1550549.49</v>
      </c>
      <c r="AH45" s="25">
        <v>2078835.65</v>
      </c>
      <c r="AI45" s="25">
        <v>1809116.55</v>
      </c>
      <c r="AJ45" s="25">
        <v>2071240.89</v>
      </c>
      <c r="AK45" s="25">
        <v>1957240.61</v>
      </c>
      <c r="AL45" s="25">
        <v>1300789.23</v>
      </c>
      <c r="AM45" s="25">
        <v>1546674.03</v>
      </c>
      <c r="AN45" s="25">
        <v>1409934.97</v>
      </c>
      <c r="AO45" s="25">
        <v>1832337.98</v>
      </c>
      <c r="AP45" s="25">
        <v>1578942.13</v>
      </c>
      <c r="AQ45" s="25">
        <v>1670444.25</v>
      </c>
      <c r="AR45" s="25">
        <v>2025725.14</v>
      </c>
      <c r="AS45" s="25">
        <v>1286083.6200000001</v>
      </c>
      <c r="AT45" s="25">
        <v>2027175.5</v>
      </c>
      <c r="AU45" s="25">
        <v>1451340.7662379055</v>
      </c>
      <c r="AV45" s="25">
        <v>1540660.4104363685</v>
      </c>
      <c r="AW45" s="25">
        <v>1137199.6200000001</v>
      </c>
      <c r="AX45" s="25">
        <v>2464119.4833494993</v>
      </c>
      <c r="AY45" s="25">
        <v>2555383.1679179994</v>
      </c>
      <c r="AZ45" s="25">
        <v>0</v>
      </c>
      <c r="BA45" s="25">
        <v>0</v>
      </c>
      <c r="BB45" s="25">
        <v>0</v>
      </c>
      <c r="BC45" s="25">
        <v>0</v>
      </c>
      <c r="BD45" s="75">
        <v>0</v>
      </c>
      <c r="BE45" s="75">
        <v>0</v>
      </c>
      <c r="BF45" s="75">
        <v>0</v>
      </c>
      <c r="BG45" s="75">
        <v>0</v>
      </c>
      <c r="BH45" s="75">
        <v>0</v>
      </c>
      <c r="BI45" s="75">
        <v>0</v>
      </c>
      <c r="BJ45" s="75">
        <v>0</v>
      </c>
      <c r="BK45" s="75">
        <v>0</v>
      </c>
      <c r="BL45" s="75">
        <v>0</v>
      </c>
      <c r="BM45" s="75">
        <v>0</v>
      </c>
      <c r="BN45" s="75">
        <v>0</v>
      </c>
      <c r="BO45" s="75">
        <v>0</v>
      </c>
      <c r="BP45" s="28">
        <f t="shared" si="63"/>
        <v>0</v>
      </c>
      <c r="BQ45" s="29">
        <f t="shared" si="523"/>
        <v>625.09253750000005</v>
      </c>
      <c r="BR45" s="29">
        <f t="shared" si="524"/>
        <v>637.04747916666679</v>
      </c>
      <c r="BS45" s="29">
        <f t="shared" si="525"/>
        <v>654.21667916666661</v>
      </c>
      <c r="BT45" s="29">
        <f t="shared" si="526"/>
        <v>790.06371666666666</v>
      </c>
      <c r="BU45" s="29">
        <f t="shared" si="527"/>
        <v>766.55484166666668</v>
      </c>
      <c r="BV45" s="29">
        <f t="shared" si="528"/>
        <v>1035.6613291666663</v>
      </c>
      <c r="BW45" s="29">
        <f t="shared" si="529"/>
        <v>687.18992916666673</v>
      </c>
      <c r="BX45" s="29">
        <f t="shared" si="530"/>
        <v>727.13621249999983</v>
      </c>
      <c r="BY45" s="29">
        <f t="shared" si="531"/>
        <v>1144.2764000000002</v>
      </c>
      <c r="BZ45" s="29">
        <f t="shared" si="532"/>
        <v>657.54678333333334</v>
      </c>
      <c r="CA45" s="29">
        <f t="shared" si="533"/>
        <v>469.31221250000004</v>
      </c>
      <c r="CB45" s="29">
        <f t="shared" si="534"/>
        <v>643.63412083333321</v>
      </c>
      <c r="CC45" s="29">
        <f t="shared" si="535"/>
        <v>662.06041666666681</v>
      </c>
      <c r="CD45" s="29">
        <f t="shared" si="536"/>
        <v>810.54544583333325</v>
      </c>
      <c r="CE45" s="29">
        <f t="shared" si="537"/>
        <v>834.79291666666666</v>
      </c>
      <c r="CF45" s="29">
        <f t="shared" si="538"/>
        <v>956.82367499999998</v>
      </c>
      <c r="CG45" s="29">
        <f t="shared" si="539"/>
        <v>829.85478750000004</v>
      </c>
      <c r="CH45" s="29">
        <f t="shared" si="540"/>
        <v>646.06228750000002</v>
      </c>
      <c r="CI45" s="29">
        <f t="shared" si="541"/>
        <v>866.18152083333325</v>
      </c>
      <c r="CJ45" s="29">
        <f t="shared" si="542"/>
        <v>753.7985625</v>
      </c>
      <c r="CK45" s="29">
        <f t="shared" si="543"/>
        <v>863.0170374999999</v>
      </c>
      <c r="CL45" s="29">
        <f t="shared" si="544"/>
        <v>815.51692083333342</v>
      </c>
      <c r="CM45" s="29">
        <f t="shared" si="545"/>
        <v>541.99551250000002</v>
      </c>
      <c r="CN45" s="29">
        <f t="shared" si="546"/>
        <v>644.44751250000002</v>
      </c>
      <c r="CO45" s="29">
        <f t="shared" si="547"/>
        <v>587.47290416666669</v>
      </c>
      <c r="CP45" s="29">
        <f t="shared" si="548"/>
        <v>763.47415833333332</v>
      </c>
      <c r="CQ45" s="29">
        <f t="shared" si="549"/>
        <v>657.89255416666663</v>
      </c>
      <c r="CR45" s="29">
        <f t="shared" si="550"/>
        <v>696.0184375</v>
      </c>
      <c r="CS45" s="29">
        <f t="shared" si="550"/>
        <v>844.05214166666667</v>
      </c>
      <c r="CT45" s="29">
        <f t="shared" si="550"/>
        <v>535.86817500000006</v>
      </c>
      <c r="CU45" s="29">
        <f t="shared" si="550"/>
        <v>844.65645833333338</v>
      </c>
      <c r="CV45" s="29">
        <f t="shared" si="550"/>
        <v>604.72531926579393</v>
      </c>
      <c r="CW45" s="29">
        <f t="shared" si="550"/>
        <v>641.94183768182018</v>
      </c>
      <c r="CX45" s="29">
        <f t="shared" si="550"/>
        <v>473.83317500000004</v>
      </c>
      <c r="CY45" s="29">
        <f t="shared" si="550"/>
        <v>1026.7164513956247</v>
      </c>
      <c r="CZ45" s="29">
        <f t="shared" si="550"/>
        <v>1064.7429866324999</v>
      </c>
      <c r="DA45" s="29">
        <f t="shared" si="550"/>
        <v>0</v>
      </c>
      <c r="DB45" s="29">
        <f t="shared" si="550"/>
        <v>0</v>
      </c>
      <c r="DC45" s="29">
        <f t="shared" si="550"/>
        <v>0</v>
      </c>
      <c r="DD45" s="29">
        <f t="shared" si="550"/>
        <v>0</v>
      </c>
      <c r="DE45" s="29">
        <f t="shared" si="551"/>
        <v>0</v>
      </c>
      <c r="DF45" s="29">
        <f t="shared" si="552"/>
        <v>0</v>
      </c>
      <c r="DG45" s="29">
        <f t="shared" si="553"/>
        <v>0</v>
      </c>
      <c r="DH45" s="29">
        <f t="shared" si="554"/>
        <v>0</v>
      </c>
      <c r="DI45" s="29">
        <f t="shared" si="555"/>
        <v>0</v>
      </c>
      <c r="DJ45" s="29">
        <f t="shared" si="556"/>
        <v>0</v>
      </c>
      <c r="DK45" s="29">
        <f t="shared" si="556"/>
        <v>0</v>
      </c>
      <c r="DL45" s="29">
        <f t="shared" si="556"/>
        <v>0</v>
      </c>
      <c r="DM45" s="29">
        <f t="shared" si="556"/>
        <v>0</v>
      </c>
      <c r="DN45" s="29">
        <f t="shared" si="557"/>
        <v>0</v>
      </c>
      <c r="DO45" s="29">
        <f t="shared" si="557"/>
        <v>0</v>
      </c>
      <c r="DP45" s="29">
        <f t="shared" si="557"/>
        <v>0</v>
      </c>
      <c r="DQ45" s="105">
        <f t="shared" si="558"/>
        <v>0</v>
      </c>
      <c r="DR45" s="25">
        <v>360720</v>
      </c>
      <c r="DS45" s="25">
        <v>360720</v>
      </c>
      <c r="DT45" s="25">
        <v>360720</v>
      </c>
      <c r="DU45" s="25">
        <v>360720</v>
      </c>
      <c r="DV45" s="25">
        <v>360720</v>
      </c>
      <c r="DW45" s="25">
        <v>360720</v>
      </c>
      <c r="DX45" s="25">
        <v>360720</v>
      </c>
      <c r="DY45" s="25">
        <v>360720</v>
      </c>
      <c r="DZ45" s="25">
        <v>360720</v>
      </c>
      <c r="EA45" s="25">
        <v>371408</v>
      </c>
      <c r="EB45" s="25">
        <v>400800</v>
      </c>
      <c r="EC45" s="25">
        <v>400800</v>
      </c>
      <c r="ED45" s="25">
        <v>400800</v>
      </c>
      <c r="EE45" s="25">
        <v>400800</v>
      </c>
      <c r="EF45" s="25">
        <v>400800</v>
      </c>
      <c r="EG45" s="25">
        <v>400800</v>
      </c>
      <c r="EH45" s="25">
        <v>400800</v>
      </c>
      <c r="EI45" s="25">
        <v>400800</v>
      </c>
      <c r="EJ45" s="25">
        <v>400800</v>
      </c>
      <c r="EK45" s="25">
        <v>400800</v>
      </c>
      <c r="EL45" s="25">
        <v>400800</v>
      </c>
      <c r="EM45" s="25">
        <v>416832</v>
      </c>
      <c r="EN45" s="25">
        <v>460920</v>
      </c>
      <c r="EO45" s="25">
        <v>460920</v>
      </c>
      <c r="EP45" s="25">
        <v>460920</v>
      </c>
      <c r="EQ45" s="25">
        <v>460920</v>
      </c>
      <c r="ER45" s="25">
        <v>460920</v>
      </c>
      <c r="ES45" s="25">
        <v>460920</v>
      </c>
      <c r="ET45" s="25">
        <v>460920</v>
      </c>
      <c r="EU45" s="25">
        <v>460920</v>
      </c>
      <c r="EV45" s="25">
        <v>460920</v>
      </c>
      <c r="EW45" s="25">
        <v>460920</v>
      </c>
      <c r="EX45" s="25">
        <v>460920</v>
      </c>
      <c r="EY45" s="25">
        <v>479357</v>
      </c>
      <c r="EZ45" s="25">
        <v>530058</v>
      </c>
      <c r="FA45" s="25">
        <v>0</v>
      </c>
      <c r="FB45" s="25">
        <v>0</v>
      </c>
      <c r="FC45" s="25">
        <v>0</v>
      </c>
      <c r="FD45" s="25">
        <v>0</v>
      </c>
      <c r="FE45" s="25">
        <v>0</v>
      </c>
      <c r="FF45" s="25">
        <v>0</v>
      </c>
      <c r="FG45" s="25">
        <v>0</v>
      </c>
      <c r="FH45" s="25">
        <v>0</v>
      </c>
      <c r="FI45" s="25">
        <v>0</v>
      </c>
      <c r="FJ45" s="25">
        <v>0</v>
      </c>
      <c r="FK45" s="25">
        <v>0</v>
      </c>
      <c r="FL45" s="25">
        <v>0</v>
      </c>
      <c r="FM45" s="25">
        <v>0</v>
      </c>
      <c r="FN45" s="25">
        <v>0</v>
      </c>
      <c r="FO45" s="25">
        <v>0</v>
      </c>
      <c r="FP45" s="25">
        <v>0</v>
      </c>
      <c r="FQ45" s="75">
        <v>0</v>
      </c>
      <c r="FR45" s="28">
        <f t="shared" si="64"/>
        <v>0</v>
      </c>
      <c r="FS45" s="25">
        <v>0</v>
      </c>
      <c r="FT45" s="25">
        <v>0</v>
      </c>
      <c r="FU45" s="25">
        <v>0</v>
      </c>
      <c r="FV45" s="25">
        <v>0</v>
      </c>
      <c r="FW45" s="25">
        <v>0</v>
      </c>
      <c r="FX45" s="25">
        <v>0</v>
      </c>
      <c r="FY45" s="25">
        <v>0</v>
      </c>
      <c r="FZ45" s="25">
        <v>0</v>
      </c>
      <c r="GA45" s="25">
        <v>0</v>
      </c>
      <c r="GB45" s="25">
        <v>0</v>
      </c>
      <c r="GC45" s="25">
        <v>0</v>
      </c>
      <c r="GD45" s="25">
        <v>0</v>
      </c>
      <c r="GE45" s="25">
        <v>0</v>
      </c>
      <c r="GF45" s="25">
        <v>0</v>
      </c>
      <c r="GG45" s="25">
        <v>0</v>
      </c>
      <c r="GH45" s="25">
        <v>0</v>
      </c>
      <c r="GI45" s="25">
        <v>0</v>
      </c>
      <c r="GJ45" s="25">
        <v>0</v>
      </c>
      <c r="GK45" s="25">
        <v>0</v>
      </c>
      <c r="GL45" s="25">
        <v>0</v>
      </c>
      <c r="GM45" s="25">
        <v>0</v>
      </c>
      <c r="GN45" s="25">
        <v>0</v>
      </c>
      <c r="GO45" s="25">
        <v>0</v>
      </c>
      <c r="GP45" s="25">
        <v>0</v>
      </c>
      <c r="GQ45" s="25">
        <v>0</v>
      </c>
      <c r="GR45" s="25">
        <v>0</v>
      </c>
      <c r="GS45" s="25">
        <v>0</v>
      </c>
      <c r="GT45" s="25">
        <v>0</v>
      </c>
      <c r="GU45" s="25">
        <v>0</v>
      </c>
      <c r="GV45" s="25">
        <v>0</v>
      </c>
      <c r="GW45" s="25">
        <v>0</v>
      </c>
      <c r="GX45" s="25">
        <v>0</v>
      </c>
      <c r="GY45" s="25">
        <v>0</v>
      </c>
      <c r="GZ45" s="25">
        <v>0</v>
      </c>
      <c r="HA45" s="25">
        <v>0</v>
      </c>
      <c r="HB45" s="25">
        <v>0</v>
      </c>
      <c r="HC45" s="75">
        <v>0</v>
      </c>
      <c r="HD45" s="75">
        <v>0</v>
      </c>
      <c r="HE45" s="75">
        <v>0</v>
      </c>
      <c r="HF45" s="75">
        <v>0</v>
      </c>
      <c r="HG45" s="75">
        <v>0</v>
      </c>
      <c r="HH45" s="75">
        <v>0</v>
      </c>
      <c r="HI45" s="75">
        <v>0</v>
      </c>
      <c r="HJ45" s="75">
        <v>0</v>
      </c>
      <c r="HK45" s="75">
        <v>0</v>
      </c>
      <c r="HL45" s="75">
        <v>0</v>
      </c>
      <c r="HM45" s="75">
        <v>0</v>
      </c>
      <c r="HN45" s="75">
        <v>0</v>
      </c>
      <c r="HO45" s="75">
        <v>0</v>
      </c>
      <c r="HP45" s="75">
        <v>0</v>
      </c>
      <c r="HQ45" s="75">
        <v>0</v>
      </c>
      <c r="HR45" s="75">
        <v>0</v>
      </c>
      <c r="HS45" s="25">
        <f t="shared" si="27"/>
        <v>360720</v>
      </c>
      <c r="HT45" s="25">
        <f t="shared" si="28"/>
        <v>360720</v>
      </c>
      <c r="HU45" s="25">
        <f t="shared" si="29"/>
        <v>360720</v>
      </c>
      <c r="HV45" s="25">
        <f t="shared" si="30"/>
        <v>360720</v>
      </c>
      <c r="HW45" s="25">
        <f t="shared" si="31"/>
        <v>360720</v>
      </c>
      <c r="HX45" s="25">
        <f t="shared" si="32"/>
        <v>360720</v>
      </c>
      <c r="HY45" s="25">
        <f t="shared" si="33"/>
        <v>360720</v>
      </c>
      <c r="HZ45" s="25">
        <f t="shared" si="34"/>
        <v>360720</v>
      </c>
      <c r="IA45" s="25">
        <f t="shared" si="35"/>
        <v>360720</v>
      </c>
      <c r="IB45" s="25">
        <f t="shared" si="36"/>
        <v>371408</v>
      </c>
      <c r="IC45" s="25">
        <f t="shared" si="37"/>
        <v>400800</v>
      </c>
      <c r="ID45" s="25">
        <f t="shared" si="38"/>
        <v>400800</v>
      </c>
      <c r="IE45" s="25">
        <f t="shared" si="39"/>
        <v>400800</v>
      </c>
      <c r="IF45" s="25">
        <f t="shared" si="40"/>
        <v>400800</v>
      </c>
      <c r="IG45" s="25">
        <f t="shared" si="41"/>
        <v>400800</v>
      </c>
      <c r="IH45" s="25">
        <f t="shared" si="42"/>
        <v>400800</v>
      </c>
      <c r="II45" s="25">
        <f t="shared" si="43"/>
        <v>400800</v>
      </c>
      <c r="IJ45" s="25">
        <f t="shared" si="44"/>
        <v>400800</v>
      </c>
      <c r="IK45" s="25">
        <f t="shared" si="45"/>
        <v>400800</v>
      </c>
      <c r="IL45" s="25">
        <f t="shared" si="46"/>
        <v>400800</v>
      </c>
      <c r="IM45" s="25">
        <f t="shared" si="47"/>
        <v>400800</v>
      </c>
      <c r="IN45" s="25">
        <f t="shared" si="48"/>
        <v>416832</v>
      </c>
      <c r="IO45" s="25">
        <f t="shared" si="49"/>
        <v>460920</v>
      </c>
      <c r="IP45" s="25">
        <f t="shared" si="50"/>
        <v>460920</v>
      </c>
      <c r="IQ45" s="25">
        <f t="shared" si="302"/>
        <v>460920</v>
      </c>
      <c r="IR45" s="25">
        <f t="shared" si="303"/>
        <v>460920</v>
      </c>
      <c r="IS45" s="25">
        <f t="shared" si="587"/>
        <v>460920</v>
      </c>
      <c r="IT45" s="25">
        <f t="shared" si="588"/>
        <v>460920</v>
      </c>
      <c r="IU45" s="25">
        <f t="shared" si="55"/>
        <v>460920</v>
      </c>
      <c r="IV45" s="25">
        <f t="shared" si="56"/>
        <v>460920</v>
      </c>
      <c r="IW45" s="25">
        <f t="shared" si="236"/>
        <v>460920</v>
      </c>
      <c r="IX45" s="25">
        <f t="shared" si="171"/>
        <v>460920</v>
      </c>
      <c r="IY45" s="25">
        <f t="shared" si="237"/>
        <v>460920</v>
      </c>
      <c r="IZ45" s="25">
        <f t="shared" si="238"/>
        <v>479357</v>
      </c>
      <c r="JA45" s="25">
        <f t="shared" si="239"/>
        <v>530058</v>
      </c>
      <c r="JB45" s="25">
        <f t="shared" si="240"/>
        <v>0</v>
      </c>
      <c r="JC45" s="25">
        <f t="shared" si="241"/>
        <v>0</v>
      </c>
      <c r="JD45" s="25">
        <f t="shared" si="242"/>
        <v>0</v>
      </c>
      <c r="JE45" s="25">
        <f t="shared" si="243"/>
        <v>0</v>
      </c>
      <c r="JF45" s="25">
        <f t="shared" si="420"/>
        <v>0</v>
      </c>
      <c r="JG45" s="25">
        <f t="shared" si="421"/>
        <v>0</v>
      </c>
      <c r="JH45" s="25">
        <f t="shared" si="422"/>
        <v>0</v>
      </c>
      <c r="JI45" s="25">
        <f t="shared" si="423"/>
        <v>0</v>
      </c>
      <c r="JJ45" s="25">
        <f t="shared" si="424"/>
        <v>0</v>
      </c>
      <c r="JK45" s="25">
        <f t="shared" si="425"/>
        <v>0</v>
      </c>
      <c r="JL45" s="25">
        <f t="shared" si="426"/>
        <v>0</v>
      </c>
      <c r="JM45" s="25">
        <f t="shared" si="427"/>
        <v>0</v>
      </c>
      <c r="JN45" s="25">
        <f t="shared" si="428"/>
        <v>0</v>
      </c>
      <c r="JO45" s="25">
        <f t="shared" si="429"/>
        <v>0</v>
      </c>
      <c r="JP45" s="25">
        <f t="shared" si="430"/>
        <v>0</v>
      </c>
      <c r="JQ45" s="25">
        <f t="shared" si="431"/>
        <v>0</v>
      </c>
      <c r="JR45" s="25">
        <f t="shared" si="432"/>
        <v>0</v>
      </c>
      <c r="JS45" s="28">
        <f t="shared" si="65"/>
        <v>0</v>
      </c>
      <c r="JT45" s="30">
        <f t="shared" si="66"/>
        <v>90</v>
      </c>
      <c r="JU45" s="30">
        <f t="shared" si="67"/>
        <v>90</v>
      </c>
      <c r="JV45" s="30">
        <f t="shared" si="68"/>
        <v>90</v>
      </c>
      <c r="JW45" s="30">
        <f t="shared" si="69"/>
        <v>90</v>
      </c>
      <c r="JX45" s="30">
        <f t="shared" si="70"/>
        <v>90</v>
      </c>
      <c r="JY45" s="30">
        <f t="shared" si="71"/>
        <v>90</v>
      </c>
      <c r="JZ45" s="30">
        <f t="shared" si="72"/>
        <v>90</v>
      </c>
      <c r="KA45" s="30">
        <f t="shared" si="73"/>
        <v>90</v>
      </c>
      <c r="KB45" s="30">
        <f t="shared" si="74"/>
        <v>90</v>
      </c>
      <c r="KC45" s="30">
        <f t="shared" si="75"/>
        <v>92.666666666666671</v>
      </c>
      <c r="KD45" s="30">
        <f t="shared" si="76"/>
        <v>100</v>
      </c>
      <c r="KE45" s="30">
        <f t="shared" si="77"/>
        <v>100</v>
      </c>
      <c r="KF45" s="30">
        <f t="shared" si="78"/>
        <v>100</v>
      </c>
      <c r="KG45" s="30">
        <f t="shared" si="79"/>
        <v>100</v>
      </c>
      <c r="KH45" s="30">
        <f t="shared" si="80"/>
        <v>100</v>
      </c>
      <c r="KI45" s="30">
        <f t="shared" si="81"/>
        <v>100</v>
      </c>
      <c r="KJ45" s="30">
        <f t="shared" si="82"/>
        <v>100</v>
      </c>
      <c r="KK45" s="30">
        <f t="shared" si="83"/>
        <v>100</v>
      </c>
      <c r="KL45" s="30">
        <f t="shared" si="84"/>
        <v>100</v>
      </c>
      <c r="KM45" s="30">
        <f t="shared" si="85"/>
        <v>100</v>
      </c>
      <c r="KN45" s="30">
        <f t="shared" si="86"/>
        <v>100</v>
      </c>
      <c r="KO45" s="30">
        <f t="shared" si="87"/>
        <v>104</v>
      </c>
      <c r="KP45" s="30">
        <f t="shared" si="88"/>
        <v>115</v>
      </c>
      <c r="KQ45" s="30">
        <f t="shared" si="89"/>
        <v>115</v>
      </c>
      <c r="KR45" s="30">
        <f t="shared" si="90"/>
        <v>115</v>
      </c>
      <c r="KS45" s="30">
        <f t="shared" si="91"/>
        <v>115</v>
      </c>
      <c r="KT45" s="30">
        <f t="shared" si="92"/>
        <v>115</v>
      </c>
      <c r="KU45" s="30">
        <f t="shared" si="93"/>
        <v>115</v>
      </c>
      <c r="KV45" s="30">
        <f t="shared" si="94"/>
        <v>115</v>
      </c>
      <c r="KW45" s="30">
        <f t="shared" si="95"/>
        <v>115</v>
      </c>
      <c r="KX45" s="30">
        <f t="shared" si="96"/>
        <v>115</v>
      </c>
      <c r="KY45" s="30">
        <f t="shared" si="97"/>
        <v>115</v>
      </c>
      <c r="KZ45" s="30">
        <f t="shared" si="98"/>
        <v>115</v>
      </c>
      <c r="LA45" s="30">
        <f t="shared" si="99"/>
        <v>119.60004990019961</v>
      </c>
      <c r="LB45" s="30">
        <f t="shared" si="99"/>
        <v>132.25</v>
      </c>
      <c r="LC45" s="30">
        <f t="shared" si="99"/>
        <v>0</v>
      </c>
      <c r="LD45" s="30">
        <f t="shared" si="99"/>
        <v>0</v>
      </c>
      <c r="LE45" s="30">
        <f t="shared" si="304"/>
        <v>0</v>
      </c>
      <c r="LF45" s="30">
        <f t="shared" si="304"/>
        <v>0</v>
      </c>
      <c r="LG45" s="30">
        <f t="shared" si="304"/>
        <v>0</v>
      </c>
      <c r="LH45" s="30">
        <f t="shared" si="304"/>
        <v>0</v>
      </c>
      <c r="LI45" s="30">
        <f t="shared" si="304"/>
        <v>0</v>
      </c>
      <c r="LJ45" s="30">
        <f t="shared" si="585"/>
        <v>0</v>
      </c>
      <c r="LK45" s="30">
        <f t="shared" si="585"/>
        <v>0</v>
      </c>
      <c r="LL45" s="30">
        <f t="shared" si="585"/>
        <v>0</v>
      </c>
      <c r="LM45" s="30">
        <f t="shared" si="585"/>
        <v>0</v>
      </c>
      <c r="LN45" s="30">
        <f t="shared" si="585"/>
        <v>0</v>
      </c>
      <c r="LO45" s="30">
        <f t="shared" si="585"/>
        <v>0</v>
      </c>
      <c r="LP45" s="30">
        <f t="shared" si="585"/>
        <v>0</v>
      </c>
      <c r="LQ45" s="30">
        <f t="shared" si="585"/>
        <v>0</v>
      </c>
      <c r="LR45" s="30">
        <f t="shared" si="586"/>
        <v>0</v>
      </c>
      <c r="LS45" s="30">
        <f t="shared" si="586"/>
        <v>0</v>
      </c>
      <c r="LT45" s="69">
        <f t="shared" si="100"/>
        <v>0</v>
      </c>
      <c r="LU45" s="40">
        <f t="shared" si="101"/>
        <v>0</v>
      </c>
      <c r="LV45" s="40">
        <f t="shared" si="102"/>
        <v>0</v>
      </c>
    </row>
    <row r="46" spans="1:334" x14ac:dyDescent="0.25">
      <c r="A46" s="21">
        <f t="shared" si="103"/>
        <v>45</v>
      </c>
      <c r="B46" s="22" t="s">
        <v>211</v>
      </c>
      <c r="C46" s="21" t="s">
        <v>516</v>
      </c>
      <c r="D46" s="22" t="s">
        <v>7</v>
      </c>
      <c r="E46" s="23" t="s">
        <v>1435</v>
      </c>
      <c r="F46" s="21" t="s">
        <v>1436</v>
      </c>
      <c r="G46" s="23" t="s">
        <v>417</v>
      </c>
      <c r="H46" s="24" t="s">
        <v>289</v>
      </c>
      <c r="I46" s="21"/>
      <c r="J46" s="94">
        <v>42748</v>
      </c>
      <c r="K46" s="94">
        <v>44469</v>
      </c>
      <c r="L46" s="21" t="s">
        <v>275</v>
      </c>
      <c r="M46" s="25">
        <v>1590</v>
      </c>
      <c r="N46" s="25">
        <v>2655</v>
      </c>
      <c r="O46" s="26">
        <v>0.09</v>
      </c>
      <c r="P46" s="27"/>
      <c r="Q46" s="27"/>
      <c r="R46" s="27"/>
      <c r="S46" s="27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75"/>
      <c r="BE46" s="75"/>
      <c r="BF46" s="75"/>
      <c r="BG46" s="75"/>
      <c r="BH46" s="75"/>
      <c r="BI46" s="75">
        <v>1017833</v>
      </c>
      <c r="BJ46" s="75">
        <v>1174156</v>
      </c>
      <c r="BK46" s="75">
        <v>1716500</v>
      </c>
      <c r="BL46" s="75">
        <v>2145939</v>
      </c>
      <c r="BM46" s="75">
        <v>2166356</v>
      </c>
      <c r="BN46" s="75">
        <v>1604761.01</v>
      </c>
      <c r="BO46" s="75">
        <v>2109207</v>
      </c>
      <c r="BP46" s="28">
        <f t="shared" si="63"/>
        <v>2006565.7524999999</v>
      </c>
      <c r="BQ46" s="29">
        <f t="shared" si="523"/>
        <v>0</v>
      </c>
      <c r="BR46" s="29">
        <f t="shared" si="524"/>
        <v>0</v>
      </c>
      <c r="BS46" s="29">
        <f t="shared" si="525"/>
        <v>0</v>
      </c>
      <c r="BT46" s="29">
        <f t="shared" si="526"/>
        <v>0</v>
      </c>
      <c r="BU46" s="29">
        <f t="shared" si="527"/>
        <v>0</v>
      </c>
      <c r="BV46" s="29">
        <f t="shared" si="528"/>
        <v>0</v>
      </c>
      <c r="BW46" s="29">
        <f t="shared" si="529"/>
        <v>0</v>
      </c>
      <c r="BX46" s="29">
        <f t="shared" si="530"/>
        <v>0</v>
      </c>
      <c r="BY46" s="29">
        <f t="shared" si="531"/>
        <v>0</v>
      </c>
      <c r="BZ46" s="29">
        <f t="shared" si="532"/>
        <v>0</v>
      </c>
      <c r="CA46" s="29">
        <f t="shared" si="533"/>
        <v>0</v>
      </c>
      <c r="CB46" s="29">
        <f t="shared" si="534"/>
        <v>0</v>
      </c>
      <c r="CC46" s="29">
        <f t="shared" si="535"/>
        <v>0</v>
      </c>
      <c r="CD46" s="29">
        <f t="shared" si="536"/>
        <v>0</v>
      </c>
      <c r="CE46" s="29">
        <f t="shared" si="537"/>
        <v>0</v>
      </c>
      <c r="CF46" s="29">
        <f t="shared" si="538"/>
        <v>0</v>
      </c>
      <c r="CG46" s="29">
        <f t="shared" si="539"/>
        <v>0</v>
      </c>
      <c r="CH46" s="29">
        <f t="shared" si="540"/>
        <v>0</v>
      </c>
      <c r="CI46" s="29">
        <f t="shared" si="541"/>
        <v>0</v>
      </c>
      <c r="CJ46" s="29">
        <f t="shared" si="542"/>
        <v>0</v>
      </c>
      <c r="CK46" s="29">
        <f t="shared" si="543"/>
        <v>0</v>
      </c>
      <c r="CL46" s="29">
        <f t="shared" si="544"/>
        <v>0</v>
      </c>
      <c r="CM46" s="29">
        <f t="shared" si="545"/>
        <v>0</v>
      </c>
      <c r="CN46" s="29">
        <f t="shared" si="546"/>
        <v>0</v>
      </c>
      <c r="CO46" s="29">
        <f t="shared" si="547"/>
        <v>0</v>
      </c>
      <c r="CP46" s="29">
        <f t="shared" si="548"/>
        <v>0</v>
      </c>
      <c r="CQ46" s="29">
        <f t="shared" si="549"/>
        <v>0</v>
      </c>
      <c r="CR46" s="29">
        <f t="shared" si="550"/>
        <v>0</v>
      </c>
      <c r="CS46" s="29">
        <f t="shared" si="550"/>
        <v>0</v>
      </c>
      <c r="CT46" s="29">
        <f t="shared" si="550"/>
        <v>0</v>
      </c>
      <c r="CU46" s="29">
        <f t="shared" si="550"/>
        <v>0</v>
      </c>
      <c r="CV46" s="29">
        <f t="shared" si="550"/>
        <v>0</v>
      </c>
      <c r="CW46" s="29">
        <f t="shared" si="550"/>
        <v>0</v>
      </c>
      <c r="CX46" s="29">
        <f t="shared" si="550"/>
        <v>0</v>
      </c>
      <c r="CY46" s="29">
        <f t="shared" si="550"/>
        <v>0</v>
      </c>
      <c r="CZ46" s="29">
        <f t="shared" si="550"/>
        <v>0</v>
      </c>
      <c r="DA46" s="29">
        <f t="shared" si="550"/>
        <v>0</v>
      </c>
      <c r="DB46" s="29">
        <f t="shared" si="550"/>
        <v>0</v>
      </c>
      <c r="DC46" s="29">
        <f t="shared" si="550"/>
        <v>0</v>
      </c>
      <c r="DD46" s="29">
        <f t="shared" si="550"/>
        <v>0</v>
      </c>
      <c r="DE46" s="29">
        <f t="shared" si="551"/>
        <v>0</v>
      </c>
      <c r="DF46" s="29">
        <f t="shared" si="552"/>
        <v>0</v>
      </c>
      <c r="DG46" s="29">
        <f t="shared" si="553"/>
        <v>0</v>
      </c>
      <c r="DH46" s="29">
        <f t="shared" si="554"/>
        <v>0</v>
      </c>
      <c r="DI46" s="29">
        <f t="shared" si="555"/>
        <v>0</v>
      </c>
      <c r="DJ46" s="29">
        <f t="shared" si="556"/>
        <v>640.14654088050315</v>
      </c>
      <c r="DK46" s="29">
        <f t="shared" si="556"/>
        <v>738.46289308176097</v>
      </c>
      <c r="DL46" s="29">
        <f t="shared" si="556"/>
        <v>1079.559748427673</v>
      </c>
      <c r="DM46" s="29">
        <f t="shared" si="556"/>
        <v>1349.6471698113207</v>
      </c>
      <c r="DN46" s="29">
        <f t="shared" si="557"/>
        <v>1362.4880503144655</v>
      </c>
      <c r="DO46" s="29">
        <f t="shared" si="557"/>
        <v>1009.2836540880503</v>
      </c>
      <c r="DP46" s="29">
        <f t="shared" si="557"/>
        <v>1326.5452830188678</v>
      </c>
      <c r="DQ46" s="105">
        <f t="shared" si="558"/>
        <v>1261.9910393081761</v>
      </c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>
        <v>199125</v>
      </c>
      <c r="FL46" s="25">
        <v>199125</v>
      </c>
      <c r="FM46" s="25">
        <v>199125</v>
      </c>
      <c r="FN46" s="25">
        <v>199125</v>
      </c>
      <c r="FO46" s="25">
        <v>199125</v>
      </c>
      <c r="FP46" s="25">
        <v>199125</v>
      </c>
      <c r="FQ46" s="75">
        <v>199125</v>
      </c>
      <c r="FR46" s="28">
        <f t="shared" si="64"/>
        <v>199125</v>
      </c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75">
        <v>0</v>
      </c>
      <c r="HD46" s="75">
        <v>0</v>
      </c>
      <c r="HE46" s="75">
        <v>0</v>
      </c>
      <c r="HF46" s="75">
        <v>0</v>
      </c>
      <c r="HG46" s="75">
        <v>0</v>
      </c>
      <c r="HH46" s="75">
        <v>0</v>
      </c>
      <c r="HI46" s="75">
        <v>0</v>
      </c>
      <c r="HJ46" s="75">
        <v>0</v>
      </c>
      <c r="HK46" s="75">
        <v>0</v>
      </c>
      <c r="HL46" s="75">
        <v>0</v>
      </c>
      <c r="HM46" s="75">
        <v>0</v>
      </c>
      <c r="HN46" s="75">
        <v>0</v>
      </c>
      <c r="HO46" s="75">
        <v>0</v>
      </c>
      <c r="HP46" s="75">
        <v>0</v>
      </c>
      <c r="HQ46" s="75">
        <v>0</v>
      </c>
      <c r="HR46" s="75">
        <v>0</v>
      </c>
      <c r="HS46" s="25">
        <f t="shared" ref="HS46" si="589">+DR46+FS46</f>
        <v>0</v>
      </c>
      <c r="HT46" s="25">
        <f t="shared" ref="HT46" si="590">+DS46+FT46</f>
        <v>0</v>
      </c>
      <c r="HU46" s="25">
        <f t="shared" ref="HU46" si="591">+DT46+FU46</f>
        <v>0</v>
      </c>
      <c r="HV46" s="25">
        <f t="shared" ref="HV46" si="592">+DU46+FV46</f>
        <v>0</v>
      </c>
      <c r="HW46" s="25">
        <f t="shared" ref="HW46" si="593">+DV46+FW46</f>
        <v>0</v>
      </c>
      <c r="HX46" s="25">
        <f t="shared" ref="HX46" si="594">+DW46+FX46</f>
        <v>0</v>
      </c>
      <c r="HY46" s="25">
        <f t="shared" ref="HY46" si="595">+DX46+FY46</f>
        <v>0</v>
      </c>
      <c r="HZ46" s="25">
        <f t="shared" ref="HZ46" si="596">+DY46+FZ46</f>
        <v>0</v>
      </c>
      <c r="IA46" s="25">
        <f t="shared" ref="IA46" si="597">+DZ46+GA46</f>
        <v>0</v>
      </c>
      <c r="IB46" s="25">
        <f t="shared" ref="IB46" si="598">+EA46+GB46</f>
        <v>0</v>
      </c>
      <c r="IC46" s="25">
        <f t="shared" ref="IC46" si="599">+EB46+GC46</f>
        <v>0</v>
      </c>
      <c r="ID46" s="25">
        <f t="shared" ref="ID46" si="600">+EC46+GD46</f>
        <v>0</v>
      </c>
      <c r="IE46" s="25">
        <f t="shared" ref="IE46" si="601">+ED46+GE46</f>
        <v>0</v>
      </c>
      <c r="IF46" s="25">
        <f t="shared" ref="IF46" si="602">+EE46+GF46</f>
        <v>0</v>
      </c>
      <c r="IG46" s="25">
        <f t="shared" ref="IG46" si="603">+EF46+GG46</f>
        <v>0</v>
      </c>
      <c r="IH46" s="25">
        <f t="shared" ref="IH46" si="604">+EG46+GH46</f>
        <v>0</v>
      </c>
      <c r="II46" s="25">
        <f t="shared" ref="II46" si="605">+EH46+GI46</f>
        <v>0</v>
      </c>
      <c r="IJ46" s="25">
        <f t="shared" ref="IJ46" si="606">+EI46+GJ46</f>
        <v>0</v>
      </c>
      <c r="IK46" s="25">
        <f t="shared" ref="IK46" si="607">+EJ46+GK46</f>
        <v>0</v>
      </c>
      <c r="IL46" s="25">
        <f t="shared" ref="IL46" si="608">+EK46+GL46</f>
        <v>0</v>
      </c>
      <c r="IM46" s="25">
        <f t="shared" ref="IM46" si="609">+EL46+GM46</f>
        <v>0</v>
      </c>
      <c r="IN46" s="25">
        <f t="shared" ref="IN46" si="610">+EM46+GN46</f>
        <v>0</v>
      </c>
      <c r="IO46" s="25">
        <f t="shared" ref="IO46" si="611">+EN46+GO46</f>
        <v>0</v>
      </c>
      <c r="IP46" s="25">
        <f t="shared" ref="IP46" si="612">+EO46+GP46</f>
        <v>0</v>
      </c>
      <c r="IQ46" s="25">
        <f t="shared" ref="IQ46" si="613">+EP46+GQ46</f>
        <v>0</v>
      </c>
      <c r="IR46" s="25">
        <f t="shared" ref="IR46" si="614">+EQ46+GR46</f>
        <v>0</v>
      </c>
      <c r="IS46" s="25">
        <f t="shared" ref="IS46" si="615">+ER46+GS46</f>
        <v>0</v>
      </c>
      <c r="IT46" s="25">
        <f t="shared" ref="IT46" si="616">+ES46+GT46</f>
        <v>0</v>
      </c>
      <c r="IU46" s="25">
        <f t="shared" ref="IU46" si="617">+ET46+GU46</f>
        <v>0</v>
      </c>
      <c r="IV46" s="25">
        <f t="shared" ref="IV46" si="618">+EU46+GV46</f>
        <v>0</v>
      </c>
      <c r="IW46" s="25">
        <f t="shared" ref="IW46" si="619">+EV46+GW46</f>
        <v>0</v>
      </c>
      <c r="IX46" s="25">
        <f t="shared" ref="IX46" si="620">+EW46+GX46</f>
        <v>0</v>
      </c>
      <c r="IY46" s="25">
        <f t="shared" ref="IY46" si="621">+EX46+GY46</f>
        <v>0</v>
      </c>
      <c r="IZ46" s="25">
        <f t="shared" ref="IZ46" si="622">+EY46+GZ46</f>
        <v>0</v>
      </c>
      <c r="JA46" s="25">
        <f t="shared" ref="JA46" si="623">+EZ46+HA46</f>
        <v>0</v>
      </c>
      <c r="JB46" s="25">
        <f t="shared" ref="JB46" si="624">+FA46+HB46</f>
        <v>0</v>
      </c>
      <c r="JC46" s="25">
        <f t="shared" ref="JC46" si="625">+FB46+HC46</f>
        <v>0</v>
      </c>
      <c r="JD46" s="25">
        <f t="shared" ref="JD46" si="626">+FC46+HD46</f>
        <v>0</v>
      </c>
      <c r="JE46" s="25">
        <f t="shared" ref="JE46" si="627">+FD46+HE46</f>
        <v>0</v>
      </c>
      <c r="JF46" s="25">
        <f t="shared" ref="JF46" si="628">+FE46+HF46</f>
        <v>0</v>
      </c>
      <c r="JG46" s="25">
        <f t="shared" ref="JG46" si="629">+FF46+HG46</f>
        <v>0</v>
      </c>
      <c r="JH46" s="25">
        <f t="shared" ref="JH46" si="630">+FG46+HH46</f>
        <v>0</v>
      </c>
      <c r="JI46" s="25">
        <f t="shared" ref="JI46" si="631">+FH46+HI46</f>
        <v>0</v>
      </c>
      <c r="JJ46" s="25">
        <f t="shared" ref="JJ46" si="632">+FI46+HJ46</f>
        <v>0</v>
      </c>
      <c r="JK46" s="25">
        <f t="shared" ref="JK46" si="633">+FJ46+HK46</f>
        <v>0</v>
      </c>
      <c r="JL46" s="25">
        <f t="shared" si="426"/>
        <v>199125</v>
      </c>
      <c r="JM46" s="25">
        <f t="shared" si="427"/>
        <v>199125</v>
      </c>
      <c r="JN46" s="25">
        <f t="shared" si="428"/>
        <v>199125</v>
      </c>
      <c r="JO46" s="25">
        <f t="shared" si="429"/>
        <v>199125</v>
      </c>
      <c r="JP46" s="25">
        <f t="shared" si="430"/>
        <v>199125</v>
      </c>
      <c r="JQ46" s="25">
        <f t="shared" si="431"/>
        <v>199125</v>
      </c>
      <c r="JR46" s="25">
        <f t="shared" si="432"/>
        <v>199125</v>
      </c>
      <c r="JS46" s="28">
        <f t="shared" si="65"/>
        <v>199125</v>
      </c>
      <c r="JT46" s="30">
        <f t="shared" ref="JT46" si="634">+HS46/$N46</f>
        <v>0</v>
      </c>
      <c r="JU46" s="30">
        <f t="shared" ref="JU46" si="635">+HT46/$N46</f>
        <v>0</v>
      </c>
      <c r="JV46" s="30">
        <f t="shared" ref="JV46" si="636">+HU46/$N46</f>
        <v>0</v>
      </c>
      <c r="JW46" s="30">
        <f t="shared" ref="JW46" si="637">+HV46/$N46</f>
        <v>0</v>
      </c>
      <c r="JX46" s="30">
        <f t="shared" ref="JX46" si="638">+HW46/$N46</f>
        <v>0</v>
      </c>
      <c r="JY46" s="30">
        <f t="shared" ref="JY46" si="639">+HX46/$N46</f>
        <v>0</v>
      </c>
      <c r="JZ46" s="30">
        <f t="shared" ref="JZ46" si="640">+HY46/$N46</f>
        <v>0</v>
      </c>
      <c r="KA46" s="30">
        <f t="shared" ref="KA46" si="641">+HZ46/$N46</f>
        <v>0</v>
      </c>
      <c r="KB46" s="30">
        <f t="shared" ref="KB46" si="642">+IA46/$N46</f>
        <v>0</v>
      </c>
      <c r="KC46" s="30">
        <f t="shared" ref="KC46" si="643">+IB46/$N46</f>
        <v>0</v>
      </c>
      <c r="KD46" s="30">
        <f t="shared" ref="KD46" si="644">+IC46/$N46</f>
        <v>0</v>
      </c>
      <c r="KE46" s="30">
        <f t="shared" ref="KE46" si="645">+ID46/$N46</f>
        <v>0</v>
      </c>
      <c r="KF46" s="30">
        <f t="shared" ref="KF46" si="646">+IE46/$N46</f>
        <v>0</v>
      </c>
      <c r="KG46" s="30">
        <f t="shared" ref="KG46" si="647">+IF46/$N46</f>
        <v>0</v>
      </c>
      <c r="KH46" s="30">
        <f t="shared" ref="KH46" si="648">+IG46/$N46</f>
        <v>0</v>
      </c>
      <c r="KI46" s="30">
        <f t="shared" ref="KI46" si="649">+IH46/$N46</f>
        <v>0</v>
      </c>
      <c r="KJ46" s="30">
        <f t="shared" ref="KJ46" si="650">+II46/$N46</f>
        <v>0</v>
      </c>
      <c r="KK46" s="30">
        <f t="shared" ref="KK46" si="651">+IJ46/$N46</f>
        <v>0</v>
      </c>
      <c r="KL46" s="30">
        <f t="shared" ref="KL46" si="652">+IK46/$N46</f>
        <v>0</v>
      </c>
      <c r="KM46" s="30">
        <f t="shared" ref="KM46" si="653">+IL46/$N46</f>
        <v>0</v>
      </c>
      <c r="KN46" s="30">
        <f t="shared" ref="KN46" si="654">+IM46/$N46</f>
        <v>0</v>
      </c>
      <c r="KO46" s="30">
        <f t="shared" ref="KO46" si="655">+IN46/$N46</f>
        <v>0</v>
      </c>
      <c r="KP46" s="30">
        <f t="shared" ref="KP46" si="656">+IO46/$N46</f>
        <v>0</v>
      </c>
      <c r="KQ46" s="30">
        <f t="shared" ref="KQ46" si="657">+IP46/$N46</f>
        <v>0</v>
      </c>
      <c r="KR46" s="30">
        <f t="shared" ref="KR46" si="658">+IQ46/$N46</f>
        <v>0</v>
      </c>
      <c r="KS46" s="30">
        <f t="shared" ref="KS46" si="659">+IR46/$N46</f>
        <v>0</v>
      </c>
      <c r="KT46" s="30">
        <f t="shared" ref="KT46" si="660">+IS46/$N46</f>
        <v>0</v>
      </c>
      <c r="KU46" s="30">
        <f t="shared" ref="KU46" si="661">+IT46/$N46</f>
        <v>0</v>
      </c>
      <c r="KV46" s="30">
        <f t="shared" ref="KV46" si="662">+IU46/$N46</f>
        <v>0</v>
      </c>
      <c r="KW46" s="30">
        <f t="shared" ref="KW46" si="663">+IV46/$N46</f>
        <v>0</v>
      </c>
      <c r="KX46" s="30">
        <f t="shared" ref="KX46" si="664">+IW46/$N46</f>
        <v>0</v>
      </c>
      <c r="KY46" s="30">
        <f t="shared" ref="KY46" si="665">+IX46/$N46</f>
        <v>0</v>
      </c>
      <c r="KZ46" s="30">
        <f t="shared" ref="KZ46:LI46" si="666">+IY46/$N46</f>
        <v>0</v>
      </c>
      <c r="LA46" s="30">
        <f t="shared" si="666"/>
        <v>0</v>
      </c>
      <c r="LB46" s="30">
        <f t="shared" si="666"/>
        <v>0</v>
      </c>
      <c r="LC46" s="30">
        <f t="shared" si="666"/>
        <v>0</v>
      </c>
      <c r="LD46" s="30">
        <f t="shared" si="666"/>
        <v>0</v>
      </c>
      <c r="LE46" s="30">
        <f t="shared" si="666"/>
        <v>0</v>
      </c>
      <c r="LF46" s="30">
        <f t="shared" si="666"/>
        <v>0</v>
      </c>
      <c r="LG46" s="30">
        <f t="shared" si="666"/>
        <v>0</v>
      </c>
      <c r="LH46" s="30">
        <f t="shared" si="666"/>
        <v>0</v>
      </c>
      <c r="LI46" s="30">
        <f t="shared" si="666"/>
        <v>0</v>
      </c>
      <c r="LJ46" s="30">
        <f t="shared" ref="LJ46" si="667">+JI46/$N46</f>
        <v>0</v>
      </c>
      <c r="LK46" s="30">
        <f t="shared" ref="LK46" si="668">+JJ46/$N46</f>
        <v>0</v>
      </c>
      <c r="LL46" s="30">
        <f t="shared" ref="LL46" si="669">+JK46/$N46</f>
        <v>0</v>
      </c>
      <c r="LM46" s="30">
        <f t="shared" ref="LM46:LS46" si="670">+JL46/$N46</f>
        <v>75</v>
      </c>
      <c r="LN46" s="30">
        <f t="shared" si="670"/>
        <v>75</v>
      </c>
      <c r="LO46" s="30">
        <f t="shared" si="670"/>
        <v>75</v>
      </c>
      <c r="LP46" s="30">
        <f t="shared" si="670"/>
        <v>75</v>
      </c>
      <c r="LQ46" s="30">
        <f t="shared" si="670"/>
        <v>75</v>
      </c>
      <c r="LR46" s="30">
        <f t="shared" si="670"/>
        <v>75</v>
      </c>
      <c r="LS46" s="30">
        <f t="shared" si="670"/>
        <v>75</v>
      </c>
      <c r="LT46" s="69">
        <f t="shared" si="100"/>
        <v>75</v>
      </c>
      <c r="LU46" s="40">
        <f t="shared" si="101"/>
        <v>75</v>
      </c>
      <c r="LV46" s="40">
        <f t="shared" si="102"/>
        <v>0</v>
      </c>
    </row>
    <row r="47" spans="1:334" x14ac:dyDescent="0.25">
      <c r="A47" s="21">
        <f t="shared" si="103"/>
        <v>46</v>
      </c>
      <c r="B47" s="22" t="s">
        <v>211</v>
      </c>
      <c r="C47" s="21" t="s">
        <v>517</v>
      </c>
      <c r="D47" s="22" t="s">
        <v>7</v>
      </c>
      <c r="E47" s="23" t="s">
        <v>847</v>
      </c>
      <c r="F47" s="21" t="s">
        <v>1109</v>
      </c>
      <c r="G47" s="23" t="s">
        <v>40</v>
      </c>
      <c r="H47" s="24" t="s">
        <v>295</v>
      </c>
      <c r="I47" s="21" t="s">
        <v>196</v>
      </c>
      <c r="J47" s="94">
        <v>41297</v>
      </c>
      <c r="K47" s="94">
        <v>43030</v>
      </c>
      <c r="L47" s="21" t="s">
        <v>275</v>
      </c>
      <c r="M47" s="25">
        <v>887</v>
      </c>
      <c r="N47" s="25">
        <v>1481</v>
      </c>
      <c r="O47" s="26">
        <v>0.1</v>
      </c>
      <c r="P47" s="27">
        <v>789125</v>
      </c>
      <c r="Q47" s="27">
        <v>947724.98</v>
      </c>
      <c r="R47" s="27">
        <v>901393.53999999992</v>
      </c>
      <c r="S47" s="27">
        <v>850000</v>
      </c>
      <c r="T47" s="25">
        <v>1121475</v>
      </c>
      <c r="U47" s="25">
        <v>1534526.6900000004</v>
      </c>
      <c r="V47" s="25">
        <v>1152070</v>
      </c>
      <c r="W47" s="25">
        <v>803000</v>
      </c>
      <c r="X47" s="25">
        <v>1118300.6100000001</v>
      </c>
      <c r="Y47" s="25">
        <v>641899.14</v>
      </c>
      <c r="Z47" s="25">
        <v>824708.37</v>
      </c>
      <c r="AA47" s="25">
        <v>971807.90000000026</v>
      </c>
      <c r="AB47" s="25">
        <v>1151408</v>
      </c>
      <c r="AC47" s="25">
        <v>1097291.8899999999</v>
      </c>
      <c r="AD47" s="25">
        <v>1049535</v>
      </c>
      <c r="AE47" s="25">
        <v>1037032.6</v>
      </c>
      <c r="AF47" s="25">
        <v>1279113</v>
      </c>
      <c r="AG47" s="25">
        <v>831361</v>
      </c>
      <c r="AH47" s="25">
        <v>1002108</v>
      </c>
      <c r="AI47" s="25">
        <v>778279.1</v>
      </c>
      <c r="AJ47" s="25">
        <v>1139297</v>
      </c>
      <c r="AK47" s="25">
        <v>1038771</v>
      </c>
      <c r="AL47" s="25">
        <v>257310.7</v>
      </c>
      <c r="AM47" s="25">
        <v>1104691</v>
      </c>
      <c r="AN47" s="25">
        <v>1098554</v>
      </c>
      <c r="AO47" s="25">
        <v>953806.32</v>
      </c>
      <c r="AP47" s="25">
        <v>987296</v>
      </c>
      <c r="AQ47" s="25">
        <v>931539.59</v>
      </c>
      <c r="AR47" s="25">
        <v>1325840.73</v>
      </c>
      <c r="AS47" s="25">
        <v>715273.7</v>
      </c>
      <c r="AT47" s="25">
        <v>867706</v>
      </c>
      <c r="AU47" s="25">
        <v>806115</v>
      </c>
      <c r="AV47" s="25">
        <v>706267.85</v>
      </c>
      <c r="AW47" s="25">
        <v>1172607.04</v>
      </c>
      <c r="AX47" s="25">
        <v>1234965.55</v>
      </c>
      <c r="AY47" s="25">
        <v>1217105.9752420802</v>
      </c>
      <c r="AZ47" s="25">
        <v>1158335.6299999999</v>
      </c>
      <c r="BA47" s="25">
        <v>1530275.3080684075</v>
      </c>
      <c r="BB47" s="25">
        <v>1337325.6399999999</v>
      </c>
      <c r="BC47" s="25">
        <v>975847.95</v>
      </c>
      <c r="BD47" s="75">
        <v>1074750.07</v>
      </c>
      <c r="BE47" s="75">
        <v>914948</v>
      </c>
      <c r="BF47" s="75">
        <v>736677.96</v>
      </c>
      <c r="BG47" s="75">
        <v>995468.74</v>
      </c>
      <c r="BH47" s="75">
        <v>872711</v>
      </c>
      <c r="BI47" s="75">
        <v>974676</v>
      </c>
      <c r="BJ47" s="75">
        <v>738897</v>
      </c>
      <c r="BK47" s="75">
        <v>1098506.75</v>
      </c>
      <c r="BL47" s="75">
        <v>664452.81999999995</v>
      </c>
      <c r="BM47" s="75">
        <v>1021298.2</v>
      </c>
      <c r="BN47" s="75">
        <v>817836.16</v>
      </c>
      <c r="BO47" s="75">
        <v>731204.26</v>
      </c>
      <c r="BP47" s="28">
        <f t="shared" si="63"/>
        <v>808697.8600000001</v>
      </c>
      <c r="BQ47" s="29">
        <f t="shared" si="523"/>
        <v>889.65614430665164</v>
      </c>
      <c r="BR47" s="29">
        <f t="shared" si="524"/>
        <v>1068.4610822998873</v>
      </c>
      <c r="BS47" s="29">
        <f t="shared" si="525"/>
        <v>1016.2272153325816</v>
      </c>
      <c r="BT47" s="29">
        <f t="shared" si="526"/>
        <v>958.28635851183765</v>
      </c>
      <c r="BU47" s="29">
        <f t="shared" si="527"/>
        <v>1264.3461104847802</v>
      </c>
      <c r="BV47" s="29">
        <f t="shared" si="528"/>
        <v>1730.0188162344987</v>
      </c>
      <c r="BW47" s="29">
        <f t="shared" si="529"/>
        <v>1298.8387824126269</v>
      </c>
      <c r="BX47" s="29">
        <f t="shared" si="530"/>
        <v>905.29875986471257</v>
      </c>
      <c r="BY47" s="29">
        <f t="shared" si="531"/>
        <v>1260.7673167981964</v>
      </c>
      <c r="BZ47" s="29">
        <f t="shared" si="532"/>
        <v>723.67434047350616</v>
      </c>
      <c r="CA47" s="29">
        <f t="shared" si="533"/>
        <v>929.77268320180383</v>
      </c>
      <c r="CB47" s="29">
        <f t="shared" si="534"/>
        <v>1095.6120631341603</v>
      </c>
      <c r="CC47" s="29">
        <f t="shared" si="535"/>
        <v>1298.0924464487034</v>
      </c>
      <c r="CD47" s="29">
        <f t="shared" si="536"/>
        <v>1237.0821758737316</v>
      </c>
      <c r="CE47" s="29">
        <f t="shared" si="537"/>
        <v>1183.2412626832017</v>
      </c>
      <c r="CF47" s="29">
        <f t="shared" si="538"/>
        <v>1169.1461104847801</v>
      </c>
      <c r="CG47" s="29">
        <f t="shared" si="539"/>
        <v>1442.0665163472379</v>
      </c>
      <c r="CH47" s="29">
        <f t="shared" si="540"/>
        <v>937.27282976324693</v>
      </c>
      <c r="CI47" s="29">
        <f t="shared" si="541"/>
        <v>1129.772266065389</v>
      </c>
      <c r="CJ47" s="29">
        <f t="shared" si="542"/>
        <v>877.42852311161209</v>
      </c>
      <c r="CK47" s="29">
        <f t="shared" si="543"/>
        <v>1284.4385569334836</v>
      </c>
      <c r="CL47" s="29">
        <f t="shared" si="544"/>
        <v>1171.1059751972944</v>
      </c>
      <c r="CM47" s="29">
        <f t="shared" si="545"/>
        <v>290.09098083427284</v>
      </c>
      <c r="CN47" s="29">
        <f t="shared" si="546"/>
        <v>1245.423900789177</v>
      </c>
      <c r="CO47" s="29">
        <f t="shared" si="547"/>
        <v>1238.5050732807215</v>
      </c>
      <c r="CP47" s="29">
        <f t="shared" si="548"/>
        <v>1075.3171589627959</v>
      </c>
      <c r="CQ47" s="29">
        <f t="shared" si="549"/>
        <v>1113.0732807215334</v>
      </c>
      <c r="CR47" s="29">
        <f t="shared" si="550"/>
        <v>1050.2137429537768</v>
      </c>
      <c r="CS47" s="29">
        <f t="shared" si="550"/>
        <v>1494.747158962796</v>
      </c>
      <c r="CT47" s="29">
        <f t="shared" si="550"/>
        <v>806.39650507328065</v>
      </c>
      <c r="CU47" s="29">
        <f t="shared" si="550"/>
        <v>978.24802705749721</v>
      </c>
      <c r="CV47" s="29">
        <f t="shared" si="550"/>
        <v>908.81059751972941</v>
      </c>
      <c r="CW47" s="29">
        <f t="shared" si="550"/>
        <v>796.24334836527623</v>
      </c>
      <c r="CX47" s="29">
        <f t="shared" si="550"/>
        <v>1321.9921533258173</v>
      </c>
      <c r="CY47" s="29">
        <f t="shared" si="550"/>
        <v>1392.2948703494926</v>
      </c>
      <c r="CZ47" s="29">
        <f t="shared" si="550"/>
        <v>1372.1600622796846</v>
      </c>
      <c r="DA47" s="29">
        <f t="shared" si="550"/>
        <v>1305.9026268320179</v>
      </c>
      <c r="DB47" s="29">
        <f t="shared" si="550"/>
        <v>1725.2258264581819</v>
      </c>
      <c r="DC47" s="29">
        <f t="shared" si="550"/>
        <v>1507.6951972942502</v>
      </c>
      <c r="DD47" s="29">
        <f t="shared" si="550"/>
        <v>1100.1667981961668</v>
      </c>
      <c r="DE47" s="29">
        <f t="shared" si="551"/>
        <v>1211.6686245772266</v>
      </c>
      <c r="DF47" s="29">
        <f t="shared" si="552"/>
        <v>1031.5084554678692</v>
      </c>
      <c r="DG47" s="29">
        <f t="shared" si="553"/>
        <v>830.52757609921082</v>
      </c>
      <c r="DH47" s="29">
        <f t="shared" si="554"/>
        <v>1122.2871927846675</v>
      </c>
      <c r="DI47" s="29">
        <f t="shared" si="555"/>
        <v>983.89064261555802</v>
      </c>
      <c r="DJ47" s="29">
        <f t="shared" si="556"/>
        <v>1098.8455467869221</v>
      </c>
      <c r="DK47" s="29">
        <f t="shared" si="556"/>
        <v>833.02931228861326</v>
      </c>
      <c r="DL47" s="29">
        <f t="shared" si="556"/>
        <v>1238.4518038331455</v>
      </c>
      <c r="DM47" s="29">
        <f t="shared" si="556"/>
        <v>749.10126268320175</v>
      </c>
      <c r="DN47" s="29">
        <f t="shared" si="557"/>
        <v>1151.4072153325817</v>
      </c>
      <c r="DO47" s="29">
        <f t="shared" si="557"/>
        <v>922.02498308906434</v>
      </c>
      <c r="DP47" s="29">
        <f t="shared" si="557"/>
        <v>824.35655016910937</v>
      </c>
      <c r="DQ47" s="105">
        <f t="shared" si="558"/>
        <v>911.72250281848937</v>
      </c>
      <c r="DR47" s="25">
        <v>177720</v>
      </c>
      <c r="DS47" s="25">
        <v>177720</v>
      </c>
      <c r="DT47" s="25">
        <v>177720</v>
      </c>
      <c r="DU47" s="25">
        <v>177720</v>
      </c>
      <c r="DV47" s="25">
        <v>177720</v>
      </c>
      <c r="DW47" s="25">
        <v>177720</v>
      </c>
      <c r="DX47" s="25">
        <v>177720</v>
      </c>
      <c r="DY47" s="25">
        <v>177720</v>
      </c>
      <c r="DZ47" s="25">
        <v>177720</v>
      </c>
      <c r="EA47" s="25">
        <v>181669</v>
      </c>
      <c r="EB47" s="25">
        <v>192530</v>
      </c>
      <c r="EC47" s="25">
        <v>192530</v>
      </c>
      <c r="ED47" s="25">
        <v>192530</v>
      </c>
      <c r="EE47" s="25">
        <v>192530</v>
      </c>
      <c r="EF47" s="25">
        <v>192530</v>
      </c>
      <c r="EG47" s="25">
        <v>192530</v>
      </c>
      <c r="EH47" s="25">
        <v>192530</v>
      </c>
      <c r="EI47" s="25">
        <v>192530</v>
      </c>
      <c r="EJ47" s="25">
        <v>192530</v>
      </c>
      <c r="EK47" s="25">
        <v>192530</v>
      </c>
      <c r="EL47" s="25">
        <v>192530</v>
      </c>
      <c r="EM47" s="25">
        <v>196479</v>
      </c>
      <c r="EN47" s="25">
        <v>207340</v>
      </c>
      <c r="EO47" s="25">
        <v>207340</v>
      </c>
      <c r="EP47" s="25">
        <v>207340</v>
      </c>
      <c r="EQ47" s="25">
        <v>207340</v>
      </c>
      <c r="ER47" s="25">
        <v>207340</v>
      </c>
      <c r="ES47" s="25">
        <v>207340</v>
      </c>
      <c r="ET47" s="25">
        <v>207340</v>
      </c>
      <c r="EU47" s="25">
        <v>207340</v>
      </c>
      <c r="EV47" s="25">
        <v>207340</v>
      </c>
      <c r="EW47" s="25">
        <v>207340</v>
      </c>
      <c r="EX47" s="25">
        <v>207340</v>
      </c>
      <c r="EY47" s="25">
        <v>210105</v>
      </c>
      <c r="EZ47" s="25">
        <v>217707</v>
      </c>
      <c r="FA47" s="25">
        <v>217707</v>
      </c>
      <c r="FB47" s="25">
        <v>217707</v>
      </c>
      <c r="FC47" s="25">
        <v>217707</v>
      </c>
      <c r="FD47" s="25">
        <v>217707</v>
      </c>
      <c r="FE47" s="25">
        <v>217707</v>
      </c>
      <c r="FF47" s="25">
        <v>217707</v>
      </c>
      <c r="FG47" s="25">
        <v>217707</v>
      </c>
      <c r="FH47" s="25">
        <v>217707</v>
      </c>
      <c r="FI47" s="25">
        <v>217707</v>
      </c>
      <c r="FJ47" s="25">
        <v>217707</v>
      </c>
      <c r="FK47" s="25">
        <v>220610</v>
      </c>
      <c r="FL47" s="25">
        <v>228592</v>
      </c>
      <c r="FM47" s="25">
        <v>228592</v>
      </c>
      <c r="FN47" s="25">
        <v>228592</v>
      </c>
      <c r="FO47" s="25">
        <v>228592</v>
      </c>
      <c r="FP47" s="25">
        <v>228592</v>
      </c>
      <c r="FQ47" s="75">
        <v>228592</v>
      </c>
      <c r="FR47" s="28">
        <f t="shared" si="64"/>
        <v>228592</v>
      </c>
      <c r="FS47" s="25">
        <v>0</v>
      </c>
      <c r="FT47" s="25">
        <v>0</v>
      </c>
      <c r="FU47" s="25">
        <v>0</v>
      </c>
      <c r="FV47" s="25">
        <v>0</v>
      </c>
      <c r="FW47" s="25">
        <v>0</v>
      </c>
      <c r="FX47" s="25">
        <v>0</v>
      </c>
      <c r="FY47" s="25">
        <v>0</v>
      </c>
      <c r="FZ47" s="25">
        <v>0</v>
      </c>
      <c r="GA47" s="25">
        <v>0</v>
      </c>
      <c r="GB47" s="25">
        <v>0</v>
      </c>
      <c r="GC47" s="25">
        <v>0</v>
      </c>
      <c r="GD47" s="25">
        <v>0</v>
      </c>
      <c r="GE47" s="25">
        <v>0</v>
      </c>
      <c r="GF47" s="25">
        <v>0</v>
      </c>
      <c r="GG47" s="25">
        <v>0</v>
      </c>
      <c r="GH47" s="25">
        <v>0</v>
      </c>
      <c r="GI47" s="25">
        <v>0</v>
      </c>
      <c r="GJ47" s="25">
        <v>0</v>
      </c>
      <c r="GK47" s="25">
        <v>0</v>
      </c>
      <c r="GL47" s="25">
        <v>0</v>
      </c>
      <c r="GM47" s="25">
        <v>0</v>
      </c>
      <c r="GN47" s="25">
        <v>0</v>
      </c>
      <c r="GO47" s="25">
        <v>0</v>
      </c>
      <c r="GP47" s="25">
        <v>0</v>
      </c>
      <c r="GQ47" s="25">
        <v>0</v>
      </c>
      <c r="GR47" s="25">
        <v>0</v>
      </c>
      <c r="GS47" s="25">
        <v>0</v>
      </c>
      <c r="GT47" s="25">
        <v>0</v>
      </c>
      <c r="GU47" s="25">
        <v>0</v>
      </c>
      <c r="GV47" s="25">
        <v>0</v>
      </c>
      <c r="GW47" s="25">
        <v>0</v>
      </c>
      <c r="GX47" s="25">
        <v>0</v>
      </c>
      <c r="GY47" s="25">
        <v>0</v>
      </c>
      <c r="GZ47" s="25">
        <v>0</v>
      </c>
      <c r="HA47" s="25">
        <v>0</v>
      </c>
      <c r="HB47" s="25">
        <v>0</v>
      </c>
      <c r="HC47" s="75">
        <v>0</v>
      </c>
      <c r="HD47" s="75">
        <v>0</v>
      </c>
      <c r="HE47" s="75">
        <v>0</v>
      </c>
      <c r="HF47" s="75">
        <v>0</v>
      </c>
      <c r="HG47" s="75">
        <v>0</v>
      </c>
      <c r="HH47" s="75">
        <v>0</v>
      </c>
      <c r="HI47" s="75">
        <v>0</v>
      </c>
      <c r="HJ47" s="75">
        <v>0</v>
      </c>
      <c r="HK47" s="75">
        <v>0</v>
      </c>
      <c r="HL47" s="75">
        <v>0</v>
      </c>
      <c r="HM47" s="75">
        <v>0</v>
      </c>
      <c r="HN47" s="75">
        <v>0</v>
      </c>
      <c r="HO47" s="75">
        <v>0</v>
      </c>
      <c r="HP47" s="75">
        <v>0</v>
      </c>
      <c r="HQ47" s="75">
        <v>0</v>
      </c>
      <c r="HR47" s="75">
        <v>0</v>
      </c>
      <c r="HS47" s="25">
        <f t="shared" si="27"/>
        <v>177720</v>
      </c>
      <c r="HT47" s="25">
        <f t="shared" si="28"/>
        <v>177720</v>
      </c>
      <c r="HU47" s="25">
        <f t="shared" si="29"/>
        <v>177720</v>
      </c>
      <c r="HV47" s="25">
        <f t="shared" si="30"/>
        <v>177720</v>
      </c>
      <c r="HW47" s="25">
        <f t="shared" si="31"/>
        <v>177720</v>
      </c>
      <c r="HX47" s="25">
        <f t="shared" si="32"/>
        <v>177720</v>
      </c>
      <c r="HY47" s="25">
        <f t="shared" si="33"/>
        <v>177720</v>
      </c>
      <c r="HZ47" s="25">
        <f t="shared" si="34"/>
        <v>177720</v>
      </c>
      <c r="IA47" s="25">
        <f t="shared" si="35"/>
        <v>177720</v>
      </c>
      <c r="IB47" s="25">
        <f t="shared" si="36"/>
        <v>181669</v>
      </c>
      <c r="IC47" s="25">
        <f t="shared" si="37"/>
        <v>192530</v>
      </c>
      <c r="ID47" s="25">
        <f t="shared" si="38"/>
        <v>192530</v>
      </c>
      <c r="IE47" s="25">
        <f t="shared" si="39"/>
        <v>192530</v>
      </c>
      <c r="IF47" s="25">
        <f t="shared" si="40"/>
        <v>192530</v>
      </c>
      <c r="IG47" s="25">
        <f t="shared" si="41"/>
        <v>192530</v>
      </c>
      <c r="IH47" s="25">
        <f t="shared" si="42"/>
        <v>192530</v>
      </c>
      <c r="II47" s="25">
        <f t="shared" si="43"/>
        <v>192530</v>
      </c>
      <c r="IJ47" s="25">
        <f t="shared" si="44"/>
        <v>192530</v>
      </c>
      <c r="IK47" s="25">
        <f t="shared" si="45"/>
        <v>192530</v>
      </c>
      <c r="IL47" s="25">
        <f t="shared" si="46"/>
        <v>192530</v>
      </c>
      <c r="IM47" s="25">
        <f t="shared" si="47"/>
        <v>192530</v>
      </c>
      <c r="IN47" s="25">
        <f t="shared" si="48"/>
        <v>196479</v>
      </c>
      <c r="IO47" s="25">
        <f t="shared" si="49"/>
        <v>207340</v>
      </c>
      <c r="IP47" s="25">
        <f t="shared" si="50"/>
        <v>207340</v>
      </c>
      <c r="IQ47" s="25">
        <f t="shared" si="302"/>
        <v>207340</v>
      </c>
      <c r="IR47" s="25">
        <f t="shared" si="303"/>
        <v>207340</v>
      </c>
      <c r="IS47" s="25">
        <f t="shared" si="587"/>
        <v>207340</v>
      </c>
      <c r="IT47" s="25">
        <f t="shared" si="588"/>
        <v>207340</v>
      </c>
      <c r="IU47" s="25">
        <f t="shared" si="55"/>
        <v>207340</v>
      </c>
      <c r="IV47" s="25">
        <f t="shared" si="56"/>
        <v>207340</v>
      </c>
      <c r="IW47" s="25">
        <f t="shared" si="236"/>
        <v>207340</v>
      </c>
      <c r="IX47" s="25">
        <f t="shared" si="171"/>
        <v>207340</v>
      </c>
      <c r="IY47" s="25">
        <f t="shared" si="237"/>
        <v>207340</v>
      </c>
      <c r="IZ47" s="25">
        <f t="shared" si="238"/>
        <v>210105</v>
      </c>
      <c r="JA47" s="25">
        <f t="shared" si="239"/>
        <v>217707</v>
      </c>
      <c r="JB47" s="25">
        <f t="shared" si="240"/>
        <v>217707</v>
      </c>
      <c r="JC47" s="25">
        <f t="shared" si="241"/>
        <v>217707</v>
      </c>
      <c r="JD47" s="25">
        <f t="shared" si="242"/>
        <v>217707</v>
      </c>
      <c r="JE47" s="25">
        <f t="shared" si="243"/>
        <v>217707</v>
      </c>
      <c r="JF47" s="25">
        <f t="shared" si="420"/>
        <v>217707</v>
      </c>
      <c r="JG47" s="25">
        <f t="shared" si="421"/>
        <v>217707</v>
      </c>
      <c r="JH47" s="25">
        <f t="shared" si="422"/>
        <v>217707</v>
      </c>
      <c r="JI47" s="25">
        <f t="shared" si="423"/>
        <v>217707</v>
      </c>
      <c r="JJ47" s="25">
        <f t="shared" si="424"/>
        <v>217707</v>
      </c>
      <c r="JK47" s="25">
        <f t="shared" si="425"/>
        <v>217707</v>
      </c>
      <c r="JL47" s="25">
        <f t="shared" si="426"/>
        <v>220610</v>
      </c>
      <c r="JM47" s="25">
        <f t="shared" si="427"/>
        <v>228592</v>
      </c>
      <c r="JN47" s="25">
        <f t="shared" si="428"/>
        <v>228592</v>
      </c>
      <c r="JO47" s="25">
        <f t="shared" si="429"/>
        <v>228592</v>
      </c>
      <c r="JP47" s="25">
        <f t="shared" si="430"/>
        <v>228592</v>
      </c>
      <c r="JQ47" s="25">
        <f t="shared" si="431"/>
        <v>228592</v>
      </c>
      <c r="JR47" s="25">
        <f t="shared" si="432"/>
        <v>228592</v>
      </c>
      <c r="JS47" s="28">
        <f t="shared" si="65"/>
        <v>228592</v>
      </c>
      <c r="JT47" s="30">
        <f t="shared" si="66"/>
        <v>120</v>
      </c>
      <c r="JU47" s="30">
        <f t="shared" si="67"/>
        <v>120</v>
      </c>
      <c r="JV47" s="30">
        <f t="shared" si="68"/>
        <v>120</v>
      </c>
      <c r="JW47" s="30">
        <f t="shared" si="69"/>
        <v>120</v>
      </c>
      <c r="JX47" s="30">
        <f t="shared" si="70"/>
        <v>120</v>
      </c>
      <c r="JY47" s="30">
        <f t="shared" si="71"/>
        <v>120</v>
      </c>
      <c r="JZ47" s="30">
        <f t="shared" si="72"/>
        <v>120</v>
      </c>
      <c r="KA47" s="30">
        <f t="shared" si="73"/>
        <v>120</v>
      </c>
      <c r="KB47" s="30">
        <f t="shared" si="74"/>
        <v>120</v>
      </c>
      <c r="KC47" s="30">
        <f t="shared" si="75"/>
        <v>122.66644159351789</v>
      </c>
      <c r="KD47" s="30">
        <f t="shared" si="76"/>
        <v>130</v>
      </c>
      <c r="KE47" s="30">
        <f t="shared" si="77"/>
        <v>130</v>
      </c>
      <c r="KF47" s="30">
        <f t="shared" si="78"/>
        <v>130</v>
      </c>
      <c r="KG47" s="30">
        <f t="shared" si="79"/>
        <v>130</v>
      </c>
      <c r="KH47" s="30">
        <f t="shared" si="80"/>
        <v>130</v>
      </c>
      <c r="KI47" s="30">
        <f t="shared" si="81"/>
        <v>130</v>
      </c>
      <c r="KJ47" s="30">
        <f t="shared" si="82"/>
        <v>130</v>
      </c>
      <c r="KK47" s="30">
        <f t="shared" si="83"/>
        <v>130</v>
      </c>
      <c r="KL47" s="30">
        <f t="shared" si="84"/>
        <v>130</v>
      </c>
      <c r="KM47" s="30">
        <f t="shared" si="85"/>
        <v>130</v>
      </c>
      <c r="KN47" s="30">
        <f t="shared" si="86"/>
        <v>130</v>
      </c>
      <c r="KO47" s="30">
        <f t="shared" si="87"/>
        <v>132.6664415935179</v>
      </c>
      <c r="KP47" s="30">
        <f t="shared" si="88"/>
        <v>140</v>
      </c>
      <c r="KQ47" s="30">
        <f t="shared" si="89"/>
        <v>140</v>
      </c>
      <c r="KR47" s="30">
        <f t="shared" si="90"/>
        <v>140</v>
      </c>
      <c r="KS47" s="30">
        <f t="shared" si="91"/>
        <v>140</v>
      </c>
      <c r="KT47" s="30">
        <f t="shared" si="92"/>
        <v>140</v>
      </c>
      <c r="KU47" s="30">
        <f t="shared" si="93"/>
        <v>140</v>
      </c>
      <c r="KV47" s="30">
        <f t="shared" si="94"/>
        <v>140</v>
      </c>
      <c r="KW47" s="30">
        <f t="shared" si="95"/>
        <v>140</v>
      </c>
      <c r="KX47" s="30">
        <f t="shared" si="96"/>
        <v>140</v>
      </c>
      <c r="KY47" s="30">
        <f t="shared" si="97"/>
        <v>140</v>
      </c>
      <c r="KZ47" s="30">
        <f t="shared" si="98"/>
        <v>140</v>
      </c>
      <c r="LA47" s="30">
        <f t="shared" si="99"/>
        <v>141.86698176907495</v>
      </c>
      <c r="LB47" s="30">
        <f t="shared" si="99"/>
        <v>147</v>
      </c>
      <c r="LC47" s="30">
        <f t="shared" si="99"/>
        <v>147</v>
      </c>
      <c r="LD47" s="30">
        <f t="shared" si="99"/>
        <v>147</v>
      </c>
      <c r="LE47" s="30">
        <f t="shared" si="304"/>
        <v>147</v>
      </c>
      <c r="LF47" s="30">
        <f t="shared" si="304"/>
        <v>147</v>
      </c>
      <c r="LG47" s="30">
        <f t="shared" si="304"/>
        <v>147</v>
      </c>
      <c r="LH47" s="30">
        <f t="shared" si="304"/>
        <v>147</v>
      </c>
      <c r="LI47" s="30">
        <f t="shared" si="304"/>
        <v>147</v>
      </c>
      <c r="LJ47" s="30">
        <f t="shared" si="585"/>
        <v>147</v>
      </c>
      <c r="LK47" s="30">
        <f t="shared" si="585"/>
        <v>147</v>
      </c>
      <c r="LL47" s="30">
        <f t="shared" si="585"/>
        <v>147</v>
      </c>
      <c r="LM47" s="30">
        <f t="shared" si="585"/>
        <v>148.96016205266713</v>
      </c>
      <c r="LN47" s="30">
        <f t="shared" si="585"/>
        <v>154.34976367319379</v>
      </c>
      <c r="LO47" s="30">
        <f t="shared" si="585"/>
        <v>154.34976367319379</v>
      </c>
      <c r="LP47" s="30">
        <f t="shared" si="585"/>
        <v>154.34976367319379</v>
      </c>
      <c r="LQ47" s="30">
        <f t="shared" si="585"/>
        <v>154.34976367319379</v>
      </c>
      <c r="LR47" s="30">
        <f t="shared" si="586"/>
        <v>154.34976367319379</v>
      </c>
      <c r="LS47" s="30">
        <f t="shared" si="586"/>
        <v>154.34976367319379</v>
      </c>
      <c r="LT47" s="69">
        <f t="shared" si="100"/>
        <v>154.34976367319379</v>
      </c>
      <c r="LU47" s="40">
        <f t="shared" si="101"/>
        <v>154.34976367319379</v>
      </c>
      <c r="LV47" s="40">
        <f t="shared" si="102"/>
        <v>0</v>
      </c>
    </row>
    <row r="48" spans="1:334" x14ac:dyDescent="0.25">
      <c r="A48" s="21">
        <f t="shared" si="103"/>
        <v>47</v>
      </c>
      <c r="B48" s="22" t="s">
        <v>211</v>
      </c>
      <c r="C48" s="21" t="s">
        <v>518</v>
      </c>
      <c r="D48" s="22" t="s">
        <v>7</v>
      </c>
      <c r="E48" s="23" t="s">
        <v>786</v>
      </c>
      <c r="F48" s="21" t="s">
        <v>1020</v>
      </c>
      <c r="G48" s="32" t="s">
        <v>41</v>
      </c>
      <c r="H48" s="24" t="s">
        <v>1404</v>
      </c>
      <c r="I48" s="21" t="s">
        <v>196</v>
      </c>
      <c r="J48" s="94">
        <v>41471</v>
      </c>
      <c r="K48" s="94">
        <v>43141</v>
      </c>
      <c r="L48" s="21" t="s">
        <v>275</v>
      </c>
      <c r="M48" s="25">
        <v>781</v>
      </c>
      <c r="N48" s="25">
        <v>1304</v>
      </c>
      <c r="O48" s="26">
        <v>0.15</v>
      </c>
      <c r="P48" s="27">
        <v>0</v>
      </c>
      <c r="Q48" s="27">
        <v>0</v>
      </c>
      <c r="R48" s="27">
        <v>0</v>
      </c>
      <c r="S48" s="27">
        <v>300000</v>
      </c>
      <c r="T48" s="25">
        <v>721000</v>
      </c>
      <c r="U48" s="25">
        <v>637880</v>
      </c>
      <c r="V48" s="25">
        <v>912000</v>
      </c>
      <c r="W48" s="25">
        <v>280406</v>
      </c>
      <c r="X48" s="25">
        <v>483518</v>
      </c>
      <c r="Y48" s="25">
        <v>551000</v>
      </c>
      <c r="Z48" s="25">
        <v>368983.67</v>
      </c>
      <c r="AA48" s="25">
        <v>510000</v>
      </c>
      <c r="AB48" s="25">
        <v>341000</v>
      </c>
      <c r="AC48" s="25">
        <v>400051</v>
      </c>
      <c r="AD48" s="25">
        <v>265030</v>
      </c>
      <c r="AE48" s="25">
        <v>500859.88</v>
      </c>
      <c r="AF48" s="25">
        <v>410916.27</v>
      </c>
      <c r="AG48" s="25">
        <v>411920</v>
      </c>
      <c r="AH48" s="25">
        <v>658673</v>
      </c>
      <c r="AI48" s="25">
        <v>391689.9</v>
      </c>
      <c r="AJ48" s="25">
        <v>559286</v>
      </c>
      <c r="AK48" s="25">
        <v>588045</v>
      </c>
      <c r="AL48" s="25">
        <v>240808.75</v>
      </c>
      <c r="AM48" s="25">
        <v>285575</v>
      </c>
      <c r="AN48" s="25">
        <v>418062.8</v>
      </c>
      <c r="AO48" s="25">
        <v>396236</v>
      </c>
      <c r="AP48" s="25">
        <v>287597.7</v>
      </c>
      <c r="AQ48" s="25">
        <v>507270.31</v>
      </c>
      <c r="AR48" s="25">
        <v>436635</v>
      </c>
      <c r="AS48" s="25">
        <v>242701.14</v>
      </c>
      <c r="AT48" s="25">
        <v>487226</v>
      </c>
      <c r="AU48" s="25">
        <v>576269.25249330734</v>
      </c>
      <c r="AV48" s="25">
        <v>150980.1078794295</v>
      </c>
      <c r="AW48" s="25">
        <v>479750.1</v>
      </c>
      <c r="AX48" s="25">
        <v>624276.19869904802</v>
      </c>
      <c r="AY48" s="25">
        <v>647397.5393916053</v>
      </c>
      <c r="AZ48" s="25">
        <v>365348</v>
      </c>
      <c r="BA48" s="25">
        <v>314836.56141366798</v>
      </c>
      <c r="BB48" s="25">
        <v>392512</v>
      </c>
      <c r="BC48" s="25">
        <v>444394.79</v>
      </c>
      <c r="BD48" s="75">
        <v>328212</v>
      </c>
      <c r="BE48" s="75">
        <v>332802</v>
      </c>
      <c r="BF48" s="75">
        <v>383719</v>
      </c>
      <c r="BG48" s="75">
        <v>119332.01</v>
      </c>
      <c r="BH48" s="75">
        <v>242876</v>
      </c>
      <c r="BI48" s="75">
        <v>203834.39</v>
      </c>
      <c r="BJ48" s="75">
        <v>130425</v>
      </c>
      <c r="BK48" s="75">
        <v>0</v>
      </c>
      <c r="BL48" s="75">
        <v>0</v>
      </c>
      <c r="BM48" s="75">
        <v>0</v>
      </c>
      <c r="BN48" s="75">
        <v>0</v>
      </c>
      <c r="BO48" s="75">
        <v>0</v>
      </c>
      <c r="BP48" s="28">
        <f t="shared" si="63"/>
        <v>0</v>
      </c>
      <c r="BQ48" s="29">
        <f t="shared" si="523"/>
        <v>0</v>
      </c>
      <c r="BR48" s="29">
        <f t="shared" si="524"/>
        <v>0</v>
      </c>
      <c r="BS48" s="29">
        <f t="shared" si="525"/>
        <v>0</v>
      </c>
      <c r="BT48" s="29">
        <f t="shared" si="526"/>
        <v>384.12291933418692</v>
      </c>
      <c r="BU48" s="29">
        <f t="shared" si="527"/>
        <v>923.17541613316257</v>
      </c>
      <c r="BV48" s="29">
        <f t="shared" si="528"/>
        <v>816.74775928297061</v>
      </c>
      <c r="BW48" s="29">
        <f t="shared" si="529"/>
        <v>1167.7336747759282</v>
      </c>
      <c r="BX48" s="29">
        <f t="shared" si="530"/>
        <v>359.0345710627401</v>
      </c>
      <c r="BY48" s="29">
        <f t="shared" si="531"/>
        <v>619.10115236875799</v>
      </c>
      <c r="BZ48" s="29">
        <f t="shared" si="532"/>
        <v>705.50576184378997</v>
      </c>
      <c r="CA48" s="29">
        <f t="shared" si="533"/>
        <v>472.4502816901408</v>
      </c>
      <c r="CB48" s="29">
        <f t="shared" si="534"/>
        <v>653.00896286811781</v>
      </c>
      <c r="CC48" s="29">
        <f t="shared" si="535"/>
        <v>436.61971830985914</v>
      </c>
      <c r="CD48" s="29">
        <f t="shared" si="536"/>
        <v>512.2291933418694</v>
      </c>
      <c r="CE48" s="29">
        <f t="shared" si="537"/>
        <v>339.34699103713189</v>
      </c>
      <c r="CF48" s="29">
        <f t="shared" si="538"/>
        <v>641.30586427656851</v>
      </c>
      <c r="CG48" s="29">
        <f t="shared" si="539"/>
        <v>526.14119078105</v>
      </c>
      <c r="CH48" s="29">
        <f t="shared" si="540"/>
        <v>527.4263764404609</v>
      </c>
      <c r="CI48" s="29">
        <f t="shared" si="541"/>
        <v>843.371318822023</v>
      </c>
      <c r="CJ48" s="29">
        <f t="shared" si="542"/>
        <v>501.52355953905254</v>
      </c>
      <c r="CK48" s="29">
        <f t="shared" si="543"/>
        <v>716.11523687580029</v>
      </c>
      <c r="CL48" s="29">
        <f t="shared" si="544"/>
        <v>752.93854033290654</v>
      </c>
      <c r="CM48" s="29">
        <f t="shared" si="545"/>
        <v>308.33386683738797</v>
      </c>
      <c r="CN48" s="29">
        <f t="shared" si="546"/>
        <v>365.65300896286811</v>
      </c>
      <c r="CO48" s="29">
        <f t="shared" si="547"/>
        <v>535.29167733674774</v>
      </c>
      <c r="CP48" s="29">
        <f t="shared" si="548"/>
        <v>507.34443021766964</v>
      </c>
      <c r="CQ48" s="29">
        <f t="shared" si="549"/>
        <v>368.24289372599236</v>
      </c>
      <c r="CR48" s="29">
        <f t="shared" si="550"/>
        <v>649.5138412291933</v>
      </c>
      <c r="CS48" s="29">
        <f t="shared" si="550"/>
        <v>559.07170294494233</v>
      </c>
      <c r="CT48" s="29">
        <f t="shared" si="550"/>
        <v>310.75690140845074</v>
      </c>
      <c r="CU48" s="29">
        <f t="shared" si="550"/>
        <v>623.8489116517286</v>
      </c>
      <c r="CV48" s="29">
        <f t="shared" si="550"/>
        <v>737.86075863419637</v>
      </c>
      <c r="CW48" s="29">
        <f t="shared" si="550"/>
        <v>193.31639933345647</v>
      </c>
      <c r="CX48" s="29">
        <f t="shared" si="550"/>
        <v>614.27669654289366</v>
      </c>
      <c r="CY48" s="29">
        <f t="shared" si="550"/>
        <v>799.32931971709093</v>
      </c>
      <c r="CZ48" s="29">
        <f t="shared" si="550"/>
        <v>828.93410933624239</v>
      </c>
      <c r="DA48" s="29">
        <f t="shared" si="550"/>
        <v>467.79513444302177</v>
      </c>
      <c r="DB48" s="29">
        <f t="shared" si="550"/>
        <v>403.11979694451725</v>
      </c>
      <c r="DC48" s="29">
        <f t="shared" si="550"/>
        <v>502.57618437900129</v>
      </c>
      <c r="DD48" s="29">
        <f t="shared" si="550"/>
        <v>569.00741357234313</v>
      </c>
      <c r="DE48" s="29">
        <f t="shared" si="551"/>
        <v>420.24583866837389</v>
      </c>
      <c r="DF48" s="29">
        <f t="shared" si="552"/>
        <v>426.12291933418692</v>
      </c>
      <c r="DG48" s="29">
        <f t="shared" si="553"/>
        <v>491.31754161331628</v>
      </c>
      <c r="DH48" s="29">
        <f t="shared" si="554"/>
        <v>152.79386683738795</v>
      </c>
      <c r="DI48" s="29">
        <f t="shared" si="555"/>
        <v>310.98079385403327</v>
      </c>
      <c r="DJ48" s="29">
        <f t="shared" si="556"/>
        <v>260.99153649167738</v>
      </c>
      <c r="DK48" s="29">
        <f t="shared" si="556"/>
        <v>166.99743918053778</v>
      </c>
      <c r="DL48" s="29">
        <f t="shared" si="556"/>
        <v>0</v>
      </c>
      <c r="DM48" s="29">
        <f t="shared" si="556"/>
        <v>0</v>
      </c>
      <c r="DN48" s="29">
        <f t="shared" si="557"/>
        <v>0</v>
      </c>
      <c r="DO48" s="29">
        <f t="shared" si="557"/>
        <v>0</v>
      </c>
      <c r="DP48" s="29">
        <f t="shared" si="557"/>
        <v>0</v>
      </c>
      <c r="DQ48" s="105">
        <f t="shared" si="558"/>
        <v>0</v>
      </c>
      <c r="DR48" s="25"/>
      <c r="DS48" s="25"/>
      <c r="DT48" s="25">
        <v>195600</v>
      </c>
      <c r="DU48" s="25">
        <v>195600</v>
      </c>
      <c r="DV48" s="25">
        <v>195600</v>
      </c>
      <c r="DW48" s="25">
        <v>195600</v>
      </c>
      <c r="DX48" s="25">
        <v>195600</v>
      </c>
      <c r="DY48" s="25">
        <v>195600</v>
      </c>
      <c r="DZ48" s="25">
        <v>195600</v>
      </c>
      <c r="EA48" s="25">
        <v>195600</v>
      </c>
      <c r="EB48" s="25">
        <v>195600</v>
      </c>
      <c r="EC48" s="25">
        <v>204293</v>
      </c>
      <c r="ED48" s="25">
        <v>208640</v>
      </c>
      <c r="EE48" s="25">
        <v>208640</v>
      </c>
      <c r="EF48" s="25">
        <v>208640</v>
      </c>
      <c r="EG48" s="25">
        <v>208640</v>
      </c>
      <c r="EH48" s="25">
        <v>208640</v>
      </c>
      <c r="EI48" s="25">
        <v>208640</v>
      </c>
      <c r="EJ48" s="25">
        <v>208640</v>
      </c>
      <c r="EK48" s="25">
        <v>208640</v>
      </c>
      <c r="EL48" s="25">
        <v>208640</v>
      </c>
      <c r="EM48" s="25">
        <v>208640</v>
      </c>
      <c r="EN48" s="25">
        <v>208640</v>
      </c>
      <c r="EO48" s="25">
        <v>221680</v>
      </c>
      <c r="EP48" s="25">
        <v>228200</v>
      </c>
      <c r="EQ48" s="25">
        <v>228200</v>
      </c>
      <c r="ER48" s="25">
        <v>228200</v>
      </c>
      <c r="ES48" s="25">
        <v>228200</v>
      </c>
      <c r="ET48" s="25">
        <v>228200</v>
      </c>
      <c r="EU48" s="25">
        <v>228200</v>
      </c>
      <c r="EV48" s="25">
        <v>228200</v>
      </c>
      <c r="EW48" s="25">
        <v>228200</v>
      </c>
      <c r="EX48" s="25">
        <v>228200</v>
      </c>
      <c r="EY48" s="25">
        <v>228200</v>
      </c>
      <c r="EZ48" s="25">
        <v>228200</v>
      </c>
      <c r="FA48" s="25">
        <v>251020</v>
      </c>
      <c r="FB48" s="25">
        <v>262430</v>
      </c>
      <c r="FC48" s="25">
        <v>262430</v>
      </c>
      <c r="FD48" s="25">
        <v>262430</v>
      </c>
      <c r="FE48" s="25">
        <v>262430</v>
      </c>
      <c r="FF48" s="25">
        <v>262430</v>
      </c>
      <c r="FG48" s="25">
        <v>262430</v>
      </c>
      <c r="FH48" s="25">
        <v>262430</v>
      </c>
      <c r="FI48" s="25">
        <v>262430</v>
      </c>
      <c r="FJ48" s="25">
        <v>262430</v>
      </c>
      <c r="FK48" s="25">
        <v>262430</v>
      </c>
      <c r="FL48" s="25">
        <v>262430</v>
      </c>
      <c r="FM48" s="25">
        <v>0</v>
      </c>
      <c r="FN48" s="25">
        <v>0</v>
      </c>
      <c r="FO48" s="25">
        <v>0</v>
      </c>
      <c r="FP48" s="25">
        <v>0</v>
      </c>
      <c r="FQ48" s="75">
        <v>0</v>
      </c>
      <c r="FR48" s="28">
        <f t="shared" si="64"/>
        <v>0</v>
      </c>
      <c r="FS48" s="25">
        <v>0</v>
      </c>
      <c r="FT48" s="25">
        <v>0</v>
      </c>
      <c r="FU48" s="25">
        <v>0</v>
      </c>
      <c r="FV48" s="25">
        <v>0</v>
      </c>
      <c r="FW48" s="25">
        <v>0</v>
      </c>
      <c r="FX48" s="25">
        <v>0</v>
      </c>
      <c r="FY48" s="25">
        <v>0</v>
      </c>
      <c r="FZ48" s="25">
        <v>0</v>
      </c>
      <c r="GA48" s="25">
        <v>0</v>
      </c>
      <c r="GB48" s="25">
        <v>0</v>
      </c>
      <c r="GC48" s="25">
        <v>0</v>
      </c>
      <c r="GD48" s="25">
        <v>0</v>
      </c>
      <c r="GE48" s="25">
        <v>0</v>
      </c>
      <c r="GF48" s="25">
        <v>0</v>
      </c>
      <c r="GG48" s="25">
        <v>0</v>
      </c>
      <c r="GH48" s="25">
        <v>0</v>
      </c>
      <c r="GI48" s="25">
        <v>0</v>
      </c>
      <c r="GJ48" s="25">
        <v>0</v>
      </c>
      <c r="GK48" s="25">
        <v>0</v>
      </c>
      <c r="GL48" s="25">
        <v>0</v>
      </c>
      <c r="GM48" s="25">
        <v>0</v>
      </c>
      <c r="GN48" s="25">
        <v>0</v>
      </c>
      <c r="GO48" s="25">
        <v>0</v>
      </c>
      <c r="GP48" s="25">
        <v>0</v>
      </c>
      <c r="GQ48" s="25">
        <v>0</v>
      </c>
      <c r="GR48" s="25">
        <v>0</v>
      </c>
      <c r="GS48" s="25">
        <v>0</v>
      </c>
      <c r="GT48" s="25">
        <v>0</v>
      </c>
      <c r="GU48" s="25">
        <v>0</v>
      </c>
      <c r="GV48" s="25">
        <v>0</v>
      </c>
      <c r="GW48" s="25">
        <v>0</v>
      </c>
      <c r="GX48" s="25">
        <v>0</v>
      </c>
      <c r="GY48" s="25">
        <v>0</v>
      </c>
      <c r="GZ48" s="25">
        <v>0</v>
      </c>
      <c r="HA48" s="25">
        <v>0</v>
      </c>
      <c r="HB48" s="25">
        <v>0</v>
      </c>
      <c r="HC48" s="75">
        <v>0</v>
      </c>
      <c r="HD48" s="75">
        <v>0</v>
      </c>
      <c r="HE48" s="75">
        <v>0</v>
      </c>
      <c r="HF48" s="75">
        <v>0</v>
      </c>
      <c r="HG48" s="75">
        <v>0</v>
      </c>
      <c r="HH48" s="75">
        <v>0</v>
      </c>
      <c r="HI48" s="75">
        <v>0</v>
      </c>
      <c r="HJ48" s="75">
        <v>0</v>
      </c>
      <c r="HK48" s="75">
        <v>0</v>
      </c>
      <c r="HL48" s="75">
        <v>0</v>
      </c>
      <c r="HM48" s="75">
        <v>0</v>
      </c>
      <c r="HN48" s="75">
        <v>0</v>
      </c>
      <c r="HO48" s="75">
        <v>0</v>
      </c>
      <c r="HP48" s="75">
        <v>0</v>
      </c>
      <c r="HQ48" s="75">
        <v>0</v>
      </c>
      <c r="HR48" s="75">
        <v>0</v>
      </c>
      <c r="HS48" s="25">
        <f t="shared" si="27"/>
        <v>0</v>
      </c>
      <c r="HT48" s="25">
        <f t="shared" si="28"/>
        <v>0</v>
      </c>
      <c r="HU48" s="25">
        <f t="shared" si="29"/>
        <v>195600</v>
      </c>
      <c r="HV48" s="25">
        <f t="shared" si="30"/>
        <v>195600</v>
      </c>
      <c r="HW48" s="25">
        <f t="shared" si="31"/>
        <v>195600</v>
      </c>
      <c r="HX48" s="25">
        <f t="shared" si="32"/>
        <v>195600</v>
      </c>
      <c r="HY48" s="25">
        <f t="shared" si="33"/>
        <v>195600</v>
      </c>
      <c r="HZ48" s="25">
        <f t="shared" si="34"/>
        <v>195600</v>
      </c>
      <c r="IA48" s="25">
        <f t="shared" si="35"/>
        <v>195600</v>
      </c>
      <c r="IB48" s="25">
        <f t="shared" si="36"/>
        <v>195600</v>
      </c>
      <c r="IC48" s="25">
        <f t="shared" si="37"/>
        <v>195600</v>
      </c>
      <c r="ID48" s="25">
        <f t="shared" si="38"/>
        <v>204293</v>
      </c>
      <c r="IE48" s="25">
        <f t="shared" si="39"/>
        <v>208640</v>
      </c>
      <c r="IF48" s="25">
        <f t="shared" si="40"/>
        <v>208640</v>
      </c>
      <c r="IG48" s="25">
        <f t="shared" si="41"/>
        <v>208640</v>
      </c>
      <c r="IH48" s="25">
        <f t="shared" si="42"/>
        <v>208640</v>
      </c>
      <c r="II48" s="25">
        <f t="shared" si="43"/>
        <v>208640</v>
      </c>
      <c r="IJ48" s="25">
        <f t="shared" si="44"/>
        <v>208640</v>
      </c>
      <c r="IK48" s="25">
        <f t="shared" si="45"/>
        <v>208640</v>
      </c>
      <c r="IL48" s="25">
        <f t="shared" si="46"/>
        <v>208640</v>
      </c>
      <c r="IM48" s="25">
        <f t="shared" si="47"/>
        <v>208640</v>
      </c>
      <c r="IN48" s="25">
        <f t="shared" si="48"/>
        <v>208640</v>
      </c>
      <c r="IO48" s="25">
        <f t="shared" si="49"/>
        <v>208640</v>
      </c>
      <c r="IP48" s="25">
        <f t="shared" si="50"/>
        <v>221680</v>
      </c>
      <c r="IQ48" s="25">
        <f t="shared" si="302"/>
        <v>228200</v>
      </c>
      <c r="IR48" s="25">
        <f t="shared" si="303"/>
        <v>228200</v>
      </c>
      <c r="IS48" s="25">
        <f t="shared" si="587"/>
        <v>228200</v>
      </c>
      <c r="IT48" s="25">
        <f t="shared" si="588"/>
        <v>228200</v>
      </c>
      <c r="IU48" s="25">
        <f t="shared" si="55"/>
        <v>228200</v>
      </c>
      <c r="IV48" s="25">
        <f t="shared" si="56"/>
        <v>228200</v>
      </c>
      <c r="IW48" s="25">
        <f t="shared" ref="IW48:IW90" si="671">+EV48+GW48</f>
        <v>228200</v>
      </c>
      <c r="IX48" s="25">
        <f t="shared" si="171"/>
        <v>228200</v>
      </c>
      <c r="IY48" s="25">
        <f t="shared" ref="IY48:IY90" si="672">+EX48+GY48</f>
        <v>228200</v>
      </c>
      <c r="IZ48" s="25">
        <f t="shared" ref="IZ48:IZ90" si="673">+EY48+GZ48</f>
        <v>228200</v>
      </c>
      <c r="JA48" s="25">
        <f t="shared" si="239"/>
        <v>228200</v>
      </c>
      <c r="JB48" s="25">
        <f t="shared" si="240"/>
        <v>251020</v>
      </c>
      <c r="JC48" s="25">
        <f t="shared" si="241"/>
        <v>262430</v>
      </c>
      <c r="JD48" s="25">
        <f t="shared" si="242"/>
        <v>262430</v>
      </c>
      <c r="JE48" s="25">
        <f t="shared" si="243"/>
        <v>262430</v>
      </c>
      <c r="JF48" s="25">
        <f t="shared" si="420"/>
        <v>262430</v>
      </c>
      <c r="JG48" s="25">
        <f t="shared" si="421"/>
        <v>262430</v>
      </c>
      <c r="JH48" s="25">
        <f t="shared" si="422"/>
        <v>262430</v>
      </c>
      <c r="JI48" s="25">
        <f t="shared" si="423"/>
        <v>262430</v>
      </c>
      <c r="JJ48" s="25">
        <f t="shared" si="424"/>
        <v>262430</v>
      </c>
      <c r="JK48" s="25">
        <f t="shared" si="425"/>
        <v>262430</v>
      </c>
      <c r="JL48" s="25">
        <f t="shared" si="426"/>
        <v>262430</v>
      </c>
      <c r="JM48" s="25">
        <f t="shared" si="427"/>
        <v>262430</v>
      </c>
      <c r="JN48" s="25">
        <f t="shared" si="428"/>
        <v>0</v>
      </c>
      <c r="JO48" s="25">
        <f t="shared" si="429"/>
        <v>0</v>
      </c>
      <c r="JP48" s="25">
        <f t="shared" si="430"/>
        <v>0</v>
      </c>
      <c r="JQ48" s="25">
        <f t="shared" si="431"/>
        <v>0</v>
      </c>
      <c r="JR48" s="25">
        <f t="shared" si="432"/>
        <v>0</v>
      </c>
      <c r="JS48" s="28">
        <f t="shared" si="65"/>
        <v>0</v>
      </c>
      <c r="JT48" s="30">
        <f t="shared" si="66"/>
        <v>0</v>
      </c>
      <c r="JU48" s="30">
        <f t="shared" si="67"/>
        <v>0</v>
      </c>
      <c r="JV48" s="30">
        <f t="shared" si="68"/>
        <v>150</v>
      </c>
      <c r="JW48" s="30">
        <f t="shared" si="69"/>
        <v>150</v>
      </c>
      <c r="JX48" s="30">
        <f t="shared" si="70"/>
        <v>150</v>
      </c>
      <c r="JY48" s="30">
        <f t="shared" si="71"/>
        <v>150</v>
      </c>
      <c r="JZ48" s="30">
        <f t="shared" si="72"/>
        <v>150</v>
      </c>
      <c r="KA48" s="30">
        <f t="shared" si="73"/>
        <v>150</v>
      </c>
      <c r="KB48" s="30">
        <f t="shared" si="74"/>
        <v>150</v>
      </c>
      <c r="KC48" s="30">
        <f t="shared" si="75"/>
        <v>150</v>
      </c>
      <c r="KD48" s="30">
        <f t="shared" si="76"/>
        <v>150</v>
      </c>
      <c r="KE48" s="30">
        <f t="shared" si="77"/>
        <v>156.66641104294479</v>
      </c>
      <c r="KF48" s="30">
        <f t="shared" si="78"/>
        <v>160</v>
      </c>
      <c r="KG48" s="30">
        <f t="shared" si="79"/>
        <v>160</v>
      </c>
      <c r="KH48" s="30">
        <f t="shared" si="80"/>
        <v>160</v>
      </c>
      <c r="KI48" s="30">
        <f t="shared" si="81"/>
        <v>160</v>
      </c>
      <c r="KJ48" s="30">
        <f t="shared" si="82"/>
        <v>160</v>
      </c>
      <c r="KK48" s="30">
        <f t="shared" si="83"/>
        <v>160</v>
      </c>
      <c r="KL48" s="30">
        <f t="shared" si="84"/>
        <v>160</v>
      </c>
      <c r="KM48" s="30">
        <f t="shared" si="85"/>
        <v>160</v>
      </c>
      <c r="KN48" s="30">
        <f t="shared" si="86"/>
        <v>160</v>
      </c>
      <c r="KO48" s="30">
        <f t="shared" si="87"/>
        <v>160</v>
      </c>
      <c r="KP48" s="30">
        <f t="shared" si="88"/>
        <v>160</v>
      </c>
      <c r="KQ48" s="30">
        <f t="shared" si="89"/>
        <v>170</v>
      </c>
      <c r="KR48" s="30">
        <f t="shared" si="90"/>
        <v>175</v>
      </c>
      <c r="KS48" s="30">
        <f t="shared" si="91"/>
        <v>175</v>
      </c>
      <c r="KT48" s="30">
        <f t="shared" si="92"/>
        <v>175</v>
      </c>
      <c r="KU48" s="30">
        <f t="shared" si="93"/>
        <v>175</v>
      </c>
      <c r="KV48" s="30">
        <f t="shared" si="94"/>
        <v>175</v>
      </c>
      <c r="KW48" s="30">
        <f t="shared" si="95"/>
        <v>175</v>
      </c>
      <c r="KX48" s="30">
        <f t="shared" si="96"/>
        <v>175</v>
      </c>
      <c r="KY48" s="30">
        <f t="shared" si="97"/>
        <v>175</v>
      </c>
      <c r="KZ48" s="30">
        <f t="shared" si="98"/>
        <v>175</v>
      </c>
      <c r="LA48" s="30">
        <f t="shared" si="99"/>
        <v>175</v>
      </c>
      <c r="LB48" s="30">
        <f t="shared" si="99"/>
        <v>175</v>
      </c>
      <c r="LC48" s="30">
        <f t="shared" si="99"/>
        <v>192.5</v>
      </c>
      <c r="LD48" s="30">
        <f t="shared" si="99"/>
        <v>201.25</v>
      </c>
      <c r="LE48" s="30">
        <f t="shared" si="304"/>
        <v>201.25</v>
      </c>
      <c r="LF48" s="30">
        <f t="shared" si="304"/>
        <v>201.25</v>
      </c>
      <c r="LG48" s="30">
        <f t="shared" si="304"/>
        <v>201.25</v>
      </c>
      <c r="LH48" s="30">
        <f t="shared" si="304"/>
        <v>201.25</v>
      </c>
      <c r="LI48" s="30">
        <f t="shared" si="304"/>
        <v>201.25</v>
      </c>
      <c r="LJ48" s="30">
        <f t="shared" si="585"/>
        <v>201.25</v>
      </c>
      <c r="LK48" s="30">
        <f t="shared" si="585"/>
        <v>201.25</v>
      </c>
      <c r="LL48" s="30">
        <f t="shared" si="585"/>
        <v>201.25</v>
      </c>
      <c r="LM48" s="30">
        <f t="shared" si="585"/>
        <v>201.25</v>
      </c>
      <c r="LN48" s="30">
        <f t="shared" si="585"/>
        <v>201.25</v>
      </c>
      <c r="LO48" s="30">
        <f t="shared" si="585"/>
        <v>0</v>
      </c>
      <c r="LP48" s="30">
        <f t="shared" si="585"/>
        <v>0</v>
      </c>
      <c r="LQ48" s="30">
        <f t="shared" si="585"/>
        <v>0</v>
      </c>
      <c r="LR48" s="30">
        <f t="shared" si="586"/>
        <v>0</v>
      </c>
      <c r="LS48" s="30">
        <f t="shared" si="586"/>
        <v>0</v>
      </c>
      <c r="LT48" s="69">
        <f t="shared" si="100"/>
        <v>0</v>
      </c>
      <c r="LU48" s="40">
        <f t="shared" si="101"/>
        <v>0</v>
      </c>
      <c r="LV48" s="40">
        <f t="shared" si="102"/>
        <v>0</v>
      </c>
    </row>
    <row r="49" spans="1:334" x14ac:dyDescent="0.25">
      <c r="A49" s="21">
        <f t="shared" si="103"/>
        <v>48</v>
      </c>
      <c r="B49" s="22" t="s">
        <v>211</v>
      </c>
      <c r="C49" s="21" t="s">
        <v>518</v>
      </c>
      <c r="D49" s="22" t="s">
        <v>7</v>
      </c>
      <c r="E49" s="23" t="s">
        <v>1519</v>
      </c>
      <c r="F49" s="21" t="s">
        <v>1520</v>
      </c>
      <c r="G49" s="23" t="s">
        <v>1514</v>
      </c>
      <c r="H49" s="24" t="s">
        <v>281</v>
      </c>
      <c r="I49" s="21" t="s">
        <v>196</v>
      </c>
      <c r="J49" s="94">
        <v>42909</v>
      </c>
      <c r="K49" s="94">
        <v>44639</v>
      </c>
      <c r="L49" s="21" t="s">
        <v>275</v>
      </c>
      <c r="M49" s="25">
        <v>781</v>
      </c>
      <c r="N49" s="25">
        <v>1304</v>
      </c>
      <c r="O49" s="26">
        <v>0.18</v>
      </c>
      <c r="P49" s="27"/>
      <c r="Q49" s="27"/>
      <c r="R49" s="27"/>
      <c r="S49" s="27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75"/>
      <c r="BE49" s="75"/>
      <c r="BF49" s="75"/>
      <c r="BG49" s="75"/>
      <c r="BH49" s="75"/>
      <c r="BI49" s="75"/>
      <c r="BJ49" s="75"/>
      <c r="BK49" s="75"/>
      <c r="BL49" s="75"/>
      <c r="BM49" s="75">
        <v>0</v>
      </c>
      <c r="BN49" s="75">
        <v>328535.3</v>
      </c>
      <c r="BO49" s="75">
        <v>1044003.73</v>
      </c>
      <c r="BP49" s="28">
        <f t="shared" si="63"/>
        <v>686269.51500000001</v>
      </c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>
        <f t="shared" si="557"/>
        <v>420.65979513444302</v>
      </c>
      <c r="DP49" s="29">
        <f t="shared" si="557"/>
        <v>1336.7525352112675</v>
      </c>
      <c r="DQ49" s="105">
        <f t="shared" si="558"/>
        <v>878.70616517285532</v>
      </c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>
        <v>270000</v>
      </c>
      <c r="FQ49" s="75">
        <v>300000</v>
      </c>
      <c r="FR49" s="28">
        <f t="shared" si="64"/>
        <v>285000</v>
      </c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75"/>
      <c r="HD49" s="75"/>
      <c r="HE49" s="75"/>
      <c r="HF49" s="75"/>
      <c r="HG49" s="75"/>
      <c r="HH49" s="75"/>
      <c r="HI49" s="75"/>
      <c r="HJ49" s="75"/>
      <c r="HK49" s="75"/>
      <c r="HL49" s="75"/>
      <c r="HM49" s="75"/>
      <c r="HN49" s="75"/>
      <c r="HO49" s="75"/>
      <c r="HP49" s="75">
        <v>0</v>
      </c>
      <c r="HQ49" s="75">
        <v>0</v>
      </c>
      <c r="HR49" s="75">
        <v>0</v>
      </c>
      <c r="HS49" s="25">
        <f t="shared" ref="HS49" si="674">+DR49+FS49</f>
        <v>0</v>
      </c>
      <c r="HT49" s="25">
        <f t="shared" ref="HT49" si="675">+DS49+FT49</f>
        <v>0</v>
      </c>
      <c r="HU49" s="25">
        <f t="shared" ref="HU49" si="676">+DT49+FU49</f>
        <v>0</v>
      </c>
      <c r="HV49" s="25">
        <f t="shared" ref="HV49" si="677">+DU49+FV49</f>
        <v>0</v>
      </c>
      <c r="HW49" s="25">
        <f t="shared" ref="HW49" si="678">+DV49+FW49</f>
        <v>0</v>
      </c>
      <c r="HX49" s="25">
        <f t="shared" ref="HX49" si="679">+DW49+FX49</f>
        <v>0</v>
      </c>
      <c r="HY49" s="25">
        <f t="shared" ref="HY49" si="680">+DX49+FY49</f>
        <v>0</v>
      </c>
      <c r="HZ49" s="25">
        <f t="shared" ref="HZ49" si="681">+DY49+FZ49</f>
        <v>0</v>
      </c>
      <c r="IA49" s="25">
        <f t="shared" ref="IA49" si="682">+DZ49+GA49</f>
        <v>0</v>
      </c>
      <c r="IB49" s="25">
        <f t="shared" ref="IB49" si="683">+EA49+GB49</f>
        <v>0</v>
      </c>
      <c r="IC49" s="25">
        <f t="shared" ref="IC49" si="684">+EB49+GC49</f>
        <v>0</v>
      </c>
      <c r="ID49" s="25">
        <f t="shared" ref="ID49" si="685">+EC49+GD49</f>
        <v>0</v>
      </c>
      <c r="IE49" s="25">
        <f t="shared" ref="IE49" si="686">+ED49+GE49</f>
        <v>0</v>
      </c>
      <c r="IF49" s="25">
        <f t="shared" ref="IF49" si="687">+EE49+GF49</f>
        <v>0</v>
      </c>
      <c r="IG49" s="25">
        <f t="shared" ref="IG49" si="688">+EF49+GG49</f>
        <v>0</v>
      </c>
      <c r="IH49" s="25">
        <f t="shared" ref="IH49" si="689">+EG49+GH49</f>
        <v>0</v>
      </c>
      <c r="II49" s="25">
        <f t="shared" ref="II49" si="690">+EH49+GI49</f>
        <v>0</v>
      </c>
      <c r="IJ49" s="25">
        <f t="shared" ref="IJ49" si="691">+EI49+GJ49</f>
        <v>0</v>
      </c>
      <c r="IK49" s="25">
        <f t="shared" ref="IK49" si="692">+EJ49+GK49</f>
        <v>0</v>
      </c>
      <c r="IL49" s="25">
        <f t="shared" ref="IL49" si="693">+EK49+GL49</f>
        <v>0</v>
      </c>
      <c r="IM49" s="25">
        <f t="shared" ref="IM49" si="694">+EL49+GM49</f>
        <v>0</v>
      </c>
      <c r="IN49" s="25">
        <f t="shared" ref="IN49" si="695">+EM49+GN49</f>
        <v>0</v>
      </c>
      <c r="IO49" s="25">
        <f t="shared" ref="IO49" si="696">+EN49+GO49</f>
        <v>0</v>
      </c>
      <c r="IP49" s="25">
        <f t="shared" ref="IP49" si="697">+EO49+GP49</f>
        <v>0</v>
      </c>
      <c r="IQ49" s="25">
        <f t="shared" ref="IQ49" si="698">+EP49+GQ49</f>
        <v>0</v>
      </c>
      <c r="IR49" s="25">
        <f t="shared" ref="IR49" si="699">+EQ49+GR49</f>
        <v>0</v>
      </c>
      <c r="IS49" s="25">
        <f t="shared" ref="IS49" si="700">+ER49+GS49</f>
        <v>0</v>
      </c>
      <c r="IT49" s="25">
        <f t="shared" ref="IT49" si="701">+ES49+GT49</f>
        <v>0</v>
      </c>
      <c r="IU49" s="25">
        <f t="shared" ref="IU49" si="702">+ET49+GU49</f>
        <v>0</v>
      </c>
      <c r="IV49" s="25">
        <f t="shared" ref="IV49" si="703">+EU49+GV49</f>
        <v>0</v>
      </c>
      <c r="IW49" s="25">
        <f t="shared" ref="IW49" si="704">+EV49+GW49</f>
        <v>0</v>
      </c>
      <c r="IX49" s="25">
        <f t="shared" ref="IX49" si="705">+EW49+GX49</f>
        <v>0</v>
      </c>
      <c r="IY49" s="25">
        <f t="shared" ref="IY49" si="706">+EX49+GY49</f>
        <v>0</v>
      </c>
      <c r="IZ49" s="25">
        <f t="shared" ref="IZ49" si="707">+EY49+GZ49</f>
        <v>0</v>
      </c>
      <c r="JA49" s="25">
        <f t="shared" ref="JA49" si="708">+EZ49+HA49</f>
        <v>0</v>
      </c>
      <c r="JB49" s="25">
        <f t="shared" ref="JB49" si="709">+FA49+HB49</f>
        <v>0</v>
      </c>
      <c r="JC49" s="25">
        <f t="shared" ref="JC49" si="710">+FB49+HC49</f>
        <v>0</v>
      </c>
      <c r="JD49" s="25">
        <f t="shared" ref="JD49" si="711">+FC49+HD49</f>
        <v>0</v>
      </c>
      <c r="JE49" s="25">
        <f t="shared" ref="JE49" si="712">+FD49+HE49</f>
        <v>0</v>
      </c>
      <c r="JF49" s="25">
        <f t="shared" ref="JF49" si="713">+FE49+HF49</f>
        <v>0</v>
      </c>
      <c r="JG49" s="25">
        <f t="shared" ref="JG49" si="714">+FF49+HG49</f>
        <v>0</v>
      </c>
      <c r="JH49" s="25">
        <f t="shared" ref="JH49" si="715">+FG49+HH49</f>
        <v>0</v>
      </c>
      <c r="JI49" s="25">
        <f t="shared" ref="JI49" si="716">+FH49+HI49</f>
        <v>0</v>
      </c>
      <c r="JJ49" s="25">
        <f t="shared" ref="JJ49" si="717">+FI49+HJ49</f>
        <v>0</v>
      </c>
      <c r="JK49" s="25">
        <f t="shared" ref="JK49" si="718">+FJ49+HK49</f>
        <v>0</v>
      </c>
      <c r="JL49" s="25">
        <f t="shared" ref="JL49" si="719">+FK49+HL49</f>
        <v>0</v>
      </c>
      <c r="JM49" s="25">
        <f t="shared" ref="JM49" si="720">+FL49+HM49</f>
        <v>0</v>
      </c>
      <c r="JN49" s="25">
        <f t="shared" ref="JN49" si="721">+FM49+HN49</f>
        <v>0</v>
      </c>
      <c r="JO49" s="25">
        <f t="shared" ref="JO49" si="722">+FN49+HO49</f>
        <v>0</v>
      </c>
      <c r="JP49" s="25">
        <f t="shared" ref="JP49" si="723">+FO49+HP49</f>
        <v>0</v>
      </c>
      <c r="JQ49" s="25">
        <f t="shared" ref="JQ49:JR49" si="724">+FP49+HQ49</f>
        <v>270000</v>
      </c>
      <c r="JR49" s="25">
        <f t="shared" si="724"/>
        <v>300000</v>
      </c>
      <c r="JS49" s="28">
        <f t="shared" si="65"/>
        <v>285000</v>
      </c>
      <c r="JT49" s="30">
        <f t="shared" ref="JT49" si="725">+HS49/$N49</f>
        <v>0</v>
      </c>
      <c r="JU49" s="30">
        <f t="shared" ref="JU49" si="726">+HT49/$N49</f>
        <v>0</v>
      </c>
      <c r="JV49" s="30">
        <f t="shared" ref="JV49" si="727">+HU49/$N49</f>
        <v>0</v>
      </c>
      <c r="JW49" s="30">
        <f t="shared" ref="JW49" si="728">+HV49/$N49</f>
        <v>0</v>
      </c>
      <c r="JX49" s="30">
        <f t="shared" ref="JX49" si="729">+HW49/$N49</f>
        <v>0</v>
      </c>
      <c r="JY49" s="30">
        <f t="shared" ref="JY49" si="730">+HX49/$N49</f>
        <v>0</v>
      </c>
      <c r="JZ49" s="30">
        <f t="shared" ref="JZ49" si="731">+HY49/$N49</f>
        <v>0</v>
      </c>
      <c r="KA49" s="30">
        <f t="shared" ref="KA49" si="732">+HZ49/$N49</f>
        <v>0</v>
      </c>
      <c r="KB49" s="30">
        <f t="shared" ref="KB49" si="733">+IA49/$N49</f>
        <v>0</v>
      </c>
      <c r="KC49" s="30">
        <f t="shared" ref="KC49" si="734">+IB49/$N49</f>
        <v>0</v>
      </c>
      <c r="KD49" s="30">
        <f t="shared" ref="KD49" si="735">+IC49/$N49</f>
        <v>0</v>
      </c>
      <c r="KE49" s="30">
        <f t="shared" ref="KE49" si="736">+ID49/$N49</f>
        <v>0</v>
      </c>
      <c r="KF49" s="30">
        <f t="shared" ref="KF49" si="737">+IE49/$N49</f>
        <v>0</v>
      </c>
      <c r="KG49" s="30">
        <f t="shared" ref="KG49" si="738">+IF49/$N49</f>
        <v>0</v>
      </c>
      <c r="KH49" s="30">
        <f t="shared" ref="KH49" si="739">+IG49/$N49</f>
        <v>0</v>
      </c>
      <c r="KI49" s="30">
        <f t="shared" ref="KI49" si="740">+IH49/$N49</f>
        <v>0</v>
      </c>
      <c r="KJ49" s="30">
        <f t="shared" ref="KJ49" si="741">+II49/$N49</f>
        <v>0</v>
      </c>
      <c r="KK49" s="30">
        <f t="shared" ref="KK49" si="742">+IJ49/$N49</f>
        <v>0</v>
      </c>
      <c r="KL49" s="30">
        <f t="shared" ref="KL49" si="743">+IK49/$N49</f>
        <v>0</v>
      </c>
      <c r="KM49" s="30">
        <f t="shared" ref="KM49" si="744">+IL49/$N49</f>
        <v>0</v>
      </c>
      <c r="KN49" s="30">
        <f t="shared" ref="KN49" si="745">+IM49/$N49</f>
        <v>0</v>
      </c>
      <c r="KO49" s="30">
        <f t="shared" ref="KO49" si="746">+IN49/$N49</f>
        <v>0</v>
      </c>
      <c r="KP49" s="30">
        <f t="shared" ref="KP49" si="747">+IO49/$N49</f>
        <v>0</v>
      </c>
      <c r="KQ49" s="30">
        <f t="shared" ref="KQ49" si="748">+IP49/$N49</f>
        <v>0</v>
      </c>
      <c r="KR49" s="30">
        <f t="shared" ref="KR49" si="749">+IQ49/$N49</f>
        <v>0</v>
      </c>
      <c r="KS49" s="30">
        <f t="shared" ref="KS49" si="750">+IR49/$N49</f>
        <v>0</v>
      </c>
      <c r="KT49" s="30">
        <f t="shared" ref="KT49" si="751">+IS49/$N49</f>
        <v>0</v>
      </c>
      <c r="KU49" s="30">
        <f t="shared" ref="KU49" si="752">+IT49/$N49</f>
        <v>0</v>
      </c>
      <c r="KV49" s="30">
        <f t="shared" ref="KV49" si="753">+IU49/$N49</f>
        <v>0</v>
      </c>
      <c r="KW49" s="30">
        <f t="shared" ref="KW49" si="754">+IV49/$N49</f>
        <v>0</v>
      </c>
      <c r="KX49" s="30">
        <f t="shared" ref="KX49" si="755">+IW49/$N49</f>
        <v>0</v>
      </c>
      <c r="KY49" s="30">
        <f t="shared" ref="KY49" si="756">+IX49/$N49</f>
        <v>0</v>
      </c>
      <c r="KZ49" s="30">
        <f t="shared" ref="KZ49:LQ49" si="757">+IY49/$N49</f>
        <v>0</v>
      </c>
      <c r="LA49" s="30">
        <f t="shared" si="757"/>
        <v>0</v>
      </c>
      <c r="LB49" s="30">
        <f t="shared" si="757"/>
        <v>0</v>
      </c>
      <c r="LC49" s="30">
        <f t="shared" si="757"/>
        <v>0</v>
      </c>
      <c r="LD49" s="30">
        <f t="shared" si="757"/>
        <v>0</v>
      </c>
      <c r="LE49" s="30">
        <f t="shared" si="757"/>
        <v>0</v>
      </c>
      <c r="LF49" s="30">
        <f t="shared" si="757"/>
        <v>0</v>
      </c>
      <c r="LG49" s="30">
        <f t="shared" si="757"/>
        <v>0</v>
      </c>
      <c r="LH49" s="30">
        <f t="shared" si="757"/>
        <v>0</v>
      </c>
      <c r="LI49" s="30">
        <f t="shared" si="757"/>
        <v>0</v>
      </c>
      <c r="LJ49" s="30">
        <f t="shared" si="757"/>
        <v>0</v>
      </c>
      <c r="LK49" s="30">
        <f t="shared" si="757"/>
        <v>0</v>
      </c>
      <c r="LL49" s="30">
        <f t="shared" si="757"/>
        <v>0</v>
      </c>
      <c r="LM49" s="30">
        <f t="shared" si="757"/>
        <v>0</v>
      </c>
      <c r="LN49" s="30">
        <f t="shared" si="757"/>
        <v>0</v>
      </c>
      <c r="LO49" s="30">
        <f t="shared" si="757"/>
        <v>0</v>
      </c>
      <c r="LP49" s="30">
        <f t="shared" si="757"/>
        <v>0</v>
      </c>
      <c r="LQ49" s="30">
        <f t="shared" si="757"/>
        <v>0</v>
      </c>
      <c r="LR49" s="30">
        <f t="shared" ref="LR49:LS49" si="758">+JQ49/$N49</f>
        <v>207.05521472392638</v>
      </c>
      <c r="LS49" s="30">
        <f t="shared" si="758"/>
        <v>230.06134969325154</v>
      </c>
      <c r="LT49" s="69">
        <f t="shared" si="100"/>
        <v>218.55828220858896</v>
      </c>
      <c r="LU49" s="40">
        <f t="shared" si="101"/>
        <v>230.06134969325154</v>
      </c>
      <c r="LV49" s="40">
        <f t="shared" si="102"/>
        <v>0</v>
      </c>
    </row>
    <row r="50" spans="1:334" x14ac:dyDescent="0.25">
      <c r="A50" s="21">
        <f t="shared" si="103"/>
        <v>49</v>
      </c>
      <c r="B50" s="22" t="s">
        <v>211</v>
      </c>
      <c r="C50" s="21" t="s">
        <v>519</v>
      </c>
      <c r="D50" s="22" t="s">
        <v>7</v>
      </c>
      <c r="E50" s="23" t="s">
        <v>848</v>
      </c>
      <c r="F50" s="21" t="s">
        <v>1110</v>
      </c>
      <c r="G50" s="23" t="s">
        <v>42</v>
      </c>
      <c r="H50" s="24" t="s">
        <v>1341</v>
      </c>
      <c r="I50" s="21" t="s">
        <v>196</v>
      </c>
      <c r="J50" s="94">
        <v>41340</v>
      </c>
      <c r="K50" s="94">
        <v>43075</v>
      </c>
      <c r="L50" s="21" t="s">
        <v>275</v>
      </c>
      <c r="M50" s="25">
        <v>2255</v>
      </c>
      <c r="N50" s="25">
        <v>3766</v>
      </c>
      <c r="O50" s="26">
        <v>0.08</v>
      </c>
      <c r="P50" s="27">
        <v>1531000</v>
      </c>
      <c r="Q50" s="27">
        <v>1629670.88</v>
      </c>
      <c r="R50" s="27">
        <v>1912345.21</v>
      </c>
      <c r="S50" s="27">
        <v>1978295.82</v>
      </c>
      <c r="T50" s="25">
        <v>1094287.74</v>
      </c>
      <c r="U50" s="25">
        <v>2960192.1300000004</v>
      </c>
      <c r="V50" s="25">
        <v>4133754.6599999997</v>
      </c>
      <c r="W50" s="25">
        <v>1831814.5600000003</v>
      </c>
      <c r="X50" s="25">
        <v>1939020.5899999999</v>
      </c>
      <c r="Y50" s="25">
        <v>1939020</v>
      </c>
      <c r="Z50" s="25">
        <v>1424548.5700000005</v>
      </c>
      <c r="AA50" s="25">
        <v>1502201.55</v>
      </c>
      <c r="AB50" s="25">
        <v>1753930.9400000004</v>
      </c>
      <c r="AC50" s="25">
        <v>2042964.3400000003</v>
      </c>
      <c r="AD50" s="25">
        <v>2133081</v>
      </c>
      <c r="AE50" s="25">
        <v>2412759.13</v>
      </c>
      <c r="AF50" s="25">
        <v>2840117</v>
      </c>
      <c r="AG50" s="25">
        <v>2206422</v>
      </c>
      <c r="AH50" s="25">
        <v>4271522</v>
      </c>
      <c r="AI50" s="25">
        <v>3226033.5480000004</v>
      </c>
      <c r="AJ50" s="25">
        <v>2794935</v>
      </c>
      <c r="AK50" s="25">
        <v>2384094.4699999946</v>
      </c>
      <c r="AL50" s="25">
        <v>1931125.58</v>
      </c>
      <c r="AM50" s="25">
        <v>1846966</v>
      </c>
      <c r="AN50" s="25">
        <v>2390809.4700000002</v>
      </c>
      <c r="AO50" s="25">
        <v>2757931.34</v>
      </c>
      <c r="AP50" s="25">
        <v>2582026.31</v>
      </c>
      <c r="AQ50" s="25">
        <v>3822557.9339999999</v>
      </c>
      <c r="AR50" s="25">
        <v>2705785.17</v>
      </c>
      <c r="AS50" s="25">
        <v>2195323</v>
      </c>
      <c r="AT50" s="25">
        <v>3356491</v>
      </c>
      <c r="AU50" s="25">
        <v>3251285.645055044</v>
      </c>
      <c r="AV50" s="25">
        <v>2123610.6728242459</v>
      </c>
      <c r="AW50" s="25">
        <v>3475027.8653236097</v>
      </c>
      <c r="AX50" s="25">
        <v>3275641.5879699001</v>
      </c>
      <c r="AY50" s="25">
        <v>2989326.2491695676</v>
      </c>
      <c r="AZ50" s="25">
        <v>2924791</v>
      </c>
      <c r="BA50" s="25">
        <v>3593497.9309897954</v>
      </c>
      <c r="BB50" s="25">
        <v>3591791.42</v>
      </c>
      <c r="BC50" s="25">
        <v>4145036.78</v>
      </c>
      <c r="BD50" s="75">
        <v>3562231</v>
      </c>
      <c r="BE50" s="75">
        <v>2797423.47</v>
      </c>
      <c r="BF50" s="75">
        <v>6088923</v>
      </c>
      <c r="BG50" s="75">
        <v>2680661</v>
      </c>
      <c r="BH50" s="75">
        <v>3724535</v>
      </c>
      <c r="BI50" s="75">
        <v>2916523</v>
      </c>
      <c r="BJ50" s="75">
        <v>2346877.2799999998</v>
      </c>
      <c r="BK50" s="75">
        <v>3068884.07</v>
      </c>
      <c r="BL50" s="75">
        <v>3751322</v>
      </c>
      <c r="BM50" s="75">
        <v>3151783.5100000049</v>
      </c>
      <c r="BN50" s="75">
        <v>2852039.12</v>
      </c>
      <c r="BO50" s="75">
        <v>3020324.77</v>
      </c>
      <c r="BP50" s="28">
        <f t="shared" si="63"/>
        <v>3193867.3500000015</v>
      </c>
      <c r="BQ50" s="29">
        <f t="shared" si="523"/>
        <v>678.93569844789351</v>
      </c>
      <c r="BR50" s="29">
        <f t="shared" si="524"/>
        <v>722.69218625277153</v>
      </c>
      <c r="BS50" s="29">
        <f t="shared" si="525"/>
        <v>848.04665631929049</v>
      </c>
      <c r="BT50" s="29">
        <f t="shared" si="526"/>
        <v>877.29304656319289</v>
      </c>
      <c r="BU50" s="29">
        <f t="shared" si="527"/>
        <v>485.27172505543234</v>
      </c>
      <c r="BV50" s="29">
        <f t="shared" si="528"/>
        <v>1312.7237827050999</v>
      </c>
      <c r="BW50" s="29">
        <f t="shared" si="529"/>
        <v>1833.1506252771617</v>
      </c>
      <c r="BX50" s="29">
        <f t="shared" si="530"/>
        <v>812.33461640798237</v>
      </c>
      <c r="BY50" s="29">
        <f t="shared" si="531"/>
        <v>859.87609312638574</v>
      </c>
      <c r="BZ50" s="29">
        <f t="shared" si="532"/>
        <v>859.87583148558758</v>
      </c>
      <c r="CA50" s="29">
        <f t="shared" si="533"/>
        <v>631.72885587583175</v>
      </c>
      <c r="CB50" s="29">
        <f t="shared" si="534"/>
        <v>666.16476718403555</v>
      </c>
      <c r="CC50" s="29">
        <f t="shared" si="535"/>
        <v>777.79642572062107</v>
      </c>
      <c r="CD50" s="29">
        <f t="shared" si="536"/>
        <v>905.97088248337047</v>
      </c>
      <c r="CE50" s="29">
        <f t="shared" si="537"/>
        <v>945.93392461197334</v>
      </c>
      <c r="CF50" s="29">
        <f t="shared" si="538"/>
        <v>1069.9597028824833</v>
      </c>
      <c r="CG50" s="29">
        <f t="shared" si="539"/>
        <v>1259.4753880266076</v>
      </c>
      <c r="CH50" s="29">
        <f t="shared" si="540"/>
        <v>978.4576496674058</v>
      </c>
      <c r="CI50" s="29">
        <f t="shared" si="541"/>
        <v>1894.2447893569845</v>
      </c>
      <c r="CJ50" s="29">
        <f t="shared" si="542"/>
        <v>1430.6135467849226</v>
      </c>
      <c r="CK50" s="29">
        <f t="shared" si="543"/>
        <v>1239.439024390244</v>
      </c>
      <c r="CL50" s="29">
        <f t="shared" si="544"/>
        <v>1057.248101995563</v>
      </c>
      <c r="CM50" s="29">
        <f t="shared" si="545"/>
        <v>856.37498004434588</v>
      </c>
      <c r="CN50" s="29">
        <f t="shared" si="546"/>
        <v>819.05365853658532</v>
      </c>
      <c r="CO50" s="29">
        <f t="shared" si="547"/>
        <v>1060.2259290465634</v>
      </c>
      <c r="CP50" s="29">
        <f t="shared" si="548"/>
        <v>1223.0294190687362</v>
      </c>
      <c r="CQ50" s="29">
        <f t="shared" si="549"/>
        <v>1145.022753880266</v>
      </c>
      <c r="CR50" s="29">
        <f t="shared" si="550"/>
        <v>1695.1476425720621</v>
      </c>
      <c r="CS50" s="29">
        <f t="shared" si="550"/>
        <v>1199.9047317073171</v>
      </c>
      <c r="CT50" s="29">
        <f t="shared" si="550"/>
        <v>973.53569844789354</v>
      </c>
      <c r="CU50" s="29">
        <f t="shared" si="550"/>
        <v>1488.4660753880266</v>
      </c>
      <c r="CV50" s="29">
        <f t="shared" si="550"/>
        <v>1441.8118159889329</v>
      </c>
      <c r="CW50" s="29">
        <f t="shared" si="550"/>
        <v>941.73422298192725</v>
      </c>
      <c r="CX50" s="29">
        <f t="shared" si="550"/>
        <v>1541.0323127820886</v>
      </c>
      <c r="CY50" s="29">
        <f t="shared" si="550"/>
        <v>1452.6126775919734</v>
      </c>
      <c r="CZ50" s="29">
        <f t="shared" si="550"/>
        <v>1325.6435694765266</v>
      </c>
      <c r="DA50" s="29">
        <f t="shared" si="550"/>
        <v>1297.0248337028825</v>
      </c>
      <c r="DB50" s="29">
        <f t="shared" si="550"/>
        <v>1593.5689272682018</v>
      </c>
      <c r="DC50" s="29">
        <f t="shared" si="550"/>
        <v>1592.8121596452329</v>
      </c>
      <c r="DD50" s="29">
        <f t="shared" si="550"/>
        <v>1838.1537827050997</v>
      </c>
      <c r="DE50" s="29">
        <f t="shared" si="551"/>
        <v>1579.7033259423504</v>
      </c>
      <c r="DF50" s="29">
        <f t="shared" si="552"/>
        <v>1240.542558758315</v>
      </c>
      <c r="DG50" s="29">
        <f t="shared" si="553"/>
        <v>2700.1875831485586</v>
      </c>
      <c r="DH50" s="29">
        <f t="shared" si="554"/>
        <v>1188.7631929046563</v>
      </c>
      <c r="DI50" s="29">
        <f t="shared" si="555"/>
        <v>1651.6784922394679</v>
      </c>
      <c r="DJ50" s="29">
        <f t="shared" si="556"/>
        <v>1293.3583148558757</v>
      </c>
      <c r="DK50" s="29">
        <f t="shared" si="556"/>
        <v>1040.7438048780486</v>
      </c>
      <c r="DL50" s="29">
        <f t="shared" si="556"/>
        <v>1360.924199556541</v>
      </c>
      <c r="DM50" s="29">
        <f t="shared" si="556"/>
        <v>1663.5574279379157</v>
      </c>
      <c r="DN50" s="29">
        <f t="shared" si="557"/>
        <v>1397.6867006651908</v>
      </c>
      <c r="DO50" s="29">
        <f t="shared" si="557"/>
        <v>1264.762359201774</v>
      </c>
      <c r="DP50" s="29">
        <f t="shared" si="557"/>
        <v>1339.3901419068736</v>
      </c>
      <c r="DQ50" s="105">
        <f t="shared" si="558"/>
        <v>1416.3491574279385</v>
      </c>
      <c r="DR50" s="25">
        <v>376600</v>
      </c>
      <c r="DS50" s="25">
        <v>376600</v>
      </c>
      <c r="DT50" s="25">
        <v>376600</v>
      </c>
      <c r="DU50" s="25">
        <v>376600</v>
      </c>
      <c r="DV50" s="25">
        <v>376600</v>
      </c>
      <c r="DW50" s="25">
        <v>376600</v>
      </c>
      <c r="DX50" s="25">
        <v>376600</v>
      </c>
      <c r="DY50" s="25">
        <v>376600</v>
      </c>
      <c r="DZ50" s="25">
        <v>386643</v>
      </c>
      <c r="EA50" s="25">
        <v>414260</v>
      </c>
      <c r="EB50" s="25">
        <v>414260</v>
      </c>
      <c r="EC50" s="25">
        <v>414260</v>
      </c>
      <c r="ED50" s="25">
        <v>414260</v>
      </c>
      <c r="EE50" s="25">
        <v>414260</v>
      </c>
      <c r="EF50" s="25">
        <v>414260</v>
      </c>
      <c r="EG50" s="25">
        <v>414260</v>
      </c>
      <c r="EH50" s="25">
        <v>414260</v>
      </c>
      <c r="EI50" s="25">
        <v>414260</v>
      </c>
      <c r="EJ50" s="25">
        <v>414260</v>
      </c>
      <c r="EK50" s="25">
        <v>424303</v>
      </c>
      <c r="EL50" s="25">
        <v>451920</v>
      </c>
      <c r="EM50" s="25">
        <v>451920</v>
      </c>
      <c r="EN50" s="25">
        <v>451920</v>
      </c>
      <c r="EO50" s="25">
        <v>451920</v>
      </c>
      <c r="EP50" s="25">
        <v>451920</v>
      </c>
      <c r="EQ50" s="25">
        <v>451920</v>
      </c>
      <c r="ER50" s="25">
        <v>451920</v>
      </c>
      <c r="ES50" s="25">
        <v>451920</v>
      </c>
      <c r="ET50" s="25">
        <v>451920</v>
      </c>
      <c r="EU50" s="25">
        <v>451920</v>
      </c>
      <c r="EV50" s="25">
        <v>451920</v>
      </c>
      <c r="EW50" s="25">
        <v>451920</v>
      </c>
      <c r="EX50" s="25">
        <v>506150</v>
      </c>
      <c r="EY50" s="25">
        <v>519708</v>
      </c>
      <c r="EZ50" s="25">
        <v>519708</v>
      </c>
      <c r="FA50" s="25">
        <v>519708</v>
      </c>
      <c r="FB50" s="25">
        <v>519708</v>
      </c>
      <c r="FC50" s="25">
        <v>519708</v>
      </c>
      <c r="FD50" s="25">
        <v>519708</v>
      </c>
      <c r="FE50" s="25">
        <v>519708</v>
      </c>
      <c r="FF50" s="25">
        <v>519708</v>
      </c>
      <c r="FG50" s="25">
        <v>519708</v>
      </c>
      <c r="FH50" s="25">
        <v>519708</v>
      </c>
      <c r="FI50" s="25">
        <v>519708</v>
      </c>
      <c r="FJ50" s="25">
        <v>519708</v>
      </c>
      <c r="FK50" s="25">
        <v>519708</v>
      </c>
      <c r="FL50" s="25">
        <v>519708</v>
      </c>
      <c r="FM50" s="25">
        <v>519708</v>
      </c>
      <c r="FN50" s="25">
        <v>519708</v>
      </c>
      <c r="FO50" s="25">
        <v>519708</v>
      </c>
      <c r="FP50" s="25">
        <v>519708</v>
      </c>
      <c r="FQ50" s="75">
        <v>519708</v>
      </c>
      <c r="FR50" s="28">
        <f t="shared" si="64"/>
        <v>519708</v>
      </c>
      <c r="FS50" s="25">
        <v>0</v>
      </c>
      <c r="FT50" s="25">
        <v>0</v>
      </c>
      <c r="FU50" s="25">
        <v>0</v>
      </c>
      <c r="FV50" s="25">
        <v>0</v>
      </c>
      <c r="FW50" s="25">
        <v>0</v>
      </c>
      <c r="FX50" s="25">
        <v>0</v>
      </c>
      <c r="FY50" s="25">
        <v>0</v>
      </c>
      <c r="FZ50" s="25">
        <v>0</v>
      </c>
      <c r="GA50" s="25">
        <v>0</v>
      </c>
      <c r="GB50" s="25">
        <v>0</v>
      </c>
      <c r="GC50" s="25">
        <v>0</v>
      </c>
      <c r="GD50" s="25">
        <v>0</v>
      </c>
      <c r="GE50" s="25">
        <v>0</v>
      </c>
      <c r="GF50" s="25">
        <v>0</v>
      </c>
      <c r="GG50" s="25">
        <v>0</v>
      </c>
      <c r="GH50" s="25">
        <v>0</v>
      </c>
      <c r="GI50" s="25">
        <v>0</v>
      </c>
      <c r="GJ50" s="25">
        <v>0</v>
      </c>
      <c r="GK50" s="25">
        <v>0</v>
      </c>
      <c r="GL50" s="25">
        <v>0</v>
      </c>
      <c r="GM50" s="25">
        <v>0</v>
      </c>
      <c r="GN50" s="25">
        <v>0</v>
      </c>
      <c r="GO50" s="25">
        <v>0</v>
      </c>
      <c r="GP50" s="25">
        <v>0</v>
      </c>
      <c r="GQ50" s="25">
        <v>0</v>
      </c>
      <c r="GR50" s="25">
        <v>0</v>
      </c>
      <c r="GS50" s="25">
        <v>0</v>
      </c>
      <c r="GT50" s="25">
        <v>0</v>
      </c>
      <c r="GU50" s="25">
        <v>0</v>
      </c>
      <c r="GV50" s="25">
        <v>0</v>
      </c>
      <c r="GW50" s="25">
        <v>0</v>
      </c>
      <c r="GX50" s="25">
        <v>0</v>
      </c>
      <c r="GY50" s="25">
        <v>0</v>
      </c>
      <c r="GZ50" s="25">
        <v>0</v>
      </c>
      <c r="HA50" s="25">
        <v>0</v>
      </c>
      <c r="HB50" s="25">
        <v>0</v>
      </c>
      <c r="HC50" s="75">
        <v>0</v>
      </c>
      <c r="HD50" s="75">
        <v>0</v>
      </c>
      <c r="HE50" s="75">
        <v>0</v>
      </c>
      <c r="HF50" s="75">
        <v>0</v>
      </c>
      <c r="HG50" s="75">
        <v>0</v>
      </c>
      <c r="HH50" s="75">
        <v>0</v>
      </c>
      <c r="HI50" s="75">
        <v>0</v>
      </c>
      <c r="HJ50" s="75">
        <v>0</v>
      </c>
      <c r="HK50" s="75">
        <v>0</v>
      </c>
      <c r="HL50" s="75">
        <v>0</v>
      </c>
      <c r="HM50" s="75">
        <v>0</v>
      </c>
      <c r="HN50" s="75">
        <v>0</v>
      </c>
      <c r="HO50" s="75">
        <v>0</v>
      </c>
      <c r="HP50" s="75">
        <v>0</v>
      </c>
      <c r="HQ50" s="75">
        <v>0</v>
      </c>
      <c r="HR50" s="75">
        <v>0</v>
      </c>
      <c r="HS50" s="25">
        <f t="shared" si="27"/>
        <v>376600</v>
      </c>
      <c r="HT50" s="25">
        <f t="shared" si="28"/>
        <v>376600</v>
      </c>
      <c r="HU50" s="25">
        <f t="shared" si="29"/>
        <v>376600</v>
      </c>
      <c r="HV50" s="25">
        <f t="shared" si="30"/>
        <v>376600</v>
      </c>
      <c r="HW50" s="25">
        <f t="shared" si="31"/>
        <v>376600</v>
      </c>
      <c r="HX50" s="25">
        <f t="shared" si="32"/>
        <v>376600</v>
      </c>
      <c r="HY50" s="25">
        <f t="shared" si="33"/>
        <v>376600</v>
      </c>
      <c r="HZ50" s="25">
        <f t="shared" si="34"/>
        <v>376600</v>
      </c>
      <c r="IA50" s="25">
        <f t="shared" si="35"/>
        <v>386643</v>
      </c>
      <c r="IB50" s="25">
        <f t="shared" si="36"/>
        <v>414260</v>
      </c>
      <c r="IC50" s="25">
        <f t="shared" si="37"/>
        <v>414260</v>
      </c>
      <c r="ID50" s="25">
        <f t="shared" si="38"/>
        <v>414260</v>
      </c>
      <c r="IE50" s="25">
        <f t="shared" si="39"/>
        <v>414260</v>
      </c>
      <c r="IF50" s="25">
        <f t="shared" si="40"/>
        <v>414260</v>
      </c>
      <c r="IG50" s="25">
        <f t="shared" si="41"/>
        <v>414260</v>
      </c>
      <c r="IH50" s="25">
        <f t="shared" si="42"/>
        <v>414260</v>
      </c>
      <c r="II50" s="25">
        <f t="shared" si="43"/>
        <v>414260</v>
      </c>
      <c r="IJ50" s="25">
        <f t="shared" si="44"/>
        <v>414260</v>
      </c>
      <c r="IK50" s="25">
        <f t="shared" si="45"/>
        <v>414260</v>
      </c>
      <c r="IL50" s="25">
        <f t="shared" si="46"/>
        <v>424303</v>
      </c>
      <c r="IM50" s="25">
        <f t="shared" si="47"/>
        <v>451920</v>
      </c>
      <c r="IN50" s="25">
        <f t="shared" si="48"/>
        <v>451920</v>
      </c>
      <c r="IO50" s="25">
        <f t="shared" si="49"/>
        <v>451920</v>
      </c>
      <c r="IP50" s="25">
        <f t="shared" si="50"/>
        <v>451920</v>
      </c>
      <c r="IQ50" s="25">
        <f t="shared" si="302"/>
        <v>451920</v>
      </c>
      <c r="IR50" s="25">
        <f t="shared" si="303"/>
        <v>451920</v>
      </c>
      <c r="IS50" s="25">
        <f t="shared" si="587"/>
        <v>451920</v>
      </c>
      <c r="IT50" s="25">
        <f t="shared" si="588"/>
        <v>451920</v>
      </c>
      <c r="IU50" s="25">
        <f t="shared" si="55"/>
        <v>451920</v>
      </c>
      <c r="IV50" s="25">
        <f t="shared" si="56"/>
        <v>451920</v>
      </c>
      <c r="IW50" s="25">
        <f t="shared" si="671"/>
        <v>451920</v>
      </c>
      <c r="IX50" s="25">
        <f t="shared" si="171"/>
        <v>451920</v>
      </c>
      <c r="IY50" s="25">
        <f t="shared" si="672"/>
        <v>506150</v>
      </c>
      <c r="IZ50" s="25">
        <f t="shared" si="673"/>
        <v>519708</v>
      </c>
      <c r="JA50" s="25">
        <f t="shared" si="239"/>
        <v>519708</v>
      </c>
      <c r="JB50" s="25">
        <f t="shared" si="240"/>
        <v>519708</v>
      </c>
      <c r="JC50" s="25">
        <f t="shared" si="241"/>
        <v>519708</v>
      </c>
      <c r="JD50" s="25">
        <f t="shared" si="242"/>
        <v>519708</v>
      </c>
      <c r="JE50" s="25">
        <f t="shared" si="243"/>
        <v>519708</v>
      </c>
      <c r="JF50" s="25">
        <f t="shared" si="420"/>
        <v>519708</v>
      </c>
      <c r="JG50" s="25">
        <f t="shared" si="421"/>
        <v>519708</v>
      </c>
      <c r="JH50" s="25">
        <f t="shared" si="422"/>
        <v>519708</v>
      </c>
      <c r="JI50" s="25">
        <f t="shared" si="423"/>
        <v>519708</v>
      </c>
      <c r="JJ50" s="25">
        <f t="shared" si="424"/>
        <v>519708</v>
      </c>
      <c r="JK50" s="25">
        <f t="shared" si="425"/>
        <v>519708</v>
      </c>
      <c r="JL50" s="25">
        <f t="shared" si="426"/>
        <v>519708</v>
      </c>
      <c r="JM50" s="25">
        <f t="shared" si="427"/>
        <v>519708</v>
      </c>
      <c r="JN50" s="25">
        <f t="shared" si="428"/>
        <v>519708</v>
      </c>
      <c r="JO50" s="25">
        <f t="shared" si="429"/>
        <v>519708</v>
      </c>
      <c r="JP50" s="25">
        <f t="shared" ref="JP50:JP82" si="759">+FO50+HP50</f>
        <v>519708</v>
      </c>
      <c r="JQ50" s="25">
        <f t="shared" ref="JQ50:JQ82" si="760">+FP50+HQ50</f>
        <v>519708</v>
      </c>
      <c r="JR50" s="25">
        <f t="shared" ref="JR50:JR82" si="761">+FQ50+HR50</f>
        <v>519708</v>
      </c>
      <c r="JS50" s="28">
        <f t="shared" si="65"/>
        <v>519708</v>
      </c>
      <c r="JT50" s="30">
        <f t="shared" si="66"/>
        <v>100</v>
      </c>
      <c r="JU50" s="30">
        <f t="shared" si="67"/>
        <v>100</v>
      </c>
      <c r="JV50" s="30">
        <f t="shared" si="68"/>
        <v>100</v>
      </c>
      <c r="JW50" s="30">
        <f t="shared" si="69"/>
        <v>100</v>
      </c>
      <c r="JX50" s="30">
        <f t="shared" si="70"/>
        <v>100</v>
      </c>
      <c r="JY50" s="30">
        <f t="shared" si="71"/>
        <v>100</v>
      </c>
      <c r="JZ50" s="30">
        <f t="shared" si="72"/>
        <v>100</v>
      </c>
      <c r="KA50" s="30">
        <f t="shared" si="73"/>
        <v>100</v>
      </c>
      <c r="KB50" s="30">
        <f t="shared" si="74"/>
        <v>102.66675517790759</v>
      </c>
      <c r="KC50" s="30">
        <f t="shared" si="75"/>
        <v>110</v>
      </c>
      <c r="KD50" s="30">
        <f t="shared" si="76"/>
        <v>110</v>
      </c>
      <c r="KE50" s="30">
        <f t="shared" si="77"/>
        <v>110</v>
      </c>
      <c r="KF50" s="30">
        <f t="shared" si="78"/>
        <v>110</v>
      </c>
      <c r="KG50" s="30">
        <f t="shared" si="79"/>
        <v>110</v>
      </c>
      <c r="KH50" s="30">
        <f t="shared" si="80"/>
        <v>110</v>
      </c>
      <c r="KI50" s="30">
        <f t="shared" si="81"/>
        <v>110</v>
      </c>
      <c r="KJ50" s="30">
        <f t="shared" si="82"/>
        <v>110</v>
      </c>
      <c r="KK50" s="30">
        <f t="shared" si="83"/>
        <v>110</v>
      </c>
      <c r="KL50" s="30">
        <f t="shared" si="84"/>
        <v>110</v>
      </c>
      <c r="KM50" s="30">
        <f t="shared" si="85"/>
        <v>112.66675517790759</v>
      </c>
      <c r="KN50" s="30">
        <f t="shared" si="86"/>
        <v>120</v>
      </c>
      <c r="KO50" s="30">
        <f t="shared" si="87"/>
        <v>120</v>
      </c>
      <c r="KP50" s="30">
        <f t="shared" si="88"/>
        <v>120</v>
      </c>
      <c r="KQ50" s="30">
        <f t="shared" si="89"/>
        <v>120</v>
      </c>
      <c r="KR50" s="30">
        <f t="shared" si="90"/>
        <v>120</v>
      </c>
      <c r="KS50" s="30">
        <f t="shared" si="91"/>
        <v>120</v>
      </c>
      <c r="KT50" s="30">
        <f t="shared" si="92"/>
        <v>120</v>
      </c>
      <c r="KU50" s="30">
        <f t="shared" si="93"/>
        <v>120</v>
      </c>
      <c r="KV50" s="30">
        <f t="shared" si="94"/>
        <v>120</v>
      </c>
      <c r="KW50" s="30">
        <f t="shared" si="95"/>
        <v>120</v>
      </c>
      <c r="KX50" s="30">
        <f t="shared" si="96"/>
        <v>120</v>
      </c>
      <c r="KY50" s="30">
        <f t="shared" si="97"/>
        <v>120</v>
      </c>
      <c r="KZ50" s="30">
        <f t="shared" si="98"/>
        <v>134.39989378651089</v>
      </c>
      <c r="LA50" s="30">
        <f t="shared" si="99"/>
        <v>138</v>
      </c>
      <c r="LB50" s="30">
        <f t="shared" si="99"/>
        <v>138</v>
      </c>
      <c r="LC50" s="30">
        <f t="shared" si="99"/>
        <v>138</v>
      </c>
      <c r="LD50" s="30">
        <f t="shared" si="99"/>
        <v>138</v>
      </c>
      <c r="LE50" s="30">
        <f t="shared" si="304"/>
        <v>138</v>
      </c>
      <c r="LF50" s="30">
        <f t="shared" si="304"/>
        <v>138</v>
      </c>
      <c r="LG50" s="30">
        <f t="shared" si="304"/>
        <v>138</v>
      </c>
      <c r="LH50" s="30">
        <f t="shared" si="304"/>
        <v>138</v>
      </c>
      <c r="LI50" s="30">
        <f t="shared" si="304"/>
        <v>138</v>
      </c>
      <c r="LJ50" s="30">
        <f t="shared" si="585"/>
        <v>138</v>
      </c>
      <c r="LK50" s="30">
        <f t="shared" si="585"/>
        <v>138</v>
      </c>
      <c r="LL50" s="30">
        <f t="shared" si="585"/>
        <v>138</v>
      </c>
      <c r="LM50" s="30">
        <f t="shared" si="585"/>
        <v>138</v>
      </c>
      <c r="LN50" s="30">
        <f t="shared" si="585"/>
        <v>138</v>
      </c>
      <c r="LO50" s="30">
        <f t="shared" si="585"/>
        <v>138</v>
      </c>
      <c r="LP50" s="30">
        <f t="shared" si="585"/>
        <v>138</v>
      </c>
      <c r="LQ50" s="30">
        <f t="shared" si="585"/>
        <v>138</v>
      </c>
      <c r="LR50" s="30">
        <f t="shared" si="586"/>
        <v>138</v>
      </c>
      <c r="LS50" s="30">
        <f t="shared" si="586"/>
        <v>138</v>
      </c>
      <c r="LT50" s="69">
        <f t="shared" si="100"/>
        <v>138</v>
      </c>
      <c r="LU50" s="40">
        <f t="shared" si="101"/>
        <v>138</v>
      </c>
      <c r="LV50" s="40">
        <f t="shared" si="102"/>
        <v>0</v>
      </c>
    </row>
    <row r="51" spans="1:334" x14ac:dyDescent="0.25">
      <c r="A51" s="21">
        <f t="shared" si="103"/>
        <v>50</v>
      </c>
      <c r="B51" s="22" t="s">
        <v>211</v>
      </c>
      <c r="C51" s="21" t="s">
        <v>520</v>
      </c>
      <c r="D51" s="22" t="s">
        <v>7</v>
      </c>
      <c r="E51" s="23" t="s">
        <v>849</v>
      </c>
      <c r="F51" s="21" t="s">
        <v>1111</v>
      </c>
      <c r="G51" s="23" t="s">
        <v>226</v>
      </c>
      <c r="H51" s="24" t="s">
        <v>295</v>
      </c>
      <c r="I51" s="21" t="s">
        <v>197</v>
      </c>
      <c r="J51" s="94">
        <v>41383</v>
      </c>
      <c r="K51" s="94">
        <v>43030</v>
      </c>
      <c r="L51" s="21" t="s">
        <v>275</v>
      </c>
      <c r="M51" s="25">
        <v>1144</v>
      </c>
      <c r="N51" s="25">
        <v>1910</v>
      </c>
      <c r="O51" s="26">
        <v>0.16</v>
      </c>
      <c r="P51" s="27">
        <v>390660</v>
      </c>
      <c r="Q51" s="27">
        <v>349303</v>
      </c>
      <c r="R51" s="27">
        <v>456759</v>
      </c>
      <c r="S51" s="27">
        <v>470674</v>
      </c>
      <c r="T51" s="25">
        <v>664716</v>
      </c>
      <c r="U51" s="25">
        <v>621789</v>
      </c>
      <c r="V51" s="25">
        <v>640209</v>
      </c>
      <c r="W51" s="25">
        <v>549466</v>
      </c>
      <c r="X51" s="25">
        <v>717404</v>
      </c>
      <c r="Y51" s="25">
        <v>630000</v>
      </c>
      <c r="Z51" s="25">
        <v>640962</v>
      </c>
      <c r="AA51" s="25">
        <v>636390</v>
      </c>
      <c r="AB51" s="25">
        <v>664000</v>
      </c>
      <c r="AC51" s="25">
        <v>745513</v>
      </c>
      <c r="AD51" s="25">
        <v>729984</v>
      </c>
      <c r="AE51" s="25">
        <v>619566</v>
      </c>
      <c r="AF51" s="25">
        <v>972044.14</v>
      </c>
      <c r="AG51" s="25">
        <v>734310</v>
      </c>
      <c r="AH51" s="25">
        <v>639014</v>
      </c>
      <c r="AI51" s="25">
        <v>659726</v>
      </c>
      <c r="AJ51" s="25">
        <v>481696.88888888888</v>
      </c>
      <c r="AK51" s="25">
        <v>379120</v>
      </c>
      <c r="AL51" s="25">
        <v>637498</v>
      </c>
      <c r="AM51" s="25">
        <v>675464</v>
      </c>
      <c r="AN51" s="25">
        <v>695076</v>
      </c>
      <c r="AO51" s="25">
        <v>853101.33333333337</v>
      </c>
      <c r="AP51" s="25">
        <v>794168</v>
      </c>
      <c r="AQ51" s="25">
        <v>874589</v>
      </c>
      <c r="AR51" s="25">
        <v>1061581.5789473683</v>
      </c>
      <c r="AS51" s="25">
        <v>821975</v>
      </c>
      <c r="AT51" s="25">
        <v>821975</v>
      </c>
      <c r="AU51" s="25">
        <v>1024507</v>
      </c>
      <c r="AV51" s="25">
        <v>895583</v>
      </c>
      <c r="AW51" s="25">
        <v>745095</v>
      </c>
      <c r="AX51" s="25">
        <v>852515</v>
      </c>
      <c r="AY51" s="25">
        <v>875192</v>
      </c>
      <c r="AZ51" s="25">
        <v>855336</v>
      </c>
      <c r="BA51" s="25">
        <v>860038</v>
      </c>
      <c r="BB51" s="25">
        <v>687675</v>
      </c>
      <c r="BC51" s="25">
        <v>898763</v>
      </c>
      <c r="BD51" s="75">
        <v>992540</v>
      </c>
      <c r="BE51" s="75">
        <v>833141</v>
      </c>
      <c r="BF51" s="75">
        <v>974040</v>
      </c>
      <c r="BG51" s="75">
        <v>851964</v>
      </c>
      <c r="BH51" s="75">
        <v>1042761</v>
      </c>
      <c r="BI51" s="75">
        <v>900223</v>
      </c>
      <c r="BJ51" s="75">
        <v>800200</v>
      </c>
      <c r="BK51" s="75">
        <v>820773</v>
      </c>
      <c r="BL51" s="75">
        <v>995703</v>
      </c>
      <c r="BM51" s="75">
        <v>989541</v>
      </c>
      <c r="BN51" s="75">
        <v>998624</v>
      </c>
      <c r="BO51" s="75">
        <v>1053771</v>
      </c>
      <c r="BP51" s="28">
        <f t="shared" si="63"/>
        <v>1009409.75</v>
      </c>
      <c r="BQ51" s="29">
        <f t="shared" si="523"/>
        <v>341.48601398601397</v>
      </c>
      <c r="BR51" s="29">
        <f t="shared" si="524"/>
        <v>305.33479020979019</v>
      </c>
      <c r="BS51" s="29">
        <f t="shared" si="525"/>
        <v>399.26486013986016</v>
      </c>
      <c r="BT51" s="29">
        <f t="shared" si="526"/>
        <v>411.42832167832165</v>
      </c>
      <c r="BU51" s="29">
        <f t="shared" si="527"/>
        <v>581.0454545454545</v>
      </c>
      <c r="BV51" s="29">
        <f t="shared" si="528"/>
        <v>543.52185314685312</v>
      </c>
      <c r="BW51" s="29">
        <f t="shared" si="529"/>
        <v>559.62325174825173</v>
      </c>
      <c r="BX51" s="29">
        <f t="shared" si="530"/>
        <v>480.30244755244757</v>
      </c>
      <c r="BY51" s="29">
        <f t="shared" si="531"/>
        <v>627.10139860139861</v>
      </c>
      <c r="BZ51" s="29">
        <f t="shared" si="532"/>
        <v>550.69930069930069</v>
      </c>
      <c r="CA51" s="29">
        <f t="shared" si="533"/>
        <v>560.28146853146848</v>
      </c>
      <c r="CB51" s="29">
        <f t="shared" si="534"/>
        <v>556.28496503496501</v>
      </c>
      <c r="CC51" s="29">
        <f t="shared" si="535"/>
        <v>580.41958041958037</v>
      </c>
      <c r="CD51" s="29">
        <f t="shared" si="536"/>
        <v>651.67220279720277</v>
      </c>
      <c r="CE51" s="29">
        <f t="shared" si="537"/>
        <v>638.09790209790208</v>
      </c>
      <c r="CF51" s="29">
        <f t="shared" si="538"/>
        <v>541.57867132867136</v>
      </c>
      <c r="CG51" s="29">
        <f t="shared" si="539"/>
        <v>849.68893356643355</v>
      </c>
      <c r="CH51" s="29">
        <f t="shared" si="540"/>
        <v>641.87937062937067</v>
      </c>
      <c r="CI51" s="29">
        <f t="shared" si="541"/>
        <v>558.57867132867136</v>
      </c>
      <c r="CJ51" s="29">
        <f t="shared" si="542"/>
        <v>576.6835664335664</v>
      </c>
      <c r="CK51" s="29">
        <f t="shared" si="543"/>
        <v>421.06371406371403</v>
      </c>
      <c r="CL51" s="29">
        <f t="shared" si="544"/>
        <v>331.39860139860139</v>
      </c>
      <c r="CM51" s="29">
        <f t="shared" si="545"/>
        <v>557.25349650349654</v>
      </c>
      <c r="CN51" s="29">
        <f t="shared" si="546"/>
        <v>590.44055944055947</v>
      </c>
      <c r="CO51" s="29">
        <f t="shared" si="547"/>
        <v>607.58391608391605</v>
      </c>
      <c r="CP51" s="29">
        <f t="shared" si="548"/>
        <v>745.71794871794873</v>
      </c>
      <c r="CQ51" s="29">
        <f t="shared" si="549"/>
        <v>694.20279720279723</v>
      </c>
      <c r="CR51" s="29">
        <f t="shared" si="550"/>
        <v>764.50087412587413</v>
      </c>
      <c r="CS51" s="29">
        <f t="shared" si="550"/>
        <v>927.955925653294</v>
      </c>
      <c r="CT51" s="29">
        <f t="shared" si="550"/>
        <v>718.50961538461536</v>
      </c>
      <c r="CU51" s="29">
        <f t="shared" si="550"/>
        <v>718.50961538461536</v>
      </c>
      <c r="CV51" s="29">
        <f t="shared" si="550"/>
        <v>895.54807692307691</v>
      </c>
      <c r="CW51" s="29">
        <f t="shared" si="550"/>
        <v>782.85227272727275</v>
      </c>
      <c r="CX51" s="29">
        <f t="shared" si="550"/>
        <v>651.30681818181813</v>
      </c>
      <c r="CY51" s="29">
        <f t="shared" si="550"/>
        <v>745.20541958041963</v>
      </c>
      <c r="CZ51" s="29">
        <f t="shared" si="550"/>
        <v>765.02797202797206</v>
      </c>
      <c r="DA51" s="29">
        <f t="shared" si="550"/>
        <v>747.67132867132864</v>
      </c>
      <c r="DB51" s="29">
        <f t="shared" si="550"/>
        <v>751.78146853146848</v>
      </c>
      <c r="DC51" s="29">
        <f t="shared" si="550"/>
        <v>601.11451048951051</v>
      </c>
      <c r="DD51" s="29">
        <f t="shared" si="550"/>
        <v>785.63199300699296</v>
      </c>
      <c r="DE51" s="29">
        <f t="shared" si="551"/>
        <v>867.60489510489515</v>
      </c>
      <c r="DF51" s="29">
        <f t="shared" si="552"/>
        <v>728.27010489510485</v>
      </c>
      <c r="DG51" s="29">
        <f t="shared" si="553"/>
        <v>851.4335664335664</v>
      </c>
      <c r="DH51" s="29">
        <f t="shared" si="554"/>
        <v>744.72377622377621</v>
      </c>
      <c r="DI51" s="29">
        <f t="shared" si="555"/>
        <v>911.50437062937067</v>
      </c>
      <c r="DJ51" s="29">
        <f t="shared" si="556"/>
        <v>786.90821678321674</v>
      </c>
      <c r="DK51" s="29">
        <f t="shared" si="556"/>
        <v>699.47552447552448</v>
      </c>
      <c r="DL51" s="29">
        <f t="shared" si="556"/>
        <v>717.45891608391605</v>
      </c>
      <c r="DM51" s="29">
        <f t="shared" si="556"/>
        <v>870.3697552447552</v>
      </c>
      <c r="DN51" s="29">
        <f t="shared" si="557"/>
        <v>864.98339160839157</v>
      </c>
      <c r="DO51" s="29">
        <f t="shared" si="557"/>
        <v>872.92307692307691</v>
      </c>
      <c r="DP51" s="29">
        <f t="shared" si="557"/>
        <v>921.12849650349654</v>
      </c>
      <c r="DQ51" s="105">
        <f t="shared" si="558"/>
        <v>882.35118006993002</v>
      </c>
      <c r="DR51" s="25">
        <v>171900</v>
      </c>
      <c r="DS51" s="25">
        <v>171900</v>
      </c>
      <c r="DT51" s="25">
        <v>171900</v>
      </c>
      <c r="DU51" s="25">
        <v>171900</v>
      </c>
      <c r="DV51" s="25">
        <v>171900</v>
      </c>
      <c r="DW51" s="25">
        <v>171900</v>
      </c>
      <c r="DX51" s="25">
        <v>171900</v>
      </c>
      <c r="DY51" s="25">
        <v>171900</v>
      </c>
      <c r="DZ51" s="25">
        <v>171900</v>
      </c>
      <c r="EA51" s="25">
        <v>176993</v>
      </c>
      <c r="EB51" s="25">
        <v>191000</v>
      </c>
      <c r="EC51" s="25">
        <v>191000</v>
      </c>
      <c r="ED51" s="25">
        <v>191000</v>
      </c>
      <c r="EE51" s="25">
        <v>191000</v>
      </c>
      <c r="EF51" s="25">
        <v>191000</v>
      </c>
      <c r="EG51" s="25">
        <v>191000</v>
      </c>
      <c r="EH51" s="25">
        <v>191000</v>
      </c>
      <c r="EI51" s="25">
        <v>191000</v>
      </c>
      <c r="EJ51" s="25">
        <v>191000</v>
      </c>
      <c r="EK51" s="25">
        <v>191000</v>
      </c>
      <c r="EL51" s="25">
        <v>191000</v>
      </c>
      <c r="EM51" s="25">
        <v>196093</v>
      </c>
      <c r="EN51" s="25">
        <v>210100</v>
      </c>
      <c r="EO51" s="25">
        <v>210100</v>
      </c>
      <c r="EP51" s="25">
        <v>210100</v>
      </c>
      <c r="EQ51" s="25">
        <v>210100</v>
      </c>
      <c r="ER51" s="25">
        <v>210100</v>
      </c>
      <c r="ES51" s="25">
        <v>210100</v>
      </c>
      <c r="ET51" s="25">
        <v>210100</v>
      </c>
      <c r="EU51" s="25">
        <v>210100</v>
      </c>
      <c r="EV51" s="25">
        <v>210100</v>
      </c>
      <c r="EW51" s="25">
        <v>210100</v>
      </c>
      <c r="EX51" s="25">
        <v>210100</v>
      </c>
      <c r="EY51" s="25">
        <v>214022</v>
      </c>
      <c r="EZ51" s="25">
        <v>224807</v>
      </c>
      <c r="FA51" s="25">
        <v>224807</v>
      </c>
      <c r="FB51" s="25">
        <v>224807</v>
      </c>
      <c r="FC51" s="25">
        <v>224807</v>
      </c>
      <c r="FD51" s="25">
        <v>224807</v>
      </c>
      <c r="FE51" s="25">
        <v>224807</v>
      </c>
      <c r="FF51" s="25">
        <v>224807</v>
      </c>
      <c r="FG51" s="25">
        <v>224807</v>
      </c>
      <c r="FH51" s="25">
        <v>224807</v>
      </c>
      <c r="FI51" s="25">
        <v>224807</v>
      </c>
      <c r="FJ51" s="25">
        <v>224807</v>
      </c>
      <c r="FK51" s="25">
        <v>229003</v>
      </c>
      <c r="FL51" s="25">
        <v>240543</v>
      </c>
      <c r="FM51" s="25">
        <v>240543</v>
      </c>
      <c r="FN51" s="25">
        <v>240543</v>
      </c>
      <c r="FO51" s="25">
        <v>240543</v>
      </c>
      <c r="FP51" s="25">
        <v>240543</v>
      </c>
      <c r="FQ51" s="75">
        <v>240543</v>
      </c>
      <c r="FR51" s="28">
        <f t="shared" si="64"/>
        <v>240543</v>
      </c>
      <c r="FS51" s="25">
        <v>0</v>
      </c>
      <c r="FT51" s="25">
        <v>0</v>
      </c>
      <c r="FU51" s="25">
        <v>0</v>
      </c>
      <c r="FV51" s="25">
        <v>0</v>
      </c>
      <c r="FW51" s="25">
        <v>0</v>
      </c>
      <c r="FX51" s="25">
        <v>0</v>
      </c>
      <c r="FY51" s="25">
        <v>0</v>
      </c>
      <c r="FZ51" s="25">
        <v>0</v>
      </c>
      <c r="GA51" s="25">
        <v>0</v>
      </c>
      <c r="GB51" s="25">
        <v>0</v>
      </c>
      <c r="GC51" s="25">
        <v>0</v>
      </c>
      <c r="GD51" s="25">
        <v>0</v>
      </c>
      <c r="GE51" s="25">
        <v>0</v>
      </c>
      <c r="GF51" s="25">
        <v>0</v>
      </c>
      <c r="GG51" s="25">
        <v>0</v>
      </c>
      <c r="GH51" s="25">
        <v>0</v>
      </c>
      <c r="GI51" s="25">
        <v>0</v>
      </c>
      <c r="GJ51" s="25">
        <v>0</v>
      </c>
      <c r="GK51" s="25">
        <v>0</v>
      </c>
      <c r="GL51" s="25">
        <v>0</v>
      </c>
      <c r="GM51" s="25">
        <v>0</v>
      </c>
      <c r="GN51" s="25">
        <v>0</v>
      </c>
      <c r="GO51" s="25">
        <v>0</v>
      </c>
      <c r="GP51" s="25">
        <v>0</v>
      </c>
      <c r="GQ51" s="25">
        <v>0</v>
      </c>
      <c r="GR51" s="25">
        <v>0</v>
      </c>
      <c r="GS51" s="25">
        <v>0</v>
      </c>
      <c r="GT51" s="25">
        <v>0</v>
      </c>
      <c r="GU51" s="25">
        <v>0</v>
      </c>
      <c r="GV51" s="25">
        <v>0</v>
      </c>
      <c r="GW51" s="25">
        <v>0</v>
      </c>
      <c r="GX51" s="25">
        <v>0</v>
      </c>
      <c r="GY51" s="25">
        <v>0</v>
      </c>
      <c r="GZ51" s="25">
        <v>0</v>
      </c>
      <c r="HA51" s="25">
        <v>0</v>
      </c>
      <c r="HB51" s="25">
        <v>0</v>
      </c>
      <c r="HC51" s="75">
        <v>0</v>
      </c>
      <c r="HD51" s="75">
        <v>0</v>
      </c>
      <c r="HE51" s="75">
        <v>0</v>
      </c>
      <c r="HF51" s="75">
        <v>0</v>
      </c>
      <c r="HG51" s="75">
        <v>0</v>
      </c>
      <c r="HH51" s="75">
        <v>0</v>
      </c>
      <c r="HI51" s="75">
        <v>0</v>
      </c>
      <c r="HJ51" s="75">
        <v>0</v>
      </c>
      <c r="HK51" s="75">
        <v>0</v>
      </c>
      <c r="HL51" s="75">
        <v>0</v>
      </c>
      <c r="HM51" s="75">
        <v>0</v>
      </c>
      <c r="HN51" s="75">
        <v>0</v>
      </c>
      <c r="HO51" s="75">
        <v>0</v>
      </c>
      <c r="HP51" s="75">
        <v>0</v>
      </c>
      <c r="HQ51" s="75">
        <v>0</v>
      </c>
      <c r="HR51" s="75">
        <v>0</v>
      </c>
      <c r="HS51" s="25">
        <f t="shared" si="27"/>
        <v>171900</v>
      </c>
      <c r="HT51" s="25">
        <f t="shared" si="28"/>
        <v>171900</v>
      </c>
      <c r="HU51" s="25">
        <f t="shared" si="29"/>
        <v>171900</v>
      </c>
      <c r="HV51" s="25">
        <f t="shared" si="30"/>
        <v>171900</v>
      </c>
      <c r="HW51" s="25">
        <f t="shared" si="31"/>
        <v>171900</v>
      </c>
      <c r="HX51" s="25">
        <f t="shared" si="32"/>
        <v>171900</v>
      </c>
      <c r="HY51" s="25">
        <f t="shared" si="33"/>
        <v>171900</v>
      </c>
      <c r="HZ51" s="25">
        <f t="shared" si="34"/>
        <v>171900</v>
      </c>
      <c r="IA51" s="25">
        <f t="shared" si="35"/>
        <v>171900</v>
      </c>
      <c r="IB51" s="25">
        <f t="shared" si="36"/>
        <v>176993</v>
      </c>
      <c r="IC51" s="25">
        <f t="shared" si="37"/>
        <v>191000</v>
      </c>
      <c r="ID51" s="25">
        <f t="shared" si="38"/>
        <v>191000</v>
      </c>
      <c r="IE51" s="25">
        <f t="shared" si="39"/>
        <v>191000</v>
      </c>
      <c r="IF51" s="25">
        <f t="shared" si="40"/>
        <v>191000</v>
      </c>
      <c r="IG51" s="25">
        <f t="shared" si="41"/>
        <v>191000</v>
      </c>
      <c r="IH51" s="25">
        <f t="shared" si="42"/>
        <v>191000</v>
      </c>
      <c r="II51" s="25">
        <f t="shared" si="43"/>
        <v>191000</v>
      </c>
      <c r="IJ51" s="25">
        <f t="shared" si="44"/>
        <v>191000</v>
      </c>
      <c r="IK51" s="25">
        <f t="shared" si="45"/>
        <v>191000</v>
      </c>
      <c r="IL51" s="25">
        <f t="shared" si="46"/>
        <v>191000</v>
      </c>
      <c r="IM51" s="25">
        <f t="shared" si="47"/>
        <v>191000</v>
      </c>
      <c r="IN51" s="25">
        <f t="shared" si="48"/>
        <v>196093</v>
      </c>
      <c r="IO51" s="25">
        <f t="shared" si="49"/>
        <v>210100</v>
      </c>
      <c r="IP51" s="25">
        <f t="shared" si="50"/>
        <v>210100</v>
      </c>
      <c r="IQ51" s="25">
        <f t="shared" si="302"/>
        <v>210100</v>
      </c>
      <c r="IR51" s="25">
        <f t="shared" si="303"/>
        <v>210100</v>
      </c>
      <c r="IS51" s="25">
        <f t="shared" si="587"/>
        <v>210100</v>
      </c>
      <c r="IT51" s="25">
        <f t="shared" si="588"/>
        <v>210100</v>
      </c>
      <c r="IU51" s="25">
        <f t="shared" si="55"/>
        <v>210100</v>
      </c>
      <c r="IV51" s="25">
        <f t="shared" si="56"/>
        <v>210100</v>
      </c>
      <c r="IW51" s="25">
        <f t="shared" si="671"/>
        <v>210100</v>
      </c>
      <c r="IX51" s="25">
        <f t="shared" si="171"/>
        <v>210100</v>
      </c>
      <c r="IY51" s="25">
        <f t="shared" si="672"/>
        <v>210100</v>
      </c>
      <c r="IZ51" s="25">
        <f t="shared" si="673"/>
        <v>214022</v>
      </c>
      <c r="JA51" s="25">
        <f t="shared" si="239"/>
        <v>224807</v>
      </c>
      <c r="JB51" s="25">
        <f t="shared" si="240"/>
        <v>224807</v>
      </c>
      <c r="JC51" s="25">
        <f t="shared" si="241"/>
        <v>224807</v>
      </c>
      <c r="JD51" s="25">
        <f t="shared" si="242"/>
        <v>224807</v>
      </c>
      <c r="JE51" s="25">
        <f t="shared" si="243"/>
        <v>224807</v>
      </c>
      <c r="JF51" s="25">
        <f t="shared" si="420"/>
        <v>224807</v>
      </c>
      <c r="JG51" s="25">
        <f t="shared" si="421"/>
        <v>224807</v>
      </c>
      <c r="JH51" s="25">
        <f t="shared" si="422"/>
        <v>224807</v>
      </c>
      <c r="JI51" s="25">
        <f t="shared" si="423"/>
        <v>224807</v>
      </c>
      <c r="JJ51" s="25">
        <f t="shared" si="424"/>
        <v>224807</v>
      </c>
      <c r="JK51" s="25">
        <f t="shared" si="425"/>
        <v>224807</v>
      </c>
      <c r="JL51" s="25">
        <f t="shared" si="426"/>
        <v>229003</v>
      </c>
      <c r="JM51" s="25">
        <f t="shared" si="427"/>
        <v>240543</v>
      </c>
      <c r="JN51" s="25">
        <f t="shared" si="428"/>
        <v>240543</v>
      </c>
      <c r="JO51" s="25">
        <f t="shared" si="429"/>
        <v>240543</v>
      </c>
      <c r="JP51" s="25">
        <f t="shared" si="759"/>
        <v>240543</v>
      </c>
      <c r="JQ51" s="25">
        <f t="shared" si="760"/>
        <v>240543</v>
      </c>
      <c r="JR51" s="25">
        <f t="shared" si="761"/>
        <v>240543</v>
      </c>
      <c r="JS51" s="28">
        <f t="shared" si="65"/>
        <v>240543</v>
      </c>
      <c r="JT51" s="30">
        <f t="shared" si="66"/>
        <v>90</v>
      </c>
      <c r="JU51" s="30">
        <f t="shared" si="67"/>
        <v>90</v>
      </c>
      <c r="JV51" s="30">
        <f t="shared" si="68"/>
        <v>90</v>
      </c>
      <c r="JW51" s="30">
        <f t="shared" si="69"/>
        <v>90</v>
      </c>
      <c r="JX51" s="30">
        <f t="shared" si="70"/>
        <v>90</v>
      </c>
      <c r="JY51" s="30">
        <f t="shared" si="71"/>
        <v>90</v>
      </c>
      <c r="JZ51" s="30">
        <f t="shared" si="72"/>
        <v>90</v>
      </c>
      <c r="KA51" s="30">
        <f t="shared" si="73"/>
        <v>90</v>
      </c>
      <c r="KB51" s="30">
        <f t="shared" si="74"/>
        <v>90</v>
      </c>
      <c r="KC51" s="30">
        <f t="shared" si="75"/>
        <v>92.666492146596852</v>
      </c>
      <c r="KD51" s="30">
        <f t="shared" si="76"/>
        <v>100</v>
      </c>
      <c r="KE51" s="30">
        <f t="shared" si="77"/>
        <v>100</v>
      </c>
      <c r="KF51" s="30">
        <f t="shared" si="78"/>
        <v>100</v>
      </c>
      <c r="KG51" s="30">
        <f t="shared" si="79"/>
        <v>100</v>
      </c>
      <c r="KH51" s="30">
        <f t="shared" si="80"/>
        <v>100</v>
      </c>
      <c r="KI51" s="30">
        <f t="shared" si="81"/>
        <v>100</v>
      </c>
      <c r="KJ51" s="30">
        <f t="shared" si="82"/>
        <v>100</v>
      </c>
      <c r="KK51" s="30">
        <f t="shared" si="83"/>
        <v>100</v>
      </c>
      <c r="KL51" s="30">
        <f t="shared" si="84"/>
        <v>100</v>
      </c>
      <c r="KM51" s="30">
        <f t="shared" si="85"/>
        <v>100</v>
      </c>
      <c r="KN51" s="30">
        <f t="shared" si="86"/>
        <v>100</v>
      </c>
      <c r="KO51" s="30">
        <f t="shared" si="87"/>
        <v>102.66649214659685</v>
      </c>
      <c r="KP51" s="30">
        <f t="shared" si="88"/>
        <v>110</v>
      </c>
      <c r="KQ51" s="30">
        <f t="shared" si="89"/>
        <v>110</v>
      </c>
      <c r="KR51" s="30">
        <f t="shared" si="90"/>
        <v>110</v>
      </c>
      <c r="KS51" s="30">
        <f t="shared" si="91"/>
        <v>110</v>
      </c>
      <c r="KT51" s="30">
        <f t="shared" si="92"/>
        <v>110</v>
      </c>
      <c r="KU51" s="30">
        <f t="shared" si="93"/>
        <v>110</v>
      </c>
      <c r="KV51" s="30">
        <f t="shared" si="94"/>
        <v>110</v>
      </c>
      <c r="KW51" s="30">
        <f t="shared" si="95"/>
        <v>110</v>
      </c>
      <c r="KX51" s="30">
        <f t="shared" si="96"/>
        <v>110</v>
      </c>
      <c r="KY51" s="30">
        <f t="shared" si="97"/>
        <v>110</v>
      </c>
      <c r="KZ51" s="30">
        <f t="shared" si="98"/>
        <v>110</v>
      </c>
      <c r="LA51" s="30">
        <f t="shared" si="99"/>
        <v>112.05340314136126</v>
      </c>
      <c r="LB51" s="30">
        <f t="shared" si="99"/>
        <v>117.7</v>
      </c>
      <c r="LC51" s="30">
        <f t="shared" si="99"/>
        <v>117.7</v>
      </c>
      <c r="LD51" s="30">
        <f t="shared" si="99"/>
        <v>117.7</v>
      </c>
      <c r="LE51" s="30">
        <f t="shared" si="304"/>
        <v>117.7</v>
      </c>
      <c r="LF51" s="30">
        <f t="shared" si="304"/>
        <v>117.7</v>
      </c>
      <c r="LG51" s="30">
        <f t="shared" si="304"/>
        <v>117.7</v>
      </c>
      <c r="LH51" s="30">
        <f t="shared" si="304"/>
        <v>117.7</v>
      </c>
      <c r="LI51" s="30">
        <f t="shared" si="304"/>
        <v>117.7</v>
      </c>
      <c r="LJ51" s="30">
        <f t="shared" si="585"/>
        <v>117.7</v>
      </c>
      <c r="LK51" s="30">
        <f t="shared" si="585"/>
        <v>117.7</v>
      </c>
      <c r="LL51" s="30">
        <f t="shared" si="585"/>
        <v>117.7</v>
      </c>
      <c r="LM51" s="30">
        <f t="shared" si="585"/>
        <v>119.89685863874345</v>
      </c>
      <c r="LN51" s="30">
        <f t="shared" si="585"/>
        <v>125.93874345549739</v>
      </c>
      <c r="LO51" s="30">
        <f t="shared" si="585"/>
        <v>125.93874345549739</v>
      </c>
      <c r="LP51" s="30">
        <f t="shared" si="585"/>
        <v>125.93874345549739</v>
      </c>
      <c r="LQ51" s="30">
        <f t="shared" si="585"/>
        <v>125.93874345549739</v>
      </c>
      <c r="LR51" s="30">
        <f t="shared" si="586"/>
        <v>125.93874345549739</v>
      </c>
      <c r="LS51" s="30">
        <f t="shared" si="586"/>
        <v>125.93874345549739</v>
      </c>
      <c r="LT51" s="69">
        <f t="shared" si="100"/>
        <v>125.93874345549739</v>
      </c>
      <c r="LU51" s="40">
        <f t="shared" si="101"/>
        <v>125.93874345549739</v>
      </c>
      <c r="LV51" s="40">
        <f t="shared" si="102"/>
        <v>0</v>
      </c>
    </row>
    <row r="52" spans="1:334" x14ac:dyDescent="0.25">
      <c r="A52" s="21">
        <f t="shared" si="103"/>
        <v>51</v>
      </c>
      <c r="B52" s="22" t="s">
        <v>211</v>
      </c>
      <c r="C52" s="21" t="s">
        <v>521</v>
      </c>
      <c r="D52" s="22" t="s">
        <v>7</v>
      </c>
      <c r="E52" s="23" t="s">
        <v>1250</v>
      </c>
      <c r="F52" s="21" t="s">
        <v>1250</v>
      </c>
      <c r="G52" s="32" t="s">
        <v>239</v>
      </c>
      <c r="H52" s="31" t="s">
        <v>290</v>
      </c>
      <c r="I52" s="21" t="s">
        <v>197</v>
      </c>
      <c r="J52" s="94">
        <v>41572</v>
      </c>
      <c r="K52" s="94"/>
      <c r="L52" s="21" t="s">
        <v>275</v>
      </c>
      <c r="M52" s="25">
        <v>949</v>
      </c>
      <c r="N52" s="25">
        <v>1585</v>
      </c>
      <c r="O52" s="26">
        <v>0</v>
      </c>
      <c r="P52" s="27">
        <v>0</v>
      </c>
      <c r="Q52" s="27">
        <v>0</v>
      </c>
      <c r="R52" s="27">
        <v>0</v>
      </c>
      <c r="S52" s="27"/>
      <c r="T52" s="25"/>
      <c r="U52" s="25">
        <v>0</v>
      </c>
      <c r="V52" s="25">
        <v>0</v>
      </c>
      <c r="W52" s="25">
        <v>1132500</v>
      </c>
      <c r="X52" s="25">
        <v>1781802</v>
      </c>
      <c r="Y52" s="25">
        <v>1344029</v>
      </c>
      <c r="Z52" s="25">
        <v>1052000</v>
      </c>
      <c r="AA52" s="25">
        <v>1011417</v>
      </c>
      <c r="AB52" s="25">
        <v>987125</v>
      </c>
      <c r="AC52" s="25">
        <v>915305</v>
      </c>
      <c r="AD52" s="25">
        <v>990000</v>
      </c>
      <c r="AE52" s="25">
        <v>900000</v>
      </c>
      <c r="AF52" s="25">
        <v>1040202</v>
      </c>
      <c r="AG52" s="25">
        <v>1015000</v>
      </c>
      <c r="AH52" s="25">
        <v>940000</v>
      </c>
      <c r="AI52" s="25">
        <v>1002000</v>
      </c>
      <c r="AJ52" s="25">
        <v>1020000</v>
      </c>
      <c r="AK52" s="25">
        <v>1345091</v>
      </c>
      <c r="AL52" s="25">
        <v>1098456</v>
      </c>
      <c r="AM52" s="25">
        <v>800000</v>
      </c>
      <c r="AN52" s="25">
        <v>1340561</v>
      </c>
      <c r="AO52" s="25">
        <v>1210009</v>
      </c>
      <c r="AP52" s="25">
        <v>952242</v>
      </c>
      <c r="AQ52" s="25">
        <v>1089719</v>
      </c>
      <c r="AR52" s="25">
        <v>1911702.0999999999</v>
      </c>
      <c r="AS52" s="25">
        <v>406776</v>
      </c>
      <c r="AT52" s="25">
        <v>610732</v>
      </c>
      <c r="AU52" s="25">
        <v>475438.90375776548</v>
      </c>
      <c r="AV52" s="25">
        <v>620378</v>
      </c>
      <c r="AW52" s="25">
        <v>0</v>
      </c>
      <c r="AX52" s="25">
        <v>1492849.1937599999</v>
      </c>
      <c r="AY52" s="25">
        <v>0</v>
      </c>
      <c r="AZ52" s="25">
        <v>0</v>
      </c>
      <c r="BA52" s="25">
        <v>0</v>
      </c>
      <c r="BB52" s="25">
        <v>0</v>
      </c>
      <c r="BC52" s="25">
        <v>0</v>
      </c>
      <c r="BD52" s="75">
        <v>0</v>
      </c>
      <c r="BE52" s="75">
        <v>0</v>
      </c>
      <c r="BF52" s="75">
        <v>0</v>
      </c>
      <c r="BG52" s="75">
        <v>0</v>
      </c>
      <c r="BH52" s="75">
        <v>0</v>
      </c>
      <c r="BI52" s="75">
        <v>0</v>
      </c>
      <c r="BJ52" s="75">
        <v>0</v>
      </c>
      <c r="BK52" s="75">
        <v>0</v>
      </c>
      <c r="BL52" s="75">
        <v>0</v>
      </c>
      <c r="BM52" s="75">
        <v>0</v>
      </c>
      <c r="BN52" s="75">
        <v>0</v>
      </c>
      <c r="BO52" s="75">
        <v>0</v>
      </c>
      <c r="BP52" s="28">
        <f t="shared" si="63"/>
        <v>0</v>
      </c>
      <c r="BQ52" s="29">
        <f t="shared" si="523"/>
        <v>0</v>
      </c>
      <c r="BR52" s="29">
        <f t="shared" si="524"/>
        <v>0</v>
      </c>
      <c r="BS52" s="29">
        <f t="shared" si="525"/>
        <v>0</v>
      </c>
      <c r="BT52" s="29">
        <f t="shared" si="526"/>
        <v>0</v>
      </c>
      <c r="BU52" s="29">
        <f t="shared" si="527"/>
        <v>0</v>
      </c>
      <c r="BV52" s="29">
        <f t="shared" si="528"/>
        <v>0</v>
      </c>
      <c r="BW52" s="29">
        <f t="shared" si="529"/>
        <v>0</v>
      </c>
      <c r="BX52" s="29">
        <f t="shared" si="530"/>
        <v>1193.3614330874605</v>
      </c>
      <c r="BY52" s="29">
        <f t="shared" si="531"/>
        <v>1877.5574288724974</v>
      </c>
      <c r="BZ52" s="29">
        <f t="shared" si="532"/>
        <v>1416.2581664910433</v>
      </c>
      <c r="CA52" s="29">
        <f t="shared" si="533"/>
        <v>1108.5353003161222</v>
      </c>
      <c r="CB52" s="29">
        <f t="shared" si="534"/>
        <v>1065.7713382507902</v>
      </c>
      <c r="CC52" s="29">
        <f t="shared" si="535"/>
        <v>1040.1738672286617</v>
      </c>
      <c r="CD52" s="29">
        <f t="shared" si="536"/>
        <v>964.49420442571125</v>
      </c>
      <c r="CE52" s="29">
        <f t="shared" si="537"/>
        <v>1043.2033719704953</v>
      </c>
      <c r="CF52" s="29">
        <f t="shared" si="538"/>
        <v>948.36670179135933</v>
      </c>
      <c r="CG52" s="29">
        <f t="shared" si="539"/>
        <v>1096.1032665964174</v>
      </c>
      <c r="CH52" s="29">
        <f t="shared" si="540"/>
        <v>1069.5468914646997</v>
      </c>
      <c r="CI52" s="29">
        <f t="shared" si="541"/>
        <v>990.5163329820864</v>
      </c>
      <c r="CJ52" s="29">
        <f t="shared" si="542"/>
        <v>1055.8482613277133</v>
      </c>
      <c r="CK52" s="29">
        <f t="shared" si="543"/>
        <v>1074.8155953635405</v>
      </c>
      <c r="CL52" s="29">
        <f t="shared" si="544"/>
        <v>1417.377239199157</v>
      </c>
      <c r="CM52" s="29">
        <f t="shared" si="545"/>
        <v>1157.4878819810326</v>
      </c>
      <c r="CN52" s="29">
        <f t="shared" si="546"/>
        <v>842.99262381454162</v>
      </c>
      <c r="CO52" s="29">
        <f t="shared" si="547"/>
        <v>1412.6037934668072</v>
      </c>
      <c r="CP52" s="29">
        <f t="shared" si="548"/>
        <v>1275.0358271865121</v>
      </c>
      <c r="CQ52" s="29">
        <f t="shared" si="549"/>
        <v>1003.4162276080084</v>
      </c>
      <c r="CR52" s="29">
        <f t="shared" si="550"/>
        <v>1148.2813487881981</v>
      </c>
      <c r="CS52" s="29">
        <f t="shared" si="550"/>
        <v>2014.4384615384613</v>
      </c>
      <c r="CT52" s="29">
        <f t="shared" si="550"/>
        <v>428.63645943097998</v>
      </c>
      <c r="CU52" s="29">
        <f t="shared" si="550"/>
        <v>643.55321390937831</v>
      </c>
      <c r="CV52" s="29">
        <f t="shared" si="550"/>
        <v>500.98936117783506</v>
      </c>
      <c r="CW52" s="29">
        <f t="shared" si="550"/>
        <v>653.71759747102215</v>
      </c>
      <c r="CX52" s="29">
        <f t="shared" si="550"/>
        <v>0</v>
      </c>
      <c r="CY52" s="29">
        <f t="shared" si="550"/>
        <v>1573.0760735089568</v>
      </c>
      <c r="CZ52" s="29">
        <f t="shared" si="550"/>
        <v>0</v>
      </c>
      <c r="DA52" s="29">
        <f t="shared" si="550"/>
        <v>0</v>
      </c>
      <c r="DB52" s="29">
        <f t="shared" si="550"/>
        <v>0</v>
      </c>
      <c r="DC52" s="29">
        <f t="shared" si="550"/>
        <v>0</v>
      </c>
      <c r="DD52" s="29">
        <f t="shared" si="550"/>
        <v>0</v>
      </c>
      <c r="DE52" s="29">
        <f t="shared" si="551"/>
        <v>0</v>
      </c>
      <c r="DF52" s="29">
        <f t="shared" si="552"/>
        <v>0</v>
      </c>
      <c r="DG52" s="29">
        <f t="shared" si="553"/>
        <v>0</v>
      </c>
      <c r="DH52" s="29">
        <f t="shared" si="554"/>
        <v>0</v>
      </c>
      <c r="DI52" s="29">
        <f t="shared" si="555"/>
        <v>0</v>
      </c>
      <c r="DJ52" s="29">
        <f t="shared" si="556"/>
        <v>0</v>
      </c>
      <c r="DK52" s="29">
        <f t="shared" si="556"/>
        <v>0</v>
      </c>
      <c r="DL52" s="29">
        <f t="shared" si="556"/>
        <v>0</v>
      </c>
      <c r="DM52" s="29">
        <f t="shared" si="556"/>
        <v>0</v>
      </c>
      <c r="DN52" s="29">
        <f t="shared" si="557"/>
        <v>0</v>
      </c>
      <c r="DO52" s="29">
        <f t="shared" si="557"/>
        <v>0</v>
      </c>
      <c r="DP52" s="29">
        <f t="shared" si="557"/>
        <v>0</v>
      </c>
      <c r="DQ52" s="105">
        <f t="shared" si="558"/>
        <v>0</v>
      </c>
      <c r="DR52" s="25"/>
      <c r="DS52" s="25"/>
      <c r="DT52" s="25"/>
      <c r="DU52" s="25"/>
      <c r="DV52" s="25"/>
      <c r="DW52" s="25">
        <v>179633</v>
      </c>
      <c r="DX52" s="25">
        <v>317000</v>
      </c>
      <c r="DY52" s="25">
        <v>317000</v>
      </c>
      <c r="DZ52" s="25">
        <v>317000</v>
      </c>
      <c r="EA52" s="25">
        <v>317000</v>
      </c>
      <c r="EB52" s="25">
        <v>317000</v>
      </c>
      <c r="EC52" s="25">
        <v>317000</v>
      </c>
      <c r="ED52" s="25">
        <v>317000</v>
      </c>
      <c r="EE52" s="25">
        <v>317000</v>
      </c>
      <c r="EF52" s="25">
        <v>317000</v>
      </c>
      <c r="EG52" s="25">
        <v>327567</v>
      </c>
      <c r="EH52" s="25">
        <v>332850</v>
      </c>
      <c r="EI52" s="25">
        <v>332850</v>
      </c>
      <c r="EJ52" s="25">
        <v>332850</v>
      </c>
      <c r="EK52" s="25">
        <v>332850</v>
      </c>
      <c r="EL52" s="25">
        <v>332850</v>
      </c>
      <c r="EM52" s="25">
        <v>332850</v>
      </c>
      <c r="EN52" s="25">
        <v>332850</v>
      </c>
      <c r="EO52" s="25">
        <v>332850</v>
      </c>
      <c r="EP52" s="25">
        <v>332850</v>
      </c>
      <c r="EQ52" s="25">
        <v>332850</v>
      </c>
      <c r="ER52" s="25">
        <v>332850</v>
      </c>
      <c r="ES52" s="25">
        <v>343417</v>
      </c>
      <c r="ET52" s="25">
        <v>348700</v>
      </c>
      <c r="EU52" s="25">
        <v>348700</v>
      </c>
      <c r="EV52" s="25">
        <v>348700</v>
      </c>
      <c r="EW52" s="25">
        <v>348700</v>
      </c>
      <c r="EX52" s="25">
        <v>348700</v>
      </c>
      <c r="EY52" s="25">
        <v>267337</v>
      </c>
      <c r="EZ52" s="25">
        <v>0</v>
      </c>
      <c r="FA52" s="25">
        <v>0</v>
      </c>
      <c r="FB52" s="25">
        <v>0</v>
      </c>
      <c r="FC52" s="25">
        <v>0</v>
      </c>
      <c r="FD52" s="25">
        <v>0</v>
      </c>
      <c r="FE52" s="25">
        <v>0</v>
      </c>
      <c r="FF52" s="25">
        <v>0</v>
      </c>
      <c r="FG52" s="25">
        <v>0</v>
      </c>
      <c r="FH52" s="25">
        <v>0</v>
      </c>
      <c r="FI52" s="25">
        <v>0</v>
      </c>
      <c r="FJ52" s="25">
        <v>0</v>
      </c>
      <c r="FK52" s="25">
        <v>0</v>
      </c>
      <c r="FL52" s="25">
        <v>0</v>
      </c>
      <c r="FM52" s="25">
        <v>0</v>
      </c>
      <c r="FN52" s="25">
        <v>0</v>
      </c>
      <c r="FO52" s="25">
        <v>0</v>
      </c>
      <c r="FP52" s="25">
        <v>0</v>
      </c>
      <c r="FQ52" s="75">
        <v>0</v>
      </c>
      <c r="FR52" s="28">
        <f t="shared" si="64"/>
        <v>0</v>
      </c>
      <c r="FS52" s="25">
        <v>0</v>
      </c>
      <c r="FT52" s="25">
        <v>0</v>
      </c>
      <c r="FU52" s="25">
        <v>0</v>
      </c>
      <c r="FV52" s="25">
        <v>0</v>
      </c>
      <c r="FW52" s="25">
        <v>0</v>
      </c>
      <c r="FX52" s="25">
        <v>0</v>
      </c>
      <c r="FY52" s="25">
        <v>0</v>
      </c>
      <c r="FZ52" s="25">
        <v>0</v>
      </c>
      <c r="GA52" s="25">
        <v>0</v>
      </c>
      <c r="GB52" s="25">
        <v>0</v>
      </c>
      <c r="GC52" s="25">
        <v>0</v>
      </c>
      <c r="GD52" s="25">
        <v>0</v>
      </c>
      <c r="GE52" s="25">
        <v>0</v>
      </c>
      <c r="GF52" s="25">
        <v>0</v>
      </c>
      <c r="GG52" s="25">
        <v>0</v>
      </c>
      <c r="GH52" s="25">
        <v>0</v>
      </c>
      <c r="GI52" s="25">
        <v>0</v>
      </c>
      <c r="GJ52" s="25">
        <v>0</v>
      </c>
      <c r="GK52" s="25">
        <v>0</v>
      </c>
      <c r="GL52" s="25">
        <v>0</v>
      </c>
      <c r="GM52" s="25">
        <v>0</v>
      </c>
      <c r="GN52" s="25">
        <v>0</v>
      </c>
      <c r="GO52" s="25">
        <v>0</v>
      </c>
      <c r="GP52" s="25">
        <v>0</v>
      </c>
      <c r="GQ52" s="25">
        <v>0</v>
      </c>
      <c r="GR52" s="25">
        <v>0</v>
      </c>
      <c r="GS52" s="25">
        <v>0</v>
      </c>
      <c r="GT52" s="25">
        <v>0</v>
      </c>
      <c r="GU52" s="25">
        <v>0</v>
      </c>
      <c r="GV52" s="25">
        <v>0</v>
      </c>
      <c r="GW52" s="25">
        <v>0</v>
      </c>
      <c r="GX52" s="25">
        <v>0</v>
      </c>
      <c r="GY52" s="25">
        <v>0</v>
      </c>
      <c r="GZ52" s="25">
        <v>0</v>
      </c>
      <c r="HA52" s="25">
        <v>0</v>
      </c>
      <c r="HB52" s="25">
        <v>0</v>
      </c>
      <c r="HC52" s="75">
        <v>0</v>
      </c>
      <c r="HD52" s="75">
        <v>0</v>
      </c>
      <c r="HE52" s="75">
        <v>0</v>
      </c>
      <c r="HF52" s="75">
        <v>0</v>
      </c>
      <c r="HG52" s="75">
        <v>0</v>
      </c>
      <c r="HH52" s="75">
        <v>0</v>
      </c>
      <c r="HI52" s="75">
        <v>0</v>
      </c>
      <c r="HJ52" s="75">
        <v>0</v>
      </c>
      <c r="HK52" s="75">
        <v>0</v>
      </c>
      <c r="HL52" s="75">
        <v>0</v>
      </c>
      <c r="HM52" s="75">
        <v>0</v>
      </c>
      <c r="HN52" s="75">
        <v>0</v>
      </c>
      <c r="HO52" s="75">
        <v>0</v>
      </c>
      <c r="HP52" s="75">
        <v>0</v>
      </c>
      <c r="HQ52" s="75">
        <v>0</v>
      </c>
      <c r="HR52" s="75">
        <v>0</v>
      </c>
      <c r="HS52" s="25">
        <f t="shared" si="27"/>
        <v>0</v>
      </c>
      <c r="HT52" s="25">
        <f t="shared" si="28"/>
        <v>0</v>
      </c>
      <c r="HU52" s="25">
        <f t="shared" si="29"/>
        <v>0</v>
      </c>
      <c r="HV52" s="25">
        <f t="shared" si="30"/>
        <v>0</v>
      </c>
      <c r="HW52" s="25">
        <f t="shared" si="31"/>
        <v>0</v>
      </c>
      <c r="HX52" s="25">
        <f t="shared" si="32"/>
        <v>179633</v>
      </c>
      <c r="HY52" s="25">
        <f t="shared" si="33"/>
        <v>317000</v>
      </c>
      <c r="HZ52" s="25">
        <f t="shared" si="34"/>
        <v>317000</v>
      </c>
      <c r="IA52" s="25">
        <f t="shared" si="35"/>
        <v>317000</v>
      </c>
      <c r="IB52" s="25">
        <f t="shared" si="36"/>
        <v>317000</v>
      </c>
      <c r="IC52" s="25">
        <f t="shared" si="37"/>
        <v>317000</v>
      </c>
      <c r="ID52" s="25">
        <f t="shared" si="38"/>
        <v>317000</v>
      </c>
      <c r="IE52" s="25">
        <f t="shared" si="39"/>
        <v>317000</v>
      </c>
      <c r="IF52" s="25">
        <f t="shared" si="40"/>
        <v>317000</v>
      </c>
      <c r="IG52" s="25">
        <f t="shared" si="41"/>
        <v>317000</v>
      </c>
      <c r="IH52" s="25">
        <f t="shared" si="42"/>
        <v>327567</v>
      </c>
      <c r="II52" s="25">
        <f t="shared" si="43"/>
        <v>332850</v>
      </c>
      <c r="IJ52" s="25">
        <f t="shared" si="44"/>
        <v>332850</v>
      </c>
      <c r="IK52" s="25">
        <f t="shared" si="45"/>
        <v>332850</v>
      </c>
      <c r="IL52" s="25">
        <f t="shared" si="46"/>
        <v>332850</v>
      </c>
      <c r="IM52" s="25">
        <f t="shared" si="47"/>
        <v>332850</v>
      </c>
      <c r="IN52" s="25">
        <f t="shared" si="48"/>
        <v>332850</v>
      </c>
      <c r="IO52" s="25">
        <f t="shared" si="49"/>
        <v>332850</v>
      </c>
      <c r="IP52" s="25">
        <f t="shared" si="50"/>
        <v>332850</v>
      </c>
      <c r="IQ52" s="25">
        <f t="shared" si="302"/>
        <v>332850</v>
      </c>
      <c r="IR52" s="25">
        <f t="shared" si="303"/>
        <v>332850</v>
      </c>
      <c r="IS52" s="25">
        <f t="shared" si="587"/>
        <v>332850</v>
      </c>
      <c r="IT52" s="25">
        <f t="shared" si="588"/>
        <v>343417</v>
      </c>
      <c r="IU52" s="25">
        <f t="shared" si="55"/>
        <v>348700</v>
      </c>
      <c r="IV52" s="25">
        <f t="shared" si="56"/>
        <v>348700</v>
      </c>
      <c r="IW52" s="25">
        <f t="shared" si="671"/>
        <v>348700</v>
      </c>
      <c r="IX52" s="25">
        <f t="shared" si="171"/>
        <v>348700</v>
      </c>
      <c r="IY52" s="25">
        <f t="shared" si="672"/>
        <v>348700</v>
      </c>
      <c r="IZ52" s="25">
        <f t="shared" si="673"/>
        <v>267337</v>
      </c>
      <c r="JA52" s="25">
        <f t="shared" si="239"/>
        <v>0</v>
      </c>
      <c r="JB52" s="25">
        <f t="shared" si="240"/>
        <v>0</v>
      </c>
      <c r="JC52" s="25">
        <f t="shared" si="241"/>
        <v>0</v>
      </c>
      <c r="JD52" s="25">
        <f t="shared" si="242"/>
        <v>0</v>
      </c>
      <c r="JE52" s="25">
        <f t="shared" si="243"/>
        <v>0</v>
      </c>
      <c r="JF52" s="25">
        <f t="shared" si="420"/>
        <v>0</v>
      </c>
      <c r="JG52" s="25">
        <f t="shared" si="421"/>
        <v>0</v>
      </c>
      <c r="JH52" s="25">
        <f t="shared" si="422"/>
        <v>0</v>
      </c>
      <c r="JI52" s="25">
        <f t="shared" si="423"/>
        <v>0</v>
      </c>
      <c r="JJ52" s="25">
        <f t="shared" si="424"/>
        <v>0</v>
      </c>
      <c r="JK52" s="25">
        <f t="shared" si="425"/>
        <v>0</v>
      </c>
      <c r="JL52" s="25">
        <f t="shared" si="426"/>
        <v>0</v>
      </c>
      <c r="JM52" s="25">
        <f t="shared" si="427"/>
        <v>0</v>
      </c>
      <c r="JN52" s="25">
        <f t="shared" si="428"/>
        <v>0</v>
      </c>
      <c r="JO52" s="25">
        <f t="shared" si="429"/>
        <v>0</v>
      </c>
      <c r="JP52" s="25">
        <f t="shared" si="759"/>
        <v>0</v>
      </c>
      <c r="JQ52" s="25">
        <f t="shared" si="760"/>
        <v>0</v>
      </c>
      <c r="JR52" s="25">
        <f t="shared" si="761"/>
        <v>0</v>
      </c>
      <c r="JS52" s="28">
        <f t="shared" si="65"/>
        <v>0</v>
      </c>
      <c r="JT52" s="30">
        <f t="shared" si="66"/>
        <v>0</v>
      </c>
      <c r="JU52" s="30">
        <f t="shared" si="67"/>
        <v>0</v>
      </c>
      <c r="JV52" s="30">
        <f t="shared" si="68"/>
        <v>0</v>
      </c>
      <c r="JW52" s="30">
        <f t="shared" si="69"/>
        <v>0</v>
      </c>
      <c r="JX52" s="30">
        <f t="shared" si="70"/>
        <v>0</v>
      </c>
      <c r="JY52" s="30">
        <f t="shared" si="71"/>
        <v>113.33312302839117</v>
      </c>
      <c r="JZ52" s="30">
        <f t="shared" si="72"/>
        <v>200</v>
      </c>
      <c r="KA52" s="30">
        <f t="shared" si="73"/>
        <v>200</v>
      </c>
      <c r="KB52" s="30">
        <f t="shared" si="74"/>
        <v>200</v>
      </c>
      <c r="KC52" s="30">
        <f t="shared" si="75"/>
        <v>200</v>
      </c>
      <c r="KD52" s="30">
        <f t="shared" si="76"/>
        <v>200</v>
      </c>
      <c r="KE52" s="30">
        <f t="shared" si="77"/>
        <v>200</v>
      </c>
      <c r="KF52" s="30">
        <f t="shared" si="78"/>
        <v>200</v>
      </c>
      <c r="KG52" s="30">
        <f t="shared" si="79"/>
        <v>200</v>
      </c>
      <c r="KH52" s="30">
        <f t="shared" si="80"/>
        <v>200</v>
      </c>
      <c r="KI52" s="30">
        <f t="shared" si="81"/>
        <v>206.66687697160884</v>
      </c>
      <c r="KJ52" s="30">
        <f t="shared" si="82"/>
        <v>210</v>
      </c>
      <c r="KK52" s="30">
        <f t="shared" si="83"/>
        <v>210</v>
      </c>
      <c r="KL52" s="30">
        <f t="shared" si="84"/>
        <v>210</v>
      </c>
      <c r="KM52" s="30">
        <f t="shared" si="85"/>
        <v>210</v>
      </c>
      <c r="KN52" s="30">
        <f t="shared" si="86"/>
        <v>210</v>
      </c>
      <c r="KO52" s="30">
        <f t="shared" si="87"/>
        <v>210</v>
      </c>
      <c r="KP52" s="30">
        <f t="shared" si="88"/>
        <v>210</v>
      </c>
      <c r="KQ52" s="30">
        <f t="shared" si="89"/>
        <v>210</v>
      </c>
      <c r="KR52" s="30">
        <f t="shared" si="90"/>
        <v>210</v>
      </c>
      <c r="KS52" s="30">
        <f t="shared" si="91"/>
        <v>210</v>
      </c>
      <c r="KT52" s="30">
        <f t="shared" si="92"/>
        <v>210</v>
      </c>
      <c r="KU52" s="30">
        <f t="shared" si="93"/>
        <v>216.66687697160884</v>
      </c>
      <c r="KV52" s="30">
        <f t="shared" si="94"/>
        <v>220</v>
      </c>
      <c r="KW52" s="30">
        <f t="shared" si="95"/>
        <v>220</v>
      </c>
      <c r="KX52" s="30">
        <f t="shared" si="96"/>
        <v>220</v>
      </c>
      <c r="KY52" s="30">
        <f t="shared" si="97"/>
        <v>220</v>
      </c>
      <c r="KZ52" s="30">
        <f t="shared" si="98"/>
        <v>220</v>
      </c>
      <c r="LA52" s="30">
        <f t="shared" si="99"/>
        <v>168.66687697160884</v>
      </c>
      <c r="LB52" s="30">
        <f t="shared" si="99"/>
        <v>0</v>
      </c>
      <c r="LC52" s="30">
        <f t="shared" si="99"/>
        <v>0</v>
      </c>
      <c r="LD52" s="30">
        <f t="shared" si="99"/>
        <v>0</v>
      </c>
      <c r="LE52" s="30">
        <f t="shared" si="304"/>
        <v>0</v>
      </c>
      <c r="LF52" s="30">
        <f t="shared" si="304"/>
        <v>0</v>
      </c>
      <c r="LG52" s="30">
        <f t="shared" si="304"/>
        <v>0</v>
      </c>
      <c r="LH52" s="30">
        <f t="shared" si="304"/>
        <v>0</v>
      </c>
      <c r="LI52" s="30">
        <f t="shared" si="304"/>
        <v>0</v>
      </c>
      <c r="LJ52" s="30">
        <f t="shared" si="585"/>
        <v>0</v>
      </c>
      <c r="LK52" s="30">
        <f t="shared" si="585"/>
        <v>0</v>
      </c>
      <c r="LL52" s="30">
        <f t="shared" si="585"/>
        <v>0</v>
      </c>
      <c r="LM52" s="30">
        <f t="shared" si="585"/>
        <v>0</v>
      </c>
      <c r="LN52" s="30">
        <f t="shared" si="585"/>
        <v>0</v>
      </c>
      <c r="LO52" s="30">
        <f t="shared" si="585"/>
        <v>0</v>
      </c>
      <c r="LP52" s="30">
        <f t="shared" si="585"/>
        <v>0</v>
      </c>
      <c r="LQ52" s="30">
        <f t="shared" si="585"/>
        <v>0</v>
      </c>
      <c r="LR52" s="30">
        <f t="shared" si="586"/>
        <v>0</v>
      </c>
      <c r="LS52" s="30">
        <f t="shared" si="586"/>
        <v>0</v>
      </c>
      <c r="LT52" s="69">
        <f t="shared" si="100"/>
        <v>0</v>
      </c>
      <c r="LU52" s="40">
        <f t="shared" si="101"/>
        <v>0</v>
      </c>
      <c r="LV52" s="40">
        <f t="shared" si="102"/>
        <v>0</v>
      </c>
    </row>
    <row r="53" spans="1:334" x14ac:dyDescent="0.25">
      <c r="A53" s="21">
        <f t="shared" si="103"/>
        <v>52</v>
      </c>
      <c r="B53" s="22" t="s">
        <v>211</v>
      </c>
      <c r="C53" s="21" t="s">
        <v>521</v>
      </c>
      <c r="D53" s="22" t="s">
        <v>7</v>
      </c>
      <c r="E53" s="23" t="s">
        <v>850</v>
      </c>
      <c r="F53" s="21" t="s">
        <v>1112</v>
      </c>
      <c r="G53" s="23" t="s">
        <v>47</v>
      </c>
      <c r="H53" s="31" t="s">
        <v>290</v>
      </c>
      <c r="I53" s="21" t="s">
        <v>197</v>
      </c>
      <c r="J53" s="94">
        <v>42530</v>
      </c>
      <c r="K53" s="94">
        <v>44264</v>
      </c>
      <c r="L53" s="21" t="s">
        <v>275</v>
      </c>
      <c r="M53" s="25">
        <v>949</v>
      </c>
      <c r="N53" s="25">
        <v>1585</v>
      </c>
      <c r="O53" s="26">
        <v>7.0000000000000007E-2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1247319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1232146</v>
      </c>
      <c r="AF53" s="25">
        <v>0</v>
      </c>
      <c r="AG53" s="25">
        <v>0</v>
      </c>
      <c r="AH53" s="25">
        <v>0</v>
      </c>
      <c r="AI53" s="25">
        <v>0</v>
      </c>
      <c r="AJ53" s="25">
        <v>0</v>
      </c>
      <c r="AK53" s="25">
        <v>0</v>
      </c>
      <c r="AL53" s="25">
        <v>0</v>
      </c>
      <c r="AM53" s="25">
        <v>0</v>
      </c>
      <c r="AN53" s="25">
        <v>1247721</v>
      </c>
      <c r="AO53" s="25">
        <v>1252832</v>
      </c>
      <c r="AP53" s="25">
        <v>1263691</v>
      </c>
      <c r="AQ53" s="25">
        <v>1271117</v>
      </c>
      <c r="AR53" s="25">
        <v>1389003</v>
      </c>
      <c r="AS53" s="25">
        <v>1436168</v>
      </c>
      <c r="AT53" s="25">
        <v>1596964</v>
      </c>
      <c r="AU53" s="25">
        <v>1799594</v>
      </c>
      <c r="AV53" s="25">
        <v>1633618</v>
      </c>
      <c r="AW53" s="25">
        <v>1689134</v>
      </c>
      <c r="AX53" s="25">
        <v>2267082.216</v>
      </c>
      <c r="AY53" s="25">
        <v>2068922.4371199999</v>
      </c>
      <c r="AZ53" s="25">
        <v>1254603</v>
      </c>
      <c r="BA53" s="25">
        <v>1358846.2033937245</v>
      </c>
      <c r="BB53" s="25">
        <v>1361160</v>
      </c>
      <c r="BC53" s="25">
        <v>1773182</v>
      </c>
      <c r="BD53" s="75">
        <v>2728529</v>
      </c>
      <c r="BE53" s="75">
        <v>2756729</v>
      </c>
      <c r="BF53" s="75">
        <v>3217689</v>
      </c>
      <c r="BG53" s="75">
        <v>2549440</v>
      </c>
      <c r="BH53" s="75">
        <v>2868978</v>
      </c>
      <c r="BI53" s="75">
        <v>2924559</v>
      </c>
      <c r="BJ53" s="75">
        <v>3119785</v>
      </c>
      <c r="BK53" s="75">
        <v>3474177</v>
      </c>
      <c r="BL53" s="75">
        <v>3954091</v>
      </c>
      <c r="BM53" s="75">
        <v>3725949</v>
      </c>
      <c r="BN53" s="75">
        <v>3423430</v>
      </c>
      <c r="BO53" s="75">
        <v>3676712</v>
      </c>
      <c r="BP53" s="28">
        <f t="shared" si="63"/>
        <v>3695045.5</v>
      </c>
      <c r="BQ53" s="29">
        <f t="shared" si="523"/>
        <v>0</v>
      </c>
      <c r="BR53" s="29">
        <f t="shared" si="524"/>
        <v>0</v>
      </c>
      <c r="BS53" s="29">
        <f t="shared" si="525"/>
        <v>0</v>
      </c>
      <c r="BT53" s="29">
        <f t="shared" si="526"/>
        <v>0</v>
      </c>
      <c r="BU53" s="29">
        <f t="shared" si="527"/>
        <v>0</v>
      </c>
      <c r="BV53" s="29">
        <f t="shared" si="528"/>
        <v>0</v>
      </c>
      <c r="BW53" s="29">
        <f t="shared" si="529"/>
        <v>0</v>
      </c>
      <c r="BX53" s="29">
        <f t="shared" si="530"/>
        <v>0</v>
      </c>
      <c r="BY53" s="29">
        <f t="shared" si="531"/>
        <v>0</v>
      </c>
      <c r="BZ53" s="29">
        <f t="shared" si="532"/>
        <v>1314.3508956796627</v>
      </c>
      <c r="CA53" s="29">
        <f t="shared" si="533"/>
        <v>0</v>
      </c>
      <c r="CB53" s="29">
        <f t="shared" si="534"/>
        <v>0</v>
      </c>
      <c r="CC53" s="29">
        <f t="shared" si="535"/>
        <v>0</v>
      </c>
      <c r="CD53" s="29">
        <f t="shared" si="536"/>
        <v>0</v>
      </c>
      <c r="CE53" s="29">
        <f t="shared" si="537"/>
        <v>0</v>
      </c>
      <c r="CF53" s="29">
        <f t="shared" si="538"/>
        <v>1298.3624868282402</v>
      </c>
      <c r="CG53" s="29">
        <f t="shared" si="539"/>
        <v>0</v>
      </c>
      <c r="CH53" s="29">
        <f t="shared" si="540"/>
        <v>0</v>
      </c>
      <c r="CI53" s="29">
        <f t="shared" si="541"/>
        <v>0</v>
      </c>
      <c r="CJ53" s="29">
        <f t="shared" si="542"/>
        <v>0</v>
      </c>
      <c r="CK53" s="29">
        <f t="shared" si="543"/>
        <v>0</v>
      </c>
      <c r="CL53" s="29">
        <f t="shared" si="544"/>
        <v>0</v>
      </c>
      <c r="CM53" s="29">
        <f t="shared" si="545"/>
        <v>0</v>
      </c>
      <c r="CN53" s="29">
        <f t="shared" si="546"/>
        <v>0</v>
      </c>
      <c r="CO53" s="29">
        <f t="shared" si="547"/>
        <v>1314.7744994731297</v>
      </c>
      <c r="CP53" s="29">
        <f t="shared" si="548"/>
        <v>1320.1601685985247</v>
      </c>
      <c r="CQ53" s="29">
        <f t="shared" si="549"/>
        <v>1331.6027397260275</v>
      </c>
      <c r="CR53" s="29">
        <f t="shared" si="550"/>
        <v>1339.4278187565858</v>
      </c>
      <c r="CS53" s="29">
        <f t="shared" si="550"/>
        <v>1463.6491043203373</v>
      </c>
      <c r="CT53" s="29">
        <f t="shared" si="550"/>
        <v>1513.3487881981032</v>
      </c>
      <c r="CU53" s="29">
        <f t="shared" si="550"/>
        <v>1682.786090621707</v>
      </c>
      <c r="CV53" s="29">
        <f t="shared" si="550"/>
        <v>1896.3055848261329</v>
      </c>
      <c r="CW53" s="29">
        <f t="shared" si="550"/>
        <v>1721.4099051633298</v>
      </c>
      <c r="CX53" s="29">
        <f t="shared" si="550"/>
        <v>1779.9093782929399</v>
      </c>
      <c r="CY53" s="29">
        <f t="shared" si="550"/>
        <v>2388.9169820864067</v>
      </c>
      <c r="CZ53" s="29">
        <f t="shared" si="550"/>
        <v>2180.1079421707059</v>
      </c>
      <c r="DA53" s="29">
        <f t="shared" si="550"/>
        <v>1322.0263435194943</v>
      </c>
      <c r="DB53" s="29">
        <f t="shared" si="550"/>
        <v>1431.8716579491302</v>
      </c>
      <c r="DC53" s="29">
        <f t="shared" si="550"/>
        <v>1434.3097997892519</v>
      </c>
      <c r="DD53" s="29">
        <f t="shared" si="550"/>
        <v>1868.4741833508956</v>
      </c>
      <c r="DE53" s="29">
        <f t="shared" si="551"/>
        <v>2875.1622760800842</v>
      </c>
      <c r="DF53" s="29">
        <f t="shared" si="552"/>
        <v>2904.8777660695469</v>
      </c>
      <c r="DG53" s="29">
        <f t="shared" si="553"/>
        <v>3390.610115911486</v>
      </c>
      <c r="DH53" s="29">
        <f t="shared" si="554"/>
        <v>2686.4488935721811</v>
      </c>
      <c r="DI53" s="29">
        <f t="shared" si="555"/>
        <v>3023.159114857745</v>
      </c>
      <c r="DJ53" s="29">
        <f t="shared" si="556"/>
        <v>3081.7270811380399</v>
      </c>
      <c r="DK53" s="29">
        <f t="shared" si="556"/>
        <v>3287.4446786090621</v>
      </c>
      <c r="DL53" s="29">
        <f t="shared" si="556"/>
        <v>3660.8819810326659</v>
      </c>
      <c r="DM53" s="29">
        <f t="shared" si="556"/>
        <v>4166.5869336143305</v>
      </c>
      <c r="DN53" s="29">
        <f t="shared" si="557"/>
        <v>3926.1844046364595</v>
      </c>
      <c r="DO53" s="29">
        <f t="shared" si="557"/>
        <v>3607.4077976817703</v>
      </c>
      <c r="DP53" s="29">
        <f t="shared" si="557"/>
        <v>3874.3013698630139</v>
      </c>
      <c r="DQ53" s="105">
        <f t="shared" si="558"/>
        <v>3893.6201264488936</v>
      </c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>
        <v>203408</v>
      </c>
      <c r="FE53" s="25">
        <v>277375</v>
      </c>
      <c r="FF53" s="25">
        <v>277375</v>
      </c>
      <c r="FG53" s="25">
        <v>277375</v>
      </c>
      <c r="FH53" s="25">
        <v>277375</v>
      </c>
      <c r="FI53" s="25">
        <v>277375</v>
      </c>
      <c r="FJ53" s="25">
        <v>277375</v>
      </c>
      <c r="FK53" s="25">
        <v>277375</v>
      </c>
      <c r="FL53" s="25">
        <v>277375</v>
      </c>
      <c r="FM53" s="25">
        <v>277375</v>
      </c>
      <c r="FN53" s="25">
        <v>277375</v>
      </c>
      <c r="FO53" s="25">
        <v>277375</v>
      </c>
      <c r="FP53" s="25">
        <v>341304</v>
      </c>
      <c r="FQ53" s="75">
        <v>364550</v>
      </c>
      <c r="FR53" s="28">
        <f t="shared" si="64"/>
        <v>315151</v>
      </c>
      <c r="FS53" s="75">
        <v>0</v>
      </c>
      <c r="FT53" s="75">
        <v>0</v>
      </c>
      <c r="FU53" s="75">
        <v>0</v>
      </c>
      <c r="FV53" s="75">
        <v>0</v>
      </c>
      <c r="FW53" s="75">
        <v>0</v>
      </c>
      <c r="FX53" s="75">
        <v>0</v>
      </c>
      <c r="FY53" s="75">
        <v>0</v>
      </c>
      <c r="FZ53" s="75">
        <v>0</v>
      </c>
      <c r="GA53" s="75">
        <v>0</v>
      </c>
      <c r="GB53" s="75">
        <v>0</v>
      </c>
      <c r="GC53" s="75">
        <v>0</v>
      </c>
      <c r="GD53" s="75">
        <v>0</v>
      </c>
      <c r="GE53" s="75">
        <v>0</v>
      </c>
      <c r="GF53" s="75">
        <v>0</v>
      </c>
      <c r="GG53" s="75">
        <v>0</v>
      </c>
      <c r="GH53" s="75">
        <v>0</v>
      </c>
      <c r="GI53" s="75">
        <v>0</v>
      </c>
      <c r="GJ53" s="75">
        <v>0</v>
      </c>
      <c r="GK53" s="75">
        <v>0</v>
      </c>
      <c r="GL53" s="75">
        <v>0</v>
      </c>
      <c r="GM53" s="75">
        <v>0</v>
      </c>
      <c r="GN53" s="75">
        <v>0</v>
      </c>
      <c r="GO53" s="75">
        <v>0</v>
      </c>
      <c r="GP53" s="75">
        <v>0</v>
      </c>
      <c r="GQ53" s="75">
        <v>0</v>
      </c>
      <c r="GR53" s="75">
        <v>0</v>
      </c>
      <c r="GS53" s="75">
        <v>0</v>
      </c>
      <c r="GT53" s="75">
        <v>0</v>
      </c>
      <c r="GU53" s="75">
        <v>0</v>
      </c>
      <c r="GV53" s="75">
        <v>0</v>
      </c>
      <c r="GW53" s="75">
        <v>0</v>
      </c>
      <c r="GX53" s="75">
        <v>0</v>
      </c>
      <c r="GY53" s="75">
        <v>0</v>
      </c>
      <c r="GZ53" s="75">
        <v>0</v>
      </c>
      <c r="HA53" s="75">
        <v>0</v>
      </c>
      <c r="HB53" s="75">
        <v>0</v>
      </c>
      <c r="HC53" s="75">
        <v>0</v>
      </c>
      <c r="HD53" s="75">
        <v>0</v>
      </c>
      <c r="HE53" s="75">
        <v>0</v>
      </c>
      <c r="HF53" s="75">
        <v>0</v>
      </c>
      <c r="HG53" s="75">
        <v>0</v>
      </c>
      <c r="HH53" s="75">
        <v>0</v>
      </c>
      <c r="HI53" s="75">
        <v>0</v>
      </c>
      <c r="HJ53" s="75">
        <v>0</v>
      </c>
      <c r="HK53" s="75">
        <v>0</v>
      </c>
      <c r="HL53" s="75">
        <v>0</v>
      </c>
      <c r="HM53" s="75">
        <v>0</v>
      </c>
      <c r="HN53" s="75">
        <v>0</v>
      </c>
      <c r="HO53" s="75">
        <v>0</v>
      </c>
      <c r="HP53" s="75">
        <v>0</v>
      </c>
      <c r="HQ53" s="75">
        <v>0</v>
      </c>
      <c r="HR53" s="75">
        <v>0</v>
      </c>
      <c r="HS53" s="25">
        <f t="shared" ref="HS53" si="762">+DR53+FS53</f>
        <v>0</v>
      </c>
      <c r="HT53" s="25">
        <f t="shared" ref="HT53" si="763">+DS53+FT53</f>
        <v>0</v>
      </c>
      <c r="HU53" s="25">
        <f t="shared" ref="HU53" si="764">+DT53+FU53</f>
        <v>0</v>
      </c>
      <c r="HV53" s="25">
        <f t="shared" ref="HV53" si="765">+DU53+FV53</f>
        <v>0</v>
      </c>
      <c r="HW53" s="25">
        <f t="shared" ref="HW53" si="766">+DV53+FW53</f>
        <v>0</v>
      </c>
      <c r="HX53" s="25">
        <f t="shared" ref="HX53" si="767">+DW53+FX53</f>
        <v>0</v>
      </c>
      <c r="HY53" s="25">
        <f t="shared" ref="HY53" si="768">+DX53+FY53</f>
        <v>0</v>
      </c>
      <c r="HZ53" s="25">
        <f t="shared" ref="HZ53" si="769">+DY53+FZ53</f>
        <v>0</v>
      </c>
      <c r="IA53" s="25">
        <f t="shared" ref="IA53" si="770">+DZ53+GA53</f>
        <v>0</v>
      </c>
      <c r="IB53" s="25">
        <f t="shared" ref="IB53" si="771">+EA53+GB53</f>
        <v>0</v>
      </c>
      <c r="IC53" s="25">
        <f t="shared" ref="IC53" si="772">+EB53+GC53</f>
        <v>0</v>
      </c>
      <c r="ID53" s="25">
        <f t="shared" ref="ID53" si="773">+EC53+GD53</f>
        <v>0</v>
      </c>
      <c r="IE53" s="25">
        <f t="shared" ref="IE53" si="774">+ED53+GE53</f>
        <v>0</v>
      </c>
      <c r="IF53" s="25">
        <f t="shared" ref="IF53" si="775">+EE53+GF53</f>
        <v>0</v>
      </c>
      <c r="IG53" s="25">
        <f t="shared" ref="IG53" si="776">+EF53+GG53</f>
        <v>0</v>
      </c>
      <c r="IH53" s="25">
        <f t="shared" ref="IH53" si="777">+EG53+GH53</f>
        <v>0</v>
      </c>
      <c r="II53" s="25">
        <f t="shared" ref="II53" si="778">+EH53+GI53</f>
        <v>0</v>
      </c>
      <c r="IJ53" s="25">
        <f t="shared" ref="IJ53" si="779">+EI53+GJ53</f>
        <v>0</v>
      </c>
      <c r="IK53" s="25">
        <f t="shared" ref="IK53" si="780">+EJ53+GK53</f>
        <v>0</v>
      </c>
      <c r="IL53" s="25">
        <f t="shared" ref="IL53" si="781">+EK53+GL53</f>
        <v>0</v>
      </c>
      <c r="IM53" s="25">
        <f t="shared" ref="IM53" si="782">+EL53+GM53</f>
        <v>0</v>
      </c>
      <c r="IN53" s="25">
        <f t="shared" ref="IN53" si="783">+EM53+GN53</f>
        <v>0</v>
      </c>
      <c r="IO53" s="25">
        <f t="shared" ref="IO53" si="784">+EN53+GO53</f>
        <v>0</v>
      </c>
      <c r="IP53" s="25">
        <f t="shared" ref="IP53" si="785">+EO53+GP53</f>
        <v>0</v>
      </c>
      <c r="IQ53" s="25">
        <f t="shared" ref="IQ53" si="786">+EP53+GQ53</f>
        <v>0</v>
      </c>
      <c r="IR53" s="25">
        <f t="shared" ref="IR53" si="787">+EQ53+GR53</f>
        <v>0</v>
      </c>
      <c r="IS53" s="25">
        <f t="shared" ref="IS53" si="788">+ER53+GS53</f>
        <v>0</v>
      </c>
      <c r="IT53" s="25">
        <f t="shared" ref="IT53" si="789">+ES53+GT53</f>
        <v>0</v>
      </c>
      <c r="IU53" s="25">
        <f t="shared" ref="IU53" si="790">+ET53+GU53</f>
        <v>0</v>
      </c>
      <c r="IV53" s="25">
        <f t="shared" ref="IV53" si="791">+EU53+GV53</f>
        <v>0</v>
      </c>
      <c r="IW53" s="25">
        <f t="shared" ref="IW53" si="792">+EV53+GW53</f>
        <v>0</v>
      </c>
      <c r="IX53" s="25">
        <f t="shared" ref="IX53" si="793">+EW53+GX53</f>
        <v>0</v>
      </c>
      <c r="IY53" s="25">
        <f t="shared" ref="IY53" si="794">+EX53+GY53</f>
        <v>0</v>
      </c>
      <c r="IZ53" s="25">
        <f t="shared" ref="IZ53" si="795">+EY53+GZ53</f>
        <v>0</v>
      </c>
      <c r="JA53" s="25">
        <f t="shared" ref="JA53" si="796">+EZ53+HA53</f>
        <v>0</v>
      </c>
      <c r="JB53" s="25">
        <f t="shared" ref="JB53" si="797">+FA53+HB53</f>
        <v>0</v>
      </c>
      <c r="JC53" s="25">
        <f t="shared" ref="JC53" si="798">+FB53+HC53</f>
        <v>0</v>
      </c>
      <c r="JD53" s="25">
        <f t="shared" ref="JD53" si="799">+FC53+HD53</f>
        <v>0</v>
      </c>
      <c r="JE53" s="25">
        <f>+FD53+HE53</f>
        <v>203408</v>
      </c>
      <c r="JF53" s="25">
        <f t="shared" si="420"/>
        <v>277375</v>
      </c>
      <c r="JG53" s="25">
        <f t="shared" si="421"/>
        <v>277375</v>
      </c>
      <c r="JH53" s="25">
        <f t="shared" si="422"/>
        <v>277375</v>
      </c>
      <c r="JI53" s="25">
        <f t="shared" si="423"/>
        <v>277375</v>
      </c>
      <c r="JJ53" s="25">
        <f t="shared" si="424"/>
        <v>277375</v>
      </c>
      <c r="JK53" s="25">
        <f t="shared" si="425"/>
        <v>277375</v>
      </c>
      <c r="JL53" s="25">
        <f t="shared" si="426"/>
        <v>277375</v>
      </c>
      <c r="JM53" s="25">
        <f t="shared" si="427"/>
        <v>277375</v>
      </c>
      <c r="JN53" s="25">
        <f t="shared" si="428"/>
        <v>277375</v>
      </c>
      <c r="JO53" s="25">
        <f t="shared" si="429"/>
        <v>277375</v>
      </c>
      <c r="JP53" s="25">
        <f t="shared" si="759"/>
        <v>277375</v>
      </c>
      <c r="JQ53" s="25">
        <f t="shared" si="760"/>
        <v>341304</v>
      </c>
      <c r="JR53" s="25">
        <f t="shared" si="761"/>
        <v>364550</v>
      </c>
      <c r="JS53" s="28">
        <f t="shared" si="65"/>
        <v>315151</v>
      </c>
      <c r="JT53" s="30">
        <f t="shared" ref="JT53" si="800">+HS53/$N53</f>
        <v>0</v>
      </c>
      <c r="JU53" s="30">
        <f t="shared" ref="JU53" si="801">+HT53/$N53</f>
        <v>0</v>
      </c>
      <c r="JV53" s="30">
        <f t="shared" ref="JV53" si="802">+HU53/$N53</f>
        <v>0</v>
      </c>
      <c r="JW53" s="30">
        <f t="shared" ref="JW53" si="803">+HV53/$N53</f>
        <v>0</v>
      </c>
      <c r="JX53" s="30">
        <f t="shared" ref="JX53" si="804">+HW53/$N53</f>
        <v>0</v>
      </c>
      <c r="JY53" s="30">
        <f t="shared" ref="JY53" si="805">+HX53/$N53</f>
        <v>0</v>
      </c>
      <c r="JZ53" s="30">
        <f t="shared" ref="JZ53" si="806">+HY53/$N53</f>
        <v>0</v>
      </c>
      <c r="KA53" s="30">
        <f t="shared" ref="KA53" si="807">+HZ53/$N53</f>
        <v>0</v>
      </c>
      <c r="KB53" s="30">
        <f t="shared" ref="KB53" si="808">+IA53/$N53</f>
        <v>0</v>
      </c>
      <c r="KC53" s="30">
        <f t="shared" ref="KC53" si="809">+IB53/$N53</f>
        <v>0</v>
      </c>
      <c r="KD53" s="30">
        <f t="shared" ref="KD53" si="810">+IC53/$N53</f>
        <v>0</v>
      </c>
      <c r="KE53" s="30">
        <f t="shared" ref="KE53" si="811">+ID53/$N53</f>
        <v>0</v>
      </c>
      <c r="KF53" s="30">
        <f t="shared" ref="KF53" si="812">+IE53/$N53</f>
        <v>0</v>
      </c>
      <c r="KG53" s="30">
        <f t="shared" ref="KG53" si="813">+IF53/$N53</f>
        <v>0</v>
      </c>
      <c r="KH53" s="30">
        <f t="shared" ref="KH53" si="814">+IG53/$N53</f>
        <v>0</v>
      </c>
      <c r="KI53" s="30">
        <f t="shared" ref="KI53" si="815">+IH53/$N53</f>
        <v>0</v>
      </c>
      <c r="KJ53" s="30">
        <f t="shared" ref="KJ53" si="816">+II53/$N53</f>
        <v>0</v>
      </c>
      <c r="KK53" s="30">
        <f t="shared" ref="KK53" si="817">+IJ53/$N53</f>
        <v>0</v>
      </c>
      <c r="KL53" s="30">
        <f t="shared" ref="KL53" si="818">+IK53/$N53</f>
        <v>0</v>
      </c>
      <c r="KM53" s="30">
        <f t="shared" ref="KM53" si="819">+IL53/$N53</f>
        <v>0</v>
      </c>
      <c r="KN53" s="30">
        <f t="shared" ref="KN53" si="820">+IM53/$N53</f>
        <v>0</v>
      </c>
      <c r="KO53" s="30">
        <f t="shared" ref="KO53" si="821">+IN53/$N53</f>
        <v>0</v>
      </c>
      <c r="KP53" s="30">
        <f t="shared" ref="KP53" si="822">+IO53/$N53</f>
        <v>0</v>
      </c>
      <c r="KQ53" s="30">
        <f t="shared" ref="KQ53" si="823">+IP53/$N53</f>
        <v>0</v>
      </c>
      <c r="KR53" s="30">
        <f t="shared" ref="KR53" si="824">+IQ53/$N53</f>
        <v>0</v>
      </c>
      <c r="KS53" s="30">
        <f t="shared" ref="KS53" si="825">+IR53/$N53</f>
        <v>0</v>
      </c>
      <c r="KT53" s="30">
        <f t="shared" ref="KT53" si="826">+IS53/$N53</f>
        <v>0</v>
      </c>
      <c r="KU53" s="30">
        <f t="shared" ref="KU53" si="827">+IT53/$N53</f>
        <v>0</v>
      </c>
      <c r="KV53" s="30">
        <f t="shared" ref="KV53" si="828">+IU53/$N53</f>
        <v>0</v>
      </c>
      <c r="KW53" s="30">
        <f t="shared" ref="KW53" si="829">+IV53/$N53</f>
        <v>0</v>
      </c>
      <c r="KX53" s="30">
        <f t="shared" ref="KX53" si="830">+IW53/$N53</f>
        <v>0</v>
      </c>
      <c r="KY53" s="30">
        <f t="shared" ref="KY53" si="831">+IX53/$N53</f>
        <v>0</v>
      </c>
      <c r="KZ53" s="30">
        <f t="shared" ref="KZ53:LI53" si="832">+IY53/$N53</f>
        <v>0</v>
      </c>
      <c r="LA53" s="30">
        <f t="shared" si="832"/>
        <v>0</v>
      </c>
      <c r="LB53" s="30">
        <f t="shared" si="832"/>
        <v>0</v>
      </c>
      <c r="LC53" s="30">
        <f t="shared" si="832"/>
        <v>0</v>
      </c>
      <c r="LD53" s="30">
        <f t="shared" si="832"/>
        <v>0</v>
      </c>
      <c r="LE53" s="30">
        <f t="shared" si="832"/>
        <v>0</v>
      </c>
      <c r="LF53" s="30">
        <f t="shared" si="832"/>
        <v>128.33312302839116</v>
      </c>
      <c r="LG53" s="30">
        <f t="shared" si="832"/>
        <v>175</v>
      </c>
      <c r="LH53" s="30">
        <f t="shared" si="832"/>
        <v>175</v>
      </c>
      <c r="LI53" s="30">
        <f t="shared" si="832"/>
        <v>175</v>
      </c>
      <c r="LJ53" s="30">
        <f t="shared" ref="LJ53:LS53" si="833">+JI53/$N53</f>
        <v>175</v>
      </c>
      <c r="LK53" s="30">
        <f t="shared" si="833"/>
        <v>175</v>
      </c>
      <c r="LL53" s="30">
        <f t="shared" si="833"/>
        <v>175</v>
      </c>
      <c r="LM53" s="30">
        <f t="shared" si="833"/>
        <v>175</v>
      </c>
      <c r="LN53" s="30">
        <f t="shared" si="833"/>
        <v>175</v>
      </c>
      <c r="LO53" s="30">
        <f t="shared" si="833"/>
        <v>175</v>
      </c>
      <c r="LP53" s="30">
        <f t="shared" si="833"/>
        <v>175</v>
      </c>
      <c r="LQ53" s="30">
        <f t="shared" si="833"/>
        <v>175</v>
      </c>
      <c r="LR53" s="30">
        <f t="shared" si="833"/>
        <v>215.33375394321766</v>
      </c>
      <c r="LS53" s="30">
        <f t="shared" si="833"/>
        <v>230</v>
      </c>
      <c r="LT53" s="69">
        <f t="shared" si="100"/>
        <v>198.83343848580441</v>
      </c>
      <c r="LU53" s="40">
        <f t="shared" si="101"/>
        <v>230</v>
      </c>
      <c r="LV53" s="40">
        <f t="shared" si="102"/>
        <v>0</v>
      </c>
    </row>
    <row r="54" spans="1:334" x14ac:dyDescent="0.25">
      <c r="A54" s="21">
        <f t="shared" si="103"/>
        <v>53</v>
      </c>
      <c r="B54" s="22" t="s">
        <v>211</v>
      </c>
      <c r="C54" s="21" t="s">
        <v>522</v>
      </c>
      <c r="D54" s="22" t="s">
        <v>43</v>
      </c>
      <c r="E54" s="23" t="s">
        <v>851</v>
      </c>
      <c r="F54" s="21" t="s">
        <v>1113</v>
      </c>
      <c r="G54" s="23" t="s">
        <v>44</v>
      </c>
      <c r="H54" s="24" t="s">
        <v>1341</v>
      </c>
      <c r="I54" s="21" t="s">
        <v>197</v>
      </c>
      <c r="J54" s="94">
        <v>41297</v>
      </c>
      <c r="K54" s="94">
        <v>44584</v>
      </c>
      <c r="L54" s="21" t="s">
        <v>275</v>
      </c>
      <c r="M54" s="25">
        <v>10147</v>
      </c>
      <c r="N54" s="25">
        <v>13496</v>
      </c>
      <c r="O54" s="26">
        <v>8.7499999999999994E-2</v>
      </c>
      <c r="P54" s="27">
        <v>6545000</v>
      </c>
      <c r="Q54" s="27">
        <v>7833000</v>
      </c>
      <c r="R54" s="27">
        <v>7145000</v>
      </c>
      <c r="S54" s="27">
        <v>14056000</v>
      </c>
      <c r="T54" s="25">
        <v>7238000</v>
      </c>
      <c r="U54" s="25">
        <v>6246000</v>
      </c>
      <c r="V54" s="25">
        <v>8307000</v>
      </c>
      <c r="W54" s="25">
        <v>5383000</v>
      </c>
      <c r="X54" s="25">
        <v>9771000</v>
      </c>
      <c r="Y54" s="25">
        <v>4467000</v>
      </c>
      <c r="Z54" s="25">
        <v>4084000</v>
      </c>
      <c r="AA54" s="25">
        <v>5200000</v>
      </c>
      <c r="AB54" s="25">
        <v>5494000</v>
      </c>
      <c r="AC54" s="25">
        <v>6199000</v>
      </c>
      <c r="AD54" s="25">
        <v>8900000</v>
      </c>
      <c r="AE54" s="25">
        <v>10000000</v>
      </c>
      <c r="AF54" s="25">
        <v>9000000</v>
      </c>
      <c r="AG54" s="25">
        <v>8765000</v>
      </c>
      <c r="AH54" s="25">
        <v>15678321</v>
      </c>
      <c r="AI54" s="25">
        <v>11250000</v>
      </c>
      <c r="AJ54" s="25">
        <v>14803009</v>
      </c>
      <c r="AK54" s="25">
        <v>12471765</v>
      </c>
      <c r="AL54" s="25">
        <v>9254599</v>
      </c>
      <c r="AM54" s="25">
        <v>11325987</v>
      </c>
      <c r="AN54" s="25">
        <v>15300852</v>
      </c>
      <c r="AO54" s="25">
        <v>18728870</v>
      </c>
      <c r="AP54" s="25">
        <v>14407543</v>
      </c>
      <c r="AQ54" s="25">
        <v>16385542</v>
      </c>
      <c r="AR54" s="25">
        <v>15285631</v>
      </c>
      <c r="AS54" s="25">
        <v>14049913</v>
      </c>
      <c r="AT54" s="25">
        <v>20691742</v>
      </c>
      <c r="AU54" s="25">
        <v>18572761.079009313</v>
      </c>
      <c r="AV54" s="25">
        <v>12654399</v>
      </c>
      <c r="AW54" s="25">
        <v>14177891</v>
      </c>
      <c r="AX54" s="25">
        <v>10696637.52</v>
      </c>
      <c r="AY54" s="25">
        <v>12929481</v>
      </c>
      <c r="AZ54" s="25">
        <v>18388650</v>
      </c>
      <c r="BA54" s="25">
        <v>20006517</v>
      </c>
      <c r="BB54" s="25">
        <v>15503975</v>
      </c>
      <c r="BC54" s="25">
        <v>20462353</v>
      </c>
      <c r="BD54" s="75">
        <v>16614569</v>
      </c>
      <c r="BE54" s="75">
        <v>17474533</v>
      </c>
      <c r="BF54" s="75">
        <v>30395951</v>
      </c>
      <c r="BG54" s="75">
        <v>13696571</v>
      </c>
      <c r="BH54" s="75">
        <v>19068079</v>
      </c>
      <c r="BI54" s="75">
        <v>15622173</v>
      </c>
      <c r="BJ54" s="75">
        <v>12504479</v>
      </c>
      <c r="BK54" s="75">
        <v>15359407</v>
      </c>
      <c r="BL54" s="75">
        <v>22490140</v>
      </c>
      <c r="BM54" s="75">
        <v>21161915</v>
      </c>
      <c r="BN54" s="75">
        <v>19799023</v>
      </c>
      <c r="BO54" s="75">
        <v>20649167</v>
      </c>
      <c r="BP54" s="28">
        <f t="shared" si="63"/>
        <v>21025061.25</v>
      </c>
      <c r="BQ54" s="29">
        <f t="shared" si="523"/>
        <v>645.01823198975069</v>
      </c>
      <c r="BR54" s="29">
        <f t="shared" si="524"/>
        <v>771.95230117276037</v>
      </c>
      <c r="BS54" s="29">
        <f t="shared" si="525"/>
        <v>704.14900955947576</v>
      </c>
      <c r="BT54" s="29">
        <f t="shared" si="526"/>
        <v>1385.2370158667586</v>
      </c>
      <c r="BU54" s="29">
        <f t="shared" si="527"/>
        <v>713.31428008278306</v>
      </c>
      <c r="BV54" s="29">
        <f t="shared" si="528"/>
        <v>615.55139450083766</v>
      </c>
      <c r="BW54" s="29">
        <f t="shared" si="529"/>
        <v>818.66561545284321</v>
      </c>
      <c r="BX54" s="29">
        <f t="shared" si="530"/>
        <v>530.50162609638312</v>
      </c>
      <c r="BY54" s="29">
        <f t="shared" si="531"/>
        <v>962.94471272297233</v>
      </c>
      <c r="BZ54" s="29">
        <f t="shared" si="532"/>
        <v>440.22863900660292</v>
      </c>
      <c r="CA54" s="29">
        <f t="shared" si="533"/>
        <v>402.48349265792848</v>
      </c>
      <c r="CB54" s="29">
        <f t="shared" si="534"/>
        <v>512.46673893761704</v>
      </c>
      <c r="CC54" s="29">
        <f t="shared" si="535"/>
        <v>541.44081994678231</v>
      </c>
      <c r="CD54" s="29">
        <f t="shared" si="536"/>
        <v>610.9194835912092</v>
      </c>
      <c r="CE54" s="29">
        <f t="shared" si="537"/>
        <v>877.1065339509214</v>
      </c>
      <c r="CF54" s="29">
        <f t="shared" si="538"/>
        <v>985.51295949541736</v>
      </c>
      <c r="CG54" s="29">
        <f t="shared" si="539"/>
        <v>886.96166354587558</v>
      </c>
      <c r="CH54" s="29">
        <f t="shared" si="540"/>
        <v>863.80210899773328</v>
      </c>
      <c r="CI54" s="29">
        <f t="shared" si="541"/>
        <v>1545.1188528629152</v>
      </c>
      <c r="CJ54" s="29">
        <f t="shared" si="542"/>
        <v>1108.7020794323446</v>
      </c>
      <c r="CK54" s="29">
        <f t="shared" si="543"/>
        <v>1458.8557209027299</v>
      </c>
      <c r="CL54" s="29">
        <f t="shared" si="544"/>
        <v>1229.1086035281364</v>
      </c>
      <c r="CM54" s="29">
        <f t="shared" si="545"/>
        <v>912.05272494333303</v>
      </c>
      <c r="CN54" s="29">
        <f t="shared" si="546"/>
        <v>1116.1906967576624</v>
      </c>
      <c r="CO54" s="29">
        <f t="shared" si="547"/>
        <v>1507.9187937321376</v>
      </c>
      <c r="CP54" s="29">
        <f t="shared" si="548"/>
        <v>1845.7544101704937</v>
      </c>
      <c r="CQ54" s="29">
        <f t="shared" si="549"/>
        <v>1419.8820340987484</v>
      </c>
      <c r="CR54" s="29">
        <f t="shared" si="550"/>
        <v>1614.816398935646</v>
      </c>
      <c r="CS54" s="29">
        <f t="shared" si="550"/>
        <v>1506.4187444564895</v>
      </c>
      <c r="CT54" s="29">
        <f t="shared" si="550"/>
        <v>1384.6371341283138</v>
      </c>
      <c r="CU54" s="29">
        <f t="shared" si="550"/>
        <v>2039.1979895535626</v>
      </c>
      <c r="CV54" s="29">
        <f t="shared" si="550"/>
        <v>1830.3696736975769</v>
      </c>
      <c r="CW54" s="29">
        <f t="shared" si="550"/>
        <v>1247.107420912585</v>
      </c>
      <c r="CX54" s="29">
        <f t="shared" si="550"/>
        <v>1397.2495318813442</v>
      </c>
      <c r="CY54" s="29">
        <f t="shared" si="550"/>
        <v>1054.167489898492</v>
      </c>
      <c r="CZ54" s="29">
        <f t="shared" ref="CX54:DD93" si="834">+AY54/$M54</f>
        <v>1274.2171085049767</v>
      </c>
      <c r="DA54" s="29">
        <f t="shared" si="834"/>
        <v>1812.2252882625407</v>
      </c>
      <c r="DB54" s="29">
        <f t="shared" si="834"/>
        <v>1971.6681777865379</v>
      </c>
      <c r="DC54" s="29">
        <f t="shared" si="834"/>
        <v>1527.9368286192964</v>
      </c>
      <c r="DD54" s="29">
        <f t="shared" si="834"/>
        <v>2016.5914063269931</v>
      </c>
      <c r="DE54" s="29">
        <f t="shared" si="551"/>
        <v>1637.3873065930818</v>
      </c>
      <c r="DF54" s="29">
        <f t="shared" si="552"/>
        <v>1722.1378732630335</v>
      </c>
      <c r="DG54" s="29">
        <f t="shared" si="553"/>
        <v>2995.5603626687689</v>
      </c>
      <c r="DH54" s="29">
        <f t="shared" si="554"/>
        <v>1349.8148221149108</v>
      </c>
      <c r="DI54" s="29">
        <f t="shared" si="555"/>
        <v>1879.1838967182418</v>
      </c>
      <c r="DJ54" s="29">
        <f t="shared" si="556"/>
        <v>1539.5853946979403</v>
      </c>
      <c r="DK54" s="29">
        <f t="shared" si="556"/>
        <v>1232.3326106238296</v>
      </c>
      <c r="DL54" s="29">
        <f t="shared" si="556"/>
        <v>1513.6894648664629</v>
      </c>
      <c r="DM54" s="29">
        <f t="shared" si="556"/>
        <v>2216.4324430866268</v>
      </c>
      <c r="DN54" s="29">
        <f t="shared" si="557"/>
        <v>2085.5341480240463</v>
      </c>
      <c r="DO54" s="29">
        <f t="shared" si="557"/>
        <v>1951.2193751847838</v>
      </c>
      <c r="DP54" s="29">
        <f t="shared" si="557"/>
        <v>2035.0021681285109</v>
      </c>
      <c r="DQ54" s="105">
        <f t="shared" si="558"/>
        <v>2072.0470336059921</v>
      </c>
      <c r="DR54" s="25">
        <v>1079680</v>
      </c>
      <c r="DS54" s="25">
        <v>1079680</v>
      </c>
      <c r="DT54" s="25">
        <v>1079680</v>
      </c>
      <c r="DU54" s="25">
        <v>1079680</v>
      </c>
      <c r="DV54" s="25">
        <v>1079680</v>
      </c>
      <c r="DW54" s="25">
        <v>1079680</v>
      </c>
      <c r="DX54" s="25">
        <v>1079680</v>
      </c>
      <c r="DY54" s="25">
        <v>1079680</v>
      </c>
      <c r="DZ54" s="25">
        <v>1079680</v>
      </c>
      <c r="EA54" s="25">
        <v>1097675</v>
      </c>
      <c r="EB54" s="25">
        <v>1147160</v>
      </c>
      <c r="EC54" s="25">
        <v>1147160</v>
      </c>
      <c r="ED54" s="25">
        <v>1147160</v>
      </c>
      <c r="EE54" s="25">
        <v>1147160</v>
      </c>
      <c r="EF54" s="25">
        <v>1147160</v>
      </c>
      <c r="EG54" s="25">
        <v>1147160</v>
      </c>
      <c r="EH54" s="25">
        <v>1147160</v>
      </c>
      <c r="EI54" s="25">
        <v>1147160</v>
      </c>
      <c r="EJ54" s="25">
        <v>1147160</v>
      </c>
      <c r="EK54" s="25">
        <v>1147160</v>
      </c>
      <c r="EL54" s="25">
        <v>1147160</v>
      </c>
      <c r="EM54" s="25">
        <v>1164574</v>
      </c>
      <c r="EN54" s="25">
        <v>1214640</v>
      </c>
      <c r="EO54" s="25">
        <v>1214640</v>
      </c>
      <c r="EP54" s="25">
        <v>1214640</v>
      </c>
      <c r="EQ54" s="25">
        <v>1214640</v>
      </c>
      <c r="ER54" s="25">
        <v>1214640</v>
      </c>
      <c r="ES54" s="25">
        <v>1214640</v>
      </c>
      <c r="ET54" s="25">
        <v>1214640</v>
      </c>
      <c r="EU54" s="25">
        <v>1214640</v>
      </c>
      <c r="EV54" s="25">
        <v>1214640</v>
      </c>
      <c r="EW54" s="25">
        <v>1214640</v>
      </c>
      <c r="EX54" s="25">
        <v>1214640</v>
      </c>
      <c r="EY54" s="25">
        <v>1230835</v>
      </c>
      <c r="EZ54" s="25">
        <v>1275372</v>
      </c>
      <c r="FA54" s="25">
        <v>1275372</v>
      </c>
      <c r="FB54" s="25">
        <v>1275372</v>
      </c>
      <c r="FC54" s="25">
        <v>1275372</v>
      </c>
      <c r="FD54" s="25">
        <v>1275372</v>
      </c>
      <c r="FE54" s="25">
        <v>1275372</v>
      </c>
      <c r="FF54" s="25">
        <v>1275372</v>
      </c>
      <c r="FG54" s="25">
        <v>1275372</v>
      </c>
      <c r="FH54" s="25">
        <v>1275372</v>
      </c>
      <c r="FI54" s="25">
        <v>1275372</v>
      </c>
      <c r="FJ54" s="25">
        <v>1275372</v>
      </c>
      <c r="FK54" s="25">
        <v>1290251</v>
      </c>
      <c r="FL54" s="25">
        <v>1339141</v>
      </c>
      <c r="FM54" s="25">
        <v>1339141</v>
      </c>
      <c r="FN54" s="25">
        <v>1339141</v>
      </c>
      <c r="FO54" s="25">
        <v>1339141</v>
      </c>
      <c r="FP54" s="25">
        <v>1339141</v>
      </c>
      <c r="FQ54" s="75">
        <v>1339141</v>
      </c>
      <c r="FR54" s="28">
        <f t="shared" si="64"/>
        <v>1339141</v>
      </c>
      <c r="FS54" s="25">
        <v>0</v>
      </c>
      <c r="FT54" s="25">
        <v>0</v>
      </c>
      <c r="FU54" s="25">
        <v>0</v>
      </c>
      <c r="FV54" s="25">
        <v>0</v>
      </c>
      <c r="FW54" s="25">
        <v>47928</v>
      </c>
      <c r="FX54" s="25">
        <v>0</v>
      </c>
      <c r="FY54" s="25">
        <v>0</v>
      </c>
      <c r="FZ54" s="25">
        <v>0</v>
      </c>
      <c r="GA54" s="25">
        <v>0</v>
      </c>
      <c r="GB54" s="25">
        <v>0</v>
      </c>
      <c r="GC54" s="25">
        <v>0</v>
      </c>
      <c r="GD54" s="25">
        <v>0</v>
      </c>
      <c r="GE54" s="25">
        <v>0</v>
      </c>
      <c r="GF54" s="25">
        <v>0</v>
      </c>
      <c r="GG54" s="25">
        <v>0</v>
      </c>
      <c r="GH54" s="25">
        <v>0</v>
      </c>
      <c r="GI54" s="25">
        <v>0</v>
      </c>
      <c r="GJ54" s="25">
        <v>0</v>
      </c>
      <c r="GK54" s="25">
        <v>266666.66666666669</v>
      </c>
      <c r="GL54" s="25">
        <v>266666.66666666669</v>
      </c>
      <c r="GM54" s="25">
        <f>800000/3</f>
        <v>266666.66666666669</v>
      </c>
      <c r="GN54" s="25">
        <v>0</v>
      </c>
      <c r="GO54" s="25">
        <v>0</v>
      </c>
      <c r="GP54" s="25">
        <v>0</v>
      </c>
      <c r="GQ54" s="54">
        <v>238475.66666666666</v>
      </c>
      <c r="GR54" s="54">
        <v>238475.66666666666</v>
      </c>
      <c r="GS54" s="54">
        <v>238475.66666666666</v>
      </c>
      <c r="GT54" s="54">
        <v>170492.66666666666</v>
      </c>
      <c r="GU54" s="54">
        <v>170492.66666666666</v>
      </c>
      <c r="GV54" s="54">
        <v>170492.66666666666</v>
      </c>
      <c r="GW54" s="33">
        <f>925445/3</f>
        <v>308481.66666666669</v>
      </c>
      <c r="GX54" s="33">
        <f>925445/3</f>
        <v>308481.66666666669</v>
      </c>
      <c r="GY54" s="33">
        <f>925445/3</f>
        <v>308481.66666666669</v>
      </c>
      <c r="GZ54" s="33">
        <v>0</v>
      </c>
      <c r="HA54" s="33">
        <v>0</v>
      </c>
      <c r="HB54" s="33">
        <v>0</v>
      </c>
      <c r="HC54" s="101">
        <v>287936.33333333331</v>
      </c>
      <c r="HD54" s="101">
        <v>287936.33333333331</v>
      </c>
      <c r="HE54" s="101">
        <v>287936.33333333331</v>
      </c>
      <c r="HF54" s="101">
        <v>315712</v>
      </c>
      <c r="HG54" s="101">
        <v>315712</v>
      </c>
      <c r="HH54" s="101">
        <v>315712</v>
      </c>
      <c r="HI54" s="101">
        <v>566812.33333333337</v>
      </c>
      <c r="HJ54" s="101">
        <v>566812.33333333337</v>
      </c>
      <c r="HK54" s="101">
        <v>566812.33333333337</v>
      </c>
      <c r="HL54" s="101">
        <v>0</v>
      </c>
      <c r="HM54" s="101">
        <v>0</v>
      </c>
      <c r="HN54" s="101">
        <v>0</v>
      </c>
      <c r="HO54" s="101">
        <v>511515.33333333331</v>
      </c>
      <c r="HP54" s="101">
        <v>511515.33333333331</v>
      </c>
      <c r="HQ54" s="101">
        <v>511515.33333333331</v>
      </c>
      <c r="HR54" s="101">
        <v>300000</v>
      </c>
      <c r="HS54" s="25">
        <f t="shared" si="27"/>
        <v>1079680</v>
      </c>
      <c r="HT54" s="25">
        <f t="shared" si="28"/>
        <v>1079680</v>
      </c>
      <c r="HU54" s="25">
        <f t="shared" si="29"/>
        <v>1079680</v>
      </c>
      <c r="HV54" s="25">
        <f t="shared" si="30"/>
        <v>1079680</v>
      </c>
      <c r="HW54" s="25">
        <f t="shared" si="31"/>
        <v>1127608</v>
      </c>
      <c r="HX54" s="25">
        <f t="shared" si="32"/>
        <v>1079680</v>
      </c>
      <c r="HY54" s="25">
        <f t="shared" si="33"/>
        <v>1079680</v>
      </c>
      <c r="HZ54" s="25">
        <f t="shared" si="34"/>
        <v>1079680</v>
      </c>
      <c r="IA54" s="25">
        <f t="shared" si="35"/>
        <v>1079680</v>
      </c>
      <c r="IB54" s="25">
        <f t="shared" si="36"/>
        <v>1097675</v>
      </c>
      <c r="IC54" s="25">
        <f t="shared" si="37"/>
        <v>1147160</v>
      </c>
      <c r="ID54" s="25">
        <f t="shared" si="38"/>
        <v>1147160</v>
      </c>
      <c r="IE54" s="25">
        <f t="shared" si="39"/>
        <v>1147160</v>
      </c>
      <c r="IF54" s="25">
        <f t="shared" si="40"/>
        <v>1147160</v>
      </c>
      <c r="IG54" s="25">
        <f t="shared" si="41"/>
        <v>1147160</v>
      </c>
      <c r="IH54" s="25">
        <f t="shared" si="42"/>
        <v>1147160</v>
      </c>
      <c r="II54" s="25">
        <f t="shared" si="43"/>
        <v>1147160</v>
      </c>
      <c r="IJ54" s="25">
        <f t="shared" si="44"/>
        <v>1147160</v>
      </c>
      <c r="IK54" s="25">
        <f t="shared" si="45"/>
        <v>1413826.6666666667</v>
      </c>
      <c r="IL54" s="25">
        <f t="shared" si="46"/>
        <v>1413826.6666666667</v>
      </c>
      <c r="IM54" s="25">
        <f t="shared" si="47"/>
        <v>1413826.6666666667</v>
      </c>
      <c r="IN54" s="25">
        <f t="shared" si="48"/>
        <v>1164574</v>
      </c>
      <c r="IO54" s="25">
        <f t="shared" si="49"/>
        <v>1214640</v>
      </c>
      <c r="IP54" s="25">
        <f t="shared" si="50"/>
        <v>1214640</v>
      </c>
      <c r="IQ54" s="25">
        <f t="shared" si="302"/>
        <v>1453115.6666666667</v>
      </c>
      <c r="IR54" s="25">
        <f t="shared" si="303"/>
        <v>1453115.6666666667</v>
      </c>
      <c r="IS54" s="25">
        <f t="shared" si="587"/>
        <v>1453115.6666666667</v>
      </c>
      <c r="IT54" s="25">
        <f t="shared" si="588"/>
        <v>1385132.6666666667</v>
      </c>
      <c r="IU54" s="25">
        <f t="shared" si="55"/>
        <v>1385132.6666666667</v>
      </c>
      <c r="IV54" s="25">
        <f t="shared" si="56"/>
        <v>1385132.6666666667</v>
      </c>
      <c r="IW54" s="25">
        <f t="shared" si="671"/>
        <v>1523121.6666666667</v>
      </c>
      <c r="IX54" s="25">
        <f t="shared" si="171"/>
        <v>1523121.6666666667</v>
      </c>
      <c r="IY54" s="25">
        <f t="shared" si="672"/>
        <v>1523121.6666666667</v>
      </c>
      <c r="IZ54" s="25">
        <f t="shared" si="673"/>
        <v>1230835</v>
      </c>
      <c r="JA54" s="25">
        <f>+EZ54+GZ54</f>
        <v>1275372</v>
      </c>
      <c r="JB54" s="25">
        <f t="shared" si="240"/>
        <v>1275372</v>
      </c>
      <c r="JC54" s="25">
        <f t="shared" si="241"/>
        <v>1563308.3333333333</v>
      </c>
      <c r="JD54" s="25">
        <f t="shared" ref="JD54:JD124" si="835">+FC54+HD54</f>
        <v>1563308.3333333333</v>
      </c>
      <c r="JE54" s="25">
        <f t="shared" ref="JE54:JE124" si="836">+FD54+HE54</f>
        <v>1563308.3333333333</v>
      </c>
      <c r="JF54" s="25">
        <f t="shared" si="420"/>
        <v>1591084</v>
      </c>
      <c r="JG54" s="25">
        <f t="shared" si="421"/>
        <v>1591084</v>
      </c>
      <c r="JH54" s="25">
        <f t="shared" si="422"/>
        <v>1591084</v>
      </c>
      <c r="JI54" s="25">
        <f t="shared" si="423"/>
        <v>1842184.3333333335</v>
      </c>
      <c r="JJ54" s="25">
        <f t="shared" si="424"/>
        <v>1842184.3333333335</v>
      </c>
      <c r="JK54" s="25">
        <f t="shared" si="425"/>
        <v>1842184.3333333335</v>
      </c>
      <c r="JL54" s="25">
        <f t="shared" ref="JL54:JL91" si="837">+FK54+HL54</f>
        <v>1290251</v>
      </c>
      <c r="JM54" s="25">
        <f t="shared" ref="JM54:JM91" si="838">+FL54+HM54</f>
        <v>1339141</v>
      </c>
      <c r="JN54" s="25">
        <f t="shared" si="428"/>
        <v>1339141</v>
      </c>
      <c r="JO54" s="25">
        <f t="shared" si="429"/>
        <v>1850656.3333333333</v>
      </c>
      <c r="JP54" s="25">
        <f t="shared" si="759"/>
        <v>1850656.3333333333</v>
      </c>
      <c r="JQ54" s="25">
        <f t="shared" si="760"/>
        <v>1850656.3333333333</v>
      </c>
      <c r="JR54" s="25">
        <f t="shared" si="761"/>
        <v>1639141</v>
      </c>
      <c r="JS54" s="28">
        <f t="shared" si="65"/>
        <v>1797777.5</v>
      </c>
      <c r="JT54" s="30">
        <f t="shared" si="66"/>
        <v>80</v>
      </c>
      <c r="JU54" s="30">
        <f t="shared" si="67"/>
        <v>80</v>
      </c>
      <c r="JV54" s="30">
        <f t="shared" si="68"/>
        <v>80</v>
      </c>
      <c r="JW54" s="30">
        <f t="shared" si="69"/>
        <v>80</v>
      </c>
      <c r="JX54" s="30">
        <f t="shared" si="70"/>
        <v>83.551274451689395</v>
      </c>
      <c r="JY54" s="30">
        <f t="shared" si="71"/>
        <v>80</v>
      </c>
      <c r="JZ54" s="30">
        <f t="shared" si="72"/>
        <v>80</v>
      </c>
      <c r="KA54" s="30">
        <f t="shared" si="73"/>
        <v>80</v>
      </c>
      <c r="KB54" s="30">
        <f t="shared" si="74"/>
        <v>80</v>
      </c>
      <c r="KC54" s="30">
        <f t="shared" si="75"/>
        <v>81.333358032009485</v>
      </c>
      <c r="KD54" s="30">
        <f t="shared" si="76"/>
        <v>85</v>
      </c>
      <c r="KE54" s="30">
        <f t="shared" si="77"/>
        <v>85</v>
      </c>
      <c r="KF54" s="30">
        <f t="shared" si="78"/>
        <v>85</v>
      </c>
      <c r="KG54" s="30">
        <f t="shared" si="79"/>
        <v>85</v>
      </c>
      <c r="KH54" s="30">
        <f t="shared" si="80"/>
        <v>85</v>
      </c>
      <c r="KI54" s="30">
        <f t="shared" si="81"/>
        <v>85</v>
      </c>
      <c r="KJ54" s="30">
        <f t="shared" si="82"/>
        <v>85</v>
      </c>
      <c r="KK54" s="30">
        <f t="shared" si="83"/>
        <v>85</v>
      </c>
      <c r="KL54" s="30">
        <f t="shared" si="84"/>
        <v>104.75894092076665</v>
      </c>
      <c r="KM54" s="30">
        <f t="shared" si="85"/>
        <v>104.75894092076665</v>
      </c>
      <c r="KN54" s="30">
        <f t="shared" si="86"/>
        <v>104.75894092076665</v>
      </c>
      <c r="KO54" s="30">
        <f t="shared" si="87"/>
        <v>86.290308239478364</v>
      </c>
      <c r="KP54" s="30">
        <f t="shared" si="88"/>
        <v>90</v>
      </c>
      <c r="KQ54" s="30">
        <f t="shared" si="89"/>
        <v>90</v>
      </c>
      <c r="KR54" s="30">
        <f t="shared" si="90"/>
        <v>107.67009978265166</v>
      </c>
      <c r="KS54" s="30">
        <f t="shared" si="91"/>
        <v>107.67009978265166</v>
      </c>
      <c r="KT54" s="30">
        <f t="shared" si="92"/>
        <v>107.67009978265166</v>
      </c>
      <c r="KU54" s="30">
        <f t="shared" si="93"/>
        <v>102.63282948033986</v>
      </c>
      <c r="KV54" s="30">
        <f t="shared" si="94"/>
        <v>102.63282948033986</v>
      </c>
      <c r="KW54" s="30">
        <f t="shared" si="95"/>
        <v>102.63282948033986</v>
      </c>
      <c r="KX54" s="30">
        <f t="shared" si="96"/>
        <v>112.85726635052362</v>
      </c>
      <c r="KY54" s="30">
        <f t="shared" si="97"/>
        <v>112.85726635052362</v>
      </c>
      <c r="KZ54" s="30">
        <f t="shared" si="98"/>
        <v>112.85726635052362</v>
      </c>
      <c r="LA54" s="30">
        <f t="shared" si="99"/>
        <v>91.199985180794314</v>
      </c>
      <c r="LB54" s="30">
        <f t="shared" si="99"/>
        <v>94.5</v>
      </c>
      <c r="LC54" s="30">
        <f t="shared" si="99"/>
        <v>94.5</v>
      </c>
      <c r="LD54" s="30">
        <f t="shared" si="99"/>
        <v>115.83493874728315</v>
      </c>
      <c r="LE54" s="30">
        <f t="shared" si="304"/>
        <v>115.83493874728315</v>
      </c>
      <c r="LF54" s="30">
        <f t="shared" si="304"/>
        <v>115.83493874728315</v>
      </c>
      <c r="LG54" s="30">
        <f t="shared" si="304"/>
        <v>117.89300533491405</v>
      </c>
      <c r="LH54" s="30">
        <f t="shared" si="304"/>
        <v>117.89300533491405</v>
      </c>
      <c r="LI54" s="30">
        <f t="shared" si="304"/>
        <v>117.89300533491405</v>
      </c>
      <c r="LJ54" s="30">
        <f t="shared" si="585"/>
        <v>136.49854277810709</v>
      </c>
      <c r="LK54" s="30">
        <f t="shared" si="585"/>
        <v>136.49854277810709</v>
      </c>
      <c r="LL54" s="30">
        <f t="shared" si="585"/>
        <v>136.49854277810709</v>
      </c>
      <c r="LM54" s="30">
        <f t="shared" si="585"/>
        <v>95.602474807350319</v>
      </c>
      <c r="LN54" s="30">
        <f t="shared" si="585"/>
        <v>99.225029638411385</v>
      </c>
      <c r="LO54" s="30">
        <f t="shared" si="585"/>
        <v>99.225029638411385</v>
      </c>
      <c r="LP54" s="30">
        <f t="shared" si="585"/>
        <v>137.12628433115984</v>
      </c>
      <c r="LQ54" s="30">
        <f t="shared" si="585"/>
        <v>137.12628433115984</v>
      </c>
      <c r="LR54" s="30">
        <f t="shared" si="586"/>
        <v>137.12628433115984</v>
      </c>
      <c r="LS54" s="30">
        <f t="shared" si="586"/>
        <v>121.45383817427386</v>
      </c>
      <c r="LT54" s="69">
        <f t="shared" si="100"/>
        <v>133.20817279193835</v>
      </c>
      <c r="LU54" s="40">
        <f t="shared" si="101"/>
        <v>99.225029638411385</v>
      </c>
      <c r="LV54" s="40">
        <f t="shared" si="102"/>
        <v>22.228808535862477</v>
      </c>
    </row>
    <row r="55" spans="1:334" x14ac:dyDescent="0.25">
      <c r="A55" s="21">
        <f t="shared" si="103"/>
        <v>54</v>
      </c>
      <c r="B55" s="22" t="s">
        <v>211</v>
      </c>
      <c r="C55" s="21" t="s">
        <v>523</v>
      </c>
      <c r="D55" s="22" t="s">
        <v>7</v>
      </c>
      <c r="E55" s="23" t="s">
        <v>852</v>
      </c>
      <c r="F55" s="21" t="s">
        <v>1114</v>
      </c>
      <c r="G55" s="23" t="s">
        <v>45</v>
      </c>
      <c r="H55" s="24" t="s">
        <v>294</v>
      </c>
      <c r="I55" s="21" t="s">
        <v>197</v>
      </c>
      <c r="J55" s="94">
        <v>41495</v>
      </c>
      <c r="K55" s="94">
        <v>43145</v>
      </c>
      <c r="L55" s="21" t="s">
        <v>275</v>
      </c>
      <c r="M55" s="25">
        <v>1329</v>
      </c>
      <c r="N55" s="25">
        <v>2219</v>
      </c>
      <c r="O55" s="26">
        <v>0.15</v>
      </c>
      <c r="P55" s="27">
        <v>0</v>
      </c>
      <c r="Q55" s="27">
        <v>0</v>
      </c>
      <c r="R55" s="27">
        <v>0</v>
      </c>
      <c r="S55" s="27"/>
      <c r="T55" s="25">
        <v>740093</v>
      </c>
      <c r="U55" s="25">
        <v>1772511</v>
      </c>
      <c r="V55" s="25">
        <v>2040473</v>
      </c>
      <c r="W55" s="25">
        <v>1456977</v>
      </c>
      <c r="X55" s="25">
        <v>2411985</v>
      </c>
      <c r="Y55" s="25">
        <v>1587144.6</v>
      </c>
      <c r="Z55" s="25">
        <v>1359093.53</v>
      </c>
      <c r="AA55" s="25">
        <v>1857043.8799999997</v>
      </c>
      <c r="AB55" s="25">
        <v>1909773.4300000004</v>
      </c>
      <c r="AC55" s="25">
        <v>2273292.0799999996</v>
      </c>
      <c r="AD55" s="25">
        <v>1908383.3999999997</v>
      </c>
      <c r="AE55" s="25">
        <v>2513164</v>
      </c>
      <c r="AF55" s="25">
        <v>2505000</v>
      </c>
      <c r="AG55" s="25">
        <v>1726019</v>
      </c>
      <c r="AH55" s="25">
        <v>2162285</v>
      </c>
      <c r="AI55" s="25">
        <v>1695913</v>
      </c>
      <c r="AJ55" s="25">
        <v>2948987</v>
      </c>
      <c r="AK55" s="25">
        <v>1778127</v>
      </c>
      <c r="AL55" s="25">
        <v>1702446</v>
      </c>
      <c r="AM55" s="25">
        <v>1927568</v>
      </c>
      <c r="AN55" s="25">
        <v>2000912</v>
      </c>
      <c r="AO55" s="25">
        <v>2298785</v>
      </c>
      <c r="AP55" s="25">
        <v>1660171</v>
      </c>
      <c r="AQ55" s="25">
        <v>2061451</v>
      </c>
      <c r="AR55" s="25">
        <v>2019561</v>
      </c>
      <c r="AS55" s="25">
        <v>1606680.85</v>
      </c>
      <c r="AT55" s="25">
        <v>1970111.13</v>
      </c>
      <c r="AU55" s="25">
        <v>1838485.0234954555</v>
      </c>
      <c r="AV55" s="25">
        <v>2375122</v>
      </c>
      <c r="AW55" s="25">
        <v>2132946.7799999998</v>
      </c>
      <c r="AX55" s="25">
        <v>1892085.15</v>
      </c>
      <c r="AY55" s="25">
        <v>1951034.4574385274</v>
      </c>
      <c r="AZ55" s="25">
        <v>1976280.57</v>
      </c>
      <c r="BA55" s="25">
        <v>2046171.8867522494</v>
      </c>
      <c r="BB55" s="25">
        <v>1563220.42</v>
      </c>
      <c r="BC55" s="25">
        <v>2392394.89</v>
      </c>
      <c r="BD55" s="75">
        <v>1844755.89</v>
      </c>
      <c r="BE55" s="75">
        <v>1546926.48</v>
      </c>
      <c r="BF55" s="75">
        <v>1441756.07</v>
      </c>
      <c r="BG55" s="75">
        <v>1271374.8600000001</v>
      </c>
      <c r="BH55" s="75">
        <v>1995814.11</v>
      </c>
      <c r="BI55" s="75">
        <v>1355767.22</v>
      </c>
      <c r="BJ55" s="75">
        <v>1261898.1000000001</v>
      </c>
      <c r="BK55" s="75">
        <v>1520906.35</v>
      </c>
      <c r="BL55" s="75">
        <v>1699588.89</v>
      </c>
      <c r="BM55" s="75">
        <v>1535704</v>
      </c>
      <c r="BN55" s="75">
        <v>1285701.53</v>
      </c>
      <c r="BO55" s="75">
        <v>1527519.34</v>
      </c>
      <c r="BP55" s="28">
        <f t="shared" si="63"/>
        <v>1512128.44</v>
      </c>
      <c r="BQ55" s="29">
        <f t="shared" si="523"/>
        <v>0</v>
      </c>
      <c r="BR55" s="29">
        <f t="shared" si="524"/>
        <v>0</v>
      </c>
      <c r="BS55" s="29">
        <f t="shared" si="525"/>
        <v>0</v>
      </c>
      <c r="BT55" s="29">
        <f t="shared" si="526"/>
        <v>0</v>
      </c>
      <c r="BU55" s="29">
        <f t="shared" si="527"/>
        <v>556.8796087283672</v>
      </c>
      <c r="BV55" s="29">
        <f t="shared" si="528"/>
        <v>1333.7178329571107</v>
      </c>
      <c r="BW55" s="29">
        <f t="shared" si="529"/>
        <v>1535.3446200150488</v>
      </c>
      <c r="BX55" s="29">
        <f t="shared" si="530"/>
        <v>1096.2957110609482</v>
      </c>
      <c r="BY55" s="29">
        <f t="shared" si="531"/>
        <v>1814.8871331828443</v>
      </c>
      <c r="BZ55" s="29">
        <f t="shared" si="532"/>
        <v>1194.2397291196389</v>
      </c>
      <c r="CA55" s="29">
        <f t="shared" si="533"/>
        <v>1022.6437396538751</v>
      </c>
      <c r="CB55" s="29">
        <f t="shared" si="534"/>
        <v>1397.3242136945069</v>
      </c>
      <c r="CC55" s="29">
        <f t="shared" si="535"/>
        <v>1437.0003235515428</v>
      </c>
      <c r="CD55" s="29">
        <f t="shared" si="536"/>
        <v>1710.5282768999245</v>
      </c>
      <c r="CE55" s="29">
        <f t="shared" si="537"/>
        <v>1435.9544018058689</v>
      </c>
      <c r="CF55" s="29">
        <f t="shared" si="538"/>
        <v>1891.0188111361927</v>
      </c>
      <c r="CG55" s="29">
        <f t="shared" si="539"/>
        <v>1884.8758465011288</v>
      </c>
      <c r="CH55" s="29">
        <f t="shared" si="540"/>
        <v>1298.7351392024079</v>
      </c>
      <c r="CI55" s="29">
        <f t="shared" si="541"/>
        <v>1627.0015048908954</v>
      </c>
      <c r="CJ55" s="29">
        <f t="shared" si="542"/>
        <v>1276.0820165537998</v>
      </c>
      <c r="CK55" s="29">
        <f t="shared" si="543"/>
        <v>2218.9518434913471</v>
      </c>
      <c r="CL55" s="29">
        <f t="shared" si="544"/>
        <v>1337.943566591422</v>
      </c>
      <c r="CM55" s="29">
        <f t="shared" si="545"/>
        <v>1280.9977426636569</v>
      </c>
      <c r="CN55" s="29">
        <f t="shared" si="546"/>
        <v>1450.3897667419112</v>
      </c>
      <c r="CO55" s="29">
        <f t="shared" si="547"/>
        <v>1505.5771256583898</v>
      </c>
      <c r="CP55" s="29">
        <f t="shared" si="548"/>
        <v>1729.7103085026336</v>
      </c>
      <c r="CQ55" s="29">
        <f t="shared" si="549"/>
        <v>1249.1881113619263</v>
      </c>
      <c r="CR55" s="29">
        <f t="shared" ref="CR55:CW100" si="839">+AQ55/$M55</f>
        <v>1551.1294206170053</v>
      </c>
      <c r="CS55" s="29">
        <f t="shared" si="839"/>
        <v>1519.6094808126411</v>
      </c>
      <c r="CT55" s="29">
        <f t="shared" si="839"/>
        <v>1208.9396914973665</v>
      </c>
      <c r="CU55" s="29">
        <f t="shared" si="839"/>
        <v>1482.401151241535</v>
      </c>
      <c r="CV55" s="29">
        <f t="shared" si="839"/>
        <v>1383.3596866030516</v>
      </c>
      <c r="CW55" s="29">
        <f t="shared" si="839"/>
        <v>1787.1497366440933</v>
      </c>
      <c r="CX55" s="29">
        <f t="shared" si="834"/>
        <v>1604.9260948081262</v>
      </c>
      <c r="CY55" s="29">
        <f t="shared" si="834"/>
        <v>1423.6908577878103</v>
      </c>
      <c r="CZ55" s="29">
        <f t="shared" si="834"/>
        <v>1468.0469958152953</v>
      </c>
      <c r="DA55" s="29">
        <f t="shared" si="834"/>
        <v>1487.0433182844245</v>
      </c>
      <c r="DB55" s="29">
        <f t="shared" si="834"/>
        <v>1539.6327214087655</v>
      </c>
      <c r="DC55" s="29">
        <f t="shared" si="834"/>
        <v>1176.2380887885627</v>
      </c>
      <c r="DD55" s="29">
        <f t="shared" si="834"/>
        <v>1800.1466440933034</v>
      </c>
      <c r="DE55" s="29">
        <f t="shared" si="551"/>
        <v>1388.078171557562</v>
      </c>
      <c r="DF55" s="29">
        <f t="shared" si="552"/>
        <v>1163.9777878103837</v>
      </c>
      <c r="DG55" s="29">
        <f t="shared" si="553"/>
        <v>1084.8427915726111</v>
      </c>
      <c r="DH55" s="29">
        <f t="shared" si="554"/>
        <v>956.64022573363434</v>
      </c>
      <c r="DI55" s="29">
        <f t="shared" si="555"/>
        <v>1501.7412415349888</v>
      </c>
      <c r="DJ55" s="29">
        <f t="shared" si="556"/>
        <v>1020.1408728367193</v>
      </c>
      <c r="DK55" s="29">
        <f t="shared" si="556"/>
        <v>949.50948081264119</v>
      </c>
      <c r="DL55" s="29">
        <f t="shared" si="556"/>
        <v>1144.3990594431905</v>
      </c>
      <c r="DM55" s="29">
        <f t="shared" si="556"/>
        <v>1278.8479232505642</v>
      </c>
      <c r="DN55" s="29">
        <f t="shared" si="557"/>
        <v>1155.5334838224228</v>
      </c>
      <c r="DO55" s="29">
        <f t="shared" si="557"/>
        <v>967.42026335590674</v>
      </c>
      <c r="DP55" s="29">
        <f t="shared" si="557"/>
        <v>1149.3749736644095</v>
      </c>
      <c r="DQ55" s="105">
        <f t="shared" si="558"/>
        <v>1137.7941610233258</v>
      </c>
      <c r="DR55" s="25"/>
      <c r="DS55" s="25"/>
      <c r="DT55" s="25"/>
      <c r="DU55" s="25"/>
      <c r="DV55" s="25">
        <v>162758.19999999998</v>
      </c>
      <c r="DW55" s="25">
        <v>221942.99999999997</v>
      </c>
      <c r="DX55" s="25">
        <v>221942.99999999997</v>
      </c>
      <c r="DY55" s="25">
        <v>221942.99999999997</v>
      </c>
      <c r="DZ55" s="25">
        <v>221942.99999999997</v>
      </c>
      <c r="EA55" s="25">
        <v>221943</v>
      </c>
      <c r="EB55" s="25">
        <v>221943</v>
      </c>
      <c r="EC55" s="25">
        <v>221943</v>
      </c>
      <c r="ED55" s="25">
        <v>221943</v>
      </c>
      <c r="EE55" s="25">
        <v>224902</v>
      </c>
      <c r="EF55" s="25">
        <v>266332</v>
      </c>
      <c r="EG55" s="25">
        <v>266332</v>
      </c>
      <c r="EH55" s="25">
        <v>266332</v>
      </c>
      <c r="EI55" s="25">
        <v>266332</v>
      </c>
      <c r="EJ55" s="25">
        <v>266332</v>
      </c>
      <c r="EK55" s="25">
        <v>266332</v>
      </c>
      <c r="EL55" s="25">
        <v>266332</v>
      </c>
      <c r="EM55" s="25">
        <v>266332</v>
      </c>
      <c r="EN55" s="25">
        <v>266332</v>
      </c>
      <c r="EO55" s="25">
        <v>266332</v>
      </c>
      <c r="EP55" s="25">
        <v>266332</v>
      </c>
      <c r="EQ55" s="25">
        <v>267812</v>
      </c>
      <c r="ER55" s="25">
        <v>288526</v>
      </c>
      <c r="ES55" s="25">
        <v>288526</v>
      </c>
      <c r="ET55" s="25">
        <v>288526</v>
      </c>
      <c r="EU55" s="25">
        <v>288526</v>
      </c>
      <c r="EV55" s="25">
        <v>288526</v>
      </c>
      <c r="EW55" s="25">
        <v>288526</v>
      </c>
      <c r="EX55" s="25">
        <v>288526</v>
      </c>
      <c r="EY55" s="25">
        <v>288526</v>
      </c>
      <c r="EZ55" s="25">
        <v>288526</v>
      </c>
      <c r="FA55" s="25">
        <v>288526</v>
      </c>
      <c r="FB55" s="25">
        <v>288526</v>
      </c>
      <c r="FC55" s="25">
        <v>291411</v>
      </c>
      <c r="FD55" s="25">
        <v>331805</v>
      </c>
      <c r="FE55" s="25">
        <v>331805</v>
      </c>
      <c r="FF55" s="25">
        <v>331805</v>
      </c>
      <c r="FG55" s="25">
        <v>331805</v>
      </c>
      <c r="FH55" s="25">
        <v>331805</v>
      </c>
      <c r="FI55" s="25">
        <v>331805</v>
      </c>
      <c r="FJ55" s="25">
        <v>331805</v>
      </c>
      <c r="FK55" s="25">
        <v>331805</v>
      </c>
      <c r="FL55" s="25">
        <v>331805</v>
      </c>
      <c r="FM55" s="25">
        <v>331805</v>
      </c>
      <c r="FN55" s="25">
        <v>331805</v>
      </c>
      <c r="FO55" s="25">
        <v>331805</v>
      </c>
      <c r="FP55" s="25">
        <v>331805</v>
      </c>
      <c r="FQ55" s="75">
        <v>331805</v>
      </c>
      <c r="FR55" s="28">
        <f t="shared" si="64"/>
        <v>331805</v>
      </c>
      <c r="FS55" s="25">
        <v>0</v>
      </c>
      <c r="FT55" s="25">
        <v>0</v>
      </c>
      <c r="FU55" s="25">
        <v>0</v>
      </c>
      <c r="FV55" s="25">
        <v>0</v>
      </c>
      <c r="FW55" s="25">
        <v>33241</v>
      </c>
      <c r="FX55" s="25">
        <v>79384</v>
      </c>
      <c r="FY55" s="25">
        <v>0</v>
      </c>
      <c r="FZ55" s="25">
        <v>0</v>
      </c>
      <c r="GA55" s="25">
        <v>26943</v>
      </c>
      <c r="GB55" s="25">
        <v>47872</v>
      </c>
      <c r="GC55" s="25">
        <v>9103</v>
      </c>
      <c r="GD55" s="25">
        <v>93754</v>
      </c>
      <c r="GE55" s="25">
        <v>102718.48310000007</v>
      </c>
      <c r="GF55" s="25">
        <v>161557.65359999996</v>
      </c>
      <c r="GG55" s="25">
        <v>58093.177999999956</v>
      </c>
      <c r="GH55" s="25">
        <v>160902.14000000001</v>
      </c>
      <c r="GI55" s="25">
        <v>159518.00000000006</v>
      </c>
      <c r="GJ55" s="25">
        <v>22668</v>
      </c>
      <c r="GK55" s="25">
        <v>124668</v>
      </c>
      <c r="GL55" s="25">
        <v>21973</v>
      </c>
      <c r="GM55" s="25">
        <v>176016.05</v>
      </c>
      <c r="GN55" s="25">
        <v>387.04999999998836</v>
      </c>
      <c r="GO55" s="25">
        <v>0</v>
      </c>
      <c r="GP55" s="25">
        <v>22803</v>
      </c>
      <c r="GQ55" s="25">
        <v>33805</v>
      </c>
      <c r="GR55" s="25">
        <v>77006</v>
      </c>
      <c r="GS55" s="25">
        <v>0</v>
      </c>
      <c r="GT55" s="25">
        <v>20692</v>
      </c>
      <c r="GU55" s="25">
        <v>14408</v>
      </c>
      <c r="GV55" s="25">
        <v>0</v>
      </c>
      <c r="GW55" s="25">
        <v>6991</v>
      </c>
      <c r="GX55" s="25">
        <v>511</v>
      </c>
      <c r="GY55" s="25">
        <v>67742</v>
      </c>
      <c r="GZ55" s="25">
        <v>31416</v>
      </c>
      <c r="HA55" s="25">
        <v>0</v>
      </c>
      <c r="HB55" s="25">
        <v>0</v>
      </c>
      <c r="HC55" s="25">
        <v>7916</v>
      </c>
      <c r="HD55" s="75">
        <v>0</v>
      </c>
      <c r="HE55" s="75">
        <v>0</v>
      </c>
      <c r="HF55" s="75">
        <v>27054</v>
      </c>
      <c r="HG55" s="75">
        <v>0</v>
      </c>
      <c r="HH55" s="75">
        <v>0</v>
      </c>
      <c r="HI55" s="75">
        <v>0</v>
      </c>
      <c r="HJ55" s="75">
        <v>0</v>
      </c>
      <c r="HK55" s="75">
        <v>0</v>
      </c>
      <c r="HL55" s="75">
        <v>0</v>
      </c>
      <c r="HM55" s="75">
        <v>0</v>
      </c>
      <c r="HN55" s="75">
        <v>0</v>
      </c>
      <c r="HO55" s="75">
        <v>0</v>
      </c>
      <c r="HP55" s="75">
        <v>0</v>
      </c>
      <c r="HQ55" s="75">
        <v>0</v>
      </c>
      <c r="HR55" s="75">
        <v>0</v>
      </c>
      <c r="HS55" s="25">
        <f t="shared" si="27"/>
        <v>0</v>
      </c>
      <c r="HT55" s="25">
        <f t="shared" si="28"/>
        <v>0</v>
      </c>
      <c r="HU55" s="25">
        <f t="shared" si="29"/>
        <v>0</v>
      </c>
      <c r="HV55" s="25">
        <f t="shared" si="30"/>
        <v>0</v>
      </c>
      <c r="HW55" s="25">
        <f t="shared" si="31"/>
        <v>195999.19999999998</v>
      </c>
      <c r="HX55" s="25">
        <f t="shared" si="32"/>
        <v>301327</v>
      </c>
      <c r="HY55" s="25">
        <f t="shared" si="33"/>
        <v>221942.99999999997</v>
      </c>
      <c r="HZ55" s="25">
        <f t="shared" si="34"/>
        <v>221942.99999999997</v>
      </c>
      <c r="IA55" s="25">
        <f t="shared" si="35"/>
        <v>248885.99999999997</v>
      </c>
      <c r="IB55" s="25">
        <f t="shared" si="36"/>
        <v>269815</v>
      </c>
      <c r="IC55" s="25">
        <f t="shared" si="37"/>
        <v>231046</v>
      </c>
      <c r="ID55" s="25">
        <f t="shared" si="38"/>
        <v>315697</v>
      </c>
      <c r="IE55" s="25">
        <f t="shared" si="39"/>
        <v>324661.48310000007</v>
      </c>
      <c r="IF55" s="25">
        <f t="shared" si="40"/>
        <v>386459.65359999996</v>
      </c>
      <c r="IG55" s="25">
        <f t="shared" si="41"/>
        <v>324425.17799999996</v>
      </c>
      <c r="IH55" s="25">
        <f t="shared" si="42"/>
        <v>427234.14</v>
      </c>
      <c r="II55" s="25">
        <f t="shared" si="43"/>
        <v>425850.00000000006</v>
      </c>
      <c r="IJ55" s="25">
        <f t="shared" si="44"/>
        <v>289000</v>
      </c>
      <c r="IK55" s="25">
        <f t="shared" si="45"/>
        <v>391000</v>
      </c>
      <c r="IL55" s="25">
        <f t="shared" si="46"/>
        <v>288305</v>
      </c>
      <c r="IM55" s="25">
        <f t="shared" si="47"/>
        <v>442348.05</v>
      </c>
      <c r="IN55" s="25">
        <f t="shared" si="48"/>
        <v>266719.05</v>
      </c>
      <c r="IO55" s="25">
        <f t="shared" si="49"/>
        <v>266332</v>
      </c>
      <c r="IP55" s="25">
        <f t="shared" si="50"/>
        <v>289135</v>
      </c>
      <c r="IQ55" s="25">
        <f t="shared" ref="IQ55:IQ93" si="840">+EP55+GQ55</f>
        <v>300137</v>
      </c>
      <c r="IR55" s="25">
        <f t="shared" ref="IR55:IR93" si="841">+EQ55+GR55</f>
        <v>344818</v>
      </c>
      <c r="IS55" s="25">
        <f t="shared" si="587"/>
        <v>288526</v>
      </c>
      <c r="IT55" s="25">
        <f t="shared" si="588"/>
        <v>309218</v>
      </c>
      <c r="IU55" s="25">
        <f t="shared" si="55"/>
        <v>302934</v>
      </c>
      <c r="IV55" s="25">
        <f t="shared" si="56"/>
        <v>288526</v>
      </c>
      <c r="IW55" s="25">
        <f t="shared" si="671"/>
        <v>295517</v>
      </c>
      <c r="IX55" s="25">
        <f t="shared" si="171"/>
        <v>289037</v>
      </c>
      <c r="IY55" s="25">
        <f t="shared" si="672"/>
        <v>356268</v>
      </c>
      <c r="IZ55" s="25">
        <f t="shared" si="673"/>
        <v>319942</v>
      </c>
      <c r="JA55" s="25">
        <f t="shared" ref="JA55:JA89" si="842">+EZ55+HA55</f>
        <v>288526</v>
      </c>
      <c r="JB55" s="25">
        <f t="shared" si="240"/>
        <v>288526</v>
      </c>
      <c r="JC55" s="25">
        <f t="shared" si="241"/>
        <v>296442</v>
      </c>
      <c r="JD55" s="25">
        <f t="shared" si="835"/>
        <v>291411</v>
      </c>
      <c r="JE55" s="25">
        <f t="shared" si="836"/>
        <v>331805</v>
      </c>
      <c r="JF55" s="25">
        <f t="shared" si="420"/>
        <v>358859</v>
      </c>
      <c r="JG55" s="25">
        <f t="shared" si="421"/>
        <v>331805</v>
      </c>
      <c r="JH55" s="25">
        <f t="shared" si="422"/>
        <v>331805</v>
      </c>
      <c r="JI55" s="25">
        <f t="shared" si="423"/>
        <v>331805</v>
      </c>
      <c r="JJ55" s="25">
        <f t="shared" ref="JJ55:JJ88" si="843">+FI55+HJ55</f>
        <v>331805</v>
      </c>
      <c r="JK55" s="25">
        <f t="shared" ref="JK55:JK88" si="844">+FJ55+HK55</f>
        <v>331805</v>
      </c>
      <c r="JL55" s="25">
        <f t="shared" si="837"/>
        <v>331805</v>
      </c>
      <c r="JM55" s="25">
        <f t="shared" si="838"/>
        <v>331805</v>
      </c>
      <c r="JN55" s="25">
        <f t="shared" si="428"/>
        <v>331805</v>
      </c>
      <c r="JO55" s="25">
        <f t="shared" si="429"/>
        <v>331805</v>
      </c>
      <c r="JP55" s="25">
        <f t="shared" si="759"/>
        <v>331805</v>
      </c>
      <c r="JQ55" s="25">
        <f t="shared" si="760"/>
        <v>331805</v>
      </c>
      <c r="JR55" s="25">
        <f t="shared" si="761"/>
        <v>331805</v>
      </c>
      <c r="JS55" s="28">
        <f t="shared" si="65"/>
        <v>331805</v>
      </c>
      <c r="JT55" s="30">
        <f t="shared" si="66"/>
        <v>0</v>
      </c>
      <c r="JU55" s="30">
        <f t="shared" si="67"/>
        <v>0</v>
      </c>
      <c r="JV55" s="30">
        <f t="shared" si="68"/>
        <v>0</v>
      </c>
      <c r="JW55" s="30">
        <f t="shared" si="69"/>
        <v>0</v>
      </c>
      <c r="JX55" s="30">
        <f t="shared" si="70"/>
        <v>88.32771518702117</v>
      </c>
      <c r="JY55" s="30">
        <f t="shared" si="71"/>
        <v>135.79405137449302</v>
      </c>
      <c r="JZ55" s="30">
        <f t="shared" si="72"/>
        <v>100.01937809824244</v>
      </c>
      <c r="KA55" s="30">
        <f t="shared" si="73"/>
        <v>100.01937809824244</v>
      </c>
      <c r="KB55" s="30">
        <f t="shared" si="74"/>
        <v>112.16133393420458</v>
      </c>
      <c r="KC55" s="30">
        <f t="shared" si="75"/>
        <v>121.59305993690852</v>
      </c>
      <c r="KD55" s="30">
        <f t="shared" si="76"/>
        <v>104.12167643082469</v>
      </c>
      <c r="KE55" s="30">
        <f t="shared" si="77"/>
        <v>142.26994141505182</v>
      </c>
      <c r="KF55" s="30">
        <f t="shared" si="78"/>
        <v>146.30981662911225</v>
      </c>
      <c r="KG55" s="30">
        <f t="shared" si="79"/>
        <v>174.15937521406036</v>
      </c>
      <c r="KH55" s="30">
        <f t="shared" si="80"/>
        <v>146.20332492113562</v>
      </c>
      <c r="KI55" s="30">
        <f t="shared" si="81"/>
        <v>192.53453808021632</v>
      </c>
      <c r="KJ55" s="30">
        <f t="shared" si="82"/>
        <v>191.91077061739526</v>
      </c>
      <c r="KK55" s="30">
        <f t="shared" si="83"/>
        <v>130.2388463271744</v>
      </c>
      <c r="KL55" s="30">
        <f t="shared" si="84"/>
        <v>176.20549797205948</v>
      </c>
      <c r="KM55" s="30">
        <f t="shared" si="85"/>
        <v>129.92564218116269</v>
      </c>
      <c r="KN55" s="30">
        <f t="shared" si="86"/>
        <v>199.34567372690401</v>
      </c>
      <c r="KO55" s="30">
        <f t="shared" si="87"/>
        <v>120.19785939612437</v>
      </c>
      <c r="KP55" s="30">
        <f t="shared" si="88"/>
        <v>120.02343397926994</v>
      </c>
      <c r="KQ55" s="30">
        <f t="shared" si="89"/>
        <v>130.29968454258676</v>
      </c>
      <c r="KR55" s="30">
        <f t="shared" si="90"/>
        <v>135.25777377196937</v>
      </c>
      <c r="KS55" s="30">
        <f t="shared" si="91"/>
        <v>155.39342045966652</v>
      </c>
      <c r="KT55" s="30">
        <f t="shared" si="92"/>
        <v>130.02523659305993</v>
      </c>
      <c r="KU55" s="30">
        <f t="shared" si="93"/>
        <v>139.35015772870662</v>
      </c>
      <c r="KV55" s="30">
        <f t="shared" si="94"/>
        <v>136.51825146462372</v>
      </c>
      <c r="KW55" s="30">
        <f t="shared" si="95"/>
        <v>130.02523659305993</v>
      </c>
      <c r="KX55" s="30">
        <f t="shared" si="96"/>
        <v>133.17575484452456</v>
      </c>
      <c r="KY55" s="30">
        <f t="shared" si="97"/>
        <v>130.25552050473186</v>
      </c>
      <c r="KZ55" s="30">
        <f t="shared" si="98"/>
        <v>160.55340243352862</v>
      </c>
      <c r="LA55" s="30">
        <f t="shared" si="99"/>
        <v>144.18296529968455</v>
      </c>
      <c r="LB55" s="30">
        <f t="shared" si="99"/>
        <v>130.02523659305993</v>
      </c>
      <c r="LC55" s="30">
        <f t="shared" si="99"/>
        <v>130.02523659305993</v>
      </c>
      <c r="LD55" s="30">
        <f t="shared" si="99"/>
        <v>133.59260928346103</v>
      </c>
      <c r="LE55" s="30">
        <f t="shared" si="304"/>
        <v>131.32537178909419</v>
      </c>
      <c r="LF55" s="30">
        <f t="shared" si="304"/>
        <v>149.52906714736369</v>
      </c>
      <c r="LG55" s="30">
        <f t="shared" si="304"/>
        <v>161.72104551599818</v>
      </c>
      <c r="LH55" s="30">
        <f t="shared" si="304"/>
        <v>149.52906714736369</v>
      </c>
      <c r="LI55" s="30">
        <f t="shared" si="304"/>
        <v>149.52906714736369</v>
      </c>
      <c r="LJ55" s="30">
        <f t="shared" si="585"/>
        <v>149.52906714736369</v>
      </c>
      <c r="LK55" s="30">
        <f t="shared" si="585"/>
        <v>149.52906714736369</v>
      </c>
      <c r="LL55" s="30">
        <f t="shared" si="585"/>
        <v>149.52906714736369</v>
      </c>
      <c r="LM55" s="30">
        <f t="shared" si="585"/>
        <v>149.52906714736369</v>
      </c>
      <c r="LN55" s="30">
        <f t="shared" si="585"/>
        <v>149.52906714736369</v>
      </c>
      <c r="LO55" s="30">
        <f t="shared" si="585"/>
        <v>149.52906714736369</v>
      </c>
      <c r="LP55" s="30">
        <f t="shared" si="585"/>
        <v>149.52906714736369</v>
      </c>
      <c r="LQ55" s="30">
        <f t="shared" si="585"/>
        <v>149.52906714736369</v>
      </c>
      <c r="LR55" s="30">
        <f t="shared" si="586"/>
        <v>149.52906714736369</v>
      </c>
      <c r="LS55" s="30">
        <f t="shared" si="586"/>
        <v>149.52906714736369</v>
      </c>
      <c r="LT55" s="69">
        <f t="shared" si="100"/>
        <v>149.52906714736369</v>
      </c>
      <c r="LU55" s="40">
        <f t="shared" si="101"/>
        <v>149.52906714736369</v>
      </c>
      <c r="LV55" s="40">
        <f t="shared" si="102"/>
        <v>0</v>
      </c>
    </row>
    <row r="56" spans="1:334" x14ac:dyDescent="0.25">
      <c r="A56" s="21">
        <f t="shared" si="103"/>
        <v>55</v>
      </c>
      <c r="B56" s="22" t="s">
        <v>211</v>
      </c>
      <c r="C56" s="21" t="s">
        <v>524</v>
      </c>
      <c r="D56" s="22" t="s">
        <v>7</v>
      </c>
      <c r="E56" s="23" t="s">
        <v>853</v>
      </c>
      <c r="F56" s="21" t="s">
        <v>1115</v>
      </c>
      <c r="G56" s="23" t="s">
        <v>46</v>
      </c>
      <c r="H56" s="24" t="s">
        <v>294</v>
      </c>
      <c r="I56" s="21" t="s">
        <v>197</v>
      </c>
      <c r="J56" s="94">
        <v>41297</v>
      </c>
      <c r="K56" s="94">
        <v>42956</v>
      </c>
      <c r="L56" s="21" t="s">
        <v>275</v>
      </c>
      <c r="M56" s="25">
        <v>1343</v>
      </c>
      <c r="N56" s="25">
        <v>2243</v>
      </c>
      <c r="O56" s="26">
        <v>0.1</v>
      </c>
      <c r="P56" s="27">
        <v>1912627</v>
      </c>
      <c r="Q56" s="27">
        <v>1939974</v>
      </c>
      <c r="R56" s="27">
        <v>1934553</v>
      </c>
      <c r="S56" s="27">
        <v>1657172</v>
      </c>
      <c r="T56" s="25">
        <v>1643473</v>
      </c>
      <c r="U56" s="25">
        <v>1570826</v>
      </c>
      <c r="V56" s="25">
        <v>1849895</v>
      </c>
      <c r="W56" s="25">
        <v>1614653</v>
      </c>
      <c r="X56" s="25">
        <v>2251108</v>
      </c>
      <c r="Y56" s="25">
        <v>1519529.3300000005</v>
      </c>
      <c r="Z56" s="25">
        <v>1450734</v>
      </c>
      <c r="AA56" s="25">
        <v>2011921.57</v>
      </c>
      <c r="AB56" s="25">
        <v>1984478.5000000002</v>
      </c>
      <c r="AC56" s="25">
        <v>2421723.0799999996</v>
      </c>
      <c r="AD56" s="25">
        <v>2068999</v>
      </c>
      <c r="AE56" s="25">
        <v>2403024</v>
      </c>
      <c r="AF56" s="25">
        <v>2525000</v>
      </c>
      <c r="AG56" s="25">
        <v>2089969</v>
      </c>
      <c r="AH56" s="25">
        <v>1831404</v>
      </c>
      <c r="AI56" s="25">
        <v>1724922</v>
      </c>
      <c r="AJ56" s="25">
        <v>2109977</v>
      </c>
      <c r="AK56" s="25">
        <v>1690737</v>
      </c>
      <c r="AL56" s="25">
        <v>1270072</v>
      </c>
      <c r="AM56" s="25">
        <v>1580659</v>
      </c>
      <c r="AN56" s="25">
        <v>1534357</v>
      </c>
      <c r="AO56" s="25">
        <v>1805054</v>
      </c>
      <c r="AP56" s="25">
        <v>1560646</v>
      </c>
      <c r="AQ56" s="25">
        <v>1540877</v>
      </c>
      <c r="AR56" s="25">
        <v>1642186</v>
      </c>
      <c r="AS56" s="25">
        <v>1339886</v>
      </c>
      <c r="AT56" s="25">
        <v>1599592</v>
      </c>
      <c r="AU56" s="25">
        <v>1806027.5801262255</v>
      </c>
      <c r="AV56" s="25">
        <v>1539653.00524311</v>
      </c>
      <c r="AW56" s="25">
        <v>1569022.2</v>
      </c>
      <c r="AX56" s="25">
        <v>1895042.7734445899</v>
      </c>
      <c r="AY56" s="25">
        <v>2010932.5554554134</v>
      </c>
      <c r="AZ56" s="25">
        <v>1331093.97</v>
      </c>
      <c r="BA56" s="25">
        <v>1352841.0562333977</v>
      </c>
      <c r="BB56" s="25">
        <v>1139101.6100000001</v>
      </c>
      <c r="BC56" s="25">
        <v>1484661.59</v>
      </c>
      <c r="BD56" s="75">
        <v>1048265.32</v>
      </c>
      <c r="BE56" s="75">
        <v>1016711.13</v>
      </c>
      <c r="BF56" s="75">
        <v>1034567.36</v>
      </c>
      <c r="BG56" s="75">
        <v>887479.83</v>
      </c>
      <c r="BH56" s="75">
        <v>1610309.64</v>
      </c>
      <c r="BI56" s="75">
        <v>1247875.44</v>
      </c>
      <c r="BJ56" s="75">
        <v>930430.52</v>
      </c>
      <c r="BK56" s="75">
        <v>1051163.8999999999</v>
      </c>
      <c r="BL56" s="75">
        <v>1268138.53</v>
      </c>
      <c r="BM56" s="75">
        <v>1094193.78</v>
      </c>
      <c r="BN56" s="75">
        <v>882308.74</v>
      </c>
      <c r="BO56" s="75">
        <v>978029.19</v>
      </c>
      <c r="BP56" s="28">
        <f t="shared" si="63"/>
        <v>1055667.56</v>
      </c>
      <c r="BQ56" s="29">
        <f t="shared" si="523"/>
        <v>1424.1451973194341</v>
      </c>
      <c r="BR56" s="29">
        <f t="shared" si="524"/>
        <v>1444.5078183172002</v>
      </c>
      <c r="BS56" s="29">
        <f t="shared" si="525"/>
        <v>1440.4713328369323</v>
      </c>
      <c r="BT56" s="29">
        <f t="shared" si="526"/>
        <v>1233.9329858525689</v>
      </c>
      <c r="BU56" s="29">
        <f t="shared" si="527"/>
        <v>1223.7326880119135</v>
      </c>
      <c r="BV56" s="29">
        <f t="shared" si="528"/>
        <v>1169.6396128071481</v>
      </c>
      <c r="BW56" s="29">
        <f t="shared" si="529"/>
        <v>1377.4348473566642</v>
      </c>
      <c r="BX56" s="29">
        <f t="shared" si="530"/>
        <v>1202.2732688011913</v>
      </c>
      <c r="BY56" s="29">
        <f t="shared" si="531"/>
        <v>1676.1787043931497</v>
      </c>
      <c r="BZ56" s="29">
        <f t="shared" si="532"/>
        <v>1131.4440282948626</v>
      </c>
      <c r="CA56" s="29">
        <f t="shared" si="533"/>
        <v>1080.2189128816083</v>
      </c>
      <c r="CB56" s="29">
        <f t="shared" si="534"/>
        <v>1498.0800967982129</v>
      </c>
      <c r="CC56" s="29">
        <f t="shared" si="535"/>
        <v>1477.6459419210723</v>
      </c>
      <c r="CD56" s="29">
        <f t="shared" si="536"/>
        <v>1803.2189724497391</v>
      </c>
      <c r="CE56" s="29">
        <f t="shared" si="537"/>
        <v>1540.5800446760984</v>
      </c>
      <c r="CF56" s="29">
        <f t="shared" si="538"/>
        <v>1789.2956068503352</v>
      </c>
      <c r="CG56" s="29">
        <f t="shared" si="539"/>
        <v>1880.1191362620998</v>
      </c>
      <c r="CH56" s="29">
        <f t="shared" si="540"/>
        <v>1556.1943410275503</v>
      </c>
      <c r="CI56" s="29">
        <f t="shared" si="541"/>
        <v>1363.6664184661206</v>
      </c>
      <c r="CJ56" s="29">
        <f t="shared" si="542"/>
        <v>1284.379746835443</v>
      </c>
      <c r="CK56" s="29">
        <f t="shared" si="543"/>
        <v>1571.0923306031273</v>
      </c>
      <c r="CL56" s="29">
        <f t="shared" si="544"/>
        <v>1258.9255398361877</v>
      </c>
      <c r="CM56" s="29">
        <f t="shared" si="545"/>
        <v>945.69769173492182</v>
      </c>
      <c r="CN56" s="29">
        <f t="shared" si="546"/>
        <v>1176.9612807148176</v>
      </c>
      <c r="CO56" s="29">
        <f t="shared" si="547"/>
        <v>1142.4847356664184</v>
      </c>
      <c r="CP56" s="29">
        <f t="shared" si="548"/>
        <v>1344.0461653015636</v>
      </c>
      <c r="CQ56" s="29">
        <f t="shared" si="549"/>
        <v>1162.0595681310499</v>
      </c>
      <c r="CR56" s="29">
        <f t="shared" si="839"/>
        <v>1147.3395383469845</v>
      </c>
      <c r="CS56" s="29">
        <f t="shared" si="839"/>
        <v>1222.7743857036485</v>
      </c>
      <c r="CT56" s="29">
        <f t="shared" si="839"/>
        <v>997.68131049888314</v>
      </c>
      <c r="CU56" s="29">
        <f t="shared" si="839"/>
        <v>1191.0588235294117</v>
      </c>
      <c r="CV56" s="29">
        <f t="shared" si="839"/>
        <v>1344.7710946583957</v>
      </c>
      <c r="CW56" s="29">
        <f t="shared" si="839"/>
        <v>1146.4281498459493</v>
      </c>
      <c r="CX56" s="29">
        <f t="shared" si="834"/>
        <v>1168.2965003723009</v>
      </c>
      <c r="CY56" s="29">
        <f t="shared" si="834"/>
        <v>1411.0519534211392</v>
      </c>
      <c r="CZ56" s="29">
        <f t="shared" si="834"/>
        <v>1497.3436749481857</v>
      </c>
      <c r="DA56" s="29">
        <f t="shared" si="834"/>
        <v>991.13475055845117</v>
      </c>
      <c r="DB56" s="29">
        <f t="shared" si="834"/>
        <v>1007.3276665922544</v>
      </c>
      <c r="DC56" s="29">
        <f t="shared" si="834"/>
        <v>848.17692479523464</v>
      </c>
      <c r="DD56" s="29">
        <f t="shared" si="834"/>
        <v>1105.4814519731945</v>
      </c>
      <c r="DE56" s="29">
        <f t="shared" si="551"/>
        <v>780.54007446016374</v>
      </c>
      <c r="DF56" s="29">
        <f t="shared" si="552"/>
        <v>757.04477289650038</v>
      </c>
      <c r="DG56" s="29">
        <f t="shared" si="553"/>
        <v>770.34055100521221</v>
      </c>
      <c r="DH56" s="29">
        <f t="shared" si="554"/>
        <v>660.81893521965742</v>
      </c>
      <c r="DI56" s="29">
        <f t="shared" si="555"/>
        <v>1199.0391958302307</v>
      </c>
      <c r="DJ56" s="29">
        <f t="shared" si="556"/>
        <v>929.17009679821297</v>
      </c>
      <c r="DK56" s="29">
        <f t="shared" si="556"/>
        <v>692.80008935219655</v>
      </c>
      <c r="DL56" s="29">
        <f t="shared" si="556"/>
        <v>782.69836187639601</v>
      </c>
      <c r="DM56" s="29">
        <f t="shared" si="556"/>
        <v>944.25802680565903</v>
      </c>
      <c r="DN56" s="29">
        <f t="shared" si="557"/>
        <v>814.73848101265821</v>
      </c>
      <c r="DO56" s="29">
        <f t="shared" si="557"/>
        <v>656.96853313477288</v>
      </c>
      <c r="DP56" s="29">
        <f t="shared" si="557"/>
        <v>728.24213700670134</v>
      </c>
      <c r="DQ56" s="105">
        <f t="shared" si="558"/>
        <v>786.05179448994795</v>
      </c>
      <c r="DR56" s="25">
        <v>159253</v>
      </c>
      <c r="DS56" s="25">
        <v>159253</v>
      </c>
      <c r="DT56" s="25">
        <v>159253</v>
      </c>
      <c r="DU56" s="25">
        <v>159253</v>
      </c>
      <c r="DV56" s="25">
        <v>159253</v>
      </c>
      <c r="DW56" s="25">
        <v>159253</v>
      </c>
      <c r="DX56" s="25">
        <v>159253</v>
      </c>
      <c r="DY56" s="25">
        <v>159253</v>
      </c>
      <c r="DZ56" s="25">
        <v>159253</v>
      </c>
      <c r="EA56" s="25">
        <v>167627</v>
      </c>
      <c r="EB56" s="25">
        <v>190639</v>
      </c>
      <c r="EC56" s="25">
        <v>190639</v>
      </c>
      <c r="ED56" s="25">
        <v>190639</v>
      </c>
      <c r="EE56" s="25">
        <v>190639</v>
      </c>
      <c r="EF56" s="25">
        <v>190639</v>
      </c>
      <c r="EG56" s="25">
        <v>190639</v>
      </c>
      <c r="EH56" s="25">
        <v>190639</v>
      </c>
      <c r="EI56" s="25">
        <v>190639</v>
      </c>
      <c r="EJ56" s="25">
        <v>190639</v>
      </c>
      <c r="EK56" s="25">
        <v>190639</v>
      </c>
      <c r="EL56" s="25">
        <v>190639</v>
      </c>
      <c r="EM56" s="25">
        <v>199610</v>
      </c>
      <c r="EN56" s="25">
        <v>224281</v>
      </c>
      <c r="EO56" s="25">
        <v>224281</v>
      </c>
      <c r="EP56" s="25">
        <v>224281</v>
      </c>
      <c r="EQ56" s="25">
        <v>224281</v>
      </c>
      <c r="ER56" s="25">
        <v>224281</v>
      </c>
      <c r="ES56" s="25">
        <v>224281</v>
      </c>
      <c r="ET56" s="25">
        <v>224281</v>
      </c>
      <c r="EU56" s="25">
        <v>224281</v>
      </c>
      <c r="EV56" s="25">
        <v>224281</v>
      </c>
      <c r="EW56" s="25">
        <v>224281</v>
      </c>
      <c r="EX56" s="25">
        <v>224281</v>
      </c>
      <c r="EY56" s="25">
        <v>233252</v>
      </c>
      <c r="EZ56" s="25">
        <v>257923</v>
      </c>
      <c r="FA56" s="25">
        <v>257923</v>
      </c>
      <c r="FB56" s="25">
        <v>257923</v>
      </c>
      <c r="FC56" s="25">
        <v>257923</v>
      </c>
      <c r="FD56" s="25">
        <v>257923</v>
      </c>
      <c r="FE56" s="25">
        <v>257923</v>
      </c>
      <c r="FF56" s="25">
        <v>257923</v>
      </c>
      <c r="FG56" s="25">
        <v>257923</v>
      </c>
      <c r="FH56" s="25">
        <v>257923</v>
      </c>
      <c r="FI56" s="25">
        <v>257923</v>
      </c>
      <c r="FJ56" s="25">
        <v>257923</v>
      </c>
      <c r="FK56" s="25">
        <v>257923</v>
      </c>
      <c r="FL56" s="25">
        <v>257923</v>
      </c>
      <c r="FM56" s="25">
        <v>257923</v>
      </c>
      <c r="FN56" s="25">
        <v>257923</v>
      </c>
      <c r="FO56" s="25">
        <v>257923</v>
      </c>
      <c r="FP56" s="25">
        <v>257923</v>
      </c>
      <c r="FQ56" s="75">
        <v>257923</v>
      </c>
      <c r="FR56" s="28">
        <f t="shared" si="64"/>
        <v>257923</v>
      </c>
      <c r="FS56" s="25">
        <v>16941</v>
      </c>
      <c r="FT56" s="25">
        <v>34744.400000000023</v>
      </c>
      <c r="FU56" s="25">
        <v>18810</v>
      </c>
      <c r="FV56" s="25">
        <v>0</v>
      </c>
      <c r="FW56" s="25">
        <v>15328</v>
      </c>
      <c r="FX56" s="25">
        <v>0</v>
      </c>
      <c r="FY56" s="25">
        <v>10202</v>
      </c>
      <c r="FZ56" s="25">
        <v>4027</v>
      </c>
      <c r="GA56" s="25">
        <v>73769</v>
      </c>
      <c r="GB56" s="25">
        <v>0</v>
      </c>
      <c r="GC56" s="25">
        <v>0</v>
      </c>
      <c r="GD56" s="25">
        <v>10553</v>
      </c>
      <c r="GE56" s="25">
        <v>7808.8500000000349</v>
      </c>
      <c r="GF56" s="25">
        <v>51533.307999999961</v>
      </c>
      <c r="GG56" s="25">
        <v>16260.900000000023</v>
      </c>
      <c r="GH56" s="25">
        <v>49662.600000000006</v>
      </c>
      <c r="GI56" s="25">
        <v>61861</v>
      </c>
      <c r="GJ56" s="25">
        <v>11985.5</v>
      </c>
      <c r="GK56" s="25">
        <v>24361</v>
      </c>
      <c r="GL56" s="25">
        <v>0</v>
      </c>
      <c r="GM56" s="25">
        <v>20358.700000000012</v>
      </c>
      <c r="GN56" s="25">
        <v>0</v>
      </c>
      <c r="GO56" s="25">
        <v>0</v>
      </c>
      <c r="GP56" s="25">
        <v>0</v>
      </c>
      <c r="GQ56" s="25">
        <v>0</v>
      </c>
      <c r="GR56" s="25">
        <v>0</v>
      </c>
      <c r="GS56" s="25">
        <v>0</v>
      </c>
      <c r="GT56" s="25">
        <v>0</v>
      </c>
      <c r="GU56" s="25">
        <v>0</v>
      </c>
      <c r="GV56" s="25">
        <v>0</v>
      </c>
      <c r="GW56" s="25">
        <v>0</v>
      </c>
      <c r="GX56" s="25">
        <v>0</v>
      </c>
      <c r="GY56" s="25">
        <v>0</v>
      </c>
      <c r="GZ56" s="25">
        <v>0</v>
      </c>
      <c r="HA56" s="25">
        <v>0</v>
      </c>
      <c r="HB56" s="25">
        <v>0</v>
      </c>
      <c r="HC56" s="75">
        <v>0</v>
      </c>
      <c r="HD56" s="75">
        <v>0</v>
      </c>
      <c r="HE56" s="75">
        <v>0</v>
      </c>
      <c r="HF56" s="75">
        <v>0</v>
      </c>
      <c r="HG56" s="75">
        <v>0</v>
      </c>
      <c r="HH56" s="75">
        <v>0</v>
      </c>
      <c r="HI56" s="75">
        <v>0</v>
      </c>
      <c r="HJ56" s="75">
        <v>0</v>
      </c>
      <c r="HK56" s="75">
        <v>0</v>
      </c>
      <c r="HL56" s="75">
        <v>0</v>
      </c>
      <c r="HM56" s="75">
        <v>0</v>
      </c>
      <c r="HN56" s="75">
        <v>0</v>
      </c>
      <c r="HO56" s="75">
        <v>0</v>
      </c>
      <c r="HP56" s="75">
        <v>0</v>
      </c>
      <c r="HQ56" s="75">
        <v>0</v>
      </c>
      <c r="HR56" s="75">
        <v>0</v>
      </c>
      <c r="HS56" s="25">
        <f t="shared" si="27"/>
        <v>176194</v>
      </c>
      <c r="HT56" s="25">
        <f t="shared" si="28"/>
        <v>193997.40000000002</v>
      </c>
      <c r="HU56" s="25">
        <f t="shared" si="29"/>
        <v>178063</v>
      </c>
      <c r="HV56" s="25">
        <f t="shared" si="30"/>
        <v>159253</v>
      </c>
      <c r="HW56" s="25">
        <f t="shared" si="31"/>
        <v>174581</v>
      </c>
      <c r="HX56" s="25">
        <f t="shared" si="32"/>
        <v>159253</v>
      </c>
      <c r="HY56" s="25">
        <f t="shared" si="33"/>
        <v>169455</v>
      </c>
      <c r="HZ56" s="25">
        <f t="shared" si="34"/>
        <v>163280</v>
      </c>
      <c r="IA56" s="25">
        <f t="shared" si="35"/>
        <v>233022</v>
      </c>
      <c r="IB56" s="25">
        <f t="shared" si="36"/>
        <v>167627</v>
      </c>
      <c r="IC56" s="25">
        <f t="shared" si="37"/>
        <v>190639</v>
      </c>
      <c r="ID56" s="25">
        <f t="shared" si="38"/>
        <v>201192</v>
      </c>
      <c r="IE56" s="25">
        <f t="shared" si="39"/>
        <v>198447.85000000003</v>
      </c>
      <c r="IF56" s="25">
        <f t="shared" si="40"/>
        <v>242172.30799999996</v>
      </c>
      <c r="IG56" s="25">
        <f t="shared" si="41"/>
        <v>206899.90000000002</v>
      </c>
      <c r="IH56" s="25">
        <f t="shared" si="42"/>
        <v>240301.6</v>
      </c>
      <c r="II56" s="25">
        <f t="shared" si="43"/>
        <v>252500</v>
      </c>
      <c r="IJ56" s="25">
        <f t="shared" si="44"/>
        <v>202624.5</v>
      </c>
      <c r="IK56" s="25">
        <f t="shared" si="45"/>
        <v>215000</v>
      </c>
      <c r="IL56" s="25">
        <f t="shared" si="46"/>
        <v>190639</v>
      </c>
      <c r="IM56" s="25">
        <f t="shared" si="47"/>
        <v>210997.7</v>
      </c>
      <c r="IN56" s="25">
        <f t="shared" si="48"/>
        <v>199610</v>
      </c>
      <c r="IO56" s="25">
        <f t="shared" si="49"/>
        <v>224281</v>
      </c>
      <c r="IP56" s="25">
        <f t="shared" si="50"/>
        <v>224281</v>
      </c>
      <c r="IQ56" s="25">
        <f t="shared" si="840"/>
        <v>224281</v>
      </c>
      <c r="IR56" s="25">
        <f t="shared" si="841"/>
        <v>224281</v>
      </c>
      <c r="IS56" s="25">
        <f t="shared" si="587"/>
        <v>224281</v>
      </c>
      <c r="IT56" s="25">
        <f t="shared" si="588"/>
        <v>224281</v>
      </c>
      <c r="IU56" s="25">
        <f t="shared" si="55"/>
        <v>224281</v>
      </c>
      <c r="IV56" s="25">
        <f t="shared" si="56"/>
        <v>224281</v>
      </c>
      <c r="IW56" s="25">
        <f t="shared" si="671"/>
        <v>224281</v>
      </c>
      <c r="IX56" s="25">
        <f t="shared" si="171"/>
        <v>224281</v>
      </c>
      <c r="IY56" s="25">
        <f t="shared" si="672"/>
        <v>224281</v>
      </c>
      <c r="IZ56" s="25">
        <f t="shared" si="673"/>
        <v>233252</v>
      </c>
      <c r="JA56" s="25">
        <f t="shared" si="842"/>
        <v>257923</v>
      </c>
      <c r="JB56" s="25">
        <f t="shared" si="240"/>
        <v>257923</v>
      </c>
      <c r="JC56" s="25">
        <f t="shared" si="241"/>
        <v>257923</v>
      </c>
      <c r="JD56" s="25">
        <f t="shared" si="835"/>
        <v>257923</v>
      </c>
      <c r="JE56" s="25">
        <f t="shared" si="836"/>
        <v>257923</v>
      </c>
      <c r="JF56" s="25">
        <f t="shared" ref="JF56:JF90" si="845">+FE56+HF56</f>
        <v>257923</v>
      </c>
      <c r="JG56" s="25">
        <f t="shared" ref="JG56:JG90" si="846">+FF56+HG56</f>
        <v>257923</v>
      </c>
      <c r="JH56" s="25">
        <f t="shared" ref="JH56:JH89" si="847">+FG56+HH56</f>
        <v>257923</v>
      </c>
      <c r="JI56" s="25">
        <f t="shared" ref="JI56:JI89" si="848">+FH56+HI56</f>
        <v>257923</v>
      </c>
      <c r="JJ56" s="25">
        <f t="shared" si="843"/>
        <v>257923</v>
      </c>
      <c r="JK56" s="25">
        <f t="shared" si="844"/>
        <v>257923</v>
      </c>
      <c r="JL56" s="25">
        <f t="shared" si="837"/>
        <v>257923</v>
      </c>
      <c r="JM56" s="25">
        <f t="shared" si="838"/>
        <v>257923</v>
      </c>
      <c r="JN56" s="25">
        <f t="shared" si="428"/>
        <v>257923</v>
      </c>
      <c r="JO56" s="25">
        <f t="shared" si="429"/>
        <v>257923</v>
      </c>
      <c r="JP56" s="25">
        <f t="shared" si="759"/>
        <v>257923</v>
      </c>
      <c r="JQ56" s="25">
        <f t="shared" si="760"/>
        <v>257923</v>
      </c>
      <c r="JR56" s="25">
        <f t="shared" si="761"/>
        <v>257923</v>
      </c>
      <c r="JS56" s="28">
        <f t="shared" si="65"/>
        <v>257923</v>
      </c>
      <c r="JT56" s="30">
        <f t="shared" si="66"/>
        <v>78.552831029870703</v>
      </c>
      <c r="JU56" s="30">
        <f t="shared" si="67"/>
        <v>86.490147124386993</v>
      </c>
      <c r="JV56" s="30">
        <f t="shared" si="68"/>
        <v>79.386090057958086</v>
      </c>
      <c r="JW56" s="30">
        <f t="shared" si="69"/>
        <v>71</v>
      </c>
      <c r="JX56" s="30">
        <f t="shared" si="70"/>
        <v>77.833704859563085</v>
      </c>
      <c r="JY56" s="30">
        <f t="shared" si="71"/>
        <v>71</v>
      </c>
      <c r="JZ56" s="30">
        <f t="shared" si="72"/>
        <v>75.548372715113686</v>
      </c>
      <c r="KA56" s="30">
        <f t="shared" si="73"/>
        <v>72.7953633526527</v>
      </c>
      <c r="KB56" s="30">
        <f t="shared" si="74"/>
        <v>103.88854213107446</v>
      </c>
      <c r="KC56" s="30">
        <f t="shared" si="75"/>
        <v>74.733392777530099</v>
      </c>
      <c r="KD56" s="30">
        <f t="shared" si="76"/>
        <v>84.992866696388759</v>
      </c>
      <c r="KE56" s="30">
        <f t="shared" si="77"/>
        <v>89.697726259473924</v>
      </c>
      <c r="KF56" s="30">
        <f t="shared" si="78"/>
        <v>88.474297815425786</v>
      </c>
      <c r="KG56" s="30">
        <f t="shared" si="79"/>
        <v>107.96803744984395</v>
      </c>
      <c r="KH56" s="30">
        <f t="shared" si="80"/>
        <v>92.242487739634427</v>
      </c>
      <c r="KI56" s="30">
        <f t="shared" si="81"/>
        <v>107.13401694159607</v>
      </c>
      <c r="KJ56" s="30">
        <f t="shared" si="82"/>
        <v>112.5724476148016</v>
      </c>
      <c r="KK56" s="30">
        <f t="shared" si="83"/>
        <v>90.336379848417295</v>
      </c>
      <c r="KL56" s="30">
        <f t="shared" si="84"/>
        <v>95.853767275969687</v>
      </c>
      <c r="KM56" s="30">
        <f t="shared" si="85"/>
        <v>84.992866696388759</v>
      </c>
      <c r="KN56" s="30">
        <f t="shared" si="86"/>
        <v>94.069415960766833</v>
      </c>
      <c r="KO56" s="30">
        <f t="shared" si="87"/>
        <v>88.992420864913058</v>
      </c>
      <c r="KP56" s="30">
        <f t="shared" si="88"/>
        <v>99.991529201961654</v>
      </c>
      <c r="KQ56" s="30">
        <f t="shared" si="89"/>
        <v>99.991529201961654</v>
      </c>
      <c r="KR56" s="30">
        <f t="shared" si="90"/>
        <v>99.991529201961654</v>
      </c>
      <c r="KS56" s="30">
        <f t="shared" si="91"/>
        <v>99.991529201961654</v>
      </c>
      <c r="KT56" s="30">
        <f t="shared" si="92"/>
        <v>99.991529201961654</v>
      </c>
      <c r="KU56" s="30">
        <f t="shared" si="93"/>
        <v>99.991529201961654</v>
      </c>
      <c r="KV56" s="30">
        <f t="shared" si="94"/>
        <v>99.991529201961654</v>
      </c>
      <c r="KW56" s="30">
        <f t="shared" si="95"/>
        <v>99.991529201961654</v>
      </c>
      <c r="KX56" s="30">
        <f t="shared" si="96"/>
        <v>99.991529201961654</v>
      </c>
      <c r="KY56" s="30">
        <f t="shared" si="97"/>
        <v>99.991529201961654</v>
      </c>
      <c r="KZ56" s="30">
        <f t="shared" si="98"/>
        <v>99.991529201961654</v>
      </c>
      <c r="LA56" s="30">
        <f t="shared" si="99"/>
        <v>103.99108337048595</v>
      </c>
      <c r="LB56" s="30">
        <f t="shared" si="99"/>
        <v>114.99019170753455</v>
      </c>
      <c r="LC56" s="30">
        <f t="shared" si="99"/>
        <v>114.99019170753455</v>
      </c>
      <c r="LD56" s="30">
        <f t="shared" si="99"/>
        <v>114.99019170753455</v>
      </c>
      <c r="LE56" s="30">
        <f t="shared" si="304"/>
        <v>114.99019170753455</v>
      </c>
      <c r="LF56" s="30">
        <f t="shared" si="304"/>
        <v>114.99019170753455</v>
      </c>
      <c r="LG56" s="30">
        <f t="shared" si="304"/>
        <v>114.99019170753455</v>
      </c>
      <c r="LH56" s="30">
        <f t="shared" si="304"/>
        <v>114.99019170753455</v>
      </c>
      <c r="LI56" s="30">
        <f t="shared" si="304"/>
        <v>114.99019170753455</v>
      </c>
      <c r="LJ56" s="30">
        <f t="shared" si="585"/>
        <v>114.99019170753455</v>
      </c>
      <c r="LK56" s="30">
        <f t="shared" si="585"/>
        <v>114.99019170753455</v>
      </c>
      <c r="LL56" s="30">
        <f t="shared" si="585"/>
        <v>114.99019170753455</v>
      </c>
      <c r="LM56" s="30">
        <f t="shared" si="585"/>
        <v>114.99019170753455</v>
      </c>
      <c r="LN56" s="30">
        <f t="shared" si="585"/>
        <v>114.99019170753455</v>
      </c>
      <c r="LO56" s="30">
        <f t="shared" si="585"/>
        <v>114.99019170753455</v>
      </c>
      <c r="LP56" s="30">
        <f t="shared" si="585"/>
        <v>114.99019170753455</v>
      </c>
      <c r="LQ56" s="30">
        <f t="shared" si="585"/>
        <v>114.99019170753455</v>
      </c>
      <c r="LR56" s="30">
        <f t="shared" si="586"/>
        <v>114.99019170753455</v>
      </c>
      <c r="LS56" s="30">
        <f t="shared" si="586"/>
        <v>114.99019170753455</v>
      </c>
      <c r="LT56" s="69">
        <f t="shared" si="100"/>
        <v>114.99019170753455</v>
      </c>
      <c r="LU56" s="40">
        <f t="shared" si="101"/>
        <v>114.99019170753455</v>
      </c>
      <c r="LV56" s="40">
        <f t="shared" si="102"/>
        <v>0</v>
      </c>
    </row>
    <row r="57" spans="1:334" x14ac:dyDescent="0.25">
      <c r="A57" s="21">
        <f t="shared" si="103"/>
        <v>56</v>
      </c>
      <c r="B57" s="22" t="s">
        <v>211</v>
      </c>
      <c r="C57" s="21" t="s">
        <v>525</v>
      </c>
      <c r="D57" s="22" t="s">
        <v>7</v>
      </c>
      <c r="E57" s="23" t="s">
        <v>1112</v>
      </c>
      <c r="F57" s="21" t="s">
        <v>1086</v>
      </c>
      <c r="G57" s="32" t="s">
        <v>774</v>
      </c>
      <c r="H57" s="31" t="s">
        <v>290</v>
      </c>
      <c r="I57" s="21" t="s">
        <v>197</v>
      </c>
      <c r="J57" s="94">
        <v>41307</v>
      </c>
      <c r="K57" s="94"/>
      <c r="L57" s="21" t="s">
        <v>275</v>
      </c>
      <c r="M57" s="25">
        <v>1207</v>
      </c>
      <c r="N57" s="25">
        <v>2016</v>
      </c>
      <c r="O57" s="26">
        <v>7.0000000000000007E-2</v>
      </c>
      <c r="P57" s="27">
        <v>2135458</v>
      </c>
      <c r="Q57" s="27">
        <v>2283496</v>
      </c>
      <c r="R57" s="27">
        <v>1820908</v>
      </c>
      <c r="S57" s="27">
        <v>2300000</v>
      </c>
      <c r="T57" s="25">
        <v>1679326</v>
      </c>
      <c r="U57" s="25">
        <v>1482981</v>
      </c>
      <c r="V57" s="25">
        <v>1510340</v>
      </c>
      <c r="W57" s="25">
        <v>1241650</v>
      </c>
      <c r="X57" s="25">
        <v>1764590</v>
      </c>
      <c r="Y57" s="25">
        <v>1510628</v>
      </c>
      <c r="Z57" s="25">
        <v>1381000</v>
      </c>
      <c r="AA57" s="25">
        <v>1400000</v>
      </c>
      <c r="AB57" s="25">
        <v>1320000</v>
      </c>
      <c r="AC57" s="25">
        <v>1800000</v>
      </c>
      <c r="AD57" s="25">
        <v>1500000</v>
      </c>
      <c r="AE57" s="25">
        <v>1500000</v>
      </c>
      <c r="AF57" s="25">
        <v>1200000</v>
      </c>
      <c r="AG57" s="25">
        <v>1378574</v>
      </c>
      <c r="AH57" s="25">
        <v>1399459</v>
      </c>
      <c r="AI57" s="25">
        <v>1245067</v>
      </c>
      <c r="AJ57" s="25">
        <v>1296416</v>
      </c>
      <c r="AK57" s="25">
        <v>1257888</v>
      </c>
      <c r="AL57" s="25">
        <v>1224715</v>
      </c>
      <c r="AM57" s="25">
        <v>1276256</v>
      </c>
      <c r="AN57" s="25">
        <v>0</v>
      </c>
      <c r="AO57" s="25">
        <v>0</v>
      </c>
      <c r="AP57" s="25">
        <v>0</v>
      </c>
      <c r="AQ57" s="25">
        <v>0</v>
      </c>
      <c r="AR57" s="25">
        <v>0</v>
      </c>
      <c r="AS57" s="25">
        <v>0</v>
      </c>
      <c r="AT57" s="25">
        <v>0</v>
      </c>
      <c r="AU57" s="25">
        <v>0</v>
      </c>
      <c r="AV57" s="25">
        <v>0</v>
      </c>
      <c r="AW57" s="25">
        <v>0</v>
      </c>
      <c r="AX57" s="25">
        <v>0</v>
      </c>
      <c r="AY57" s="25">
        <v>0</v>
      </c>
      <c r="AZ57" s="25">
        <v>0</v>
      </c>
      <c r="BA57" s="25">
        <v>0</v>
      </c>
      <c r="BB57" s="25">
        <v>0</v>
      </c>
      <c r="BC57" s="25">
        <v>0</v>
      </c>
      <c r="BD57" s="25">
        <v>0</v>
      </c>
      <c r="BE57" s="25">
        <v>0</v>
      </c>
      <c r="BF57" s="25">
        <v>0</v>
      </c>
      <c r="BG57" s="25">
        <v>0</v>
      </c>
      <c r="BH57" s="25">
        <v>0</v>
      </c>
      <c r="BI57" s="25">
        <v>0</v>
      </c>
      <c r="BJ57" s="25">
        <v>0</v>
      </c>
      <c r="BK57" s="25">
        <v>0</v>
      </c>
      <c r="BL57" s="25">
        <v>0</v>
      </c>
      <c r="BM57" s="25">
        <v>0</v>
      </c>
      <c r="BN57" s="25">
        <v>0</v>
      </c>
      <c r="BO57" s="75">
        <v>0</v>
      </c>
      <c r="BP57" s="28">
        <f t="shared" si="63"/>
        <v>0</v>
      </c>
      <c r="BQ57" s="29">
        <f t="shared" si="523"/>
        <v>1769.2278376139188</v>
      </c>
      <c r="BR57" s="29">
        <f t="shared" si="524"/>
        <v>1891.8773819386909</v>
      </c>
      <c r="BS57" s="29">
        <f t="shared" si="525"/>
        <v>1508.6230323115162</v>
      </c>
      <c r="BT57" s="29">
        <f t="shared" si="526"/>
        <v>1905.5509527754764</v>
      </c>
      <c r="BU57" s="29">
        <f t="shared" si="527"/>
        <v>1391.3222866611434</v>
      </c>
      <c r="BV57" s="29">
        <f t="shared" si="528"/>
        <v>1228.6503728251864</v>
      </c>
      <c r="BW57" s="29">
        <f t="shared" si="529"/>
        <v>1251.3173156586579</v>
      </c>
      <c r="BX57" s="29">
        <f t="shared" si="530"/>
        <v>1028.7075393537698</v>
      </c>
      <c r="BY57" s="29">
        <f t="shared" si="531"/>
        <v>1461.963545981773</v>
      </c>
      <c r="BZ57" s="29">
        <f t="shared" si="532"/>
        <v>1251.5559237779619</v>
      </c>
      <c r="CA57" s="29">
        <f t="shared" si="533"/>
        <v>1144.1590720795361</v>
      </c>
      <c r="CB57" s="29">
        <f t="shared" si="534"/>
        <v>1159.90057995029</v>
      </c>
      <c r="CC57" s="29">
        <f t="shared" si="535"/>
        <v>1093.6205468102735</v>
      </c>
      <c r="CD57" s="29">
        <f t="shared" si="536"/>
        <v>1491.3007456503728</v>
      </c>
      <c r="CE57" s="29">
        <f t="shared" si="537"/>
        <v>1242.7506213753106</v>
      </c>
      <c r="CF57" s="29">
        <f t="shared" si="538"/>
        <v>1242.7506213753106</v>
      </c>
      <c r="CG57" s="29">
        <f t="shared" si="539"/>
        <v>994.20049710024853</v>
      </c>
      <c r="CH57" s="29">
        <f t="shared" si="540"/>
        <v>1142.1491300745649</v>
      </c>
      <c r="CI57" s="29">
        <f t="shared" si="541"/>
        <v>1159.4523612261805</v>
      </c>
      <c r="CJ57" s="29">
        <f t="shared" si="542"/>
        <v>1031.5385252692627</v>
      </c>
      <c r="CK57" s="29">
        <f t="shared" si="543"/>
        <v>1074.0811930405964</v>
      </c>
      <c r="CL57" s="29">
        <f t="shared" si="544"/>
        <v>1042.1607290803645</v>
      </c>
      <c r="CM57" s="29">
        <f t="shared" si="545"/>
        <v>1014.6768848384424</v>
      </c>
      <c r="CN57" s="29">
        <f t="shared" si="546"/>
        <v>1057.3786246893123</v>
      </c>
      <c r="CO57" s="29">
        <f t="shared" si="547"/>
        <v>0</v>
      </c>
      <c r="CP57" s="29">
        <f t="shared" si="548"/>
        <v>0</v>
      </c>
      <c r="CQ57" s="29">
        <f t="shared" si="549"/>
        <v>0</v>
      </c>
      <c r="CR57" s="29">
        <f t="shared" si="839"/>
        <v>0</v>
      </c>
      <c r="CS57" s="29">
        <f t="shared" si="839"/>
        <v>0</v>
      </c>
      <c r="CT57" s="29">
        <f t="shared" si="839"/>
        <v>0</v>
      </c>
      <c r="CU57" s="29">
        <f t="shared" si="839"/>
        <v>0</v>
      </c>
      <c r="CV57" s="29">
        <f t="shared" si="839"/>
        <v>0</v>
      </c>
      <c r="CW57" s="29">
        <f t="shared" si="839"/>
        <v>0</v>
      </c>
      <c r="CX57" s="29">
        <f t="shared" si="834"/>
        <v>0</v>
      </c>
      <c r="CY57" s="29">
        <f t="shared" si="834"/>
        <v>0</v>
      </c>
      <c r="CZ57" s="29">
        <f t="shared" si="834"/>
        <v>0</v>
      </c>
      <c r="DA57" s="29">
        <f t="shared" si="834"/>
        <v>0</v>
      </c>
      <c r="DB57" s="29">
        <f t="shared" si="834"/>
        <v>0</v>
      </c>
      <c r="DC57" s="29">
        <f t="shared" si="834"/>
        <v>0</v>
      </c>
      <c r="DD57" s="29">
        <f t="shared" si="834"/>
        <v>0</v>
      </c>
      <c r="DE57" s="29">
        <f t="shared" si="551"/>
        <v>0</v>
      </c>
      <c r="DF57" s="29">
        <f t="shared" si="552"/>
        <v>0</v>
      </c>
      <c r="DG57" s="29">
        <f t="shared" si="553"/>
        <v>0</v>
      </c>
      <c r="DH57" s="29">
        <f t="shared" si="554"/>
        <v>0</v>
      </c>
      <c r="DI57" s="29">
        <f t="shared" si="555"/>
        <v>0</v>
      </c>
      <c r="DJ57" s="29">
        <f t="shared" si="556"/>
        <v>0</v>
      </c>
      <c r="DK57" s="29">
        <f t="shared" si="556"/>
        <v>0</v>
      </c>
      <c r="DL57" s="29">
        <f t="shared" si="556"/>
        <v>0</v>
      </c>
      <c r="DM57" s="29">
        <f t="shared" si="556"/>
        <v>0</v>
      </c>
      <c r="DN57" s="29">
        <f t="shared" si="557"/>
        <v>0</v>
      </c>
      <c r="DO57" s="29">
        <f t="shared" si="557"/>
        <v>0</v>
      </c>
      <c r="DP57" s="29">
        <f t="shared" si="557"/>
        <v>0</v>
      </c>
      <c r="DQ57" s="105">
        <f t="shared" si="558"/>
        <v>0</v>
      </c>
      <c r="DR57" s="25">
        <v>292320</v>
      </c>
      <c r="DS57" s="25">
        <v>292320</v>
      </c>
      <c r="DT57" s="25">
        <v>292320</v>
      </c>
      <c r="DU57" s="25">
        <v>292320</v>
      </c>
      <c r="DV57" s="25">
        <v>292320</v>
      </c>
      <c r="DW57" s="25">
        <v>292320</v>
      </c>
      <c r="DX57" s="25">
        <v>292320</v>
      </c>
      <c r="DY57" s="25">
        <v>292320</v>
      </c>
      <c r="DZ57" s="25">
        <v>303072</v>
      </c>
      <c r="EA57" s="25">
        <v>332640</v>
      </c>
      <c r="EB57" s="25">
        <v>332640</v>
      </c>
      <c r="EC57" s="25">
        <v>332640</v>
      </c>
      <c r="ED57" s="25">
        <v>332640</v>
      </c>
      <c r="EE57" s="25">
        <v>332640</v>
      </c>
      <c r="EF57" s="25">
        <v>332640</v>
      </c>
      <c r="EG57" s="25">
        <v>332640</v>
      </c>
      <c r="EH57" s="25">
        <v>332640</v>
      </c>
      <c r="EI57" s="25">
        <v>332640</v>
      </c>
      <c r="EJ57" s="25">
        <v>332640</v>
      </c>
      <c r="EK57" s="25">
        <v>343392</v>
      </c>
      <c r="EL57" s="25">
        <v>372960</v>
      </c>
      <c r="EM57" s="25">
        <v>372960</v>
      </c>
      <c r="EN57" s="25">
        <v>372960</v>
      </c>
      <c r="EO57" s="25">
        <v>372960</v>
      </c>
      <c r="EP57" s="25">
        <v>372960</v>
      </c>
      <c r="EQ57" s="25">
        <v>372960</v>
      </c>
      <c r="ER57" s="25">
        <v>372960</v>
      </c>
      <c r="ES57" s="25">
        <v>372960</v>
      </c>
      <c r="ET57" s="25">
        <v>372960</v>
      </c>
      <c r="EU57" s="25">
        <v>372960</v>
      </c>
      <c r="EV57" s="25">
        <v>387878</v>
      </c>
      <c r="EW57" s="25">
        <v>428904</v>
      </c>
      <c r="EX57" s="25">
        <v>428904</v>
      </c>
      <c r="EY57" s="25">
        <v>428904</v>
      </c>
      <c r="EZ57" s="25">
        <v>428904</v>
      </c>
      <c r="FA57" s="25">
        <v>428904</v>
      </c>
      <c r="FB57" s="25">
        <v>428904</v>
      </c>
      <c r="FC57" s="25">
        <v>428904</v>
      </c>
      <c r="FD57" s="25">
        <v>114374</v>
      </c>
      <c r="FE57" s="25">
        <v>0</v>
      </c>
      <c r="FF57" s="25">
        <v>0</v>
      </c>
      <c r="FG57" s="25">
        <v>0</v>
      </c>
      <c r="FH57" s="25">
        <v>0</v>
      </c>
      <c r="FI57" s="25">
        <v>0</v>
      </c>
      <c r="FJ57" s="25">
        <v>0</v>
      </c>
      <c r="FK57" s="25">
        <v>0</v>
      </c>
      <c r="FL57" s="25">
        <v>0</v>
      </c>
      <c r="FM57" s="25">
        <v>0</v>
      </c>
      <c r="FN57" s="25">
        <v>0</v>
      </c>
      <c r="FO57" s="25">
        <v>0</v>
      </c>
      <c r="FP57" s="25">
        <v>0</v>
      </c>
      <c r="FQ57" s="75">
        <v>0</v>
      </c>
      <c r="FR57" s="28">
        <f t="shared" si="64"/>
        <v>0</v>
      </c>
      <c r="FS57" s="25">
        <v>0</v>
      </c>
      <c r="FT57" s="25">
        <v>0</v>
      </c>
      <c r="FU57" s="25">
        <v>0</v>
      </c>
      <c r="FV57" s="25">
        <v>0</v>
      </c>
      <c r="FW57" s="25">
        <v>0</v>
      </c>
      <c r="FX57" s="25">
        <v>0</v>
      </c>
      <c r="FY57" s="25">
        <v>0</v>
      </c>
      <c r="FZ57" s="25">
        <v>0</v>
      </c>
      <c r="GA57" s="25">
        <v>0</v>
      </c>
      <c r="GB57" s="25">
        <v>0</v>
      </c>
      <c r="GC57" s="25">
        <v>0</v>
      </c>
      <c r="GD57" s="25">
        <v>0</v>
      </c>
      <c r="GE57" s="25">
        <v>0</v>
      </c>
      <c r="GF57" s="25">
        <v>0</v>
      </c>
      <c r="GG57" s="25">
        <v>0</v>
      </c>
      <c r="GH57" s="25">
        <v>0</v>
      </c>
      <c r="GI57" s="25">
        <v>0</v>
      </c>
      <c r="GJ57" s="25">
        <v>0</v>
      </c>
      <c r="GK57" s="25">
        <v>0</v>
      </c>
      <c r="GL57" s="25">
        <v>0</v>
      </c>
      <c r="GM57" s="25">
        <v>0</v>
      </c>
      <c r="GN57" s="25">
        <v>0</v>
      </c>
      <c r="GO57" s="25">
        <v>0</v>
      </c>
      <c r="GP57" s="25">
        <v>0</v>
      </c>
      <c r="GQ57" s="25">
        <v>0</v>
      </c>
      <c r="GR57" s="25">
        <v>0</v>
      </c>
      <c r="GS57" s="25">
        <v>0</v>
      </c>
      <c r="GT57" s="25">
        <v>0</v>
      </c>
      <c r="GU57" s="25">
        <v>0</v>
      </c>
      <c r="GV57" s="25">
        <v>0</v>
      </c>
      <c r="GW57" s="25">
        <v>0</v>
      </c>
      <c r="GX57" s="25">
        <v>0</v>
      </c>
      <c r="GY57" s="25">
        <v>0</v>
      </c>
      <c r="GZ57" s="25">
        <v>0</v>
      </c>
      <c r="HA57" s="25">
        <v>0</v>
      </c>
      <c r="HB57" s="25">
        <v>0</v>
      </c>
      <c r="HC57" s="75">
        <v>0</v>
      </c>
      <c r="HD57" s="75">
        <v>0</v>
      </c>
      <c r="HE57" s="75">
        <v>0</v>
      </c>
      <c r="HF57" s="75">
        <v>0</v>
      </c>
      <c r="HG57" s="75">
        <v>0</v>
      </c>
      <c r="HH57" s="75">
        <v>0</v>
      </c>
      <c r="HI57" s="75">
        <v>0</v>
      </c>
      <c r="HJ57" s="75">
        <v>0</v>
      </c>
      <c r="HK57" s="75">
        <v>0</v>
      </c>
      <c r="HL57" s="75">
        <v>0</v>
      </c>
      <c r="HM57" s="75">
        <v>0</v>
      </c>
      <c r="HN57" s="75">
        <v>0</v>
      </c>
      <c r="HO57" s="75">
        <v>0</v>
      </c>
      <c r="HP57" s="75">
        <v>0</v>
      </c>
      <c r="HQ57" s="75">
        <v>0</v>
      </c>
      <c r="HR57" s="75">
        <v>0</v>
      </c>
      <c r="HS57" s="25">
        <f t="shared" si="27"/>
        <v>292320</v>
      </c>
      <c r="HT57" s="25">
        <f t="shared" si="28"/>
        <v>292320</v>
      </c>
      <c r="HU57" s="25">
        <f t="shared" si="29"/>
        <v>292320</v>
      </c>
      <c r="HV57" s="25">
        <f t="shared" si="30"/>
        <v>292320</v>
      </c>
      <c r="HW57" s="25">
        <f t="shared" si="31"/>
        <v>292320</v>
      </c>
      <c r="HX57" s="25">
        <f t="shared" si="32"/>
        <v>292320</v>
      </c>
      <c r="HY57" s="25">
        <f t="shared" si="33"/>
        <v>292320</v>
      </c>
      <c r="HZ57" s="25">
        <f t="shared" si="34"/>
        <v>292320</v>
      </c>
      <c r="IA57" s="25">
        <f t="shared" si="35"/>
        <v>303072</v>
      </c>
      <c r="IB57" s="25">
        <f t="shared" si="36"/>
        <v>332640</v>
      </c>
      <c r="IC57" s="25">
        <f t="shared" si="37"/>
        <v>332640</v>
      </c>
      <c r="ID57" s="25">
        <f t="shared" si="38"/>
        <v>332640</v>
      </c>
      <c r="IE57" s="25">
        <f t="shared" si="39"/>
        <v>332640</v>
      </c>
      <c r="IF57" s="25">
        <f t="shared" si="40"/>
        <v>332640</v>
      </c>
      <c r="IG57" s="25">
        <f t="shared" si="41"/>
        <v>332640</v>
      </c>
      <c r="IH57" s="25">
        <f t="shared" si="42"/>
        <v>332640</v>
      </c>
      <c r="II57" s="25">
        <f t="shared" si="43"/>
        <v>332640</v>
      </c>
      <c r="IJ57" s="25">
        <f t="shared" si="44"/>
        <v>332640</v>
      </c>
      <c r="IK57" s="25">
        <f t="shared" si="45"/>
        <v>332640</v>
      </c>
      <c r="IL57" s="25">
        <f t="shared" si="46"/>
        <v>343392</v>
      </c>
      <c r="IM57" s="25">
        <f t="shared" si="47"/>
        <v>372960</v>
      </c>
      <c r="IN57" s="25">
        <f t="shared" si="48"/>
        <v>372960</v>
      </c>
      <c r="IO57" s="25">
        <f t="shared" si="49"/>
        <v>372960</v>
      </c>
      <c r="IP57" s="25">
        <f t="shared" si="50"/>
        <v>372960</v>
      </c>
      <c r="IQ57" s="25">
        <f t="shared" si="840"/>
        <v>372960</v>
      </c>
      <c r="IR57" s="25">
        <f t="shared" si="841"/>
        <v>372960</v>
      </c>
      <c r="IS57" s="25">
        <f t="shared" si="587"/>
        <v>372960</v>
      </c>
      <c r="IT57" s="25">
        <f t="shared" si="588"/>
        <v>372960</v>
      </c>
      <c r="IU57" s="25">
        <f t="shared" si="55"/>
        <v>372960</v>
      </c>
      <c r="IV57" s="25">
        <f t="shared" si="56"/>
        <v>372960</v>
      </c>
      <c r="IW57" s="25">
        <f t="shared" si="671"/>
        <v>387878</v>
      </c>
      <c r="IX57" s="25">
        <f t="shared" si="171"/>
        <v>428904</v>
      </c>
      <c r="IY57" s="25">
        <f t="shared" si="672"/>
        <v>428904</v>
      </c>
      <c r="IZ57" s="25">
        <f t="shared" si="673"/>
        <v>428904</v>
      </c>
      <c r="JA57" s="25">
        <f t="shared" si="842"/>
        <v>428904</v>
      </c>
      <c r="JB57" s="25">
        <f t="shared" si="240"/>
        <v>428904</v>
      </c>
      <c r="JC57" s="25">
        <f t="shared" si="241"/>
        <v>428904</v>
      </c>
      <c r="JD57" s="25">
        <f t="shared" si="835"/>
        <v>428904</v>
      </c>
      <c r="JE57" s="25">
        <f t="shared" si="836"/>
        <v>114374</v>
      </c>
      <c r="JF57" s="25">
        <f t="shared" si="845"/>
        <v>0</v>
      </c>
      <c r="JG57" s="25">
        <f t="shared" si="846"/>
        <v>0</v>
      </c>
      <c r="JH57" s="25">
        <f t="shared" si="847"/>
        <v>0</v>
      </c>
      <c r="JI57" s="25">
        <f t="shared" si="848"/>
        <v>0</v>
      </c>
      <c r="JJ57" s="25">
        <f t="shared" si="843"/>
        <v>0</v>
      </c>
      <c r="JK57" s="25">
        <f t="shared" si="844"/>
        <v>0</v>
      </c>
      <c r="JL57" s="25">
        <f t="shared" si="837"/>
        <v>0</v>
      </c>
      <c r="JM57" s="25">
        <f t="shared" si="838"/>
        <v>0</v>
      </c>
      <c r="JN57" s="25">
        <f t="shared" si="428"/>
        <v>0</v>
      </c>
      <c r="JO57" s="25">
        <f t="shared" si="429"/>
        <v>0</v>
      </c>
      <c r="JP57" s="25">
        <f t="shared" si="759"/>
        <v>0</v>
      </c>
      <c r="JQ57" s="25">
        <f t="shared" si="760"/>
        <v>0</v>
      </c>
      <c r="JR57" s="25">
        <f t="shared" si="761"/>
        <v>0</v>
      </c>
      <c r="JS57" s="28">
        <f t="shared" si="65"/>
        <v>0</v>
      </c>
      <c r="JT57" s="30">
        <f t="shared" si="66"/>
        <v>145</v>
      </c>
      <c r="JU57" s="30">
        <f t="shared" si="67"/>
        <v>145</v>
      </c>
      <c r="JV57" s="30">
        <f t="shared" si="68"/>
        <v>145</v>
      </c>
      <c r="JW57" s="30">
        <f t="shared" si="69"/>
        <v>145</v>
      </c>
      <c r="JX57" s="30">
        <f t="shared" si="70"/>
        <v>145</v>
      </c>
      <c r="JY57" s="30">
        <f t="shared" si="71"/>
        <v>145</v>
      </c>
      <c r="JZ57" s="30">
        <f t="shared" si="72"/>
        <v>145</v>
      </c>
      <c r="KA57" s="30">
        <f t="shared" si="73"/>
        <v>145</v>
      </c>
      <c r="KB57" s="30">
        <f t="shared" si="74"/>
        <v>150.33333333333334</v>
      </c>
      <c r="KC57" s="30">
        <f t="shared" si="75"/>
        <v>165</v>
      </c>
      <c r="KD57" s="30">
        <f t="shared" si="76"/>
        <v>165</v>
      </c>
      <c r="KE57" s="30">
        <f t="shared" si="77"/>
        <v>165</v>
      </c>
      <c r="KF57" s="30">
        <f t="shared" si="78"/>
        <v>165</v>
      </c>
      <c r="KG57" s="30">
        <f t="shared" si="79"/>
        <v>165</v>
      </c>
      <c r="KH57" s="30">
        <f t="shared" si="80"/>
        <v>165</v>
      </c>
      <c r="KI57" s="30">
        <f t="shared" si="81"/>
        <v>165</v>
      </c>
      <c r="KJ57" s="30">
        <f t="shared" si="82"/>
        <v>165</v>
      </c>
      <c r="KK57" s="30">
        <f t="shared" si="83"/>
        <v>165</v>
      </c>
      <c r="KL57" s="30">
        <f t="shared" si="84"/>
        <v>165</v>
      </c>
      <c r="KM57" s="30">
        <f t="shared" si="85"/>
        <v>170.33333333333334</v>
      </c>
      <c r="KN57" s="30">
        <f t="shared" si="86"/>
        <v>185</v>
      </c>
      <c r="KO57" s="30">
        <f t="shared" si="87"/>
        <v>185</v>
      </c>
      <c r="KP57" s="30">
        <f t="shared" si="88"/>
        <v>185</v>
      </c>
      <c r="KQ57" s="30">
        <f t="shared" si="89"/>
        <v>185</v>
      </c>
      <c r="KR57" s="30">
        <f t="shared" si="90"/>
        <v>185</v>
      </c>
      <c r="KS57" s="30">
        <f t="shared" si="91"/>
        <v>185</v>
      </c>
      <c r="KT57" s="30">
        <f t="shared" si="92"/>
        <v>185</v>
      </c>
      <c r="KU57" s="30">
        <f t="shared" si="93"/>
        <v>185</v>
      </c>
      <c r="KV57" s="30">
        <f t="shared" si="94"/>
        <v>185</v>
      </c>
      <c r="KW57" s="30">
        <f t="shared" si="95"/>
        <v>185</v>
      </c>
      <c r="KX57" s="30">
        <f t="shared" si="96"/>
        <v>192.3998015873016</v>
      </c>
      <c r="KY57" s="30">
        <f t="shared" si="97"/>
        <v>212.75</v>
      </c>
      <c r="KZ57" s="30">
        <f t="shared" si="98"/>
        <v>212.75</v>
      </c>
      <c r="LA57" s="30">
        <f t="shared" si="99"/>
        <v>212.75</v>
      </c>
      <c r="LB57" s="30">
        <f t="shared" si="99"/>
        <v>212.75</v>
      </c>
      <c r="LC57" s="30">
        <f t="shared" si="99"/>
        <v>212.75</v>
      </c>
      <c r="LD57" s="30">
        <f t="shared" si="99"/>
        <v>212.75</v>
      </c>
      <c r="LE57" s="30">
        <f t="shared" si="304"/>
        <v>212.75</v>
      </c>
      <c r="LF57" s="30">
        <f t="shared" si="304"/>
        <v>56.733134920634917</v>
      </c>
      <c r="LG57" s="30">
        <f t="shared" si="304"/>
        <v>0</v>
      </c>
      <c r="LH57" s="30">
        <f t="shared" si="304"/>
        <v>0</v>
      </c>
      <c r="LI57" s="30">
        <f t="shared" si="304"/>
        <v>0</v>
      </c>
      <c r="LJ57" s="30">
        <f t="shared" si="585"/>
        <v>0</v>
      </c>
      <c r="LK57" s="30">
        <f t="shared" si="585"/>
        <v>0</v>
      </c>
      <c r="LL57" s="30">
        <f t="shared" si="585"/>
        <v>0</v>
      </c>
      <c r="LM57" s="30">
        <f t="shared" si="585"/>
        <v>0</v>
      </c>
      <c r="LN57" s="30">
        <f t="shared" si="585"/>
        <v>0</v>
      </c>
      <c r="LO57" s="30">
        <f t="shared" si="585"/>
        <v>0</v>
      </c>
      <c r="LP57" s="30">
        <f t="shared" si="585"/>
        <v>0</v>
      </c>
      <c r="LQ57" s="30">
        <f t="shared" si="585"/>
        <v>0</v>
      </c>
      <c r="LR57" s="30">
        <f t="shared" si="586"/>
        <v>0</v>
      </c>
      <c r="LS57" s="30">
        <f t="shared" si="586"/>
        <v>0</v>
      </c>
      <c r="LT57" s="69">
        <f t="shared" si="100"/>
        <v>0</v>
      </c>
      <c r="LU57" s="40">
        <f t="shared" si="101"/>
        <v>0</v>
      </c>
      <c r="LV57" s="40">
        <f t="shared" si="102"/>
        <v>0</v>
      </c>
    </row>
    <row r="58" spans="1:334" x14ac:dyDescent="0.25">
      <c r="A58" s="21">
        <f t="shared" si="103"/>
        <v>57</v>
      </c>
      <c r="B58" s="22" t="s">
        <v>211</v>
      </c>
      <c r="C58" s="21" t="s">
        <v>525</v>
      </c>
      <c r="D58" s="22" t="s">
        <v>7</v>
      </c>
      <c r="E58" s="23" t="s">
        <v>1298</v>
      </c>
      <c r="F58" s="21" t="s">
        <v>1299</v>
      </c>
      <c r="G58" s="23" t="s">
        <v>11</v>
      </c>
      <c r="H58" s="24" t="s">
        <v>292</v>
      </c>
      <c r="I58" s="21" t="s">
        <v>196</v>
      </c>
      <c r="J58" s="94">
        <v>42610</v>
      </c>
      <c r="K58" s="94">
        <v>44333</v>
      </c>
      <c r="L58" s="21" t="s">
        <v>275</v>
      </c>
      <c r="M58" s="25">
        <v>1207</v>
      </c>
      <c r="N58" s="25">
        <v>2016</v>
      </c>
      <c r="O58" s="26">
        <v>0.14000000000000001</v>
      </c>
      <c r="P58" s="27"/>
      <c r="Q58" s="27"/>
      <c r="R58" s="27"/>
      <c r="S58" s="27"/>
      <c r="T58" s="25"/>
      <c r="U58" s="25"/>
      <c r="V58" s="25"/>
      <c r="W58" s="25"/>
      <c r="X58" s="25"/>
      <c r="Y58" s="25">
        <v>0</v>
      </c>
      <c r="Z58" s="25">
        <v>0</v>
      </c>
      <c r="AA58" s="25"/>
      <c r="AB58" s="25"/>
      <c r="AC58" s="25"/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0</v>
      </c>
      <c r="AL58" s="25">
        <v>0</v>
      </c>
      <c r="AM58" s="25">
        <v>0</v>
      </c>
      <c r="AN58" s="25">
        <v>0</v>
      </c>
      <c r="AO58" s="25">
        <v>0</v>
      </c>
      <c r="AP58" s="25">
        <v>0</v>
      </c>
      <c r="AQ58" s="25">
        <v>0</v>
      </c>
      <c r="AR58" s="25">
        <v>0</v>
      </c>
      <c r="AS58" s="25">
        <v>0</v>
      </c>
      <c r="AT58" s="25">
        <v>0</v>
      </c>
      <c r="AU58" s="25">
        <v>0</v>
      </c>
      <c r="AV58" s="25">
        <v>0</v>
      </c>
      <c r="AW58" s="25">
        <v>0</v>
      </c>
      <c r="AX58" s="25">
        <v>0</v>
      </c>
      <c r="AY58" s="25">
        <v>0</v>
      </c>
      <c r="AZ58" s="25">
        <v>0</v>
      </c>
      <c r="BA58" s="25">
        <v>0</v>
      </c>
      <c r="BB58" s="25">
        <v>0</v>
      </c>
      <c r="BC58" s="25">
        <v>0</v>
      </c>
      <c r="BD58" s="75">
        <v>0</v>
      </c>
      <c r="BE58" s="75">
        <v>1164764</v>
      </c>
      <c r="BF58" s="75">
        <v>1728759.36</v>
      </c>
      <c r="BG58" s="75">
        <v>780976.53</v>
      </c>
      <c r="BH58" s="75">
        <v>1360219.81</v>
      </c>
      <c r="BI58" s="75">
        <v>1804953.1400000001</v>
      </c>
      <c r="BJ58" s="75">
        <v>954050.02</v>
      </c>
      <c r="BK58" s="75">
        <v>679449.14</v>
      </c>
      <c r="BL58" s="75">
        <v>1214166.5</v>
      </c>
      <c r="BM58" s="75">
        <v>907046.99</v>
      </c>
      <c r="BN58" s="75">
        <v>1390531.33</v>
      </c>
      <c r="BO58" s="75">
        <v>1853845.92</v>
      </c>
      <c r="BP58" s="28">
        <f t="shared" si="63"/>
        <v>1341397.6850000001</v>
      </c>
      <c r="BQ58" s="29">
        <f t="shared" si="523"/>
        <v>0</v>
      </c>
      <c r="BR58" s="29">
        <f t="shared" si="524"/>
        <v>0</v>
      </c>
      <c r="BS58" s="29">
        <f t="shared" si="525"/>
        <v>0</v>
      </c>
      <c r="BT58" s="29">
        <f t="shared" si="526"/>
        <v>0</v>
      </c>
      <c r="BU58" s="29">
        <f t="shared" si="527"/>
        <v>0</v>
      </c>
      <c r="BV58" s="29">
        <f t="shared" si="528"/>
        <v>0</v>
      </c>
      <c r="BW58" s="29">
        <f t="shared" si="529"/>
        <v>0</v>
      </c>
      <c r="BX58" s="29">
        <f t="shared" si="530"/>
        <v>0</v>
      </c>
      <c r="BY58" s="29">
        <f t="shared" si="531"/>
        <v>0</v>
      </c>
      <c r="BZ58" s="29">
        <f t="shared" si="532"/>
        <v>0</v>
      </c>
      <c r="CA58" s="29">
        <f t="shared" si="533"/>
        <v>0</v>
      </c>
      <c r="CB58" s="29">
        <f t="shared" si="534"/>
        <v>0</v>
      </c>
      <c r="CC58" s="29">
        <f t="shared" si="535"/>
        <v>0</v>
      </c>
      <c r="CD58" s="29">
        <f t="shared" si="536"/>
        <v>0</v>
      </c>
      <c r="CE58" s="29">
        <f t="shared" si="537"/>
        <v>0</v>
      </c>
      <c r="CF58" s="29">
        <f t="shared" si="538"/>
        <v>0</v>
      </c>
      <c r="CG58" s="29">
        <f t="shared" si="539"/>
        <v>0</v>
      </c>
      <c r="CH58" s="29">
        <f t="shared" si="540"/>
        <v>0</v>
      </c>
      <c r="CI58" s="29">
        <f t="shared" si="541"/>
        <v>0</v>
      </c>
      <c r="CJ58" s="29">
        <f t="shared" si="542"/>
        <v>0</v>
      </c>
      <c r="CK58" s="29">
        <f t="shared" si="543"/>
        <v>0</v>
      </c>
      <c r="CL58" s="29">
        <f t="shared" si="544"/>
        <v>0</v>
      </c>
      <c r="CM58" s="29">
        <f t="shared" si="545"/>
        <v>0</v>
      </c>
      <c r="CN58" s="29">
        <f t="shared" si="546"/>
        <v>0</v>
      </c>
      <c r="CO58" s="29">
        <f t="shared" si="547"/>
        <v>0</v>
      </c>
      <c r="CP58" s="29">
        <f t="shared" si="548"/>
        <v>0</v>
      </c>
      <c r="CQ58" s="29">
        <f t="shared" si="549"/>
        <v>0</v>
      </c>
      <c r="CR58" s="29">
        <f t="shared" si="839"/>
        <v>0</v>
      </c>
      <c r="CS58" s="29">
        <f t="shared" si="839"/>
        <v>0</v>
      </c>
      <c r="CT58" s="29">
        <f t="shared" si="839"/>
        <v>0</v>
      </c>
      <c r="CU58" s="29">
        <f t="shared" si="839"/>
        <v>0</v>
      </c>
      <c r="CV58" s="29">
        <f t="shared" si="839"/>
        <v>0</v>
      </c>
      <c r="CW58" s="29">
        <f t="shared" si="839"/>
        <v>0</v>
      </c>
      <c r="CX58" s="29">
        <f t="shared" si="834"/>
        <v>0</v>
      </c>
      <c r="CY58" s="29">
        <f t="shared" si="834"/>
        <v>0</v>
      </c>
      <c r="CZ58" s="29">
        <f t="shared" si="834"/>
        <v>0</v>
      </c>
      <c r="DA58" s="29">
        <f t="shared" si="834"/>
        <v>0</v>
      </c>
      <c r="DB58" s="29">
        <f t="shared" si="834"/>
        <v>0</v>
      </c>
      <c r="DC58" s="29">
        <f t="shared" si="834"/>
        <v>0</v>
      </c>
      <c r="DD58" s="29">
        <f t="shared" si="834"/>
        <v>0</v>
      </c>
      <c r="DE58" s="29">
        <f t="shared" si="551"/>
        <v>0</v>
      </c>
      <c r="DF58" s="29">
        <f t="shared" si="552"/>
        <v>965.00745650372824</v>
      </c>
      <c r="DG58" s="29">
        <f t="shared" si="553"/>
        <v>1432.277845898923</v>
      </c>
      <c r="DH58" s="29">
        <f t="shared" si="554"/>
        <v>647.03937862468933</v>
      </c>
      <c r="DI58" s="29">
        <f t="shared" si="555"/>
        <v>1126.9426760563381</v>
      </c>
      <c r="DJ58" s="29">
        <f t="shared" si="556"/>
        <v>1495.4044241922122</v>
      </c>
      <c r="DK58" s="29">
        <f t="shared" si="556"/>
        <v>790.43083678541836</v>
      </c>
      <c r="DL58" s="29">
        <f t="shared" si="556"/>
        <v>562.92389395194698</v>
      </c>
      <c r="DM58" s="29">
        <f t="shared" si="556"/>
        <v>1005.9374482187241</v>
      </c>
      <c r="DN58" s="29">
        <f t="shared" si="557"/>
        <v>751.48880695940352</v>
      </c>
      <c r="DO58" s="29">
        <f t="shared" si="557"/>
        <v>1152.0557829328916</v>
      </c>
      <c r="DP58" s="29">
        <f t="shared" si="557"/>
        <v>1535.9121126760563</v>
      </c>
      <c r="DQ58" s="105">
        <f t="shared" si="558"/>
        <v>1111.348537696769</v>
      </c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>
        <v>322560</v>
      </c>
      <c r="FH58" s="25">
        <v>322560</v>
      </c>
      <c r="FI58" s="25">
        <v>322560</v>
      </c>
      <c r="FJ58" s="25">
        <v>322560</v>
      </c>
      <c r="FK58" s="25">
        <v>322560</v>
      </c>
      <c r="FL58" s="25">
        <v>322560</v>
      </c>
      <c r="FM58" s="25">
        <v>322560</v>
      </c>
      <c r="FN58" s="25">
        <v>322560</v>
      </c>
      <c r="FO58" s="25">
        <v>322560</v>
      </c>
      <c r="FP58" s="25">
        <v>322560</v>
      </c>
      <c r="FQ58" s="75">
        <v>322560</v>
      </c>
      <c r="FR58" s="28">
        <f t="shared" si="64"/>
        <v>322560</v>
      </c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75">
        <v>0</v>
      </c>
      <c r="HD58" s="75">
        <v>0</v>
      </c>
      <c r="HE58" s="75">
        <v>0</v>
      </c>
      <c r="HF58" s="75">
        <v>0</v>
      </c>
      <c r="HG58" s="75">
        <v>0</v>
      </c>
      <c r="HH58" s="75">
        <v>0</v>
      </c>
      <c r="HI58" s="75">
        <v>0</v>
      </c>
      <c r="HJ58" s="75">
        <v>0</v>
      </c>
      <c r="HK58" s="75">
        <v>0</v>
      </c>
      <c r="HL58" s="75">
        <v>0</v>
      </c>
      <c r="HM58" s="75">
        <v>0</v>
      </c>
      <c r="HN58" s="75">
        <v>0</v>
      </c>
      <c r="HO58" s="75">
        <v>0</v>
      </c>
      <c r="HP58" s="75">
        <v>0</v>
      </c>
      <c r="HQ58" s="75">
        <v>0</v>
      </c>
      <c r="HR58" s="75">
        <v>0</v>
      </c>
      <c r="HS58" s="25">
        <f t="shared" ref="HS58" si="849">+DR58+FS58</f>
        <v>0</v>
      </c>
      <c r="HT58" s="25">
        <f t="shared" ref="HT58" si="850">+DS58+FT58</f>
        <v>0</v>
      </c>
      <c r="HU58" s="25">
        <f t="shared" ref="HU58" si="851">+DT58+FU58</f>
        <v>0</v>
      </c>
      <c r="HV58" s="25">
        <f t="shared" ref="HV58" si="852">+DU58+FV58</f>
        <v>0</v>
      </c>
      <c r="HW58" s="25">
        <f t="shared" ref="HW58" si="853">+DV58+FW58</f>
        <v>0</v>
      </c>
      <c r="HX58" s="25">
        <f t="shared" ref="HX58" si="854">+DW58+FX58</f>
        <v>0</v>
      </c>
      <c r="HY58" s="25">
        <f t="shared" ref="HY58" si="855">+DX58+FY58</f>
        <v>0</v>
      </c>
      <c r="HZ58" s="25">
        <f t="shared" ref="HZ58" si="856">+DY58+FZ58</f>
        <v>0</v>
      </c>
      <c r="IA58" s="25">
        <f t="shared" ref="IA58" si="857">+DZ58+GA58</f>
        <v>0</v>
      </c>
      <c r="IB58" s="25">
        <f t="shared" ref="IB58" si="858">+EA58+GB58</f>
        <v>0</v>
      </c>
      <c r="IC58" s="25">
        <f t="shared" ref="IC58" si="859">+EB58+GC58</f>
        <v>0</v>
      </c>
      <c r="ID58" s="25">
        <f t="shared" ref="ID58" si="860">+EC58+GD58</f>
        <v>0</v>
      </c>
      <c r="IE58" s="25">
        <f t="shared" ref="IE58" si="861">+ED58+GE58</f>
        <v>0</v>
      </c>
      <c r="IF58" s="25">
        <f t="shared" ref="IF58" si="862">+EE58+GF58</f>
        <v>0</v>
      </c>
      <c r="IG58" s="25">
        <f t="shared" ref="IG58" si="863">+EF58+GG58</f>
        <v>0</v>
      </c>
      <c r="IH58" s="25">
        <f t="shared" ref="IH58" si="864">+EG58+GH58</f>
        <v>0</v>
      </c>
      <c r="II58" s="25">
        <f t="shared" ref="II58" si="865">+EH58+GI58</f>
        <v>0</v>
      </c>
      <c r="IJ58" s="25">
        <f t="shared" ref="IJ58" si="866">+EI58+GJ58</f>
        <v>0</v>
      </c>
      <c r="IK58" s="25">
        <f t="shared" ref="IK58" si="867">+EJ58+GK58</f>
        <v>0</v>
      </c>
      <c r="IL58" s="25">
        <f t="shared" ref="IL58" si="868">+EK58+GL58</f>
        <v>0</v>
      </c>
      <c r="IM58" s="25">
        <f t="shared" ref="IM58" si="869">+EL58+GM58</f>
        <v>0</v>
      </c>
      <c r="IN58" s="25">
        <f t="shared" ref="IN58" si="870">+EM58+GN58</f>
        <v>0</v>
      </c>
      <c r="IO58" s="25">
        <f t="shared" ref="IO58" si="871">+EN58+GO58</f>
        <v>0</v>
      </c>
      <c r="IP58" s="25">
        <f t="shared" ref="IP58" si="872">+EO58+GP58</f>
        <v>0</v>
      </c>
      <c r="IQ58" s="25">
        <f t="shared" ref="IQ58" si="873">+EP58+GQ58</f>
        <v>0</v>
      </c>
      <c r="IR58" s="25">
        <f t="shared" ref="IR58" si="874">+EQ58+GR58</f>
        <v>0</v>
      </c>
      <c r="IS58" s="25">
        <f t="shared" ref="IS58" si="875">+ER58+GS58</f>
        <v>0</v>
      </c>
      <c r="IT58" s="25">
        <f t="shared" ref="IT58" si="876">+ES58+GT58</f>
        <v>0</v>
      </c>
      <c r="IU58" s="25">
        <f t="shared" ref="IU58" si="877">+ET58+GU58</f>
        <v>0</v>
      </c>
      <c r="IV58" s="25">
        <f t="shared" ref="IV58" si="878">+EU58+GV58</f>
        <v>0</v>
      </c>
      <c r="IW58" s="25">
        <f t="shared" ref="IW58" si="879">+EV58+GW58</f>
        <v>0</v>
      </c>
      <c r="IX58" s="25">
        <f t="shared" ref="IX58" si="880">+EW58+GX58</f>
        <v>0</v>
      </c>
      <c r="IY58" s="25">
        <f t="shared" ref="IY58" si="881">+EX58+GY58</f>
        <v>0</v>
      </c>
      <c r="IZ58" s="25">
        <f t="shared" ref="IZ58" si="882">+EY58+GZ58</f>
        <v>0</v>
      </c>
      <c r="JA58" s="25">
        <f t="shared" ref="JA58" si="883">+EZ58+HA58</f>
        <v>0</v>
      </c>
      <c r="JB58" s="25">
        <f t="shared" ref="JB58" si="884">+FA58+HB58</f>
        <v>0</v>
      </c>
      <c r="JC58" s="25">
        <f t="shared" ref="JC58" si="885">+FB58+HC58</f>
        <v>0</v>
      </c>
      <c r="JD58" s="25">
        <f t="shared" ref="JD58" si="886">+FC58+HD58</f>
        <v>0</v>
      </c>
      <c r="JE58" s="25">
        <f t="shared" ref="JE58" si="887">+FD58+HE58</f>
        <v>0</v>
      </c>
      <c r="JF58" s="25">
        <f t="shared" ref="JF58" si="888">+FE58+HF58</f>
        <v>0</v>
      </c>
      <c r="JG58" s="25">
        <f t="shared" ref="JG58" si="889">+FF58+HG58</f>
        <v>0</v>
      </c>
      <c r="JH58" s="25">
        <f t="shared" si="847"/>
        <v>322560</v>
      </c>
      <c r="JI58" s="25">
        <f t="shared" si="848"/>
        <v>322560</v>
      </c>
      <c r="JJ58" s="25">
        <f t="shared" si="843"/>
        <v>322560</v>
      </c>
      <c r="JK58" s="25">
        <f t="shared" si="844"/>
        <v>322560</v>
      </c>
      <c r="JL58" s="25">
        <f t="shared" si="837"/>
        <v>322560</v>
      </c>
      <c r="JM58" s="25">
        <f t="shared" si="838"/>
        <v>322560</v>
      </c>
      <c r="JN58" s="25">
        <f t="shared" si="428"/>
        <v>322560</v>
      </c>
      <c r="JO58" s="25">
        <f t="shared" si="429"/>
        <v>322560</v>
      </c>
      <c r="JP58" s="25">
        <f t="shared" si="759"/>
        <v>322560</v>
      </c>
      <c r="JQ58" s="25">
        <f t="shared" si="760"/>
        <v>322560</v>
      </c>
      <c r="JR58" s="25">
        <f t="shared" si="761"/>
        <v>322560</v>
      </c>
      <c r="JS58" s="28">
        <f t="shared" si="65"/>
        <v>322560</v>
      </c>
      <c r="JT58" s="30">
        <f t="shared" ref="JT58" si="890">+HS58/$N58</f>
        <v>0</v>
      </c>
      <c r="JU58" s="30">
        <f t="shared" ref="JU58" si="891">+HT58/$N58</f>
        <v>0</v>
      </c>
      <c r="JV58" s="30">
        <f t="shared" ref="JV58" si="892">+HU58/$N58</f>
        <v>0</v>
      </c>
      <c r="JW58" s="30">
        <f t="shared" ref="JW58" si="893">+HV58/$N58</f>
        <v>0</v>
      </c>
      <c r="JX58" s="30">
        <f t="shared" ref="JX58" si="894">+HW58/$N58</f>
        <v>0</v>
      </c>
      <c r="JY58" s="30">
        <f t="shared" ref="JY58" si="895">+HX58/$N58</f>
        <v>0</v>
      </c>
      <c r="JZ58" s="30">
        <f t="shared" ref="JZ58" si="896">+HY58/$N58</f>
        <v>0</v>
      </c>
      <c r="KA58" s="30">
        <f t="shared" ref="KA58" si="897">+HZ58/$N58</f>
        <v>0</v>
      </c>
      <c r="KB58" s="30">
        <f t="shared" ref="KB58" si="898">+IA58/$N58</f>
        <v>0</v>
      </c>
      <c r="KC58" s="30">
        <f t="shared" ref="KC58" si="899">+IB58/$N58</f>
        <v>0</v>
      </c>
      <c r="KD58" s="30">
        <f t="shared" ref="KD58" si="900">+IC58/$N58</f>
        <v>0</v>
      </c>
      <c r="KE58" s="30">
        <f t="shared" ref="KE58" si="901">+ID58/$N58</f>
        <v>0</v>
      </c>
      <c r="KF58" s="30">
        <f t="shared" ref="KF58" si="902">+IE58/$N58</f>
        <v>0</v>
      </c>
      <c r="KG58" s="30">
        <f t="shared" ref="KG58" si="903">+IF58/$N58</f>
        <v>0</v>
      </c>
      <c r="KH58" s="30">
        <f t="shared" ref="KH58" si="904">+IG58/$N58</f>
        <v>0</v>
      </c>
      <c r="KI58" s="30">
        <f t="shared" ref="KI58" si="905">+IH58/$N58</f>
        <v>0</v>
      </c>
      <c r="KJ58" s="30">
        <f t="shared" ref="KJ58" si="906">+II58/$N58</f>
        <v>0</v>
      </c>
      <c r="KK58" s="30">
        <f t="shared" ref="KK58" si="907">+IJ58/$N58</f>
        <v>0</v>
      </c>
      <c r="KL58" s="30">
        <f t="shared" ref="KL58" si="908">+IK58/$N58</f>
        <v>0</v>
      </c>
      <c r="KM58" s="30">
        <f t="shared" ref="KM58" si="909">+IL58/$N58</f>
        <v>0</v>
      </c>
      <c r="KN58" s="30">
        <f t="shared" ref="KN58" si="910">+IM58/$N58</f>
        <v>0</v>
      </c>
      <c r="KO58" s="30">
        <f t="shared" ref="KO58" si="911">+IN58/$N58</f>
        <v>0</v>
      </c>
      <c r="KP58" s="30">
        <f t="shared" ref="KP58" si="912">+IO58/$N58</f>
        <v>0</v>
      </c>
      <c r="KQ58" s="30">
        <f t="shared" ref="KQ58" si="913">+IP58/$N58</f>
        <v>0</v>
      </c>
      <c r="KR58" s="30">
        <f t="shared" ref="KR58" si="914">+IQ58/$N58</f>
        <v>0</v>
      </c>
      <c r="KS58" s="30">
        <f t="shared" ref="KS58" si="915">+IR58/$N58</f>
        <v>0</v>
      </c>
      <c r="KT58" s="30">
        <f t="shared" ref="KT58" si="916">+IS58/$N58</f>
        <v>0</v>
      </c>
      <c r="KU58" s="30">
        <f t="shared" ref="KU58" si="917">+IT58/$N58</f>
        <v>0</v>
      </c>
      <c r="KV58" s="30">
        <f t="shared" ref="KV58" si="918">+IU58/$N58</f>
        <v>0</v>
      </c>
      <c r="KW58" s="30">
        <f t="shared" ref="KW58" si="919">+IV58/$N58</f>
        <v>0</v>
      </c>
      <c r="KX58" s="30">
        <f t="shared" ref="KX58" si="920">+IW58/$N58</f>
        <v>0</v>
      </c>
      <c r="KY58" s="30">
        <f t="shared" ref="KY58" si="921">+IX58/$N58</f>
        <v>0</v>
      </c>
      <c r="KZ58" s="30">
        <f t="shared" ref="KZ58:LD58" si="922">+IY58/$N58</f>
        <v>0</v>
      </c>
      <c r="LA58" s="30">
        <f t="shared" si="922"/>
        <v>0</v>
      </c>
      <c r="LB58" s="30">
        <f t="shared" si="922"/>
        <v>0</v>
      </c>
      <c r="LC58" s="30">
        <f t="shared" si="922"/>
        <v>0</v>
      </c>
      <c r="LD58" s="30">
        <f t="shared" si="922"/>
        <v>0</v>
      </c>
      <c r="LE58" s="30">
        <f t="shared" ref="LE58" si="923">+JD58/$N58</f>
        <v>0</v>
      </c>
      <c r="LF58" s="30">
        <f t="shared" ref="LF58" si="924">+JE58/$N58</f>
        <v>0</v>
      </c>
      <c r="LG58" s="30">
        <f t="shared" ref="LG58" si="925">+JF58/$N58</f>
        <v>0</v>
      </c>
      <c r="LH58" s="30">
        <f t="shared" ref="LH58" si="926">+JG58/$N58</f>
        <v>0</v>
      </c>
      <c r="LI58" s="30">
        <f t="shared" ref="LI58:LS58" si="927">+JH58/$N58</f>
        <v>160</v>
      </c>
      <c r="LJ58" s="30">
        <f t="shared" si="927"/>
        <v>160</v>
      </c>
      <c r="LK58" s="30">
        <f t="shared" si="927"/>
        <v>160</v>
      </c>
      <c r="LL58" s="30">
        <f t="shared" si="927"/>
        <v>160</v>
      </c>
      <c r="LM58" s="30">
        <f t="shared" si="927"/>
        <v>160</v>
      </c>
      <c r="LN58" s="30">
        <f t="shared" si="927"/>
        <v>160</v>
      </c>
      <c r="LO58" s="30">
        <f t="shared" si="927"/>
        <v>160</v>
      </c>
      <c r="LP58" s="30">
        <f t="shared" si="927"/>
        <v>160</v>
      </c>
      <c r="LQ58" s="30">
        <f t="shared" si="927"/>
        <v>160</v>
      </c>
      <c r="LR58" s="30">
        <f t="shared" si="927"/>
        <v>160</v>
      </c>
      <c r="LS58" s="30">
        <f t="shared" si="927"/>
        <v>160</v>
      </c>
      <c r="LT58" s="69">
        <f t="shared" si="100"/>
        <v>160</v>
      </c>
      <c r="LU58" s="40">
        <f t="shared" si="101"/>
        <v>160</v>
      </c>
      <c r="LV58" s="40">
        <f t="shared" si="102"/>
        <v>0</v>
      </c>
    </row>
    <row r="59" spans="1:334" x14ac:dyDescent="0.25">
      <c r="A59" s="21">
        <f t="shared" si="103"/>
        <v>58</v>
      </c>
      <c r="B59" s="22" t="s">
        <v>211</v>
      </c>
      <c r="C59" s="21" t="s">
        <v>526</v>
      </c>
      <c r="D59" s="22" t="s">
        <v>7</v>
      </c>
      <c r="E59" s="23" t="s">
        <v>854</v>
      </c>
      <c r="F59" s="21" t="s">
        <v>1116</v>
      </c>
      <c r="G59" s="23" t="s">
        <v>48</v>
      </c>
      <c r="H59" s="31" t="s">
        <v>290</v>
      </c>
      <c r="I59" s="21" t="s">
        <v>196</v>
      </c>
      <c r="J59" s="94">
        <v>41297</v>
      </c>
      <c r="K59" s="94">
        <v>43030</v>
      </c>
      <c r="L59" s="21" t="s">
        <v>275</v>
      </c>
      <c r="M59" s="25">
        <v>1383</v>
      </c>
      <c r="N59" s="25">
        <v>2310</v>
      </c>
      <c r="O59" s="26">
        <v>0.02</v>
      </c>
      <c r="P59" s="27">
        <v>8450000</v>
      </c>
      <c r="Q59" s="27">
        <v>7500000</v>
      </c>
      <c r="R59" s="27">
        <v>7200000</v>
      </c>
      <c r="S59" s="27">
        <v>7908570.9700000016</v>
      </c>
      <c r="T59" s="25">
        <v>10073950.380000001</v>
      </c>
      <c r="U59" s="25">
        <v>10192099.790000001</v>
      </c>
      <c r="V59" s="25">
        <v>9152263</v>
      </c>
      <c r="W59" s="25">
        <v>9364206.6400000025</v>
      </c>
      <c r="X59" s="25">
        <v>7799124.9899999984</v>
      </c>
      <c r="Y59" s="25">
        <v>7248003.6599999992</v>
      </c>
      <c r="Z59" s="25">
        <v>5358674.2999999989</v>
      </c>
      <c r="AA59" s="25">
        <v>5604386.3100000015</v>
      </c>
      <c r="AB59" s="25">
        <v>5067235.05</v>
      </c>
      <c r="AC59" s="25">
        <v>4812232.4300000006</v>
      </c>
      <c r="AD59" s="25">
        <v>3888993.94</v>
      </c>
      <c r="AE59" s="25">
        <v>3825285.68</v>
      </c>
      <c r="AF59" s="25">
        <v>3523927.54</v>
      </c>
      <c r="AG59" s="25">
        <v>2459628.84</v>
      </c>
      <c r="AH59" s="25">
        <v>3989495.59</v>
      </c>
      <c r="AI59" s="25">
        <v>3801979.8000000003</v>
      </c>
      <c r="AJ59" s="25">
        <v>2071540.83</v>
      </c>
      <c r="AK59" s="25">
        <v>1674495.86</v>
      </c>
      <c r="AL59" s="25">
        <v>2666069.2799999998</v>
      </c>
      <c r="AM59" s="25">
        <v>3236412.69</v>
      </c>
      <c r="AN59" s="25">
        <v>3355880.16</v>
      </c>
      <c r="AO59" s="25">
        <v>2280879.02</v>
      </c>
      <c r="AP59" s="25">
        <v>2483769.7200000002</v>
      </c>
      <c r="AQ59" s="25">
        <v>2863983</v>
      </c>
      <c r="AR59" s="25">
        <v>1197247.54</v>
      </c>
      <c r="AS59" s="25">
        <v>1987948.86</v>
      </c>
      <c r="AT59" s="25">
        <v>2650576.2400000002</v>
      </c>
      <c r="AU59" s="25">
        <v>2023155.1594761878</v>
      </c>
      <c r="AV59" s="25">
        <v>2529710.7274650484</v>
      </c>
      <c r="AW59" s="25">
        <v>3323998.5625585858</v>
      </c>
      <c r="AX59" s="25">
        <v>2082322.03</v>
      </c>
      <c r="AY59" s="25">
        <v>9035223.9582035206</v>
      </c>
      <c r="AZ59" s="25">
        <v>5271044.42</v>
      </c>
      <c r="BA59" s="25">
        <v>4430747.7710887082</v>
      </c>
      <c r="BB59" s="25">
        <v>3282248.26</v>
      </c>
      <c r="BC59" s="25">
        <v>3212601.91</v>
      </c>
      <c r="BD59" s="75">
        <v>1596255.06</v>
      </c>
      <c r="BE59" s="75">
        <v>2043811.53</v>
      </c>
      <c r="BF59" s="75">
        <v>2207850.0099999998</v>
      </c>
      <c r="BG59" s="75">
        <v>1451483.67</v>
      </c>
      <c r="BH59" s="75">
        <v>3098311</v>
      </c>
      <c r="BI59" s="75">
        <v>3224770.17</v>
      </c>
      <c r="BJ59" s="75">
        <v>2670932.84</v>
      </c>
      <c r="BK59" s="75">
        <v>2360808.17</v>
      </c>
      <c r="BL59" s="75">
        <v>2545028.79</v>
      </c>
      <c r="BM59" s="75">
        <v>3330860.2800000124</v>
      </c>
      <c r="BN59" s="75">
        <v>3258185.4399999967</v>
      </c>
      <c r="BO59" s="75">
        <v>3299201.73</v>
      </c>
      <c r="BP59" s="28">
        <f t="shared" si="63"/>
        <v>3108319.0600000024</v>
      </c>
      <c r="BQ59" s="29">
        <f t="shared" si="523"/>
        <v>6109.906001446132</v>
      </c>
      <c r="BR59" s="29">
        <f t="shared" si="524"/>
        <v>5422.9934924078088</v>
      </c>
      <c r="BS59" s="29">
        <f t="shared" si="525"/>
        <v>5206.073752711497</v>
      </c>
      <c r="BT59" s="29">
        <f t="shared" si="526"/>
        <v>5718.4171872740435</v>
      </c>
      <c r="BU59" s="29">
        <f t="shared" si="527"/>
        <v>7284.1289804772241</v>
      </c>
      <c r="BV59" s="29">
        <f t="shared" si="528"/>
        <v>7369.5587780188007</v>
      </c>
      <c r="BW59" s="29">
        <f t="shared" si="529"/>
        <v>6617.6883586406366</v>
      </c>
      <c r="BX59" s="29">
        <f t="shared" si="530"/>
        <v>6770.9375560376011</v>
      </c>
      <c r="BY59" s="29">
        <f t="shared" si="531"/>
        <v>5639.2805422993479</v>
      </c>
      <c r="BZ59" s="29">
        <f t="shared" si="532"/>
        <v>5240.7835574837309</v>
      </c>
      <c r="CA59" s="29">
        <f t="shared" si="533"/>
        <v>3874.6741142443952</v>
      </c>
      <c r="CB59" s="29">
        <f t="shared" si="534"/>
        <v>4052.3400650759231</v>
      </c>
      <c r="CC59" s="29">
        <f t="shared" si="535"/>
        <v>3663.9443600867676</v>
      </c>
      <c r="CD59" s="29">
        <f t="shared" si="536"/>
        <v>3479.5606869125095</v>
      </c>
      <c r="CE59" s="29">
        <f t="shared" si="537"/>
        <v>2811.9985104844541</v>
      </c>
      <c r="CF59" s="29">
        <f t="shared" si="538"/>
        <v>2765.9332465654375</v>
      </c>
      <c r="CG59" s="29">
        <f t="shared" si="539"/>
        <v>2548.0314822848882</v>
      </c>
      <c r="CH59" s="29">
        <f t="shared" si="540"/>
        <v>1778.4734924078091</v>
      </c>
      <c r="CI59" s="29">
        <f t="shared" si="541"/>
        <v>2884.6678163412871</v>
      </c>
      <c r="CJ59" s="29">
        <f t="shared" si="542"/>
        <v>2749.0815618221259</v>
      </c>
      <c r="CK59" s="29">
        <f t="shared" si="543"/>
        <v>1497.8603253796095</v>
      </c>
      <c r="CL59" s="29">
        <f t="shared" si="544"/>
        <v>1210.7706869125091</v>
      </c>
      <c r="CM59" s="29">
        <f t="shared" si="545"/>
        <v>1927.7435140997829</v>
      </c>
      <c r="CN59" s="29">
        <f t="shared" si="546"/>
        <v>2340.1393275488067</v>
      </c>
      <c r="CO59" s="29">
        <f t="shared" si="547"/>
        <v>2426.522169197397</v>
      </c>
      <c r="CP59" s="29">
        <f t="shared" si="548"/>
        <v>1649.2256109906002</v>
      </c>
      <c r="CQ59" s="29">
        <f t="shared" si="549"/>
        <v>1795.9289370932756</v>
      </c>
      <c r="CR59" s="29">
        <f t="shared" si="839"/>
        <v>2070.8481561822127</v>
      </c>
      <c r="CS59" s="29">
        <f t="shared" si="839"/>
        <v>865.68874909616773</v>
      </c>
      <c r="CT59" s="29">
        <f t="shared" si="839"/>
        <v>1437.417830802603</v>
      </c>
      <c r="CU59" s="29">
        <f t="shared" si="839"/>
        <v>1916.5410267534348</v>
      </c>
      <c r="CV59" s="29">
        <f t="shared" si="839"/>
        <v>1462.8743018627533</v>
      </c>
      <c r="CW59" s="29">
        <f t="shared" si="839"/>
        <v>1829.1473083622909</v>
      </c>
      <c r="CX59" s="29">
        <f t="shared" si="834"/>
        <v>2403.4696764704163</v>
      </c>
      <c r="CY59" s="29">
        <f t="shared" si="834"/>
        <v>1505.6558423716558</v>
      </c>
      <c r="CZ59" s="29">
        <f t="shared" si="834"/>
        <v>6533.0614303713091</v>
      </c>
      <c r="DA59" s="29">
        <f t="shared" si="834"/>
        <v>3811.3119450469994</v>
      </c>
      <c r="DB59" s="29">
        <f t="shared" si="834"/>
        <v>3203.7221772152625</v>
      </c>
      <c r="DC59" s="29">
        <f t="shared" si="834"/>
        <v>2373.2814605929138</v>
      </c>
      <c r="DD59" s="29">
        <f t="shared" si="834"/>
        <v>2322.9225668835866</v>
      </c>
      <c r="DE59" s="29">
        <f t="shared" si="551"/>
        <v>1154.1974403470717</v>
      </c>
      <c r="DF59" s="29">
        <f t="shared" si="552"/>
        <v>1477.8102169197398</v>
      </c>
      <c r="DG59" s="29">
        <f t="shared" si="553"/>
        <v>1596.4208315256687</v>
      </c>
      <c r="DH59" s="29">
        <f t="shared" si="554"/>
        <v>1049.5181995661605</v>
      </c>
      <c r="DI59" s="29">
        <f t="shared" si="555"/>
        <v>2240.2827187274042</v>
      </c>
      <c r="DJ59" s="29">
        <f t="shared" si="556"/>
        <v>2331.7210195227767</v>
      </c>
      <c r="DK59" s="29">
        <f t="shared" si="556"/>
        <v>1931.2601879971076</v>
      </c>
      <c r="DL59" s="29">
        <f t="shared" si="556"/>
        <v>1707.0196456977585</v>
      </c>
      <c r="DM59" s="29">
        <f t="shared" si="556"/>
        <v>1840.2232754880695</v>
      </c>
      <c r="DN59" s="29">
        <f t="shared" si="557"/>
        <v>2408.4311496746295</v>
      </c>
      <c r="DO59" s="29">
        <f t="shared" si="557"/>
        <v>2355.8824584237141</v>
      </c>
      <c r="DP59" s="29">
        <f t="shared" si="557"/>
        <v>2385.5399349240779</v>
      </c>
      <c r="DQ59" s="105">
        <f t="shared" si="558"/>
        <v>2247.5192046276229</v>
      </c>
      <c r="DR59" s="25">
        <v>300300</v>
      </c>
      <c r="DS59" s="25">
        <v>300300</v>
      </c>
      <c r="DT59" s="25">
        <v>300300</v>
      </c>
      <c r="DU59" s="25">
        <v>300300</v>
      </c>
      <c r="DV59" s="25">
        <v>300300</v>
      </c>
      <c r="DW59" s="25">
        <v>300300</v>
      </c>
      <c r="DX59" s="25">
        <v>300300</v>
      </c>
      <c r="DY59" s="25">
        <v>300300</v>
      </c>
      <c r="DZ59" s="25">
        <v>306460</v>
      </c>
      <c r="EA59" s="25">
        <v>323400</v>
      </c>
      <c r="EB59" s="25">
        <v>323400</v>
      </c>
      <c r="EC59" s="25">
        <v>323400</v>
      </c>
      <c r="ED59" s="25">
        <v>323400</v>
      </c>
      <c r="EE59" s="25">
        <v>323400</v>
      </c>
      <c r="EF59" s="25">
        <v>323400</v>
      </c>
      <c r="EG59" s="25">
        <v>323400</v>
      </c>
      <c r="EH59" s="25">
        <v>323400</v>
      </c>
      <c r="EI59" s="25">
        <v>323400</v>
      </c>
      <c r="EJ59" s="25">
        <v>323400</v>
      </c>
      <c r="EK59" s="25">
        <v>338800</v>
      </c>
      <c r="EL59" s="25">
        <v>381150</v>
      </c>
      <c r="EM59" s="25">
        <v>381150</v>
      </c>
      <c r="EN59" s="25">
        <v>381150</v>
      </c>
      <c r="EO59" s="25">
        <v>381150</v>
      </c>
      <c r="EP59" s="25">
        <v>381150</v>
      </c>
      <c r="EQ59" s="25">
        <v>381150</v>
      </c>
      <c r="ER59" s="25">
        <v>381150</v>
      </c>
      <c r="ES59" s="25">
        <v>381150</v>
      </c>
      <c r="ET59" s="25">
        <v>381150</v>
      </c>
      <c r="EU59" s="25">
        <v>381150</v>
      </c>
      <c r="EV59" s="25">
        <v>396396</v>
      </c>
      <c r="EW59" s="25">
        <v>438323</v>
      </c>
      <c r="EX59" s="25">
        <v>438323</v>
      </c>
      <c r="EY59" s="25">
        <v>438323</v>
      </c>
      <c r="EZ59" s="25">
        <v>438323</v>
      </c>
      <c r="FA59" s="25">
        <v>438323</v>
      </c>
      <c r="FB59" s="25">
        <v>438323</v>
      </c>
      <c r="FC59" s="25">
        <v>438323</v>
      </c>
      <c r="FD59" s="25">
        <v>438323</v>
      </c>
      <c r="FE59" s="25">
        <v>438323</v>
      </c>
      <c r="FF59" s="25">
        <v>438323</v>
      </c>
      <c r="FG59" s="25">
        <v>438323</v>
      </c>
      <c r="FH59" s="25">
        <v>438323</v>
      </c>
      <c r="FI59" s="25">
        <v>438323</v>
      </c>
      <c r="FJ59" s="25">
        <v>438323</v>
      </c>
      <c r="FK59" s="25">
        <v>438323</v>
      </c>
      <c r="FL59" s="25">
        <v>438323</v>
      </c>
      <c r="FM59" s="25">
        <v>438323</v>
      </c>
      <c r="FN59" s="25">
        <v>438323</v>
      </c>
      <c r="FO59" s="25">
        <v>438323</v>
      </c>
      <c r="FP59" s="25">
        <v>438323</v>
      </c>
      <c r="FQ59" s="75">
        <v>438323</v>
      </c>
      <c r="FR59" s="28">
        <f t="shared" si="64"/>
        <v>438323</v>
      </c>
      <c r="FS59" s="25">
        <v>0</v>
      </c>
      <c r="FT59" s="25">
        <v>0</v>
      </c>
      <c r="FU59" s="25">
        <v>0</v>
      </c>
      <c r="FV59" s="25">
        <v>0</v>
      </c>
      <c r="FW59" s="25">
        <v>0</v>
      </c>
      <c r="FX59" s="25">
        <v>0</v>
      </c>
      <c r="FY59" s="25">
        <v>0</v>
      </c>
      <c r="FZ59" s="25">
        <v>0</v>
      </c>
      <c r="GA59" s="25">
        <v>0</v>
      </c>
      <c r="GB59" s="25">
        <v>0</v>
      </c>
      <c r="GC59" s="25">
        <v>0</v>
      </c>
      <c r="GD59" s="25">
        <v>0</v>
      </c>
      <c r="GE59" s="25">
        <v>0</v>
      </c>
      <c r="GF59" s="25">
        <v>0</v>
      </c>
      <c r="GG59" s="25">
        <v>0</v>
      </c>
      <c r="GH59" s="25">
        <v>0</v>
      </c>
      <c r="GI59" s="25">
        <v>0</v>
      </c>
      <c r="GJ59" s="25">
        <v>0</v>
      </c>
      <c r="GK59" s="25">
        <v>0</v>
      </c>
      <c r="GL59" s="25">
        <v>0</v>
      </c>
      <c r="GM59" s="25">
        <v>0</v>
      </c>
      <c r="GN59" s="25">
        <v>0</v>
      </c>
      <c r="GO59" s="25">
        <v>0</v>
      </c>
      <c r="GP59" s="25">
        <v>0</v>
      </c>
      <c r="GQ59" s="25">
        <v>0</v>
      </c>
      <c r="GR59" s="25">
        <v>0</v>
      </c>
      <c r="GS59" s="25">
        <v>0</v>
      </c>
      <c r="GT59" s="25">
        <v>0</v>
      </c>
      <c r="GU59" s="25">
        <v>0</v>
      </c>
      <c r="GV59" s="25">
        <v>0</v>
      </c>
      <c r="GW59" s="25">
        <v>0</v>
      </c>
      <c r="GX59" s="25">
        <v>0</v>
      </c>
      <c r="GY59" s="25">
        <v>0</v>
      </c>
      <c r="GZ59" s="25">
        <v>0</v>
      </c>
      <c r="HA59" s="25">
        <v>0</v>
      </c>
      <c r="HB59" s="25">
        <v>0</v>
      </c>
      <c r="HC59" s="75">
        <v>0</v>
      </c>
      <c r="HD59" s="75">
        <v>0</v>
      </c>
      <c r="HE59" s="75">
        <v>0</v>
      </c>
      <c r="HF59" s="75">
        <v>0</v>
      </c>
      <c r="HG59" s="75">
        <v>0</v>
      </c>
      <c r="HH59" s="75">
        <v>0</v>
      </c>
      <c r="HI59" s="75">
        <v>0</v>
      </c>
      <c r="HJ59" s="75">
        <v>0</v>
      </c>
      <c r="HK59" s="75">
        <v>0</v>
      </c>
      <c r="HL59" s="75">
        <v>0</v>
      </c>
      <c r="HM59" s="75">
        <v>0</v>
      </c>
      <c r="HN59" s="75">
        <v>0</v>
      </c>
      <c r="HO59" s="75">
        <v>0</v>
      </c>
      <c r="HP59" s="75">
        <v>0</v>
      </c>
      <c r="HQ59" s="75">
        <v>0</v>
      </c>
      <c r="HR59" s="75">
        <v>0</v>
      </c>
      <c r="HS59" s="25">
        <f t="shared" si="27"/>
        <v>300300</v>
      </c>
      <c r="HT59" s="25">
        <f t="shared" si="28"/>
        <v>300300</v>
      </c>
      <c r="HU59" s="25">
        <f t="shared" si="29"/>
        <v>300300</v>
      </c>
      <c r="HV59" s="25">
        <f t="shared" si="30"/>
        <v>300300</v>
      </c>
      <c r="HW59" s="25">
        <f t="shared" si="31"/>
        <v>300300</v>
      </c>
      <c r="HX59" s="25">
        <f t="shared" si="32"/>
        <v>300300</v>
      </c>
      <c r="HY59" s="25">
        <f t="shared" si="33"/>
        <v>300300</v>
      </c>
      <c r="HZ59" s="25">
        <f t="shared" si="34"/>
        <v>300300</v>
      </c>
      <c r="IA59" s="25">
        <f t="shared" si="35"/>
        <v>306460</v>
      </c>
      <c r="IB59" s="25">
        <f t="shared" si="36"/>
        <v>323400</v>
      </c>
      <c r="IC59" s="25">
        <f t="shared" si="37"/>
        <v>323400</v>
      </c>
      <c r="ID59" s="25">
        <f t="shared" si="38"/>
        <v>323400</v>
      </c>
      <c r="IE59" s="25">
        <f t="shared" si="39"/>
        <v>323400</v>
      </c>
      <c r="IF59" s="25">
        <f t="shared" si="40"/>
        <v>323400</v>
      </c>
      <c r="IG59" s="25">
        <f t="shared" si="41"/>
        <v>323400</v>
      </c>
      <c r="IH59" s="25">
        <f t="shared" si="42"/>
        <v>323400</v>
      </c>
      <c r="II59" s="25">
        <f t="shared" si="43"/>
        <v>323400</v>
      </c>
      <c r="IJ59" s="25">
        <f t="shared" si="44"/>
        <v>323400</v>
      </c>
      <c r="IK59" s="25">
        <f t="shared" si="45"/>
        <v>323400</v>
      </c>
      <c r="IL59" s="25">
        <f t="shared" si="46"/>
        <v>338800</v>
      </c>
      <c r="IM59" s="25">
        <f t="shared" si="47"/>
        <v>381150</v>
      </c>
      <c r="IN59" s="25">
        <f t="shared" si="48"/>
        <v>381150</v>
      </c>
      <c r="IO59" s="25">
        <f t="shared" si="49"/>
        <v>381150</v>
      </c>
      <c r="IP59" s="25">
        <f t="shared" si="50"/>
        <v>381150</v>
      </c>
      <c r="IQ59" s="25">
        <f t="shared" si="840"/>
        <v>381150</v>
      </c>
      <c r="IR59" s="25">
        <f t="shared" si="841"/>
        <v>381150</v>
      </c>
      <c r="IS59" s="25">
        <f t="shared" si="587"/>
        <v>381150</v>
      </c>
      <c r="IT59" s="25">
        <f t="shared" si="588"/>
        <v>381150</v>
      </c>
      <c r="IU59" s="25">
        <f t="shared" si="55"/>
        <v>381150</v>
      </c>
      <c r="IV59" s="25">
        <f t="shared" si="56"/>
        <v>381150</v>
      </c>
      <c r="IW59" s="25">
        <f t="shared" si="671"/>
        <v>396396</v>
      </c>
      <c r="IX59" s="25">
        <f t="shared" si="171"/>
        <v>438323</v>
      </c>
      <c r="IY59" s="25">
        <f t="shared" si="672"/>
        <v>438323</v>
      </c>
      <c r="IZ59" s="25">
        <f t="shared" si="673"/>
        <v>438323</v>
      </c>
      <c r="JA59" s="25">
        <f t="shared" si="842"/>
        <v>438323</v>
      </c>
      <c r="JB59" s="25">
        <f t="shared" si="240"/>
        <v>438323</v>
      </c>
      <c r="JC59" s="25">
        <f t="shared" si="241"/>
        <v>438323</v>
      </c>
      <c r="JD59" s="25">
        <f t="shared" si="835"/>
        <v>438323</v>
      </c>
      <c r="JE59" s="25">
        <f t="shared" si="836"/>
        <v>438323</v>
      </c>
      <c r="JF59" s="25">
        <f t="shared" si="845"/>
        <v>438323</v>
      </c>
      <c r="JG59" s="25">
        <f t="shared" si="846"/>
        <v>438323</v>
      </c>
      <c r="JH59" s="25">
        <f t="shared" si="847"/>
        <v>438323</v>
      </c>
      <c r="JI59" s="25">
        <f t="shared" si="848"/>
        <v>438323</v>
      </c>
      <c r="JJ59" s="25">
        <f t="shared" si="843"/>
        <v>438323</v>
      </c>
      <c r="JK59" s="25">
        <f t="shared" si="844"/>
        <v>438323</v>
      </c>
      <c r="JL59" s="25">
        <f t="shared" si="837"/>
        <v>438323</v>
      </c>
      <c r="JM59" s="25">
        <f t="shared" si="838"/>
        <v>438323</v>
      </c>
      <c r="JN59" s="25">
        <f t="shared" si="428"/>
        <v>438323</v>
      </c>
      <c r="JO59" s="25">
        <f t="shared" si="429"/>
        <v>438323</v>
      </c>
      <c r="JP59" s="25">
        <f t="shared" si="759"/>
        <v>438323</v>
      </c>
      <c r="JQ59" s="25">
        <f t="shared" si="760"/>
        <v>438323</v>
      </c>
      <c r="JR59" s="25">
        <f t="shared" si="761"/>
        <v>438323</v>
      </c>
      <c r="JS59" s="28">
        <f t="shared" si="65"/>
        <v>438323</v>
      </c>
      <c r="JT59" s="30">
        <f t="shared" si="66"/>
        <v>130</v>
      </c>
      <c r="JU59" s="30">
        <f t="shared" si="67"/>
        <v>130</v>
      </c>
      <c r="JV59" s="30">
        <f t="shared" si="68"/>
        <v>130</v>
      </c>
      <c r="JW59" s="30">
        <f t="shared" si="69"/>
        <v>130</v>
      </c>
      <c r="JX59" s="30">
        <f t="shared" si="70"/>
        <v>130</v>
      </c>
      <c r="JY59" s="30">
        <f t="shared" si="71"/>
        <v>130</v>
      </c>
      <c r="JZ59" s="30">
        <f t="shared" si="72"/>
        <v>130</v>
      </c>
      <c r="KA59" s="30">
        <f t="shared" si="73"/>
        <v>130</v>
      </c>
      <c r="KB59" s="30">
        <f t="shared" si="74"/>
        <v>132.66666666666666</v>
      </c>
      <c r="KC59" s="30">
        <f t="shared" si="75"/>
        <v>140</v>
      </c>
      <c r="KD59" s="30">
        <f t="shared" si="76"/>
        <v>140</v>
      </c>
      <c r="KE59" s="30">
        <f t="shared" si="77"/>
        <v>140</v>
      </c>
      <c r="KF59" s="30">
        <f t="shared" si="78"/>
        <v>140</v>
      </c>
      <c r="KG59" s="30">
        <f t="shared" si="79"/>
        <v>140</v>
      </c>
      <c r="KH59" s="30">
        <f t="shared" si="80"/>
        <v>140</v>
      </c>
      <c r="KI59" s="30">
        <f t="shared" si="81"/>
        <v>140</v>
      </c>
      <c r="KJ59" s="30">
        <f t="shared" si="82"/>
        <v>140</v>
      </c>
      <c r="KK59" s="30">
        <f t="shared" si="83"/>
        <v>140</v>
      </c>
      <c r="KL59" s="30">
        <f t="shared" si="84"/>
        <v>140</v>
      </c>
      <c r="KM59" s="30">
        <f t="shared" si="85"/>
        <v>146.66666666666666</v>
      </c>
      <c r="KN59" s="30">
        <f t="shared" si="86"/>
        <v>165</v>
      </c>
      <c r="KO59" s="30">
        <f t="shared" si="87"/>
        <v>165</v>
      </c>
      <c r="KP59" s="30">
        <f t="shared" si="88"/>
        <v>165</v>
      </c>
      <c r="KQ59" s="30">
        <f t="shared" si="89"/>
        <v>165</v>
      </c>
      <c r="KR59" s="30">
        <f t="shared" si="90"/>
        <v>165</v>
      </c>
      <c r="KS59" s="30">
        <f t="shared" si="91"/>
        <v>165</v>
      </c>
      <c r="KT59" s="30">
        <f t="shared" si="92"/>
        <v>165</v>
      </c>
      <c r="KU59" s="30">
        <f t="shared" si="93"/>
        <v>165</v>
      </c>
      <c r="KV59" s="30">
        <f t="shared" si="94"/>
        <v>165</v>
      </c>
      <c r="KW59" s="30">
        <f t="shared" si="95"/>
        <v>165</v>
      </c>
      <c r="KX59" s="30">
        <f t="shared" si="96"/>
        <v>171.6</v>
      </c>
      <c r="KY59" s="30">
        <f t="shared" si="97"/>
        <v>189.75021645021644</v>
      </c>
      <c r="KZ59" s="30">
        <f t="shared" si="98"/>
        <v>189.75021645021644</v>
      </c>
      <c r="LA59" s="30">
        <f t="shared" si="99"/>
        <v>189.75021645021644</v>
      </c>
      <c r="LB59" s="30">
        <f t="shared" si="99"/>
        <v>189.75021645021644</v>
      </c>
      <c r="LC59" s="30">
        <f t="shared" si="99"/>
        <v>189.75021645021644</v>
      </c>
      <c r="LD59" s="30">
        <f t="shared" si="99"/>
        <v>189.75021645021644</v>
      </c>
      <c r="LE59" s="30">
        <f t="shared" si="304"/>
        <v>189.75021645021644</v>
      </c>
      <c r="LF59" s="30">
        <f t="shared" si="304"/>
        <v>189.75021645021644</v>
      </c>
      <c r="LG59" s="30">
        <f t="shared" si="304"/>
        <v>189.75021645021644</v>
      </c>
      <c r="LH59" s="30">
        <f t="shared" si="304"/>
        <v>189.75021645021644</v>
      </c>
      <c r="LI59" s="30">
        <f t="shared" si="304"/>
        <v>189.75021645021644</v>
      </c>
      <c r="LJ59" s="30">
        <f t="shared" si="585"/>
        <v>189.75021645021644</v>
      </c>
      <c r="LK59" s="30">
        <f t="shared" si="585"/>
        <v>189.75021645021644</v>
      </c>
      <c r="LL59" s="30">
        <f t="shared" si="585"/>
        <v>189.75021645021644</v>
      </c>
      <c r="LM59" s="30">
        <f t="shared" si="585"/>
        <v>189.75021645021644</v>
      </c>
      <c r="LN59" s="30">
        <f t="shared" si="585"/>
        <v>189.75021645021644</v>
      </c>
      <c r="LO59" s="30">
        <f t="shared" si="585"/>
        <v>189.75021645021644</v>
      </c>
      <c r="LP59" s="30">
        <f t="shared" si="585"/>
        <v>189.75021645021644</v>
      </c>
      <c r="LQ59" s="30">
        <f t="shared" si="585"/>
        <v>189.75021645021644</v>
      </c>
      <c r="LR59" s="30">
        <f t="shared" si="586"/>
        <v>189.75021645021644</v>
      </c>
      <c r="LS59" s="30">
        <f t="shared" si="586"/>
        <v>189.75021645021644</v>
      </c>
      <c r="LT59" s="69">
        <f t="shared" si="100"/>
        <v>189.75021645021644</v>
      </c>
      <c r="LU59" s="40">
        <f t="shared" si="101"/>
        <v>189.75021645021644</v>
      </c>
      <c r="LV59" s="40">
        <f t="shared" si="102"/>
        <v>0</v>
      </c>
    </row>
    <row r="60" spans="1:334" x14ac:dyDescent="0.25">
      <c r="A60" s="21">
        <f t="shared" si="103"/>
        <v>59</v>
      </c>
      <c r="B60" s="22" t="s">
        <v>211</v>
      </c>
      <c r="C60" s="21" t="s">
        <v>480</v>
      </c>
      <c r="D60" s="22" t="s">
        <v>7</v>
      </c>
      <c r="E60" s="23" t="s">
        <v>787</v>
      </c>
      <c r="F60" s="21" t="s">
        <v>1021</v>
      </c>
      <c r="G60" s="23" t="s">
        <v>352</v>
      </c>
      <c r="H60" s="24" t="s">
        <v>289</v>
      </c>
      <c r="I60" s="21" t="s">
        <v>196</v>
      </c>
      <c r="J60" s="94">
        <v>41297</v>
      </c>
      <c r="K60" s="94">
        <v>43585</v>
      </c>
      <c r="L60" s="21" t="s">
        <v>275</v>
      </c>
      <c r="M60" s="25">
        <v>276</v>
      </c>
      <c r="N60" s="25">
        <v>461</v>
      </c>
      <c r="O60" s="26">
        <v>0.12</v>
      </c>
      <c r="P60" s="23"/>
      <c r="Q60" s="23"/>
      <c r="R60" s="23"/>
      <c r="S60" s="23"/>
      <c r="T60" s="23"/>
      <c r="U60" s="23"/>
      <c r="V60" s="23"/>
      <c r="W60" s="23"/>
      <c r="X60" s="23"/>
      <c r="Y60" s="39">
        <v>940000</v>
      </c>
      <c r="Z60" s="39">
        <v>0</v>
      </c>
      <c r="AA60" s="23"/>
      <c r="AB60" s="23"/>
      <c r="AC60" s="23"/>
      <c r="AD60" s="39">
        <v>0</v>
      </c>
      <c r="AE60" s="39">
        <v>253291</v>
      </c>
      <c r="AF60" s="39">
        <v>285972</v>
      </c>
      <c r="AG60" s="39">
        <v>192560</v>
      </c>
      <c r="AH60" s="39">
        <v>236159</v>
      </c>
      <c r="AI60" s="39">
        <v>260164.23</v>
      </c>
      <c r="AJ60" s="39">
        <v>293048</v>
      </c>
      <c r="AK60" s="39">
        <v>247703</v>
      </c>
      <c r="AL60" s="39">
        <v>214213.05</v>
      </c>
      <c r="AM60" s="39">
        <v>276197.40000000002</v>
      </c>
      <c r="AN60" s="39">
        <v>243689.09</v>
      </c>
      <c r="AO60" s="39">
        <v>237123.08</v>
      </c>
      <c r="AP60" s="39">
        <v>266364.15000000002</v>
      </c>
      <c r="AQ60" s="39">
        <v>327027</v>
      </c>
      <c r="AR60" s="39">
        <v>289635</v>
      </c>
      <c r="AS60" s="39">
        <v>221821.81</v>
      </c>
      <c r="AT60" s="39">
        <v>257130.89</v>
      </c>
      <c r="AU60" s="25">
        <v>437938.3385686875</v>
      </c>
      <c r="AV60" s="25">
        <v>298558.9602088469</v>
      </c>
      <c r="AW60" s="25">
        <v>279003.03000000003</v>
      </c>
      <c r="AX60" s="25">
        <v>238310.92779999998</v>
      </c>
      <c r="AY60" s="25">
        <v>341394.25935999997</v>
      </c>
      <c r="AZ60" s="25">
        <v>206866.12</v>
      </c>
      <c r="BA60" s="25">
        <v>456569.31192283693</v>
      </c>
      <c r="BB60" s="25">
        <v>330403.5</v>
      </c>
      <c r="BC60" s="25">
        <v>509710.36</v>
      </c>
      <c r="BD60" s="75">
        <v>358283.84</v>
      </c>
      <c r="BE60" s="75">
        <v>314507.40999999997</v>
      </c>
      <c r="BF60" s="75">
        <v>406191.84</v>
      </c>
      <c r="BG60" s="75">
        <v>423815.11</v>
      </c>
      <c r="BH60" s="75">
        <v>505552.03</v>
      </c>
      <c r="BI60" s="75">
        <v>581596.15</v>
      </c>
      <c r="BJ60" s="75">
        <v>398616.89</v>
      </c>
      <c r="BK60" s="75">
        <v>383791.78</v>
      </c>
      <c r="BL60" s="75">
        <v>595382.5</v>
      </c>
      <c r="BM60" s="75">
        <v>559560.02</v>
      </c>
      <c r="BN60" s="75">
        <v>650076.4</v>
      </c>
      <c r="BO60" s="75">
        <v>690511.47</v>
      </c>
      <c r="BP60" s="28">
        <f t="shared" si="63"/>
        <v>623882.59749999992</v>
      </c>
      <c r="BQ60" s="29">
        <f t="shared" si="523"/>
        <v>0</v>
      </c>
      <c r="BR60" s="29">
        <f t="shared" si="524"/>
        <v>0</v>
      </c>
      <c r="BS60" s="29">
        <f t="shared" si="525"/>
        <v>0</v>
      </c>
      <c r="BT60" s="29">
        <f t="shared" si="526"/>
        <v>0</v>
      </c>
      <c r="BU60" s="29">
        <f t="shared" si="527"/>
        <v>0</v>
      </c>
      <c r="BV60" s="29">
        <f t="shared" si="528"/>
        <v>0</v>
      </c>
      <c r="BW60" s="29">
        <f t="shared" si="529"/>
        <v>0</v>
      </c>
      <c r="BX60" s="29">
        <f t="shared" si="530"/>
        <v>0</v>
      </c>
      <c r="BY60" s="29">
        <f t="shared" si="531"/>
        <v>0</v>
      </c>
      <c r="BZ60" s="29">
        <f t="shared" si="532"/>
        <v>3405.7971014492755</v>
      </c>
      <c r="CA60" s="29">
        <f t="shared" si="533"/>
        <v>0</v>
      </c>
      <c r="CB60" s="29">
        <f t="shared" si="534"/>
        <v>0</v>
      </c>
      <c r="CC60" s="29">
        <f t="shared" si="535"/>
        <v>0</v>
      </c>
      <c r="CD60" s="29">
        <f t="shared" si="536"/>
        <v>0</v>
      </c>
      <c r="CE60" s="29">
        <f t="shared" si="537"/>
        <v>0</v>
      </c>
      <c r="CF60" s="29">
        <f t="shared" si="538"/>
        <v>917.72101449275362</v>
      </c>
      <c r="CG60" s="29">
        <f t="shared" si="539"/>
        <v>1036.1304347826087</v>
      </c>
      <c r="CH60" s="29">
        <f t="shared" si="540"/>
        <v>697.68115942028987</v>
      </c>
      <c r="CI60" s="29">
        <f t="shared" si="541"/>
        <v>855.64855072463763</v>
      </c>
      <c r="CJ60" s="29">
        <f t="shared" si="542"/>
        <v>942.62402173913051</v>
      </c>
      <c r="CK60" s="29">
        <f t="shared" si="543"/>
        <v>1061.768115942029</v>
      </c>
      <c r="CL60" s="29">
        <f t="shared" si="544"/>
        <v>897.47463768115938</v>
      </c>
      <c r="CM60" s="29">
        <f t="shared" si="545"/>
        <v>776.13423913043471</v>
      </c>
      <c r="CN60" s="29">
        <f t="shared" si="546"/>
        <v>1000.7152173913045</v>
      </c>
      <c r="CO60" s="29">
        <f t="shared" si="547"/>
        <v>882.93148550724641</v>
      </c>
      <c r="CP60" s="29">
        <f t="shared" si="548"/>
        <v>859.14159420289855</v>
      </c>
      <c r="CQ60" s="29">
        <f t="shared" si="549"/>
        <v>965.08750000000009</v>
      </c>
      <c r="CR60" s="29">
        <f t="shared" si="839"/>
        <v>1184.8804347826087</v>
      </c>
      <c r="CS60" s="29">
        <f t="shared" si="839"/>
        <v>1049.4021739130435</v>
      </c>
      <c r="CT60" s="29">
        <f t="shared" si="839"/>
        <v>803.70221014492756</v>
      </c>
      <c r="CU60" s="29">
        <f t="shared" si="839"/>
        <v>931.63365942028986</v>
      </c>
      <c r="CV60" s="29">
        <f t="shared" si="839"/>
        <v>1586.7331107561142</v>
      </c>
      <c r="CW60" s="29">
        <f t="shared" si="839"/>
        <v>1081.7353630755322</v>
      </c>
      <c r="CX60" s="29">
        <f t="shared" si="834"/>
        <v>1010.880543478261</v>
      </c>
      <c r="CY60" s="29">
        <f t="shared" si="834"/>
        <v>863.44539057971008</v>
      </c>
      <c r="CZ60" s="29">
        <f t="shared" si="834"/>
        <v>1236.9357223188404</v>
      </c>
      <c r="DA60" s="29">
        <f t="shared" si="834"/>
        <v>749.51492753623188</v>
      </c>
      <c r="DB60" s="29">
        <f t="shared" si="834"/>
        <v>1654.236637401583</v>
      </c>
      <c r="DC60" s="29">
        <f t="shared" si="834"/>
        <v>1197.1141304347825</v>
      </c>
      <c r="DD60" s="29">
        <f t="shared" si="834"/>
        <v>1846.7766666666666</v>
      </c>
      <c r="DE60" s="29">
        <f t="shared" si="551"/>
        <v>1298.1298550724639</v>
      </c>
      <c r="DF60" s="29">
        <f t="shared" si="552"/>
        <v>1139.5196014492753</v>
      </c>
      <c r="DG60" s="29">
        <f t="shared" si="553"/>
        <v>1471.7095652173914</v>
      </c>
      <c r="DH60" s="29">
        <f t="shared" si="554"/>
        <v>1535.5619927536231</v>
      </c>
      <c r="DI60" s="29">
        <f t="shared" si="555"/>
        <v>1831.7102536231885</v>
      </c>
      <c r="DJ60" s="29">
        <f t="shared" si="556"/>
        <v>2107.2324275362321</v>
      </c>
      <c r="DK60" s="29">
        <f t="shared" si="556"/>
        <v>1444.2640942028986</v>
      </c>
      <c r="DL60" s="29">
        <f t="shared" si="556"/>
        <v>1390.549927536232</v>
      </c>
      <c r="DM60" s="29">
        <f t="shared" si="556"/>
        <v>2157.182971014493</v>
      </c>
      <c r="DN60" s="29">
        <f t="shared" si="557"/>
        <v>2027.3913768115942</v>
      </c>
      <c r="DO60" s="29">
        <f t="shared" si="557"/>
        <v>2355.3492753623191</v>
      </c>
      <c r="DP60" s="29">
        <f t="shared" si="557"/>
        <v>2501.8531521739128</v>
      </c>
      <c r="DQ60" s="105">
        <f t="shared" si="558"/>
        <v>2260.4441938405794</v>
      </c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39">
        <v>124470</v>
      </c>
      <c r="EH60" s="39">
        <v>124470</v>
      </c>
      <c r="EI60" s="39">
        <v>124470</v>
      </c>
      <c r="EJ60" s="25">
        <v>124470</v>
      </c>
      <c r="EK60" s="25">
        <v>124470</v>
      </c>
      <c r="EL60" s="25">
        <v>124470</v>
      </c>
      <c r="EM60" s="25">
        <v>124470</v>
      </c>
      <c r="EN60" s="25">
        <v>124470</v>
      </c>
      <c r="EO60" s="25">
        <v>124470</v>
      </c>
      <c r="EP60" s="25">
        <v>124470</v>
      </c>
      <c r="EQ60" s="25">
        <v>124470</v>
      </c>
      <c r="ER60" s="25">
        <v>124470</v>
      </c>
      <c r="ES60" s="25">
        <v>127543</v>
      </c>
      <c r="ET60" s="25">
        <v>129080</v>
      </c>
      <c r="EU60" s="25">
        <v>129080</v>
      </c>
      <c r="EV60" s="25">
        <v>129080</v>
      </c>
      <c r="EW60" s="25">
        <v>129080</v>
      </c>
      <c r="EX60" s="25">
        <v>129080</v>
      </c>
      <c r="EY60" s="25">
        <v>129080</v>
      </c>
      <c r="EZ60" s="25">
        <v>129080</v>
      </c>
      <c r="FA60" s="25">
        <v>129080</v>
      </c>
      <c r="FB60" s="25">
        <v>129080</v>
      </c>
      <c r="FC60" s="25">
        <v>129080</v>
      </c>
      <c r="FD60" s="25">
        <v>129080</v>
      </c>
      <c r="FE60" s="25">
        <v>132154</v>
      </c>
      <c r="FF60" s="25">
        <v>133690</v>
      </c>
      <c r="FG60" s="25">
        <v>133690</v>
      </c>
      <c r="FH60" s="25">
        <v>133690</v>
      </c>
      <c r="FI60" s="25">
        <v>133690</v>
      </c>
      <c r="FJ60" s="25">
        <v>133690</v>
      </c>
      <c r="FK60" s="25">
        <v>133690</v>
      </c>
      <c r="FL60" s="25">
        <v>133690</v>
      </c>
      <c r="FM60" s="25">
        <v>133690</v>
      </c>
      <c r="FN60" s="25">
        <v>133690</v>
      </c>
      <c r="FO60" s="25">
        <v>133690</v>
      </c>
      <c r="FP60" s="25">
        <v>133690</v>
      </c>
      <c r="FQ60" s="75">
        <v>147212</v>
      </c>
      <c r="FR60" s="28">
        <f t="shared" si="64"/>
        <v>137070.5</v>
      </c>
      <c r="FS60" s="39">
        <v>0</v>
      </c>
      <c r="FT60" s="39">
        <v>0</v>
      </c>
      <c r="FU60" s="39">
        <v>0</v>
      </c>
      <c r="FV60" s="39">
        <v>0</v>
      </c>
      <c r="FW60" s="39">
        <v>0</v>
      </c>
      <c r="FX60" s="39">
        <v>0</v>
      </c>
      <c r="FY60" s="39">
        <v>0</v>
      </c>
      <c r="FZ60" s="39">
        <v>0</v>
      </c>
      <c r="GA60" s="39">
        <v>0</v>
      </c>
      <c r="GB60" s="39">
        <v>0</v>
      </c>
      <c r="GC60" s="39">
        <v>0</v>
      </c>
      <c r="GD60" s="39">
        <v>0</v>
      </c>
      <c r="GE60" s="39">
        <v>0</v>
      </c>
      <c r="GF60" s="39">
        <v>0</v>
      </c>
      <c r="GG60" s="39">
        <v>0</v>
      </c>
      <c r="GH60" s="39">
        <v>0</v>
      </c>
      <c r="GI60" s="25">
        <v>0</v>
      </c>
      <c r="GJ60" s="25">
        <v>0</v>
      </c>
      <c r="GK60" s="25">
        <v>0</v>
      </c>
      <c r="GL60" s="25">
        <v>0</v>
      </c>
      <c r="GM60" s="25">
        <v>0</v>
      </c>
      <c r="GN60" s="25">
        <v>0</v>
      </c>
      <c r="GO60" s="25">
        <v>0</v>
      </c>
      <c r="GP60" s="25">
        <v>0</v>
      </c>
      <c r="GQ60" s="25">
        <v>0</v>
      </c>
      <c r="GR60" s="25">
        <v>0</v>
      </c>
      <c r="GS60" s="25">
        <v>0</v>
      </c>
      <c r="GT60" s="25">
        <v>0</v>
      </c>
      <c r="GU60" s="25">
        <v>0</v>
      </c>
      <c r="GV60" s="25">
        <v>0</v>
      </c>
      <c r="GW60" s="25">
        <v>0</v>
      </c>
      <c r="GX60" s="25">
        <v>0</v>
      </c>
      <c r="GY60" s="25">
        <v>0</v>
      </c>
      <c r="GZ60" s="25">
        <v>0</v>
      </c>
      <c r="HA60" s="25">
        <v>0</v>
      </c>
      <c r="HB60" s="25">
        <v>0</v>
      </c>
      <c r="HC60" s="75">
        <v>0</v>
      </c>
      <c r="HD60" s="75">
        <v>0</v>
      </c>
      <c r="HE60" s="75">
        <v>0</v>
      </c>
      <c r="HF60" s="75">
        <v>0</v>
      </c>
      <c r="HG60" s="75">
        <v>0</v>
      </c>
      <c r="HH60" s="75">
        <v>0</v>
      </c>
      <c r="HI60" s="75">
        <v>0</v>
      </c>
      <c r="HJ60" s="75">
        <v>0</v>
      </c>
      <c r="HK60" s="75">
        <v>0</v>
      </c>
      <c r="HL60" s="75">
        <v>0</v>
      </c>
      <c r="HM60" s="75">
        <v>0</v>
      </c>
      <c r="HN60" s="75">
        <v>0</v>
      </c>
      <c r="HO60" s="75">
        <v>0</v>
      </c>
      <c r="HP60" s="75">
        <v>0</v>
      </c>
      <c r="HQ60" s="75">
        <v>0</v>
      </c>
      <c r="HR60" s="75">
        <v>0</v>
      </c>
      <c r="HS60" s="25">
        <f t="shared" si="27"/>
        <v>0</v>
      </c>
      <c r="HT60" s="25">
        <f t="shared" si="28"/>
        <v>0</v>
      </c>
      <c r="HU60" s="25">
        <f t="shared" si="29"/>
        <v>0</v>
      </c>
      <c r="HV60" s="25">
        <f t="shared" si="30"/>
        <v>0</v>
      </c>
      <c r="HW60" s="25">
        <f t="shared" si="31"/>
        <v>0</v>
      </c>
      <c r="HX60" s="25">
        <f t="shared" si="32"/>
        <v>0</v>
      </c>
      <c r="HY60" s="25">
        <f t="shared" si="33"/>
        <v>0</v>
      </c>
      <c r="HZ60" s="25">
        <f t="shared" si="34"/>
        <v>0</v>
      </c>
      <c r="IA60" s="25">
        <f t="shared" si="35"/>
        <v>0</v>
      </c>
      <c r="IB60" s="25">
        <f t="shared" si="36"/>
        <v>0</v>
      </c>
      <c r="IC60" s="25">
        <f t="shared" si="37"/>
        <v>0</v>
      </c>
      <c r="ID60" s="25">
        <f t="shared" si="38"/>
        <v>0</v>
      </c>
      <c r="IE60" s="25">
        <f t="shared" si="39"/>
        <v>0</v>
      </c>
      <c r="IF60" s="25">
        <f t="shared" si="40"/>
        <v>0</v>
      </c>
      <c r="IG60" s="25">
        <f t="shared" si="41"/>
        <v>0</v>
      </c>
      <c r="IH60" s="25">
        <f t="shared" si="42"/>
        <v>124470</v>
      </c>
      <c r="II60" s="25">
        <f t="shared" si="43"/>
        <v>124470</v>
      </c>
      <c r="IJ60" s="25">
        <f t="shared" si="44"/>
        <v>124470</v>
      </c>
      <c r="IK60" s="25">
        <f t="shared" si="45"/>
        <v>124470</v>
      </c>
      <c r="IL60" s="25">
        <f t="shared" si="46"/>
        <v>124470</v>
      </c>
      <c r="IM60" s="25">
        <f t="shared" si="47"/>
        <v>124470</v>
      </c>
      <c r="IN60" s="25">
        <f t="shared" si="48"/>
        <v>124470</v>
      </c>
      <c r="IO60" s="25">
        <f t="shared" si="49"/>
        <v>124470</v>
      </c>
      <c r="IP60" s="25">
        <f t="shared" si="50"/>
        <v>124470</v>
      </c>
      <c r="IQ60" s="25">
        <f t="shared" si="840"/>
        <v>124470</v>
      </c>
      <c r="IR60" s="25">
        <f t="shared" si="841"/>
        <v>124470</v>
      </c>
      <c r="IS60" s="25">
        <f t="shared" si="587"/>
        <v>124470</v>
      </c>
      <c r="IT60" s="25">
        <f t="shared" si="588"/>
        <v>127543</v>
      </c>
      <c r="IU60" s="25">
        <f t="shared" si="55"/>
        <v>129080</v>
      </c>
      <c r="IV60" s="25">
        <f t="shared" si="56"/>
        <v>129080</v>
      </c>
      <c r="IW60" s="25">
        <f t="shared" si="671"/>
        <v>129080</v>
      </c>
      <c r="IX60" s="25">
        <f t="shared" si="171"/>
        <v>129080</v>
      </c>
      <c r="IY60" s="25">
        <f t="shared" si="672"/>
        <v>129080</v>
      </c>
      <c r="IZ60" s="25">
        <f t="shared" si="673"/>
        <v>129080</v>
      </c>
      <c r="JA60" s="25">
        <f t="shared" si="842"/>
        <v>129080</v>
      </c>
      <c r="JB60" s="25">
        <f t="shared" si="240"/>
        <v>129080</v>
      </c>
      <c r="JC60" s="25">
        <f t="shared" si="241"/>
        <v>129080</v>
      </c>
      <c r="JD60" s="25">
        <f t="shared" si="835"/>
        <v>129080</v>
      </c>
      <c r="JE60" s="25">
        <f t="shared" si="836"/>
        <v>129080</v>
      </c>
      <c r="JF60" s="25">
        <f t="shared" si="845"/>
        <v>132154</v>
      </c>
      <c r="JG60" s="25">
        <f t="shared" si="846"/>
        <v>133690</v>
      </c>
      <c r="JH60" s="25">
        <f t="shared" si="847"/>
        <v>133690</v>
      </c>
      <c r="JI60" s="25">
        <f t="shared" si="848"/>
        <v>133690</v>
      </c>
      <c r="JJ60" s="25">
        <f t="shared" si="843"/>
        <v>133690</v>
      </c>
      <c r="JK60" s="25">
        <f t="shared" si="844"/>
        <v>133690</v>
      </c>
      <c r="JL60" s="25">
        <f t="shared" si="837"/>
        <v>133690</v>
      </c>
      <c r="JM60" s="25">
        <f t="shared" si="838"/>
        <v>133690</v>
      </c>
      <c r="JN60" s="25">
        <f t="shared" si="428"/>
        <v>133690</v>
      </c>
      <c r="JO60" s="25">
        <f t="shared" si="429"/>
        <v>133690</v>
      </c>
      <c r="JP60" s="25">
        <f t="shared" si="759"/>
        <v>133690</v>
      </c>
      <c r="JQ60" s="25">
        <f t="shared" si="760"/>
        <v>133690</v>
      </c>
      <c r="JR60" s="25">
        <f t="shared" si="761"/>
        <v>147212</v>
      </c>
      <c r="JS60" s="28">
        <f t="shared" si="65"/>
        <v>137070.5</v>
      </c>
      <c r="JT60" s="39">
        <f t="shared" si="66"/>
        <v>0</v>
      </c>
      <c r="JU60" s="39">
        <f t="shared" si="67"/>
        <v>0</v>
      </c>
      <c r="JV60" s="39">
        <f t="shared" si="68"/>
        <v>0</v>
      </c>
      <c r="JW60" s="39">
        <f t="shared" si="69"/>
        <v>0</v>
      </c>
      <c r="JX60" s="39">
        <f t="shared" si="70"/>
        <v>0</v>
      </c>
      <c r="JY60" s="39">
        <f t="shared" si="71"/>
        <v>0</v>
      </c>
      <c r="JZ60" s="39">
        <f t="shared" si="72"/>
        <v>0</v>
      </c>
      <c r="KA60" s="39">
        <f t="shared" si="73"/>
        <v>0</v>
      </c>
      <c r="KB60" s="39">
        <f t="shared" si="74"/>
        <v>0</v>
      </c>
      <c r="KC60" s="39">
        <f t="shared" si="75"/>
        <v>0</v>
      </c>
      <c r="KD60" s="39">
        <f t="shared" si="76"/>
        <v>0</v>
      </c>
      <c r="KE60" s="39">
        <f t="shared" si="77"/>
        <v>0</v>
      </c>
      <c r="KF60" s="39">
        <f t="shared" si="78"/>
        <v>0</v>
      </c>
      <c r="KG60" s="39">
        <f t="shared" si="79"/>
        <v>0</v>
      </c>
      <c r="KH60" s="30">
        <f t="shared" si="80"/>
        <v>0</v>
      </c>
      <c r="KI60" s="30">
        <f t="shared" si="81"/>
        <v>270</v>
      </c>
      <c r="KJ60" s="30">
        <f t="shared" si="82"/>
        <v>270</v>
      </c>
      <c r="KK60" s="30">
        <f t="shared" si="83"/>
        <v>270</v>
      </c>
      <c r="KL60" s="30">
        <f t="shared" si="84"/>
        <v>270</v>
      </c>
      <c r="KM60" s="30">
        <f t="shared" si="85"/>
        <v>270</v>
      </c>
      <c r="KN60" s="30">
        <f t="shared" si="86"/>
        <v>270</v>
      </c>
      <c r="KO60" s="30">
        <f t="shared" si="87"/>
        <v>270</v>
      </c>
      <c r="KP60" s="30">
        <f t="shared" si="88"/>
        <v>270</v>
      </c>
      <c r="KQ60" s="30">
        <f t="shared" si="89"/>
        <v>270</v>
      </c>
      <c r="KR60" s="30">
        <f t="shared" si="90"/>
        <v>270</v>
      </c>
      <c r="KS60" s="30">
        <f t="shared" si="91"/>
        <v>270</v>
      </c>
      <c r="KT60" s="30">
        <f t="shared" si="92"/>
        <v>270</v>
      </c>
      <c r="KU60" s="30">
        <f t="shared" si="93"/>
        <v>276.66594360086771</v>
      </c>
      <c r="KV60" s="30">
        <f t="shared" si="94"/>
        <v>280</v>
      </c>
      <c r="KW60" s="30">
        <f t="shared" si="95"/>
        <v>280</v>
      </c>
      <c r="KX60" s="30">
        <f t="shared" si="96"/>
        <v>280</v>
      </c>
      <c r="KY60" s="30">
        <f t="shared" si="97"/>
        <v>280</v>
      </c>
      <c r="KZ60" s="30">
        <f t="shared" si="98"/>
        <v>280</v>
      </c>
      <c r="LA60" s="30">
        <f t="shared" si="99"/>
        <v>280</v>
      </c>
      <c r="LB60" s="30">
        <f t="shared" si="99"/>
        <v>280</v>
      </c>
      <c r="LC60" s="30">
        <f t="shared" si="99"/>
        <v>280</v>
      </c>
      <c r="LD60" s="30">
        <f t="shared" si="99"/>
        <v>280</v>
      </c>
      <c r="LE60" s="30">
        <f t="shared" si="304"/>
        <v>280</v>
      </c>
      <c r="LF60" s="30">
        <f t="shared" si="304"/>
        <v>280</v>
      </c>
      <c r="LG60" s="30">
        <f t="shared" si="304"/>
        <v>286.66811279826464</v>
      </c>
      <c r="LH60" s="30">
        <f t="shared" si="304"/>
        <v>290</v>
      </c>
      <c r="LI60" s="30">
        <f t="shared" si="304"/>
        <v>290</v>
      </c>
      <c r="LJ60" s="30">
        <f t="shared" si="585"/>
        <v>290</v>
      </c>
      <c r="LK60" s="30">
        <f t="shared" si="585"/>
        <v>290</v>
      </c>
      <c r="LL60" s="30">
        <f t="shared" si="585"/>
        <v>290</v>
      </c>
      <c r="LM60" s="30">
        <f t="shared" si="585"/>
        <v>290</v>
      </c>
      <c r="LN60" s="30">
        <f t="shared" si="585"/>
        <v>290</v>
      </c>
      <c r="LO60" s="30">
        <f t="shared" si="585"/>
        <v>290</v>
      </c>
      <c r="LP60" s="30">
        <f t="shared" si="585"/>
        <v>290</v>
      </c>
      <c r="LQ60" s="30">
        <f t="shared" si="585"/>
        <v>290</v>
      </c>
      <c r="LR60" s="30">
        <f t="shared" si="586"/>
        <v>290</v>
      </c>
      <c r="LS60" s="30">
        <f t="shared" si="586"/>
        <v>319.33188720173536</v>
      </c>
      <c r="LT60" s="69">
        <f t="shared" si="100"/>
        <v>297.33297180043382</v>
      </c>
      <c r="LU60" s="40">
        <f t="shared" si="101"/>
        <v>319.33188720173536</v>
      </c>
      <c r="LV60" s="40">
        <f t="shared" si="102"/>
        <v>0</v>
      </c>
    </row>
    <row r="61" spans="1:334" x14ac:dyDescent="0.25">
      <c r="A61" s="21">
        <f t="shared" si="103"/>
        <v>60</v>
      </c>
      <c r="B61" s="22" t="s">
        <v>211</v>
      </c>
      <c r="C61" s="21" t="s">
        <v>480</v>
      </c>
      <c r="D61" s="22" t="s">
        <v>7</v>
      </c>
      <c r="E61" s="23"/>
      <c r="F61" s="21" t="s">
        <v>1086</v>
      </c>
      <c r="G61" s="32" t="s">
        <v>49</v>
      </c>
      <c r="H61" s="31" t="s">
        <v>290</v>
      </c>
      <c r="I61" s="21" t="s">
        <v>197</v>
      </c>
      <c r="J61" s="94">
        <v>41297</v>
      </c>
      <c r="K61" s="94"/>
      <c r="L61" s="21" t="s">
        <v>275</v>
      </c>
      <c r="M61" s="25">
        <v>276</v>
      </c>
      <c r="N61" s="25">
        <v>461</v>
      </c>
      <c r="O61" s="26">
        <v>0.03</v>
      </c>
      <c r="P61" s="27">
        <v>779417</v>
      </c>
      <c r="Q61" s="27">
        <v>985095</v>
      </c>
      <c r="R61" s="27">
        <v>962899</v>
      </c>
      <c r="S61" s="27">
        <v>641594</v>
      </c>
      <c r="T61" s="25">
        <v>1070000</v>
      </c>
      <c r="U61" s="25">
        <v>920000</v>
      </c>
      <c r="V61" s="25">
        <v>930000</v>
      </c>
      <c r="W61" s="25">
        <v>930000</v>
      </c>
      <c r="X61" s="25">
        <v>829217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5">
        <v>0</v>
      </c>
      <c r="AL61" s="25">
        <v>0</v>
      </c>
      <c r="AM61" s="25">
        <v>0</v>
      </c>
      <c r="AN61" s="25">
        <v>0</v>
      </c>
      <c r="AO61" s="25">
        <v>0</v>
      </c>
      <c r="AP61" s="25">
        <v>0</v>
      </c>
      <c r="AQ61" s="25">
        <v>0</v>
      </c>
      <c r="AR61" s="25">
        <v>0</v>
      </c>
      <c r="AS61" s="25">
        <v>0</v>
      </c>
      <c r="AT61" s="25">
        <v>0</v>
      </c>
      <c r="AU61" s="25">
        <v>0</v>
      </c>
      <c r="AV61" s="25">
        <v>0</v>
      </c>
      <c r="AW61" s="25">
        <v>0</v>
      </c>
      <c r="AX61" s="25">
        <v>0</v>
      </c>
      <c r="AY61" s="25">
        <v>0</v>
      </c>
      <c r="AZ61" s="25">
        <v>0</v>
      </c>
      <c r="BA61" s="25">
        <v>0</v>
      </c>
      <c r="BB61" s="25">
        <v>0</v>
      </c>
      <c r="BC61" s="25">
        <v>0</v>
      </c>
      <c r="BD61" s="25">
        <v>0</v>
      </c>
      <c r="BE61" s="25">
        <v>0</v>
      </c>
      <c r="BF61" s="25">
        <v>0</v>
      </c>
      <c r="BG61" s="25">
        <v>0</v>
      </c>
      <c r="BH61" s="25">
        <v>0</v>
      </c>
      <c r="BI61" s="25">
        <v>0</v>
      </c>
      <c r="BJ61" s="25">
        <v>0</v>
      </c>
      <c r="BK61" s="25">
        <v>0</v>
      </c>
      <c r="BL61" s="25">
        <v>0</v>
      </c>
      <c r="BM61" s="25">
        <v>0</v>
      </c>
      <c r="BN61" s="25">
        <v>0</v>
      </c>
      <c r="BO61" s="75">
        <v>0</v>
      </c>
      <c r="BP61" s="28">
        <f t="shared" si="63"/>
        <v>0</v>
      </c>
      <c r="BQ61" s="29">
        <f t="shared" si="523"/>
        <v>2823.9746376811595</v>
      </c>
      <c r="BR61" s="29">
        <f t="shared" si="524"/>
        <v>3569.1847826086955</v>
      </c>
      <c r="BS61" s="29">
        <f t="shared" si="525"/>
        <v>3488.764492753623</v>
      </c>
      <c r="BT61" s="29">
        <f t="shared" si="526"/>
        <v>2324.6159420289855</v>
      </c>
      <c r="BU61" s="29">
        <f t="shared" si="527"/>
        <v>3876.8115942028985</v>
      </c>
      <c r="BV61" s="29">
        <f t="shared" si="528"/>
        <v>3333.3333333333335</v>
      </c>
      <c r="BW61" s="29">
        <f t="shared" si="529"/>
        <v>3369.5652173913045</v>
      </c>
      <c r="BX61" s="29">
        <f t="shared" si="530"/>
        <v>3369.5652173913045</v>
      </c>
      <c r="BY61" s="29">
        <f t="shared" si="531"/>
        <v>3004.409420289855</v>
      </c>
      <c r="BZ61" s="29">
        <f t="shared" si="532"/>
        <v>0</v>
      </c>
      <c r="CA61" s="29">
        <f t="shared" si="533"/>
        <v>0</v>
      </c>
      <c r="CB61" s="29">
        <f t="shared" si="534"/>
        <v>0</v>
      </c>
      <c r="CC61" s="29">
        <f t="shared" si="535"/>
        <v>0</v>
      </c>
      <c r="CD61" s="29">
        <f t="shared" si="536"/>
        <v>0</v>
      </c>
      <c r="CE61" s="29">
        <f t="shared" si="537"/>
        <v>0</v>
      </c>
      <c r="CF61" s="29">
        <f t="shared" si="538"/>
        <v>0</v>
      </c>
      <c r="CG61" s="29">
        <f t="shared" si="539"/>
        <v>0</v>
      </c>
      <c r="CH61" s="29">
        <f t="shared" si="540"/>
        <v>0</v>
      </c>
      <c r="CI61" s="29">
        <f t="shared" si="541"/>
        <v>0</v>
      </c>
      <c r="CJ61" s="29">
        <f t="shared" si="542"/>
        <v>0</v>
      </c>
      <c r="CK61" s="29">
        <f t="shared" si="543"/>
        <v>0</v>
      </c>
      <c r="CL61" s="29">
        <f t="shared" si="544"/>
        <v>0</v>
      </c>
      <c r="CM61" s="29">
        <f t="shared" si="545"/>
        <v>0</v>
      </c>
      <c r="CN61" s="29">
        <f t="shared" si="546"/>
        <v>0</v>
      </c>
      <c r="CO61" s="29">
        <f t="shared" si="547"/>
        <v>0</v>
      </c>
      <c r="CP61" s="29">
        <f t="shared" si="548"/>
        <v>0</v>
      </c>
      <c r="CQ61" s="29">
        <f t="shared" si="549"/>
        <v>0</v>
      </c>
      <c r="CR61" s="29">
        <f t="shared" si="839"/>
        <v>0</v>
      </c>
      <c r="CS61" s="29">
        <f t="shared" si="839"/>
        <v>0</v>
      </c>
      <c r="CT61" s="29">
        <f t="shared" si="839"/>
        <v>0</v>
      </c>
      <c r="CU61" s="29">
        <f t="shared" si="839"/>
        <v>0</v>
      </c>
      <c r="CV61" s="29">
        <f t="shared" si="839"/>
        <v>0</v>
      </c>
      <c r="CW61" s="29">
        <f t="shared" si="839"/>
        <v>0</v>
      </c>
      <c r="CX61" s="29">
        <f t="shared" si="834"/>
        <v>0</v>
      </c>
      <c r="CY61" s="29">
        <f t="shared" si="834"/>
        <v>0</v>
      </c>
      <c r="CZ61" s="29">
        <f t="shared" si="834"/>
        <v>0</v>
      </c>
      <c r="DA61" s="29">
        <f t="shared" si="834"/>
        <v>0</v>
      </c>
      <c r="DB61" s="29">
        <f t="shared" si="834"/>
        <v>0</v>
      </c>
      <c r="DC61" s="29">
        <f t="shared" si="834"/>
        <v>0</v>
      </c>
      <c r="DD61" s="29">
        <f t="shared" si="834"/>
        <v>0</v>
      </c>
      <c r="DE61" s="29">
        <f t="shared" si="551"/>
        <v>0</v>
      </c>
      <c r="DF61" s="29">
        <f t="shared" si="552"/>
        <v>0</v>
      </c>
      <c r="DG61" s="29">
        <f t="shared" si="553"/>
        <v>0</v>
      </c>
      <c r="DH61" s="29">
        <f t="shared" si="554"/>
        <v>0</v>
      </c>
      <c r="DI61" s="29">
        <f t="shared" si="555"/>
        <v>0</v>
      </c>
      <c r="DJ61" s="29">
        <f t="shared" si="556"/>
        <v>0</v>
      </c>
      <c r="DK61" s="29">
        <f t="shared" si="556"/>
        <v>0</v>
      </c>
      <c r="DL61" s="29">
        <f t="shared" si="556"/>
        <v>0</v>
      </c>
      <c r="DM61" s="29">
        <f t="shared" si="556"/>
        <v>0</v>
      </c>
      <c r="DN61" s="29">
        <f t="shared" si="557"/>
        <v>0</v>
      </c>
      <c r="DO61" s="29">
        <f t="shared" si="557"/>
        <v>0</v>
      </c>
      <c r="DP61" s="29">
        <f t="shared" si="557"/>
        <v>0</v>
      </c>
      <c r="DQ61" s="105">
        <f t="shared" si="558"/>
        <v>0</v>
      </c>
      <c r="DR61" s="25">
        <v>149825</v>
      </c>
      <c r="DS61" s="25">
        <v>149825</v>
      </c>
      <c r="DT61" s="25">
        <v>149825</v>
      </c>
      <c r="DU61" s="25">
        <v>149825</v>
      </c>
      <c r="DV61" s="25">
        <v>149825</v>
      </c>
      <c r="DW61" s="25">
        <v>149825</v>
      </c>
      <c r="DX61" s="25">
        <v>149825</v>
      </c>
      <c r="DY61" s="25">
        <v>149825</v>
      </c>
      <c r="DZ61" s="25">
        <v>149825</v>
      </c>
      <c r="EA61" s="25">
        <v>152530</v>
      </c>
      <c r="EB61" s="25">
        <v>106645</v>
      </c>
      <c r="EC61" s="25"/>
      <c r="ED61" s="25"/>
      <c r="EE61" s="25">
        <v>0</v>
      </c>
      <c r="EF61" s="25">
        <v>0</v>
      </c>
      <c r="EG61" s="25">
        <v>0</v>
      </c>
      <c r="EH61" s="25">
        <v>0</v>
      </c>
      <c r="EI61" s="25">
        <v>0</v>
      </c>
      <c r="EJ61" s="25">
        <v>0</v>
      </c>
      <c r="EK61" s="25">
        <v>0</v>
      </c>
      <c r="EL61" s="25">
        <v>0</v>
      </c>
      <c r="EM61" s="25">
        <v>0</v>
      </c>
      <c r="EN61" s="25">
        <v>0</v>
      </c>
      <c r="EO61" s="25">
        <v>0</v>
      </c>
      <c r="EP61" s="25">
        <v>0</v>
      </c>
      <c r="EQ61" s="25">
        <v>0</v>
      </c>
      <c r="ER61" s="25">
        <v>0</v>
      </c>
      <c r="ES61" s="25">
        <v>0</v>
      </c>
      <c r="ET61" s="25">
        <v>0</v>
      </c>
      <c r="EU61" s="25">
        <v>0</v>
      </c>
      <c r="EV61" s="25">
        <v>0</v>
      </c>
      <c r="EW61" s="25">
        <v>0</v>
      </c>
      <c r="EX61" s="25">
        <v>0</v>
      </c>
      <c r="EY61" s="25">
        <v>0</v>
      </c>
      <c r="EZ61" s="25">
        <v>0</v>
      </c>
      <c r="FA61" s="25">
        <v>0</v>
      </c>
      <c r="FB61" s="25">
        <v>0</v>
      </c>
      <c r="FC61" s="25">
        <v>0</v>
      </c>
      <c r="FD61" s="25">
        <v>0</v>
      </c>
      <c r="FE61" s="25">
        <v>0</v>
      </c>
      <c r="FF61" s="25">
        <v>0</v>
      </c>
      <c r="FG61" s="25">
        <v>0</v>
      </c>
      <c r="FH61" s="25">
        <v>0</v>
      </c>
      <c r="FI61" s="25">
        <v>0</v>
      </c>
      <c r="FJ61" s="25">
        <v>0</v>
      </c>
      <c r="FK61" s="25">
        <v>0</v>
      </c>
      <c r="FL61" s="25">
        <v>0</v>
      </c>
      <c r="FM61" s="25">
        <v>0</v>
      </c>
      <c r="FN61" s="25">
        <v>0</v>
      </c>
      <c r="FO61" s="25">
        <v>0</v>
      </c>
      <c r="FP61" s="25">
        <v>0</v>
      </c>
      <c r="FQ61" s="75">
        <v>0</v>
      </c>
      <c r="FR61" s="28">
        <f t="shared" si="64"/>
        <v>0</v>
      </c>
      <c r="FS61" s="25">
        <v>0</v>
      </c>
      <c r="FT61" s="25">
        <v>0</v>
      </c>
      <c r="FU61" s="25">
        <v>0</v>
      </c>
      <c r="FV61" s="25">
        <v>0</v>
      </c>
      <c r="FW61" s="25">
        <v>0</v>
      </c>
      <c r="FX61" s="25">
        <v>0</v>
      </c>
      <c r="FY61" s="25">
        <v>0</v>
      </c>
      <c r="FZ61" s="25">
        <v>0</v>
      </c>
      <c r="GA61" s="25">
        <v>0</v>
      </c>
      <c r="GB61" s="25">
        <v>0</v>
      </c>
      <c r="GC61" s="25">
        <v>0</v>
      </c>
      <c r="GD61" s="25">
        <v>0</v>
      </c>
      <c r="GE61" s="25">
        <v>0</v>
      </c>
      <c r="GF61" s="25">
        <v>0</v>
      </c>
      <c r="GG61" s="25">
        <v>0</v>
      </c>
      <c r="GH61" s="25">
        <v>0</v>
      </c>
      <c r="GI61" s="25">
        <v>0</v>
      </c>
      <c r="GJ61" s="25">
        <v>0</v>
      </c>
      <c r="GK61" s="25">
        <v>0</v>
      </c>
      <c r="GL61" s="25">
        <v>0</v>
      </c>
      <c r="GM61" s="25">
        <v>0</v>
      </c>
      <c r="GN61" s="25">
        <v>0</v>
      </c>
      <c r="GO61" s="25">
        <v>0</v>
      </c>
      <c r="GP61" s="25">
        <v>0</v>
      </c>
      <c r="GQ61" s="25">
        <v>0</v>
      </c>
      <c r="GR61" s="25">
        <v>0</v>
      </c>
      <c r="GS61" s="25">
        <v>0</v>
      </c>
      <c r="GT61" s="25">
        <v>0</v>
      </c>
      <c r="GU61" s="25">
        <v>0</v>
      </c>
      <c r="GV61" s="25">
        <v>0</v>
      </c>
      <c r="GW61" s="25">
        <v>0</v>
      </c>
      <c r="GX61" s="25">
        <v>0</v>
      </c>
      <c r="GY61" s="25">
        <v>0</v>
      </c>
      <c r="GZ61" s="25">
        <v>0</v>
      </c>
      <c r="HA61" s="25">
        <v>0</v>
      </c>
      <c r="HB61" s="25">
        <v>0</v>
      </c>
      <c r="HC61" s="75">
        <v>0</v>
      </c>
      <c r="HD61" s="75">
        <v>0</v>
      </c>
      <c r="HE61" s="75">
        <v>0</v>
      </c>
      <c r="HF61" s="75">
        <v>0</v>
      </c>
      <c r="HG61" s="75">
        <v>0</v>
      </c>
      <c r="HH61" s="75">
        <v>0</v>
      </c>
      <c r="HI61" s="75">
        <v>0</v>
      </c>
      <c r="HJ61" s="75">
        <v>0</v>
      </c>
      <c r="HK61" s="75">
        <v>0</v>
      </c>
      <c r="HL61" s="75">
        <v>0</v>
      </c>
      <c r="HM61" s="75">
        <v>0</v>
      </c>
      <c r="HN61" s="75">
        <v>0</v>
      </c>
      <c r="HO61" s="75">
        <v>0</v>
      </c>
      <c r="HP61" s="75">
        <v>0</v>
      </c>
      <c r="HQ61" s="75">
        <v>0</v>
      </c>
      <c r="HR61" s="75">
        <v>0</v>
      </c>
      <c r="HS61" s="25">
        <f t="shared" si="27"/>
        <v>149825</v>
      </c>
      <c r="HT61" s="25">
        <f t="shared" si="28"/>
        <v>149825</v>
      </c>
      <c r="HU61" s="25">
        <f t="shared" si="29"/>
        <v>149825</v>
      </c>
      <c r="HV61" s="25">
        <f t="shared" si="30"/>
        <v>149825</v>
      </c>
      <c r="HW61" s="25">
        <f t="shared" si="31"/>
        <v>149825</v>
      </c>
      <c r="HX61" s="25">
        <f t="shared" si="32"/>
        <v>149825</v>
      </c>
      <c r="HY61" s="25">
        <f t="shared" si="33"/>
        <v>149825</v>
      </c>
      <c r="HZ61" s="25">
        <f t="shared" si="34"/>
        <v>149825</v>
      </c>
      <c r="IA61" s="25">
        <f t="shared" si="35"/>
        <v>149825</v>
      </c>
      <c r="IB61" s="25">
        <f t="shared" si="36"/>
        <v>152530</v>
      </c>
      <c r="IC61" s="25">
        <f t="shared" si="37"/>
        <v>106645</v>
      </c>
      <c r="ID61" s="25">
        <f t="shared" si="38"/>
        <v>0</v>
      </c>
      <c r="IE61" s="25">
        <f t="shared" si="39"/>
        <v>0</v>
      </c>
      <c r="IF61" s="25">
        <f t="shared" si="40"/>
        <v>0</v>
      </c>
      <c r="IG61" s="25">
        <f t="shared" si="41"/>
        <v>0</v>
      </c>
      <c r="IH61" s="25">
        <f t="shared" si="42"/>
        <v>0</v>
      </c>
      <c r="II61" s="25">
        <f t="shared" si="43"/>
        <v>0</v>
      </c>
      <c r="IJ61" s="25">
        <f t="shared" si="44"/>
        <v>0</v>
      </c>
      <c r="IK61" s="25">
        <f t="shared" si="45"/>
        <v>0</v>
      </c>
      <c r="IL61" s="25">
        <f t="shared" si="46"/>
        <v>0</v>
      </c>
      <c r="IM61" s="25">
        <f t="shared" si="47"/>
        <v>0</v>
      </c>
      <c r="IN61" s="25">
        <f t="shared" si="48"/>
        <v>0</v>
      </c>
      <c r="IO61" s="25">
        <f t="shared" si="49"/>
        <v>0</v>
      </c>
      <c r="IP61" s="25">
        <f t="shared" si="50"/>
        <v>0</v>
      </c>
      <c r="IQ61" s="25">
        <f t="shared" si="840"/>
        <v>0</v>
      </c>
      <c r="IR61" s="25">
        <f t="shared" si="841"/>
        <v>0</v>
      </c>
      <c r="IS61" s="25">
        <f t="shared" si="587"/>
        <v>0</v>
      </c>
      <c r="IT61" s="25">
        <f t="shared" si="588"/>
        <v>0</v>
      </c>
      <c r="IU61" s="25">
        <f t="shared" si="55"/>
        <v>0</v>
      </c>
      <c r="IV61" s="25">
        <f t="shared" si="56"/>
        <v>0</v>
      </c>
      <c r="IW61" s="25">
        <f t="shared" si="671"/>
        <v>0</v>
      </c>
      <c r="IX61" s="25">
        <f t="shared" si="171"/>
        <v>0</v>
      </c>
      <c r="IY61" s="25">
        <f t="shared" si="672"/>
        <v>0</v>
      </c>
      <c r="IZ61" s="25">
        <f t="shared" si="673"/>
        <v>0</v>
      </c>
      <c r="JA61" s="25">
        <f t="shared" si="842"/>
        <v>0</v>
      </c>
      <c r="JB61" s="25">
        <f t="shared" si="240"/>
        <v>0</v>
      </c>
      <c r="JC61" s="25">
        <f t="shared" si="241"/>
        <v>0</v>
      </c>
      <c r="JD61" s="25">
        <f t="shared" si="835"/>
        <v>0</v>
      </c>
      <c r="JE61" s="25">
        <f t="shared" si="836"/>
        <v>0</v>
      </c>
      <c r="JF61" s="25">
        <f t="shared" si="845"/>
        <v>0</v>
      </c>
      <c r="JG61" s="25">
        <f t="shared" si="846"/>
        <v>0</v>
      </c>
      <c r="JH61" s="25">
        <f t="shared" si="847"/>
        <v>0</v>
      </c>
      <c r="JI61" s="25">
        <f t="shared" si="848"/>
        <v>0</v>
      </c>
      <c r="JJ61" s="25">
        <f t="shared" si="843"/>
        <v>0</v>
      </c>
      <c r="JK61" s="25">
        <f t="shared" si="844"/>
        <v>0</v>
      </c>
      <c r="JL61" s="25">
        <f t="shared" si="837"/>
        <v>0</v>
      </c>
      <c r="JM61" s="25">
        <f t="shared" si="838"/>
        <v>0</v>
      </c>
      <c r="JN61" s="25">
        <f t="shared" si="428"/>
        <v>0</v>
      </c>
      <c r="JO61" s="25">
        <f t="shared" si="429"/>
        <v>0</v>
      </c>
      <c r="JP61" s="25">
        <f t="shared" si="759"/>
        <v>0</v>
      </c>
      <c r="JQ61" s="25">
        <f t="shared" si="760"/>
        <v>0</v>
      </c>
      <c r="JR61" s="25">
        <f t="shared" si="761"/>
        <v>0</v>
      </c>
      <c r="JS61" s="28">
        <f t="shared" si="65"/>
        <v>0</v>
      </c>
      <c r="JT61" s="30">
        <f t="shared" si="66"/>
        <v>325</v>
      </c>
      <c r="JU61" s="30">
        <f t="shared" si="67"/>
        <v>325</v>
      </c>
      <c r="JV61" s="30">
        <f t="shared" si="68"/>
        <v>325</v>
      </c>
      <c r="JW61" s="30">
        <f t="shared" si="69"/>
        <v>325</v>
      </c>
      <c r="JX61" s="30">
        <f t="shared" si="70"/>
        <v>325</v>
      </c>
      <c r="JY61" s="30">
        <f t="shared" si="71"/>
        <v>325</v>
      </c>
      <c r="JZ61" s="30">
        <f t="shared" si="72"/>
        <v>325</v>
      </c>
      <c r="KA61" s="30">
        <f t="shared" si="73"/>
        <v>325</v>
      </c>
      <c r="KB61" s="30">
        <f t="shared" si="74"/>
        <v>325</v>
      </c>
      <c r="KC61" s="30">
        <f t="shared" si="75"/>
        <v>330.86767895878523</v>
      </c>
      <c r="KD61" s="30">
        <f t="shared" si="76"/>
        <v>231.33405639913232</v>
      </c>
      <c r="KE61" s="30">
        <f t="shared" si="77"/>
        <v>0</v>
      </c>
      <c r="KF61" s="30">
        <f t="shared" si="78"/>
        <v>0</v>
      </c>
      <c r="KG61" s="30">
        <f t="shared" si="79"/>
        <v>0</v>
      </c>
      <c r="KH61" s="30">
        <f t="shared" si="80"/>
        <v>0</v>
      </c>
      <c r="KI61" s="30">
        <f t="shared" si="81"/>
        <v>0</v>
      </c>
      <c r="KJ61" s="30">
        <f t="shared" si="82"/>
        <v>0</v>
      </c>
      <c r="KK61" s="30">
        <f t="shared" si="83"/>
        <v>0</v>
      </c>
      <c r="KL61" s="30">
        <f t="shared" si="84"/>
        <v>0</v>
      </c>
      <c r="KM61" s="30">
        <f t="shared" si="85"/>
        <v>0</v>
      </c>
      <c r="KN61" s="30">
        <f t="shared" si="86"/>
        <v>0</v>
      </c>
      <c r="KO61" s="30">
        <f t="shared" si="87"/>
        <v>0</v>
      </c>
      <c r="KP61" s="30">
        <f t="shared" si="88"/>
        <v>0</v>
      </c>
      <c r="KQ61" s="30">
        <f t="shared" si="89"/>
        <v>0</v>
      </c>
      <c r="KR61" s="30">
        <f t="shared" si="90"/>
        <v>0</v>
      </c>
      <c r="KS61" s="30">
        <f t="shared" si="91"/>
        <v>0</v>
      </c>
      <c r="KT61" s="30">
        <f t="shared" si="92"/>
        <v>0</v>
      </c>
      <c r="KU61" s="30">
        <f t="shared" si="93"/>
        <v>0</v>
      </c>
      <c r="KV61" s="30">
        <f t="shared" si="94"/>
        <v>0</v>
      </c>
      <c r="KW61" s="30">
        <f t="shared" si="95"/>
        <v>0</v>
      </c>
      <c r="KX61" s="30">
        <f t="shared" si="96"/>
        <v>0</v>
      </c>
      <c r="KY61" s="30">
        <f t="shared" si="97"/>
        <v>0</v>
      </c>
      <c r="KZ61" s="30">
        <f t="shared" si="98"/>
        <v>0</v>
      </c>
      <c r="LA61" s="30">
        <f t="shared" si="99"/>
        <v>0</v>
      </c>
      <c r="LB61" s="30">
        <f t="shared" si="99"/>
        <v>0</v>
      </c>
      <c r="LC61" s="30">
        <f t="shared" si="99"/>
        <v>0</v>
      </c>
      <c r="LD61" s="30">
        <f t="shared" si="99"/>
        <v>0</v>
      </c>
      <c r="LE61" s="30">
        <f t="shared" si="304"/>
        <v>0</v>
      </c>
      <c r="LF61" s="30">
        <f t="shared" si="304"/>
        <v>0</v>
      </c>
      <c r="LG61" s="30">
        <f t="shared" si="304"/>
        <v>0</v>
      </c>
      <c r="LH61" s="30">
        <f t="shared" si="304"/>
        <v>0</v>
      </c>
      <c r="LI61" s="30">
        <f t="shared" si="304"/>
        <v>0</v>
      </c>
      <c r="LJ61" s="30">
        <f t="shared" si="585"/>
        <v>0</v>
      </c>
      <c r="LK61" s="30">
        <f t="shared" si="585"/>
        <v>0</v>
      </c>
      <c r="LL61" s="30">
        <f t="shared" si="585"/>
        <v>0</v>
      </c>
      <c r="LM61" s="30">
        <f t="shared" si="585"/>
        <v>0</v>
      </c>
      <c r="LN61" s="30">
        <f t="shared" si="585"/>
        <v>0</v>
      </c>
      <c r="LO61" s="30">
        <f t="shared" si="585"/>
        <v>0</v>
      </c>
      <c r="LP61" s="30">
        <f t="shared" si="585"/>
        <v>0</v>
      </c>
      <c r="LQ61" s="30">
        <f t="shared" si="585"/>
        <v>0</v>
      </c>
      <c r="LR61" s="30">
        <f t="shared" si="586"/>
        <v>0</v>
      </c>
      <c r="LS61" s="30">
        <f t="shared" si="586"/>
        <v>0</v>
      </c>
      <c r="LT61" s="69">
        <f t="shared" si="100"/>
        <v>0</v>
      </c>
      <c r="LU61" s="40">
        <f t="shared" si="101"/>
        <v>0</v>
      </c>
      <c r="LV61" s="40">
        <f t="shared" si="102"/>
        <v>0</v>
      </c>
    </row>
    <row r="62" spans="1:334" x14ac:dyDescent="0.25">
      <c r="A62" s="21">
        <f t="shared" si="103"/>
        <v>61</v>
      </c>
      <c r="B62" s="22" t="s">
        <v>211</v>
      </c>
      <c r="C62" s="21" t="s">
        <v>527</v>
      </c>
      <c r="D62" s="22" t="s">
        <v>7</v>
      </c>
      <c r="E62" s="23" t="s">
        <v>855</v>
      </c>
      <c r="F62" s="21" t="s">
        <v>1117</v>
      </c>
      <c r="G62" s="23" t="s">
        <v>50</v>
      </c>
      <c r="H62" s="24" t="s">
        <v>1509</v>
      </c>
      <c r="I62" s="21" t="s">
        <v>196</v>
      </c>
      <c r="J62" s="94">
        <v>41297</v>
      </c>
      <c r="K62" s="94">
        <v>43030</v>
      </c>
      <c r="L62" s="21" t="s">
        <v>275</v>
      </c>
      <c r="M62" s="25">
        <v>295</v>
      </c>
      <c r="N62" s="25">
        <v>493</v>
      </c>
      <c r="O62" s="26">
        <v>0.12</v>
      </c>
      <c r="P62" s="27">
        <v>107099</v>
      </c>
      <c r="Q62" s="27">
        <v>435922</v>
      </c>
      <c r="R62" s="27">
        <v>182022</v>
      </c>
      <c r="S62" s="27">
        <v>285196</v>
      </c>
      <c r="T62" s="25">
        <v>301855</v>
      </c>
      <c r="U62" s="25">
        <v>292000</v>
      </c>
      <c r="V62" s="25">
        <v>357300</v>
      </c>
      <c r="W62" s="25">
        <v>350428</v>
      </c>
      <c r="X62" s="25">
        <v>425741</v>
      </c>
      <c r="Y62" s="25">
        <v>262300</v>
      </c>
      <c r="Z62" s="25">
        <v>303234</v>
      </c>
      <c r="AA62" s="25">
        <v>234312</v>
      </c>
      <c r="AB62" s="25">
        <v>206995</v>
      </c>
      <c r="AC62" s="25">
        <v>295961</v>
      </c>
      <c r="AD62" s="25">
        <v>299166</v>
      </c>
      <c r="AE62" s="25">
        <v>393433</v>
      </c>
      <c r="AF62" s="25">
        <v>365278</v>
      </c>
      <c r="AG62" s="25">
        <v>391205</v>
      </c>
      <c r="AH62" s="25">
        <v>702620</v>
      </c>
      <c r="AI62" s="25">
        <v>293560</v>
      </c>
      <c r="AJ62" s="25">
        <v>305263</v>
      </c>
      <c r="AK62" s="25">
        <v>289798</v>
      </c>
      <c r="AL62" s="25">
        <v>390363</v>
      </c>
      <c r="AM62" s="25">
        <v>331546</v>
      </c>
      <c r="AN62" s="25">
        <v>250109</v>
      </c>
      <c r="AO62" s="25">
        <v>443866</v>
      </c>
      <c r="AP62" s="25">
        <v>452866</v>
      </c>
      <c r="AQ62" s="25">
        <v>401157</v>
      </c>
      <c r="AR62" s="25">
        <v>436138</v>
      </c>
      <c r="AS62" s="25">
        <v>296638</v>
      </c>
      <c r="AT62" s="25">
        <v>320529</v>
      </c>
      <c r="AU62" s="25">
        <v>353102.56173771608</v>
      </c>
      <c r="AV62" s="25">
        <v>348653.13954995642</v>
      </c>
      <c r="AW62" s="25">
        <v>357949</v>
      </c>
      <c r="AX62" s="25">
        <v>318817</v>
      </c>
      <c r="AY62" s="25">
        <v>341723.90559999994</v>
      </c>
      <c r="AZ62" s="25">
        <v>498309</v>
      </c>
      <c r="BA62" s="25">
        <v>475580</v>
      </c>
      <c r="BB62" s="25">
        <v>174083</v>
      </c>
      <c r="BC62" s="25">
        <v>406880</v>
      </c>
      <c r="BD62" s="75">
        <v>446324</v>
      </c>
      <c r="BE62" s="75">
        <v>407658.01</v>
      </c>
      <c r="BF62" s="75">
        <v>362420</v>
      </c>
      <c r="BG62" s="75">
        <v>166872.26</v>
      </c>
      <c r="BH62" s="75">
        <v>323598</v>
      </c>
      <c r="BI62" s="75">
        <v>246844</v>
      </c>
      <c r="BJ62" s="75">
        <v>288798</v>
      </c>
      <c r="BK62" s="75">
        <v>298330</v>
      </c>
      <c r="BL62" s="75">
        <v>319082</v>
      </c>
      <c r="BM62" s="75">
        <v>423122</v>
      </c>
      <c r="BN62" s="75">
        <v>411812</v>
      </c>
      <c r="BO62" s="75">
        <v>467640</v>
      </c>
      <c r="BP62" s="28">
        <f t="shared" si="63"/>
        <v>405414</v>
      </c>
      <c r="BQ62" s="29">
        <f t="shared" si="523"/>
        <v>363.04745762711866</v>
      </c>
      <c r="BR62" s="29">
        <f t="shared" si="524"/>
        <v>1477.7016949152542</v>
      </c>
      <c r="BS62" s="29">
        <f t="shared" si="525"/>
        <v>617.02372881355927</v>
      </c>
      <c r="BT62" s="29">
        <f t="shared" si="526"/>
        <v>966.76610169491528</v>
      </c>
      <c r="BU62" s="29">
        <f t="shared" si="527"/>
        <v>1023.2372881355932</v>
      </c>
      <c r="BV62" s="29">
        <f t="shared" si="528"/>
        <v>989.83050847457628</v>
      </c>
      <c r="BW62" s="29">
        <f t="shared" si="529"/>
        <v>1211.1864406779662</v>
      </c>
      <c r="BX62" s="29">
        <f t="shared" si="530"/>
        <v>1187.8915254237288</v>
      </c>
      <c r="BY62" s="29">
        <f t="shared" si="531"/>
        <v>1443.1898305084746</v>
      </c>
      <c r="BZ62" s="29">
        <f t="shared" si="532"/>
        <v>889.15254237288138</v>
      </c>
      <c r="CA62" s="29">
        <f t="shared" si="533"/>
        <v>1027.9118644067796</v>
      </c>
      <c r="CB62" s="29">
        <f t="shared" si="534"/>
        <v>794.27796610169491</v>
      </c>
      <c r="CC62" s="29">
        <f t="shared" si="535"/>
        <v>701.67796610169489</v>
      </c>
      <c r="CD62" s="29">
        <f t="shared" si="536"/>
        <v>1003.2576271186441</v>
      </c>
      <c r="CE62" s="29">
        <f t="shared" si="537"/>
        <v>1014.1220338983051</v>
      </c>
      <c r="CF62" s="29">
        <f t="shared" si="538"/>
        <v>1333.671186440678</v>
      </c>
      <c r="CG62" s="29">
        <f t="shared" si="539"/>
        <v>1238.2305084745763</v>
      </c>
      <c r="CH62" s="29">
        <f t="shared" si="540"/>
        <v>1326.1186440677966</v>
      </c>
      <c r="CI62" s="29">
        <f t="shared" si="541"/>
        <v>2381.7627118644068</v>
      </c>
      <c r="CJ62" s="29">
        <f t="shared" si="542"/>
        <v>995.11864406779659</v>
      </c>
      <c r="CK62" s="29">
        <f t="shared" si="543"/>
        <v>1034.7898305084746</v>
      </c>
      <c r="CL62" s="29">
        <f t="shared" si="544"/>
        <v>982.3661016949153</v>
      </c>
      <c r="CM62" s="29">
        <f t="shared" si="545"/>
        <v>1323.2644067796609</v>
      </c>
      <c r="CN62" s="29">
        <f t="shared" si="546"/>
        <v>1123.8847457627119</v>
      </c>
      <c r="CO62" s="29">
        <f t="shared" si="547"/>
        <v>847.82711864406781</v>
      </c>
      <c r="CP62" s="29">
        <f t="shared" si="548"/>
        <v>1504.6305084745763</v>
      </c>
      <c r="CQ62" s="29">
        <f t="shared" si="549"/>
        <v>1535.1389830508474</v>
      </c>
      <c r="CR62" s="29">
        <f t="shared" si="839"/>
        <v>1359.8542372881357</v>
      </c>
      <c r="CS62" s="29">
        <f t="shared" si="839"/>
        <v>1478.4338983050848</v>
      </c>
      <c r="CT62" s="29">
        <f t="shared" si="839"/>
        <v>1005.5525423728814</v>
      </c>
      <c r="CU62" s="29">
        <f t="shared" si="839"/>
        <v>1086.5389830508475</v>
      </c>
      <c r="CV62" s="29">
        <f t="shared" si="839"/>
        <v>1196.9578363990377</v>
      </c>
      <c r="CW62" s="29">
        <f t="shared" si="839"/>
        <v>1181.8750493218861</v>
      </c>
      <c r="CX62" s="29">
        <f t="shared" si="834"/>
        <v>1213.386440677966</v>
      </c>
      <c r="CY62" s="29">
        <f t="shared" si="834"/>
        <v>1080.7355932203391</v>
      </c>
      <c r="CZ62" s="29">
        <f t="shared" si="834"/>
        <v>1158.3861206779659</v>
      </c>
      <c r="DA62" s="29">
        <f t="shared" si="834"/>
        <v>1689.1830508474577</v>
      </c>
      <c r="DB62" s="29">
        <f t="shared" si="834"/>
        <v>1612.1355932203389</v>
      </c>
      <c r="DC62" s="29">
        <f t="shared" si="834"/>
        <v>590.11186440677966</v>
      </c>
      <c r="DD62" s="29">
        <f t="shared" si="834"/>
        <v>1379.2542372881355</v>
      </c>
      <c r="DE62" s="29">
        <f t="shared" si="551"/>
        <v>1512.9627118644069</v>
      </c>
      <c r="DF62" s="29">
        <f t="shared" si="552"/>
        <v>1381.891559322034</v>
      </c>
      <c r="DG62" s="29">
        <f t="shared" si="553"/>
        <v>1228.542372881356</v>
      </c>
      <c r="DH62" s="29">
        <f t="shared" si="554"/>
        <v>565.66867796610177</v>
      </c>
      <c r="DI62" s="29">
        <f t="shared" si="555"/>
        <v>1096.9423728813558</v>
      </c>
      <c r="DJ62" s="29">
        <f t="shared" si="556"/>
        <v>836.75932203389834</v>
      </c>
      <c r="DK62" s="29">
        <f t="shared" si="556"/>
        <v>978.97627118644073</v>
      </c>
      <c r="DL62" s="29">
        <f t="shared" si="556"/>
        <v>1011.2881355932203</v>
      </c>
      <c r="DM62" s="29">
        <f t="shared" si="556"/>
        <v>1081.6338983050848</v>
      </c>
      <c r="DN62" s="29">
        <f t="shared" si="557"/>
        <v>1434.3118644067797</v>
      </c>
      <c r="DO62" s="29">
        <f t="shared" si="557"/>
        <v>1395.9728813559323</v>
      </c>
      <c r="DP62" s="29">
        <f t="shared" si="557"/>
        <v>1585.2203389830509</v>
      </c>
      <c r="DQ62" s="105">
        <f t="shared" si="558"/>
        <v>1374.284745762712</v>
      </c>
      <c r="DR62" s="25">
        <v>144942</v>
      </c>
      <c r="DS62" s="25">
        <v>144942</v>
      </c>
      <c r="DT62" s="25">
        <v>144942</v>
      </c>
      <c r="DU62" s="25">
        <v>144942</v>
      </c>
      <c r="DV62" s="25">
        <v>144942</v>
      </c>
      <c r="DW62" s="25">
        <v>144942</v>
      </c>
      <c r="DX62" s="25">
        <v>144942</v>
      </c>
      <c r="DY62" s="25">
        <v>144942</v>
      </c>
      <c r="DZ62" s="25">
        <v>144942</v>
      </c>
      <c r="EA62" s="25">
        <v>146257</v>
      </c>
      <c r="EB62" s="25">
        <v>149872</v>
      </c>
      <c r="EC62" s="25">
        <v>149872</v>
      </c>
      <c r="ED62" s="25">
        <v>149872</v>
      </c>
      <c r="EE62" s="25">
        <v>149872</v>
      </c>
      <c r="EF62" s="25">
        <v>149872</v>
      </c>
      <c r="EG62" s="25">
        <v>149872</v>
      </c>
      <c r="EH62" s="25">
        <v>149872</v>
      </c>
      <c r="EI62" s="25">
        <v>149872</v>
      </c>
      <c r="EJ62" s="25">
        <v>149872</v>
      </c>
      <c r="EK62" s="25">
        <v>149872</v>
      </c>
      <c r="EL62" s="25">
        <v>149872</v>
      </c>
      <c r="EM62" s="25">
        <v>151187</v>
      </c>
      <c r="EN62" s="25">
        <v>154802</v>
      </c>
      <c r="EO62" s="25">
        <v>154802</v>
      </c>
      <c r="EP62" s="25">
        <v>154802</v>
      </c>
      <c r="EQ62" s="25">
        <v>154802</v>
      </c>
      <c r="ER62" s="25">
        <v>154802</v>
      </c>
      <c r="ES62" s="25">
        <v>154802</v>
      </c>
      <c r="ET62" s="25">
        <v>154802</v>
      </c>
      <c r="EU62" s="25">
        <v>154802</v>
      </c>
      <c r="EV62" s="25">
        <v>154802</v>
      </c>
      <c r="EW62" s="25">
        <v>154802</v>
      </c>
      <c r="EX62" s="25">
        <v>154802</v>
      </c>
      <c r="EY62" s="25">
        <v>160994</v>
      </c>
      <c r="EZ62" s="25">
        <v>178022</v>
      </c>
      <c r="FA62" s="25">
        <v>178022</v>
      </c>
      <c r="FB62" s="25">
        <v>178022</v>
      </c>
      <c r="FC62" s="25">
        <v>178022</v>
      </c>
      <c r="FD62" s="25">
        <v>178022</v>
      </c>
      <c r="FE62" s="25">
        <v>178022</v>
      </c>
      <c r="FF62" s="25">
        <v>178022</v>
      </c>
      <c r="FG62" s="25">
        <v>178022</v>
      </c>
      <c r="FH62" s="25">
        <v>178022</v>
      </c>
      <c r="FI62" s="25">
        <v>178022</v>
      </c>
      <c r="FJ62" s="25">
        <v>178022</v>
      </c>
      <c r="FK62" s="25">
        <v>178022</v>
      </c>
      <c r="FL62" s="25">
        <v>178022</v>
      </c>
      <c r="FM62" s="25">
        <v>178022</v>
      </c>
      <c r="FN62" s="25">
        <v>178022</v>
      </c>
      <c r="FO62" s="25">
        <v>178022</v>
      </c>
      <c r="FP62" s="25">
        <v>178022</v>
      </c>
      <c r="FQ62" s="75">
        <v>178022</v>
      </c>
      <c r="FR62" s="28">
        <f t="shared" si="64"/>
        <v>178022</v>
      </c>
      <c r="FS62" s="25">
        <v>0</v>
      </c>
      <c r="FT62" s="25">
        <v>0</v>
      </c>
      <c r="FU62" s="25">
        <v>0</v>
      </c>
      <c r="FV62" s="25">
        <v>0</v>
      </c>
      <c r="FW62" s="25">
        <v>0</v>
      </c>
      <c r="FX62" s="25">
        <v>0</v>
      </c>
      <c r="FY62" s="25">
        <v>0</v>
      </c>
      <c r="FZ62" s="25">
        <v>0</v>
      </c>
      <c r="GA62" s="25">
        <v>0</v>
      </c>
      <c r="GB62" s="25">
        <v>0</v>
      </c>
      <c r="GC62" s="25">
        <v>0</v>
      </c>
      <c r="GD62" s="25">
        <v>0</v>
      </c>
      <c r="GE62" s="25">
        <v>0</v>
      </c>
      <c r="GF62" s="25">
        <v>0</v>
      </c>
      <c r="GG62" s="25">
        <v>0</v>
      </c>
      <c r="GH62" s="25">
        <v>0</v>
      </c>
      <c r="GI62" s="25">
        <v>0</v>
      </c>
      <c r="GJ62" s="25">
        <v>0</v>
      </c>
      <c r="GK62" s="25">
        <v>0</v>
      </c>
      <c r="GL62" s="25">
        <v>0</v>
      </c>
      <c r="GM62" s="25">
        <v>0</v>
      </c>
      <c r="GN62" s="25">
        <v>0</v>
      </c>
      <c r="GO62" s="25">
        <v>0</v>
      </c>
      <c r="GP62" s="25">
        <v>0</v>
      </c>
      <c r="GQ62" s="25">
        <v>0</v>
      </c>
      <c r="GR62" s="25">
        <v>0</v>
      </c>
      <c r="GS62" s="25">
        <v>0</v>
      </c>
      <c r="GT62" s="25">
        <v>0</v>
      </c>
      <c r="GU62" s="25">
        <v>0</v>
      </c>
      <c r="GV62" s="25">
        <v>0</v>
      </c>
      <c r="GW62" s="25">
        <v>0</v>
      </c>
      <c r="GX62" s="25">
        <v>0</v>
      </c>
      <c r="GY62" s="25">
        <v>0</v>
      </c>
      <c r="GZ62" s="25">
        <v>0</v>
      </c>
      <c r="HA62" s="25">
        <v>0</v>
      </c>
      <c r="HB62" s="25">
        <v>0</v>
      </c>
      <c r="HC62" s="75">
        <v>0</v>
      </c>
      <c r="HD62" s="75">
        <v>0</v>
      </c>
      <c r="HE62" s="75">
        <v>0</v>
      </c>
      <c r="HF62" s="75">
        <v>0</v>
      </c>
      <c r="HG62" s="75">
        <v>0</v>
      </c>
      <c r="HH62" s="75">
        <v>0</v>
      </c>
      <c r="HI62" s="75">
        <v>0</v>
      </c>
      <c r="HJ62" s="75">
        <v>0</v>
      </c>
      <c r="HK62" s="75">
        <v>0</v>
      </c>
      <c r="HL62" s="75">
        <v>0</v>
      </c>
      <c r="HM62" s="75">
        <v>0</v>
      </c>
      <c r="HN62" s="75">
        <v>0</v>
      </c>
      <c r="HO62" s="75">
        <v>0</v>
      </c>
      <c r="HP62" s="75">
        <v>0</v>
      </c>
      <c r="HQ62" s="75">
        <v>0</v>
      </c>
      <c r="HR62" s="75">
        <v>0</v>
      </c>
      <c r="HS62" s="25">
        <f t="shared" si="27"/>
        <v>144942</v>
      </c>
      <c r="HT62" s="25">
        <f t="shared" si="28"/>
        <v>144942</v>
      </c>
      <c r="HU62" s="25">
        <f t="shared" si="29"/>
        <v>144942</v>
      </c>
      <c r="HV62" s="25">
        <f t="shared" si="30"/>
        <v>144942</v>
      </c>
      <c r="HW62" s="25">
        <f t="shared" si="31"/>
        <v>144942</v>
      </c>
      <c r="HX62" s="25">
        <f t="shared" si="32"/>
        <v>144942</v>
      </c>
      <c r="HY62" s="25">
        <f t="shared" si="33"/>
        <v>144942</v>
      </c>
      <c r="HZ62" s="25">
        <f t="shared" si="34"/>
        <v>144942</v>
      </c>
      <c r="IA62" s="25">
        <f t="shared" si="35"/>
        <v>144942</v>
      </c>
      <c r="IB62" s="25">
        <f t="shared" si="36"/>
        <v>146257</v>
      </c>
      <c r="IC62" s="25">
        <f t="shared" si="37"/>
        <v>149872</v>
      </c>
      <c r="ID62" s="25">
        <f t="shared" si="38"/>
        <v>149872</v>
      </c>
      <c r="IE62" s="25">
        <f t="shared" si="39"/>
        <v>149872</v>
      </c>
      <c r="IF62" s="25">
        <f t="shared" si="40"/>
        <v>149872</v>
      </c>
      <c r="IG62" s="25">
        <f t="shared" si="41"/>
        <v>149872</v>
      </c>
      <c r="IH62" s="25">
        <f t="shared" si="42"/>
        <v>149872</v>
      </c>
      <c r="II62" s="25">
        <f t="shared" si="43"/>
        <v>149872</v>
      </c>
      <c r="IJ62" s="25">
        <f t="shared" si="44"/>
        <v>149872</v>
      </c>
      <c r="IK62" s="25">
        <f t="shared" si="45"/>
        <v>149872</v>
      </c>
      <c r="IL62" s="25">
        <f t="shared" si="46"/>
        <v>149872</v>
      </c>
      <c r="IM62" s="25">
        <f t="shared" si="47"/>
        <v>149872</v>
      </c>
      <c r="IN62" s="25">
        <f t="shared" si="48"/>
        <v>151187</v>
      </c>
      <c r="IO62" s="25">
        <f t="shared" si="49"/>
        <v>154802</v>
      </c>
      <c r="IP62" s="25">
        <f t="shared" si="50"/>
        <v>154802</v>
      </c>
      <c r="IQ62" s="25">
        <f t="shared" si="840"/>
        <v>154802</v>
      </c>
      <c r="IR62" s="25">
        <f t="shared" si="841"/>
        <v>154802</v>
      </c>
      <c r="IS62" s="25">
        <f t="shared" si="587"/>
        <v>154802</v>
      </c>
      <c r="IT62" s="25">
        <f t="shared" si="588"/>
        <v>154802</v>
      </c>
      <c r="IU62" s="25">
        <f t="shared" si="55"/>
        <v>154802</v>
      </c>
      <c r="IV62" s="25">
        <f t="shared" si="56"/>
        <v>154802</v>
      </c>
      <c r="IW62" s="25">
        <f t="shared" si="671"/>
        <v>154802</v>
      </c>
      <c r="IX62" s="25">
        <f t="shared" si="171"/>
        <v>154802</v>
      </c>
      <c r="IY62" s="25">
        <f t="shared" si="672"/>
        <v>154802</v>
      </c>
      <c r="IZ62" s="25">
        <f t="shared" si="673"/>
        <v>160994</v>
      </c>
      <c r="JA62" s="25">
        <f t="shared" si="842"/>
        <v>178022</v>
      </c>
      <c r="JB62" s="25">
        <f t="shared" si="240"/>
        <v>178022</v>
      </c>
      <c r="JC62" s="25">
        <f t="shared" si="241"/>
        <v>178022</v>
      </c>
      <c r="JD62" s="25">
        <f t="shared" si="835"/>
        <v>178022</v>
      </c>
      <c r="JE62" s="25">
        <f t="shared" si="836"/>
        <v>178022</v>
      </c>
      <c r="JF62" s="25">
        <f t="shared" si="845"/>
        <v>178022</v>
      </c>
      <c r="JG62" s="25">
        <f t="shared" si="846"/>
        <v>178022</v>
      </c>
      <c r="JH62" s="25">
        <f t="shared" si="847"/>
        <v>178022</v>
      </c>
      <c r="JI62" s="25">
        <f t="shared" si="848"/>
        <v>178022</v>
      </c>
      <c r="JJ62" s="25">
        <f t="shared" si="843"/>
        <v>178022</v>
      </c>
      <c r="JK62" s="25">
        <f t="shared" si="844"/>
        <v>178022</v>
      </c>
      <c r="JL62" s="25">
        <f t="shared" si="837"/>
        <v>178022</v>
      </c>
      <c r="JM62" s="25">
        <f t="shared" si="838"/>
        <v>178022</v>
      </c>
      <c r="JN62" s="25">
        <f t="shared" si="428"/>
        <v>178022</v>
      </c>
      <c r="JO62" s="25">
        <f t="shared" si="429"/>
        <v>178022</v>
      </c>
      <c r="JP62" s="25">
        <f t="shared" si="759"/>
        <v>178022</v>
      </c>
      <c r="JQ62" s="25">
        <f t="shared" si="760"/>
        <v>178022</v>
      </c>
      <c r="JR62" s="25">
        <f t="shared" si="761"/>
        <v>178022</v>
      </c>
      <c r="JS62" s="28">
        <f t="shared" si="65"/>
        <v>178022</v>
      </c>
      <c r="JT62" s="30">
        <f t="shared" si="66"/>
        <v>294</v>
      </c>
      <c r="JU62" s="30">
        <f t="shared" si="67"/>
        <v>294</v>
      </c>
      <c r="JV62" s="30">
        <f t="shared" si="68"/>
        <v>294</v>
      </c>
      <c r="JW62" s="30">
        <f t="shared" si="69"/>
        <v>294</v>
      </c>
      <c r="JX62" s="30">
        <f t="shared" si="70"/>
        <v>294</v>
      </c>
      <c r="JY62" s="30">
        <f t="shared" si="71"/>
        <v>294</v>
      </c>
      <c r="JZ62" s="30">
        <f t="shared" si="72"/>
        <v>294</v>
      </c>
      <c r="KA62" s="30">
        <f t="shared" si="73"/>
        <v>294</v>
      </c>
      <c r="KB62" s="30">
        <f t="shared" si="74"/>
        <v>294</v>
      </c>
      <c r="KC62" s="30">
        <f t="shared" si="75"/>
        <v>296.66734279918865</v>
      </c>
      <c r="KD62" s="30">
        <f t="shared" si="76"/>
        <v>304</v>
      </c>
      <c r="KE62" s="30">
        <f t="shared" si="77"/>
        <v>304</v>
      </c>
      <c r="KF62" s="30">
        <f t="shared" si="78"/>
        <v>304</v>
      </c>
      <c r="KG62" s="30">
        <f t="shared" si="79"/>
        <v>304</v>
      </c>
      <c r="KH62" s="30">
        <f t="shared" si="80"/>
        <v>304</v>
      </c>
      <c r="KI62" s="30">
        <f t="shared" si="81"/>
        <v>304</v>
      </c>
      <c r="KJ62" s="30">
        <f t="shared" si="82"/>
        <v>304</v>
      </c>
      <c r="KK62" s="30">
        <f t="shared" si="83"/>
        <v>304</v>
      </c>
      <c r="KL62" s="30">
        <f t="shared" si="84"/>
        <v>304</v>
      </c>
      <c r="KM62" s="30">
        <f t="shared" si="85"/>
        <v>304</v>
      </c>
      <c r="KN62" s="30">
        <f t="shared" si="86"/>
        <v>304</v>
      </c>
      <c r="KO62" s="30">
        <f t="shared" si="87"/>
        <v>306.66734279918865</v>
      </c>
      <c r="KP62" s="30">
        <f t="shared" si="88"/>
        <v>314</v>
      </c>
      <c r="KQ62" s="30">
        <f t="shared" si="89"/>
        <v>314</v>
      </c>
      <c r="KR62" s="30">
        <f t="shared" si="90"/>
        <v>314</v>
      </c>
      <c r="KS62" s="30">
        <f t="shared" si="91"/>
        <v>314</v>
      </c>
      <c r="KT62" s="30">
        <f t="shared" si="92"/>
        <v>314</v>
      </c>
      <c r="KU62" s="30">
        <f t="shared" si="93"/>
        <v>314</v>
      </c>
      <c r="KV62" s="30">
        <f t="shared" si="94"/>
        <v>314</v>
      </c>
      <c r="KW62" s="30">
        <f t="shared" si="95"/>
        <v>314</v>
      </c>
      <c r="KX62" s="30">
        <f t="shared" si="96"/>
        <v>314</v>
      </c>
      <c r="KY62" s="30">
        <f t="shared" si="97"/>
        <v>314</v>
      </c>
      <c r="KZ62" s="30">
        <f t="shared" si="98"/>
        <v>314</v>
      </c>
      <c r="LA62" s="30">
        <f t="shared" si="99"/>
        <v>326.55983772819474</v>
      </c>
      <c r="LB62" s="30">
        <f t="shared" si="99"/>
        <v>361.09939148073022</v>
      </c>
      <c r="LC62" s="30">
        <f t="shared" si="99"/>
        <v>361.09939148073022</v>
      </c>
      <c r="LD62" s="30">
        <f t="shared" si="99"/>
        <v>361.09939148073022</v>
      </c>
      <c r="LE62" s="30">
        <f t="shared" si="304"/>
        <v>361.09939148073022</v>
      </c>
      <c r="LF62" s="30">
        <f t="shared" si="304"/>
        <v>361.09939148073022</v>
      </c>
      <c r="LG62" s="30">
        <f t="shared" si="304"/>
        <v>361.09939148073022</v>
      </c>
      <c r="LH62" s="30">
        <f t="shared" si="304"/>
        <v>361.09939148073022</v>
      </c>
      <c r="LI62" s="30">
        <f t="shared" si="304"/>
        <v>361.09939148073022</v>
      </c>
      <c r="LJ62" s="30">
        <f t="shared" si="585"/>
        <v>361.09939148073022</v>
      </c>
      <c r="LK62" s="30">
        <f t="shared" si="585"/>
        <v>361.09939148073022</v>
      </c>
      <c r="LL62" s="30">
        <f t="shared" si="585"/>
        <v>361.09939148073022</v>
      </c>
      <c r="LM62" s="30">
        <f t="shared" si="585"/>
        <v>361.09939148073022</v>
      </c>
      <c r="LN62" s="30">
        <f t="shared" si="585"/>
        <v>361.09939148073022</v>
      </c>
      <c r="LO62" s="30">
        <f t="shared" si="585"/>
        <v>361.09939148073022</v>
      </c>
      <c r="LP62" s="30">
        <f t="shared" si="585"/>
        <v>361.09939148073022</v>
      </c>
      <c r="LQ62" s="30">
        <f t="shared" si="585"/>
        <v>361.09939148073022</v>
      </c>
      <c r="LR62" s="30">
        <f t="shared" si="586"/>
        <v>361.09939148073022</v>
      </c>
      <c r="LS62" s="30">
        <f t="shared" si="586"/>
        <v>361.09939148073022</v>
      </c>
      <c r="LT62" s="69">
        <f t="shared" si="100"/>
        <v>361.09939148073022</v>
      </c>
      <c r="LU62" s="40">
        <f t="shared" si="101"/>
        <v>361.09939148073022</v>
      </c>
      <c r="LV62" s="40">
        <f t="shared" si="102"/>
        <v>0</v>
      </c>
    </row>
    <row r="63" spans="1:334" x14ac:dyDescent="0.25">
      <c r="A63" s="21">
        <f t="shared" si="103"/>
        <v>62</v>
      </c>
      <c r="B63" s="22" t="s">
        <v>211</v>
      </c>
      <c r="C63" s="21" t="s">
        <v>528</v>
      </c>
      <c r="D63" s="22" t="s">
        <v>17</v>
      </c>
      <c r="E63" s="23" t="s">
        <v>856</v>
      </c>
      <c r="F63" s="21" t="s">
        <v>1022</v>
      </c>
      <c r="G63" s="32" t="s">
        <v>263</v>
      </c>
      <c r="H63" s="24" t="s">
        <v>1403</v>
      </c>
      <c r="I63" s="21" t="s">
        <v>196</v>
      </c>
      <c r="J63" s="94">
        <v>41432</v>
      </c>
      <c r="K63" s="94">
        <v>43164</v>
      </c>
      <c r="L63" s="21" t="s">
        <v>275</v>
      </c>
      <c r="M63" s="25">
        <v>451</v>
      </c>
      <c r="N63" s="25">
        <v>753</v>
      </c>
      <c r="O63" s="26">
        <v>0.16</v>
      </c>
      <c r="P63" s="27">
        <v>0</v>
      </c>
      <c r="Q63" s="27">
        <v>290000</v>
      </c>
      <c r="R63" s="27">
        <v>301455</v>
      </c>
      <c r="S63" s="27">
        <v>383589</v>
      </c>
      <c r="T63" s="25">
        <v>515764</v>
      </c>
      <c r="U63" s="25">
        <v>422257</v>
      </c>
      <c r="V63" s="25">
        <v>685425</v>
      </c>
      <c r="W63" s="25">
        <v>391951</v>
      </c>
      <c r="X63" s="25">
        <v>613574.1</v>
      </c>
      <c r="Y63" s="25">
        <v>497055</v>
      </c>
      <c r="Z63" s="25">
        <v>439136.6</v>
      </c>
      <c r="AA63" s="25">
        <v>576943</v>
      </c>
      <c r="AB63" s="25">
        <v>587606</v>
      </c>
      <c r="AC63" s="25">
        <v>780003.95</v>
      </c>
      <c r="AD63" s="25">
        <v>593830.1</v>
      </c>
      <c r="AE63" s="25">
        <v>622117.44999999995</v>
      </c>
      <c r="AF63" s="25">
        <v>653997.1</v>
      </c>
      <c r="AG63" s="25">
        <v>438509</v>
      </c>
      <c r="AH63" s="25">
        <v>646088</v>
      </c>
      <c r="AI63" s="25">
        <v>486618</v>
      </c>
      <c r="AJ63" s="25">
        <v>615465</v>
      </c>
      <c r="AK63" s="25">
        <v>641380</v>
      </c>
      <c r="AL63" s="25">
        <v>430466</v>
      </c>
      <c r="AM63" s="25">
        <v>543400</v>
      </c>
      <c r="AN63" s="25">
        <v>658829</v>
      </c>
      <c r="AO63" s="25">
        <v>753189.1</v>
      </c>
      <c r="AP63" s="25">
        <v>479668.65</v>
      </c>
      <c r="AQ63" s="25">
        <v>723710.51</v>
      </c>
      <c r="AR63" s="25">
        <v>865903</v>
      </c>
      <c r="AS63" s="25">
        <v>580114.30000000005</v>
      </c>
      <c r="AT63" s="25">
        <v>662673</v>
      </c>
      <c r="AU63" s="25">
        <v>668909.91257678263</v>
      </c>
      <c r="AV63" s="25">
        <v>553023.50008242205</v>
      </c>
      <c r="AW63" s="25">
        <v>566109</v>
      </c>
      <c r="AX63" s="25">
        <v>775770.61230719998</v>
      </c>
      <c r="AY63" s="25">
        <v>823212.22597973328</v>
      </c>
      <c r="AZ63" s="25">
        <v>680248.55</v>
      </c>
      <c r="BA63" s="25">
        <v>739102.63094676845</v>
      </c>
      <c r="BB63" s="25">
        <v>470504.6</v>
      </c>
      <c r="BC63" s="25">
        <v>641214.71</v>
      </c>
      <c r="BD63" s="75">
        <v>548877.38</v>
      </c>
      <c r="BE63" s="75">
        <v>428749</v>
      </c>
      <c r="BF63" s="75">
        <v>586805.19999999995</v>
      </c>
      <c r="BG63" s="75">
        <v>389058</v>
      </c>
      <c r="BH63" s="75">
        <v>571888.69999999995</v>
      </c>
      <c r="BI63" s="75">
        <v>618575</v>
      </c>
      <c r="BJ63" s="75">
        <v>396228</v>
      </c>
      <c r="BK63" s="75">
        <v>504587</v>
      </c>
      <c r="BL63" s="75">
        <v>738337.5</v>
      </c>
      <c r="BM63" s="75">
        <v>797068.80000000005</v>
      </c>
      <c r="BN63" s="75">
        <v>0</v>
      </c>
      <c r="BO63" s="75">
        <v>0</v>
      </c>
      <c r="BP63" s="28">
        <f t="shared" si="63"/>
        <v>767703.15</v>
      </c>
      <c r="BQ63" s="29">
        <f t="shared" si="523"/>
        <v>0</v>
      </c>
      <c r="BR63" s="29">
        <f t="shared" si="524"/>
        <v>643.01552106430154</v>
      </c>
      <c r="BS63" s="29">
        <f t="shared" si="525"/>
        <v>668.41463414634143</v>
      </c>
      <c r="BT63" s="29">
        <f t="shared" si="526"/>
        <v>850.52993348115297</v>
      </c>
      <c r="BU63" s="29">
        <f t="shared" si="527"/>
        <v>1143.60088691796</v>
      </c>
      <c r="BV63" s="29">
        <f t="shared" si="528"/>
        <v>936.26829268292681</v>
      </c>
      <c r="BW63" s="29">
        <f t="shared" si="529"/>
        <v>1519.7893569844789</v>
      </c>
      <c r="BX63" s="29">
        <f t="shared" si="530"/>
        <v>869.07095343680714</v>
      </c>
      <c r="BY63" s="29">
        <f t="shared" si="531"/>
        <v>1360.4747228381375</v>
      </c>
      <c r="BZ63" s="29">
        <f t="shared" si="532"/>
        <v>1102.1175166297116</v>
      </c>
      <c r="CA63" s="29">
        <f t="shared" si="533"/>
        <v>973.69534368070947</v>
      </c>
      <c r="CB63" s="29">
        <f t="shared" si="534"/>
        <v>1279.2527716186253</v>
      </c>
      <c r="CC63" s="29">
        <f t="shared" si="535"/>
        <v>1302.8957871396897</v>
      </c>
      <c r="CD63" s="29">
        <f t="shared" si="536"/>
        <v>1729.4987804878049</v>
      </c>
      <c r="CE63" s="29">
        <f t="shared" si="537"/>
        <v>1316.6964523281597</v>
      </c>
      <c r="CF63" s="29">
        <f t="shared" si="538"/>
        <v>1379.4178492239466</v>
      </c>
      <c r="CG63" s="29">
        <f t="shared" si="539"/>
        <v>1450.1044345898003</v>
      </c>
      <c r="CH63" s="29">
        <f t="shared" si="540"/>
        <v>972.30376940133033</v>
      </c>
      <c r="CI63" s="29">
        <f t="shared" si="541"/>
        <v>1432.5676274944567</v>
      </c>
      <c r="CJ63" s="29">
        <f t="shared" si="542"/>
        <v>1078.9756097560976</v>
      </c>
      <c r="CK63" s="29">
        <f t="shared" si="543"/>
        <v>1364.6674057649668</v>
      </c>
      <c r="CL63" s="29">
        <f t="shared" si="544"/>
        <v>1422.128603104213</v>
      </c>
      <c r="CM63" s="29">
        <f t="shared" si="545"/>
        <v>954.47006651884703</v>
      </c>
      <c r="CN63" s="29">
        <f t="shared" si="546"/>
        <v>1204.8780487804879</v>
      </c>
      <c r="CO63" s="29">
        <f t="shared" si="547"/>
        <v>1460.8181818181818</v>
      </c>
      <c r="CP63" s="29">
        <f t="shared" si="548"/>
        <v>1670.0423503325942</v>
      </c>
      <c r="CQ63" s="29">
        <f t="shared" si="549"/>
        <v>1063.5668514412416</v>
      </c>
      <c r="CR63" s="29">
        <f t="shared" si="839"/>
        <v>1604.679623059867</v>
      </c>
      <c r="CS63" s="29">
        <f t="shared" si="839"/>
        <v>1919.9623059866963</v>
      </c>
      <c r="CT63" s="29">
        <f t="shared" si="839"/>
        <v>1286.2844789356986</v>
      </c>
      <c r="CU63" s="29">
        <f t="shared" si="839"/>
        <v>1469.3414634146341</v>
      </c>
      <c r="CV63" s="29">
        <f t="shared" si="839"/>
        <v>1483.170537864263</v>
      </c>
      <c r="CW63" s="29">
        <f t="shared" si="839"/>
        <v>1226.2161864355255</v>
      </c>
      <c r="CX63" s="29">
        <f t="shared" si="834"/>
        <v>1255.2305986696231</v>
      </c>
      <c r="CY63" s="29">
        <f t="shared" si="834"/>
        <v>1720.112222410643</v>
      </c>
      <c r="CZ63" s="29">
        <f t="shared" si="834"/>
        <v>1825.3042704650406</v>
      </c>
      <c r="DA63" s="29">
        <f t="shared" si="834"/>
        <v>1508.3116407982263</v>
      </c>
      <c r="DB63" s="29">
        <f t="shared" si="834"/>
        <v>1638.8084943387328</v>
      </c>
      <c r="DC63" s="29">
        <f t="shared" si="834"/>
        <v>1043.2474501108647</v>
      </c>
      <c r="DD63" s="29">
        <f t="shared" si="834"/>
        <v>1421.7621064301552</v>
      </c>
      <c r="DE63" s="29">
        <f t="shared" si="551"/>
        <v>1217.0230155210643</v>
      </c>
      <c r="DF63" s="29">
        <f t="shared" si="552"/>
        <v>950.66297117516626</v>
      </c>
      <c r="DG63" s="29">
        <f t="shared" si="553"/>
        <v>1301.1201773835919</v>
      </c>
      <c r="DH63" s="29">
        <f t="shared" si="554"/>
        <v>862.6563192904656</v>
      </c>
      <c r="DI63" s="29">
        <f t="shared" si="555"/>
        <v>1268.0458980044345</v>
      </c>
      <c r="DJ63" s="29">
        <f t="shared" si="556"/>
        <v>1371.5631929046563</v>
      </c>
      <c r="DK63" s="29">
        <f t="shared" si="556"/>
        <v>878.55432372505538</v>
      </c>
      <c r="DL63" s="29">
        <f t="shared" si="556"/>
        <v>1118.8181818181818</v>
      </c>
      <c r="DM63" s="29">
        <f t="shared" si="556"/>
        <v>1637.1119733924611</v>
      </c>
      <c r="DN63" s="29">
        <f t="shared" si="557"/>
        <v>1767.3365853658538</v>
      </c>
      <c r="DO63" s="29">
        <f t="shared" si="557"/>
        <v>0</v>
      </c>
      <c r="DP63" s="29">
        <f t="shared" si="557"/>
        <v>0</v>
      </c>
      <c r="DQ63" s="105">
        <f t="shared" si="558"/>
        <v>1702.2242793791575</v>
      </c>
      <c r="DR63" s="25">
        <v>0</v>
      </c>
      <c r="DS63" s="25">
        <v>175000</v>
      </c>
      <c r="DT63" s="25">
        <v>175000</v>
      </c>
      <c r="DU63" s="25">
        <v>175000</v>
      </c>
      <c r="DV63" s="25">
        <v>175000</v>
      </c>
      <c r="DW63" s="25">
        <v>175000</v>
      </c>
      <c r="DX63" s="25">
        <v>175000</v>
      </c>
      <c r="DY63" s="25">
        <v>175000</v>
      </c>
      <c r="DZ63" s="25">
        <v>175000</v>
      </c>
      <c r="EA63" s="25">
        <v>175000</v>
      </c>
      <c r="EB63" s="25">
        <v>175000</v>
      </c>
      <c r="EC63" s="25">
        <v>175000</v>
      </c>
      <c r="ED63" s="25">
        <v>187500</v>
      </c>
      <c r="EE63" s="25">
        <v>190000</v>
      </c>
      <c r="EF63" s="25">
        <v>190000</v>
      </c>
      <c r="EG63" s="25">
        <v>190000</v>
      </c>
      <c r="EH63" s="25">
        <v>190000</v>
      </c>
      <c r="EI63" s="25">
        <v>190000</v>
      </c>
      <c r="EJ63" s="25">
        <v>190000</v>
      </c>
      <c r="EK63" s="25">
        <v>190000</v>
      </c>
      <c r="EL63" s="25">
        <v>190000</v>
      </c>
      <c r="EM63" s="25">
        <v>190000</v>
      </c>
      <c r="EN63" s="25">
        <v>190000</v>
      </c>
      <c r="EO63" s="25">
        <v>190000</v>
      </c>
      <c r="EP63" s="25">
        <v>206667</v>
      </c>
      <c r="EQ63" s="25">
        <v>210000</v>
      </c>
      <c r="ER63" s="25">
        <v>210000</v>
      </c>
      <c r="ES63" s="25">
        <v>210000</v>
      </c>
      <c r="ET63" s="25">
        <v>210000</v>
      </c>
      <c r="EU63" s="25">
        <v>210000</v>
      </c>
      <c r="EV63" s="25">
        <v>210000</v>
      </c>
      <c r="EW63" s="25">
        <v>210000</v>
      </c>
      <c r="EX63" s="25">
        <v>210000</v>
      </c>
      <c r="EY63" s="25">
        <v>210000</v>
      </c>
      <c r="EZ63" s="25">
        <v>210000</v>
      </c>
      <c r="FA63" s="25">
        <v>210000</v>
      </c>
      <c r="FB63" s="25">
        <v>221995</v>
      </c>
      <c r="FC63" s="25">
        <v>224394</v>
      </c>
      <c r="FD63" s="25">
        <v>224394</v>
      </c>
      <c r="FE63" s="25">
        <v>224394</v>
      </c>
      <c r="FF63" s="25">
        <v>224394</v>
      </c>
      <c r="FG63" s="25">
        <v>224394</v>
      </c>
      <c r="FH63" s="25">
        <v>224394</v>
      </c>
      <c r="FI63" s="25">
        <v>224394</v>
      </c>
      <c r="FJ63" s="25">
        <v>224394</v>
      </c>
      <c r="FK63" s="25">
        <v>224394</v>
      </c>
      <c r="FL63" s="25">
        <v>224394</v>
      </c>
      <c r="FM63" s="25">
        <v>224394</v>
      </c>
      <c r="FN63" s="25">
        <v>237572</v>
      </c>
      <c r="FO63" s="25">
        <v>240207</v>
      </c>
      <c r="FP63" s="25">
        <v>0</v>
      </c>
      <c r="FQ63" s="75">
        <v>0</v>
      </c>
      <c r="FR63" s="28">
        <f t="shared" si="64"/>
        <v>238889.5</v>
      </c>
      <c r="FS63" s="25">
        <v>0</v>
      </c>
      <c r="FT63" s="25">
        <v>0</v>
      </c>
      <c r="FU63" s="25">
        <v>0</v>
      </c>
      <c r="FV63" s="25">
        <v>0</v>
      </c>
      <c r="FW63" s="25">
        <v>0</v>
      </c>
      <c r="FX63" s="25">
        <v>0</v>
      </c>
      <c r="FY63" s="25">
        <v>0</v>
      </c>
      <c r="FZ63" s="25">
        <v>0</v>
      </c>
      <c r="GA63" s="25">
        <v>0</v>
      </c>
      <c r="GB63" s="25">
        <v>0</v>
      </c>
      <c r="GC63" s="25">
        <v>0</v>
      </c>
      <c r="GD63" s="25">
        <v>0</v>
      </c>
      <c r="GE63" s="25">
        <v>0</v>
      </c>
      <c r="GF63" s="25">
        <v>0</v>
      </c>
      <c r="GG63" s="25">
        <v>0</v>
      </c>
      <c r="GH63" s="25">
        <v>0</v>
      </c>
      <c r="GI63" s="25">
        <v>0</v>
      </c>
      <c r="GJ63" s="25">
        <v>0</v>
      </c>
      <c r="GK63" s="25">
        <v>0</v>
      </c>
      <c r="GL63" s="25">
        <v>0</v>
      </c>
      <c r="GM63" s="25">
        <v>0</v>
      </c>
      <c r="GN63" s="25">
        <v>0</v>
      </c>
      <c r="GO63" s="25">
        <v>0</v>
      </c>
      <c r="GP63" s="25">
        <v>0</v>
      </c>
      <c r="GQ63" s="25">
        <v>0</v>
      </c>
      <c r="GR63" s="25">
        <v>0</v>
      </c>
      <c r="GS63" s="25">
        <v>0</v>
      </c>
      <c r="GT63" s="25">
        <v>0</v>
      </c>
      <c r="GU63" s="25">
        <v>0</v>
      </c>
      <c r="GV63" s="25">
        <v>0</v>
      </c>
      <c r="GW63" s="25">
        <v>0</v>
      </c>
      <c r="GX63" s="25">
        <v>0</v>
      </c>
      <c r="GY63" s="25">
        <v>0</v>
      </c>
      <c r="GZ63" s="25">
        <v>0</v>
      </c>
      <c r="HA63" s="25">
        <v>0</v>
      </c>
      <c r="HB63" s="25">
        <v>0</v>
      </c>
      <c r="HC63" s="75">
        <v>0</v>
      </c>
      <c r="HD63" s="75">
        <v>0</v>
      </c>
      <c r="HE63" s="75">
        <v>0</v>
      </c>
      <c r="HF63" s="75">
        <v>0</v>
      </c>
      <c r="HG63" s="75">
        <v>0</v>
      </c>
      <c r="HH63" s="75">
        <v>0</v>
      </c>
      <c r="HI63" s="75">
        <v>0</v>
      </c>
      <c r="HJ63" s="75">
        <v>0</v>
      </c>
      <c r="HK63" s="75">
        <v>0</v>
      </c>
      <c r="HL63" s="75">
        <v>0</v>
      </c>
      <c r="HM63" s="75">
        <v>0</v>
      </c>
      <c r="HN63" s="75">
        <v>0</v>
      </c>
      <c r="HO63" s="75">
        <v>0</v>
      </c>
      <c r="HP63" s="75">
        <v>0</v>
      </c>
      <c r="HQ63" s="75">
        <v>0</v>
      </c>
      <c r="HR63" s="75">
        <v>0</v>
      </c>
      <c r="HS63" s="25">
        <f t="shared" si="27"/>
        <v>0</v>
      </c>
      <c r="HT63" s="25">
        <f t="shared" si="28"/>
        <v>175000</v>
      </c>
      <c r="HU63" s="25">
        <f t="shared" si="29"/>
        <v>175000</v>
      </c>
      <c r="HV63" s="25">
        <f t="shared" si="30"/>
        <v>175000</v>
      </c>
      <c r="HW63" s="25">
        <f t="shared" si="31"/>
        <v>175000</v>
      </c>
      <c r="HX63" s="25">
        <f t="shared" si="32"/>
        <v>175000</v>
      </c>
      <c r="HY63" s="25">
        <f t="shared" si="33"/>
        <v>175000</v>
      </c>
      <c r="HZ63" s="25">
        <f t="shared" si="34"/>
        <v>175000</v>
      </c>
      <c r="IA63" s="25">
        <f t="shared" si="35"/>
        <v>175000</v>
      </c>
      <c r="IB63" s="25">
        <f t="shared" si="36"/>
        <v>175000</v>
      </c>
      <c r="IC63" s="25">
        <f t="shared" si="37"/>
        <v>175000</v>
      </c>
      <c r="ID63" s="25">
        <f t="shared" si="38"/>
        <v>175000</v>
      </c>
      <c r="IE63" s="25">
        <f t="shared" si="39"/>
        <v>187500</v>
      </c>
      <c r="IF63" s="25">
        <f t="shared" si="40"/>
        <v>190000</v>
      </c>
      <c r="IG63" s="25">
        <f t="shared" si="41"/>
        <v>190000</v>
      </c>
      <c r="IH63" s="25">
        <f t="shared" si="42"/>
        <v>190000</v>
      </c>
      <c r="II63" s="25">
        <f t="shared" si="43"/>
        <v>190000</v>
      </c>
      <c r="IJ63" s="25">
        <f t="shared" si="44"/>
        <v>190000</v>
      </c>
      <c r="IK63" s="25">
        <f t="shared" si="45"/>
        <v>190000</v>
      </c>
      <c r="IL63" s="25">
        <f t="shared" si="46"/>
        <v>190000</v>
      </c>
      <c r="IM63" s="25">
        <f t="shared" si="47"/>
        <v>190000</v>
      </c>
      <c r="IN63" s="25">
        <f t="shared" si="48"/>
        <v>190000</v>
      </c>
      <c r="IO63" s="25">
        <f t="shared" si="49"/>
        <v>190000</v>
      </c>
      <c r="IP63" s="25">
        <f t="shared" si="50"/>
        <v>190000</v>
      </c>
      <c r="IQ63" s="25">
        <f t="shared" si="840"/>
        <v>206667</v>
      </c>
      <c r="IR63" s="25">
        <f t="shared" si="841"/>
        <v>210000</v>
      </c>
      <c r="IS63" s="25">
        <f t="shared" si="587"/>
        <v>210000</v>
      </c>
      <c r="IT63" s="25">
        <f t="shared" si="588"/>
        <v>210000</v>
      </c>
      <c r="IU63" s="25">
        <f t="shared" si="55"/>
        <v>210000</v>
      </c>
      <c r="IV63" s="25">
        <f t="shared" si="56"/>
        <v>210000</v>
      </c>
      <c r="IW63" s="25">
        <f t="shared" si="671"/>
        <v>210000</v>
      </c>
      <c r="IX63" s="25">
        <f t="shared" si="171"/>
        <v>210000</v>
      </c>
      <c r="IY63" s="25">
        <f t="shared" si="672"/>
        <v>210000</v>
      </c>
      <c r="IZ63" s="25">
        <f t="shared" si="673"/>
        <v>210000</v>
      </c>
      <c r="JA63" s="25">
        <f t="shared" si="842"/>
        <v>210000</v>
      </c>
      <c r="JB63" s="25">
        <f t="shared" si="240"/>
        <v>210000</v>
      </c>
      <c r="JC63" s="25">
        <f t="shared" si="241"/>
        <v>221995</v>
      </c>
      <c r="JD63" s="25">
        <f t="shared" si="835"/>
        <v>224394</v>
      </c>
      <c r="JE63" s="25">
        <f t="shared" si="836"/>
        <v>224394</v>
      </c>
      <c r="JF63" s="25">
        <f t="shared" si="845"/>
        <v>224394</v>
      </c>
      <c r="JG63" s="25">
        <f t="shared" si="846"/>
        <v>224394</v>
      </c>
      <c r="JH63" s="25">
        <f t="shared" si="847"/>
        <v>224394</v>
      </c>
      <c r="JI63" s="25">
        <f t="shared" si="848"/>
        <v>224394</v>
      </c>
      <c r="JJ63" s="25">
        <f t="shared" si="843"/>
        <v>224394</v>
      </c>
      <c r="JK63" s="25">
        <f t="shared" si="844"/>
        <v>224394</v>
      </c>
      <c r="JL63" s="25">
        <f t="shared" si="837"/>
        <v>224394</v>
      </c>
      <c r="JM63" s="25">
        <f t="shared" si="838"/>
        <v>224394</v>
      </c>
      <c r="JN63" s="25">
        <f t="shared" si="428"/>
        <v>224394</v>
      </c>
      <c r="JO63" s="25">
        <f t="shared" si="429"/>
        <v>237572</v>
      </c>
      <c r="JP63" s="25">
        <f t="shared" si="759"/>
        <v>240207</v>
      </c>
      <c r="JQ63" s="25">
        <f t="shared" si="760"/>
        <v>0</v>
      </c>
      <c r="JR63" s="25">
        <f t="shared" si="761"/>
        <v>0</v>
      </c>
      <c r="JS63" s="28">
        <f t="shared" si="65"/>
        <v>238889.5</v>
      </c>
      <c r="JT63" s="30">
        <f t="shared" si="66"/>
        <v>0</v>
      </c>
      <c r="JU63" s="30">
        <f t="shared" si="67"/>
        <v>232.40371845949537</v>
      </c>
      <c r="JV63" s="30">
        <f t="shared" si="68"/>
        <v>232.40371845949537</v>
      </c>
      <c r="JW63" s="30">
        <f t="shared" si="69"/>
        <v>232.40371845949537</v>
      </c>
      <c r="JX63" s="30">
        <f t="shared" si="70"/>
        <v>232.40371845949537</v>
      </c>
      <c r="JY63" s="30">
        <f t="shared" si="71"/>
        <v>232.40371845949537</v>
      </c>
      <c r="JZ63" s="30">
        <f t="shared" si="72"/>
        <v>232.40371845949537</v>
      </c>
      <c r="KA63" s="30">
        <f t="shared" si="73"/>
        <v>232.40371845949537</v>
      </c>
      <c r="KB63" s="30">
        <f t="shared" si="74"/>
        <v>232.40371845949537</v>
      </c>
      <c r="KC63" s="30">
        <f t="shared" si="75"/>
        <v>232.40371845949537</v>
      </c>
      <c r="KD63" s="30">
        <f t="shared" si="76"/>
        <v>232.40371845949537</v>
      </c>
      <c r="KE63" s="30">
        <f t="shared" si="77"/>
        <v>232.40371845949537</v>
      </c>
      <c r="KF63" s="30">
        <f t="shared" si="78"/>
        <v>249.00398406374501</v>
      </c>
      <c r="KG63" s="30">
        <f t="shared" si="79"/>
        <v>252.32403718459494</v>
      </c>
      <c r="KH63" s="30">
        <f t="shared" si="80"/>
        <v>252.32403718459494</v>
      </c>
      <c r="KI63" s="30">
        <f t="shared" si="81"/>
        <v>252.32403718459494</v>
      </c>
      <c r="KJ63" s="30">
        <f t="shared" si="82"/>
        <v>252.32403718459494</v>
      </c>
      <c r="KK63" s="30">
        <f t="shared" si="83"/>
        <v>252.32403718459494</v>
      </c>
      <c r="KL63" s="30">
        <f t="shared" si="84"/>
        <v>252.32403718459494</v>
      </c>
      <c r="KM63" s="30">
        <f t="shared" si="85"/>
        <v>252.32403718459494</v>
      </c>
      <c r="KN63" s="30">
        <f t="shared" si="86"/>
        <v>252.32403718459494</v>
      </c>
      <c r="KO63" s="30">
        <f t="shared" si="87"/>
        <v>252.32403718459494</v>
      </c>
      <c r="KP63" s="30">
        <f t="shared" si="88"/>
        <v>252.32403718459494</v>
      </c>
      <c r="KQ63" s="30">
        <f t="shared" si="89"/>
        <v>252.32403718459494</v>
      </c>
      <c r="KR63" s="30">
        <f t="shared" si="90"/>
        <v>274.45816733067727</v>
      </c>
      <c r="KS63" s="30">
        <f t="shared" si="91"/>
        <v>278.88446215139442</v>
      </c>
      <c r="KT63" s="30">
        <f t="shared" si="92"/>
        <v>278.88446215139442</v>
      </c>
      <c r="KU63" s="30">
        <f t="shared" si="93"/>
        <v>278.88446215139442</v>
      </c>
      <c r="KV63" s="30">
        <f t="shared" si="94"/>
        <v>278.88446215139442</v>
      </c>
      <c r="KW63" s="30">
        <f t="shared" si="95"/>
        <v>278.88446215139442</v>
      </c>
      <c r="KX63" s="30">
        <f t="shared" si="96"/>
        <v>278.88446215139442</v>
      </c>
      <c r="KY63" s="30">
        <f t="shared" si="97"/>
        <v>278.88446215139442</v>
      </c>
      <c r="KZ63" s="30">
        <f t="shared" si="98"/>
        <v>278.88446215139442</v>
      </c>
      <c r="LA63" s="30">
        <f t="shared" si="99"/>
        <v>278.88446215139442</v>
      </c>
      <c r="LB63" s="30">
        <f t="shared" si="99"/>
        <v>278.88446215139442</v>
      </c>
      <c r="LC63" s="30">
        <f t="shared" si="99"/>
        <v>278.88446215139442</v>
      </c>
      <c r="LD63" s="30">
        <f t="shared" si="99"/>
        <v>294.81407702523239</v>
      </c>
      <c r="LE63" s="30">
        <f t="shared" si="304"/>
        <v>298</v>
      </c>
      <c r="LF63" s="30">
        <f t="shared" si="304"/>
        <v>298</v>
      </c>
      <c r="LG63" s="30">
        <f t="shared" si="304"/>
        <v>298</v>
      </c>
      <c r="LH63" s="30">
        <f t="shared" si="304"/>
        <v>298</v>
      </c>
      <c r="LI63" s="30">
        <f t="shared" si="304"/>
        <v>298</v>
      </c>
      <c r="LJ63" s="30">
        <f t="shared" si="585"/>
        <v>298</v>
      </c>
      <c r="LK63" s="30">
        <f t="shared" si="585"/>
        <v>298</v>
      </c>
      <c r="LL63" s="30">
        <f t="shared" si="585"/>
        <v>298</v>
      </c>
      <c r="LM63" s="30">
        <f t="shared" si="585"/>
        <v>298</v>
      </c>
      <c r="LN63" s="30">
        <f t="shared" si="585"/>
        <v>298</v>
      </c>
      <c r="LO63" s="30">
        <f t="shared" si="585"/>
        <v>298</v>
      </c>
      <c r="LP63" s="30">
        <f t="shared" si="585"/>
        <v>315.50066401062418</v>
      </c>
      <c r="LQ63" s="30">
        <f t="shared" ref="LQ63:LS73" si="928">+JP63/$N63</f>
        <v>319</v>
      </c>
      <c r="LR63" s="30">
        <f t="shared" si="928"/>
        <v>0</v>
      </c>
      <c r="LS63" s="30">
        <f t="shared" si="928"/>
        <v>0</v>
      </c>
      <c r="LT63" s="69">
        <f t="shared" si="100"/>
        <v>317.25033200531209</v>
      </c>
      <c r="LU63" s="40">
        <f t="shared" si="101"/>
        <v>0</v>
      </c>
      <c r="LV63" s="40">
        <f t="shared" si="102"/>
        <v>0</v>
      </c>
    </row>
    <row r="64" spans="1:334" x14ac:dyDescent="0.25">
      <c r="A64" s="21">
        <f t="shared" si="103"/>
        <v>63</v>
      </c>
      <c r="B64" s="22" t="s">
        <v>211</v>
      </c>
      <c r="C64" s="21" t="s">
        <v>528</v>
      </c>
      <c r="D64" s="22" t="s">
        <v>7</v>
      </c>
      <c r="E64" s="23" t="s">
        <v>1535</v>
      </c>
      <c r="F64" s="21" t="s">
        <v>1536</v>
      </c>
      <c r="G64" s="23" t="s">
        <v>1534</v>
      </c>
      <c r="H64" s="24" t="s">
        <v>289</v>
      </c>
      <c r="I64" s="21"/>
      <c r="J64" s="94">
        <v>42934</v>
      </c>
      <c r="K64" s="94">
        <v>44685</v>
      </c>
      <c r="L64" s="21" t="s">
        <v>275</v>
      </c>
      <c r="M64" s="25">
        <v>597</v>
      </c>
      <c r="N64" s="25">
        <v>997</v>
      </c>
      <c r="O64" s="26">
        <v>0.14000000000000001</v>
      </c>
      <c r="P64" s="27"/>
      <c r="Q64" s="27"/>
      <c r="R64" s="27"/>
      <c r="S64" s="27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>
        <v>1044453</v>
      </c>
      <c r="BP64" s="28">
        <f t="shared" si="63"/>
        <v>1044453</v>
      </c>
      <c r="BQ64" s="29">
        <f t="shared" ref="BQ64" si="929">+P64/$M64</f>
        <v>0</v>
      </c>
      <c r="BR64" s="29">
        <f t="shared" ref="BR64" si="930">+Q64/$M64</f>
        <v>0</v>
      </c>
      <c r="BS64" s="29">
        <f t="shared" ref="BS64" si="931">+R64/$M64</f>
        <v>0</v>
      </c>
      <c r="BT64" s="29">
        <f t="shared" ref="BT64" si="932">+S64/$M64</f>
        <v>0</v>
      </c>
      <c r="BU64" s="29">
        <f t="shared" ref="BU64" si="933">+T64/$M64</f>
        <v>0</v>
      </c>
      <c r="BV64" s="29">
        <f t="shared" ref="BV64" si="934">+U64/$M64</f>
        <v>0</v>
      </c>
      <c r="BW64" s="29">
        <f t="shared" ref="BW64" si="935">+V64/$M64</f>
        <v>0</v>
      </c>
      <c r="BX64" s="29">
        <f t="shared" ref="BX64" si="936">+W64/$M64</f>
        <v>0</v>
      </c>
      <c r="BY64" s="29">
        <f t="shared" ref="BY64" si="937">+X64/$M64</f>
        <v>0</v>
      </c>
      <c r="BZ64" s="29">
        <f t="shared" ref="BZ64" si="938">+Y64/$M64</f>
        <v>0</v>
      </c>
      <c r="CA64" s="29">
        <f t="shared" ref="CA64" si="939">+Z64/$M64</f>
        <v>0</v>
      </c>
      <c r="CB64" s="29">
        <f t="shared" ref="CB64" si="940">+AA64/$M64</f>
        <v>0</v>
      </c>
      <c r="CC64" s="29">
        <f t="shared" ref="CC64" si="941">+AB64/$M64</f>
        <v>0</v>
      </c>
      <c r="CD64" s="29">
        <f t="shared" ref="CD64" si="942">+AC64/$M64</f>
        <v>0</v>
      </c>
      <c r="CE64" s="29">
        <f t="shared" ref="CE64" si="943">+AD64/$M64</f>
        <v>0</v>
      </c>
      <c r="CF64" s="29">
        <f t="shared" ref="CF64" si="944">+AE64/$M64</f>
        <v>0</v>
      </c>
      <c r="CG64" s="29">
        <f t="shared" ref="CG64" si="945">+AF64/$M64</f>
        <v>0</v>
      </c>
      <c r="CH64" s="29">
        <f t="shared" ref="CH64" si="946">+AG64/$M64</f>
        <v>0</v>
      </c>
      <c r="CI64" s="29">
        <f t="shared" ref="CI64" si="947">+AH64/$M64</f>
        <v>0</v>
      </c>
      <c r="CJ64" s="29">
        <f t="shared" ref="CJ64" si="948">+AI64/$M64</f>
        <v>0</v>
      </c>
      <c r="CK64" s="29">
        <f t="shared" ref="CK64" si="949">+AJ64/$M64</f>
        <v>0</v>
      </c>
      <c r="CL64" s="29">
        <f t="shared" ref="CL64" si="950">+AK64/$M64</f>
        <v>0</v>
      </c>
      <c r="CM64" s="29">
        <f t="shared" ref="CM64" si="951">+AL64/$M64</f>
        <v>0</v>
      </c>
      <c r="CN64" s="29">
        <f t="shared" ref="CN64" si="952">+AM64/$M64</f>
        <v>0</v>
      </c>
      <c r="CO64" s="29">
        <f t="shared" ref="CO64" si="953">+AN64/$M64</f>
        <v>0</v>
      </c>
      <c r="CP64" s="29">
        <f t="shared" ref="CP64" si="954">+AO64/$M64</f>
        <v>0</v>
      </c>
      <c r="CQ64" s="29">
        <f t="shared" ref="CQ64:DD64" si="955">+AP64/$M64</f>
        <v>0</v>
      </c>
      <c r="CR64" s="29">
        <f t="shared" si="955"/>
        <v>0</v>
      </c>
      <c r="CS64" s="29">
        <f t="shared" si="955"/>
        <v>0</v>
      </c>
      <c r="CT64" s="29">
        <f t="shared" si="955"/>
        <v>0</v>
      </c>
      <c r="CU64" s="29">
        <f t="shared" si="955"/>
        <v>0</v>
      </c>
      <c r="CV64" s="29">
        <f t="shared" si="955"/>
        <v>0</v>
      </c>
      <c r="CW64" s="29">
        <f t="shared" si="955"/>
        <v>0</v>
      </c>
      <c r="CX64" s="29">
        <f t="shared" si="955"/>
        <v>0</v>
      </c>
      <c r="CY64" s="29">
        <f t="shared" si="955"/>
        <v>0</v>
      </c>
      <c r="CZ64" s="29">
        <f t="shared" si="955"/>
        <v>0</v>
      </c>
      <c r="DA64" s="29">
        <f t="shared" si="955"/>
        <v>0</v>
      </c>
      <c r="DB64" s="29">
        <f t="shared" si="955"/>
        <v>0</v>
      </c>
      <c r="DC64" s="29">
        <f t="shared" si="955"/>
        <v>0</v>
      </c>
      <c r="DD64" s="29">
        <f t="shared" si="955"/>
        <v>0</v>
      </c>
      <c r="DE64" s="29">
        <f t="shared" ref="DE64" si="956">+BD64/$M64</f>
        <v>0</v>
      </c>
      <c r="DF64" s="29">
        <f t="shared" ref="DF64" si="957">+BE64/$M64</f>
        <v>0</v>
      </c>
      <c r="DG64" s="29">
        <f t="shared" ref="DG64" si="958">+BF64/$M64</f>
        <v>0</v>
      </c>
      <c r="DH64" s="29">
        <f t="shared" ref="DH64" si="959">+BG64/$M64</f>
        <v>0</v>
      </c>
      <c r="DI64" s="29">
        <f t="shared" ref="DI64:DM64" si="960">+BH64/$M64</f>
        <v>0</v>
      </c>
      <c r="DJ64" s="29">
        <f t="shared" si="960"/>
        <v>0</v>
      </c>
      <c r="DK64" s="29">
        <f t="shared" si="960"/>
        <v>0</v>
      </c>
      <c r="DL64" s="29">
        <f t="shared" si="960"/>
        <v>0</v>
      </c>
      <c r="DM64" s="29">
        <f t="shared" si="960"/>
        <v>0</v>
      </c>
      <c r="DN64" s="29">
        <f t="shared" ref="DN64" si="961">+BM64/$M64</f>
        <v>0</v>
      </c>
      <c r="DO64" s="29">
        <f t="shared" ref="DO64" si="962">+BN64/$M64</f>
        <v>0</v>
      </c>
      <c r="DP64" s="29">
        <f t="shared" ref="DP64" si="963">+BO64/$M64</f>
        <v>1749.502512562814</v>
      </c>
      <c r="DQ64" s="105">
        <f t="shared" ref="DQ64" si="964">+BP64/M64</f>
        <v>1749.502512562814</v>
      </c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75">
        <v>299100</v>
      </c>
      <c r="FR64" s="28">
        <f t="shared" si="64"/>
        <v>299100</v>
      </c>
      <c r="FS64" s="25">
        <v>0</v>
      </c>
      <c r="FT64" s="25">
        <v>0</v>
      </c>
      <c r="FU64" s="25">
        <v>0</v>
      </c>
      <c r="FV64" s="25">
        <v>0</v>
      </c>
      <c r="FW64" s="25">
        <v>0</v>
      </c>
      <c r="FX64" s="25">
        <v>0</v>
      </c>
      <c r="FY64" s="25">
        <v>0</v>
      </c>
      <c r="FZ64" s="25">
        <v>0</v>
      </c>
      <c r="GA64" s="25">
        <v>0</v>
      </c>
      <c r="GB64" s="25">
        <v>0</v>
      </c>
      <c r="GC64" s="25">
        <v>0</v>
      </c>
      <c r="GD64" s="25">
        <v>0</v>
      </c>
      <c r="GE64" s="25">
        <v>0</v>
      </c>
      <c r="GF64" s="25">
        <v>0</v>
      </c>
      <c r="GG64" s="25">
        <v>0</v>
      </c>
      <c r="GH64" s="25">
        <v>0</v>
      </c>
      <c r="GI64" s="25">
        <v>0</v>
      </c>
      <c r="GJ64" s="25">
        <v>0</v>
      </c>
      <c r="GK64" s="25">
        <v>0</v>
      </c>
      <c r="GL64" s="25">
        <v>0</v>
      </c>
      <c r="GM64" s="25">
        <v>0</v>
      </c>
      <c r="GN64" s="25">
        <v>0</v>
      </c>
      <c r="GO64" s="25">
        <v>0</v>
      </c>
      <c r="GP64" s="25">
        <v>0</v>
      </c>
      <c r="GQ64" s="25">
        <v>0</v>
      </c>
      <c r="GR64" s="25">
        <v>0</v>
      </c>
      <c r="GS64" s="25">
        <v>0</v>
      </c>
      <c r="GT64" s="25">
        <v>0</v>
      </c>
      <c r="GU64" s="25">
        <v>0</v>
      </c>
      <c r="GV64" s="25">
        <v>0</v>
      </c>
      <c r="GW64" s="25">
        <v>0</v>
      </c>
      <c r="GX64" s="25">
        <v>0</v>
      </c>
      <c r="GY64" s="25">
        <v>0</v>
      </c>
      <c r="GZ64" s="25">
        <v>0</v>
      </c>
      <c r="HA64" s="25">
        <v>0</v>
      </c>
      <c r="HB64" s="25">
        <v>0</v>
      </c>
      <c r="HC64" s="75">
        <v>0</v>
      </c>
      <c r="HD64" s="75">
        <v>0</v>
      </c>
      <c r="HE64" s="75">
        <v>0</v>
      </c>
      <c r="HF64" s="75">
        <v>0</v>
      </c>
      <c r="HG64" s="75">
        <v>0</v>
      </c>
      <c r="HH64" s="75">
        <v>0</v>
      </c>
      <c r="HI64" s="75">
        <v>0</v>
      </c>
      <c r="HJ64" s="75">
        <v>0</v>
      </c>
      <c r="HK64" s="75">
        <v>0</v>
      </c>
      <c r="HL64" s="75">
        <v>0</v>
      </c>
      <c r="HM64" s="75">
        <v>0</v>
      </c>
      <c r="HN64" s="75">
        <v>0</v>
      </c>
      <c r="HO64" s="75">
        <v>0</v>
      </c>
      <c r="HP64" s="75">
        <v>0</v>
      </c>
      <c r="HQ64" s="75">
        <v>0</v>
      </c>
      <c r="HR64" s="75">
        <v>0</v>
      </c>
      <c r="HS64" s="25">
        <f t="shared" ref="HS64" si="965">+DR64+FS64</f>
        <v>0</v>
      </c>
      <c r="HT64" s="25">
        <f t="shared" ref="HT64" si="966">+DS64+FT64</f>
        <v>0</v>
      </c>
      <c r="HU64" s="25">
        <f t="shared" ref="HU64" si="967">+DT64+FU64</f>
        <v>0</v>
      </c>
      <c r="HV64" s="25">
        <f t="shared" ref="HV64" si="968">+DU64+FV64</f>
        <v>0</v>
      </c>
      <c r="HW64" s="25">
        <f t="shared" ref="HW64" si="969">+DV64+FW64</f>
        <v>0</v>
      </c>
      <c r="HX64" s="25">
        <f t="shared" ref="HX64" si="970">+DW64+FX64</f>
        <v>0</v>
      </c>
      <c r="HY64" s="25">
        <f t="shared" ref="HY64" si="971">+DX64+FY64</f>
        <v>0</v>
      </c>
      <c r="HZ64" s="25">
        <f t="shared" ref="HZ64" si="972">+DY64+FZ64</f>
        <v>0</v>
      </c>
      <c r="IA64" s="25">
        <f t="shared" ref="IA64" si="973">+DZ64+GA64</f>
        <v>0</v>
      </c>
      <c r="IB64" s="25">
        <f t="shared" ref="IB64" si="974">+EA64+GB64</f>
        <v>0</v>
      </c>
      <c r="IC64" s="25">
        <f t="shared" ref="IC64" si="975">+EB64+GC64</f>
        <v>0</v>
      </c>
      <c r="ID64" s="25">
        <f t="shared" ref="ID64" si="976">+EC64+GD64</f>
        <v>0</v>
      </c>
      <c r="IE64" s="25">
        <f t="shared" ref="IE64" si="977">+ED64+GE64</f>
        <v>0</v>
      </c>
      <c r="IF64" s="25">
        <f t="shared" ref="IF64" si="978">+EE64+GF64</f>
        <v>0</v>
      </c>
      <c r="IG64" s="25">
        <f t="shared" ref="IG64" si="979">+EF64+GG64</f>
        <v>0</v>
      </c>
      <c r="IH64" s="25">
        <f t="shared" ref="IH64" si="980">+EG64+GH64</f>
        <v>0</v>
      </c>
      <c r="II64" s="25">
        <f t="shared" ref="II64" si="981">+EH64+GI64</f>
        <v>0</v>
      </c>
      <c r="IJ64" s="25">
        <f t="shared" ref="IJ64" si="982">+EI64+GJ64</f>
        <v>0</v>
      </c>
      <c r="IK64" s="25">
        <f t="shared" ref="IK64" si="983">+EJ64+GK64</f>
        <v>0</v>
      </c>
      <c r="IL64" s="25">
        <f t="shared" ref="IL64" si="984">+EK64+GL64</f>
        <v>0</v>
      </c>
      <c r="IM64" s="25">
        <f t="shared" ref="IM64" si="985">+EL64+GM64</f>
        <v>0</v>
      </c>
      <c r="IN64" s="25">
        <f t="shared" ref="IN64" si="986">+EM64+GN64</f>
        <v>0</v>
      </c>
      <c r="IO64" s="25">
        <f t="shared" ref="IO64" si="987">+EN64+GO64</f>
        <v>0</v>
      </c>
      <c r="IP64" s="25">
        <f t="shared" ref="IP64" si="988">+EO64+GP64</f>
        <v>0</v>
      </c>
      <c r="IQ64" s="25">
        <f t="shared" ref="IQ64" si="989">+EP64+GQ64</f>
        <v>0</v>
      </c>
      <c r="IR64" s="25">
        <f t="shared" ref="IR64" si="990">+EQ64+GR64</f>
        <v>0</v>
      </c>
      <c r="IS64" s="25">
        <f t="shared" ref="IS64" si="991">+ER64+GS64</f>
        <v>0</v>
      </c>
      <c r="IT64" s="25">
        <f t="shared" ref="IT64" si="992">+ES64+GT64</f>
        <v>0</v>
      </c>
      <c r="IU64" s="25">
        <f t="shared" ref="IU64" si="993">+ET64+GU64</f>
        <v>0</v>
      </c>
      <c r="IV64" s="25">
        <f t="shared" ref="IV64" si="994">+EU64+GV64</f>
        <v>0</v>
      </c>
      <c r="IW64" s="25">
        <f t="shared" ref="IW64" si="995">+EV64+GW64</f>
        <v>0</v>
      </c>
      <c r="IX64" s="25">
        <f t="shared" ref="IX64" si="996">+EW64+GX64</f>
        <v>0</v>
      </c>
      <c r="IY64" s="25">
        <f t="shared" ref="IY64" si="997">+EX64+GY64</f>
        <v>0</v>
      </c>
      <c r="IZ64" s="25">
        <f t="shared" ref="IZ64" si="998">+EY64+GZ64</f>
        <v>0</v>
      </c>
      <c r="JA64" s="25">
        <f t="shared" ref="JA64" si="999">+EZ64+HA64</f>
        <v>0</v>
      </c>
      <c r="JB64" s="25">
        <f t="shared" ref="JB64" si="1000">+FA64+HB64</f>
        <v>0</v>
      </c>
      <c r="JC64" s="25">
        <f t="shared" ref="JC64" si="1001">+FB64+HC64</f>
        <v>0</v>
      </c>
      <c r="JD64" s="25">
        <f t="shared" ref="JD64" si="1002">+FC64+HD64</f>
        <v>0</v>
      </c>
      <c r="JE64" s="25">
        <f t="shared" ref="JE64" si="1003">+FD64+HE64</f>
        <v>0</v>
      </c>
      <c r="JF64" s="25">
        <f t="shared" ref="JF64" si="1004">+FE64+HF64</f>
        <v>0</v>
      </c>
      <c r="JG64" s="25">
        <f t="shared" ref="JG64" si="1005">+FF64+HG64</f>
        <v>0</v>
      </c>
      <c r="JH64" s="25">
        <f t="shared" ref="JH64" si="1006">+FG64+HH64</f>
        <v>0</v>
      </c>
      <c r="JI64" s="25">
        <f t="shared" ref="JI64" si="1007">+FH64+HI64</f>
        <v>0</v>
      </c>
      <c r="JJ64" s="25">
        <f t="shared" ref="JJ64" si="1008">+FI64+HJ64</f>
        <v>0</v>
      </c>
      <c r="JK64" s="25">
        <f t="shared" ref="JK64" si="1009">+FJ64+HK64</f>
        <v>0</v>
      </c>
      <c r="JL64" s="25">
        <f t="shared" ref="JL64" si="1010">+FK64+HL64</f>
        <v>0</v>
      </c>
      <c r="JM64" s="25">
        <f t="shared" ref="JM64" si="1011">+FL64+HM64</f>
        <v>0</v>
      </c>
      <c r="JN64" s="25">
        <f t="shared" ref="JN64" si="1012">+FM64+HN64</f>
        <v>0</v>
      </c>
      <c r="JO64" s="25">
        <f t="shared" ref="JO64" si="1013">+FN64+HO64</f>
        <v>0</v>
      </c>
      <c r="JP64" s="25">
        <f t="shared" ref="JP64" si="1014">+FO64+HP64</f>
        <v>0</v>
      </c>
      <c r="JQ64" s="25">
        <f t="shared" ref="JQ64" si="1015">+FP64+HQ64</f>
        <v>0</v>
      </c>
      <c r="JR64" s="25">
        <f t="shared" ref="JR64" si="1016">+FQ64+HR64</f>
        <v>299100</v>
      </c>
      <c r="JS64" s="28">
        <f t="shared" ref="JS64" si="1017">+IFERROR(SUMIF(JO64:JR64,"&gt;0",JO64:JR64)/COUNTIF(JO64:JR64,"&gt;0"),0)</f>
        <v>299100</v>
      </c>
      <c r="JT64" s="30">
        <f t="shared" ref="JT64" si="1018">+HS64/$N64</f>
        <v>0</v>
      </c>
      <c r="JU64" s="30">
        <f t="shared" ref="JU64" si="1019">+HT64/$N64</f>
        <v>0</v>
      </c>
      <c r="JV64" s="30">
        <f t="shared" ref="JV64" si="1020">+HU64/$N64</f>
        <v>0</v>
      </c>
      <c r="JW64" s="30">
        <f t="shared" ref="JW64" si="1021">+HV64/$N64</f>
        <v>0</v>
      </c>
      <c r="JX64" s="30">
        <f t="shared" ref="JX64" si="1022">+HW64/$N64</f>
        <v>0</v>
      </c>
      <c r="JY64" s="30">
        <f t="shared" ref="JY64" si="1023">+HX64/$N64</f>
        <v>0</v>
      </c>
      <c r="JZ64" s="30">
        <f t="shared" ref="JZ64" si="1024">+HY64/$N64</f>
        <v>0</v>
      </c>
      <c r="KA64" s="30">
        <f t="shared" ref="KA64" si="1025">+HZ64/$N64</f>
        <v>0</v>
      </c>
      <c r="KB64" s="30">
        <f t="shared" ref="KB64" si="1026">+IA64/$N64</f>
        <v>0</v>
      </c>
      <c r="KC64" s="30">
        <f t="shared" ref="KC64" si="1027">+IB64/$N64</f>
        <v>0</v>
      </c>
      <c r="KD64" s="30">
        <f t="shared" ref="KD64" si="1028">+IC64/$N64</f>
        <v>0</v>
      </c>
      <c r="KE64" s="30">
        <f t="shared" ref="KE64" si="1029">+ID64/$N64</f>
        <v>0</v>
      </c>
      <c r="KF64" s="30">
        <f t="shared" ref="KF64" si="1030">+IE64/$N64</f>
        <v>0</v>
      </c>
      <c r="KG64" s="30">
        <f t="shared" ref="KG64" si="1031">+IF64/$N64</f>
        <v>0</v>
      </c>
      <c r="KH64" s="30">
        <f t="shared" ref="KH64" si="1032">+IG64/$N64</f>
        <v>0</v>
      </c>
      <c r="KI64" s="30">
        <f t="shared" ref="KI64" si="1033">+IH64/$N64</f>
        <v>0</v>
      </c>
      <c r="KJ64" s="30">
        <f t="shared" ref="KJ64" si="1034">+II64/$N64</f>
        <v>0</v>
      </c>
      <c r="KK64" s="30">
        <f t="shared" ref="KK64" si="1035">+IJ64/$N64</f>
        <v>0</v>
      </c>
      <c r="KL64" s="30">
        <f t="shared" ref="KL64" si="1036">+IK64/$N64</f>
        <v>0</v>
      </c>
      <c r="KM64" s="30">
        <f t="shared" ref="KM64" si="1037">+IL64/$N64</f>
        <v>0</v>
      </c>
      <c r="KN64" s="30">
        <f t="shared" ref="KN64" si="1038">+IM64/$N64</f>
        <v>0</v>
      </c>
      <c r="KO64" s="30">
        <f t="shared" ref="KO64" si="1039">+IN64/$N64</f>
        <v>0</v>
      </c>
      <c r="KP64" s="30">
        <f t="shared" ref="KP64" si="1040">+IO64/$N64</f>
        <v>0</v>
      </c>
      <c r="KQ64" s="30">
        <f t="shared" ref="KQ64" si="1041">+IP64/$N64</f>
        <v>0</v>
      </c>
      <c r="KR64" s="30">
        <f t="shared" ref="KR64" si="1042">+IQ64/$N64</f>
        <v>0</v>
      </c>
      <c r="KS64" s="30">
        <f t="shared" ref="KS64" si="1043">+IR64/$N64</f>
        <v>0</v>
      </c>
      <c r="KT64" s="30">
        <f t="shared" ref="KT64" si="1044">+IS64/$N64</f>
        <v>0</v>
      </c>
      <c r="KU64" s="30">
        <f t="shared" ref="KU64" si="1045">+IT64/$N64</f>
        <v>0</v>
      </c>
      <c r="KV64" s="30">
        <f t="shared" ref="KV64" si="1046">+IU64/$N64</f>
        <v>0</v>
      </c>
      <c r="KW64" s="30">
        <f t="shared" ref="KW64" si="1047">+IV64/$N64</f>
        <v>0</v>
      </c>
      <c r="KX64" s="30">
        <f t="shared" ref="KX64" si="1048">+IW64/$N64</f>
        <v>0</v>
      </c>
      <c r="KY64" s="30">
        <f t="shared" ref="KY64" si="1049">+IX64/$N64</f>
        <v>0</v>
      </c>
      <c r="KZ64" s="30">
        <f t="shared" ref="KZ64:LP64" si="1050">+IY64/$N64</f>
        <v>0</v>
      </c>
      <c r="LA64" s="30">
        <f t="shared" si="1050"/>
        <v>0</v>
      </c>
      <c r="LB64" s="30">
        <f t="shared" si="1050"/>
        <v>0</v>
      </c>
      <c r="LC64" s="30">
        <f t="shared" si="1050"/>
        <v>0</v>
      </c>
      <c r="LD64" s="30">
        <f t="shared" si="1050"/>
        <v>0</v>
      </c>
      <c r="LE64" s="30">
        <f t="shared" si="1050"/>
        <v>0</v>
      </c>
      <c r="LF64" s="30">
        <f t="shared" si="1050"/>
        <v>0</v>
      </c>
      <c r="LG64" s="30">
        <f t="shared" si="1050"/>
        <v>0</v>
      </c>
      <c r="LH64" s="30">
        <f t="shared" si="1050"/>
        <v>0</v>
      </c>
      <c r="LI64" s="30">
        <f t="shared" si="1050"/>
        <v>0</v>
      </c>
      <c r="LJ64" s="30">
        <f t="shared" si="1050"/>
        <v>0</v>
      </c>
      <c r="LK64" s="30">
        <f t="shared" si="1050"/>
        <v>0</v>
      </c>
      <c r="LL64" s="30">
        <f t="shared" si="1050"/>
        <v>0</v>
      </c>
      <c r="LM64" s="30">
        <f t="shared" si="1050"/>
        <v>0</v>
      </c>
      <c r="LN64" s="30">
        <f t="shared" si="1050"/>
        <v>0</v>
      </c>
      <c r="LO64" s="30">
        <f t="shared" si="1050"/>
        <v>0</v>
      </c>
      <c r="LP64" s="30">
        <f t="shared" si="1050"/>
        <v>0</v>
      </c>
      <c r="LQ64" s="30">
        <f t="shared" ref="LQ64" si="1051">+JP64/$N64</f>
        <v>0</v>
      </c>
      <c r="LR64" s="30">
        <f t="shared" ref="LR64" si="1052">+JQ64/$N64</f>
        <v>0</v>
      </c>
      <c r="LS64" s="30">
        <f t="shared" ref="LS64" si="1053">+JR64/$N64</f>
        <v>300</v>
      </c>
      <c r="LT64" s="69">
        <f t="shared" ref="LT64" si="1054">+IFERROR(SUMIF(LP64:LS64,"&gt;0",LP64:LS64)/COUNTIF(LP64:LS64,"&gt;0"),0)</f>
        <v>300</v>
      </c>
      <c r="LU64" s="40">
        <f t="shared" ref="LU64" si="1055">+FQ64/N64</f>
        <v>300</v>
      </c>
      <c r="LV64" s="40">
        <f t="shared" ref="LV64" si="1056">+(HR64/N64)</f>
        <v>0</v>
      </c>
    </row>
    <row r="65" spans="1:334" x14ac:dyDescent="0.25">
      <c r="A65" s="21">
        <f t="shared" si="103"/>
        <v>64</v>
      </c>
      <c r="B65" s="22" t="s">
        <v>211</v>
      </c>
      <c r="C65" s="21" t="s">
        <v>529</v>
      </c>
      <c r="D65" s="22" t="s">
        <v>7</v>
      </c>
      <c r="E65" s="23" t="s">
        <v>857</v>
      </c>
      <c r="F65" s="21" t="s">
        <v>1118</v>
      </c>
      <c r="G65" s="23" t="s">
        <v>51</v>
      </c>
      <c r="H65" s="24" t="s">
        <v>292</v>
      </c>
      <c r="I65" s="21" t="s">
        <v>196</v>
      </c>
      <c r="J65" s="94">
        <v>41297</v>
      </c>
      <c r="K65" s="94">
        <v>43030</v>
      </c>
      <c r="L65" s="21" t="s">
        <v>275</v>
      </c>
      <c r="M65" s="25">
        <v>758</v>
      </c>
      <c r="N65" s="25">
        <v>1266</v>
      </c>
      <c r="O65" s="26">
        <v>0.15</v>
      </c>
      <c r="P65" s="27">
        <v>823207</v>
      </c>
      <c r="Q65" s="27">
        <v>682301.05999999982</v>
      </c>
      <c r="R65" s="27">
        <v>541997.03</v>
      </c>
      <c r="S65" s="27">
        <v>948435.80999999994</v>
      </c>
      <c r="T65" s="25">
        <v>944242.61999999976</v>
      </c>
      <c r="U65" s="25">
        <v>770688.91000000015</v>
      </c>
      <c r="V65" s="25">
        <v>1598590.6400000001</v>
      </c>
      <c r="W65" s="25">
        <v>580306</v>
      </c>
      <c r="X65" s="25">
        <v>681990.09999999986</v>
      </c>
      <c r="Y65" s="25">
        <v>710623.34</v>
      </c>
      <c r="Z65" s="25">
        <v>514412.46</v>
      </c>
      <c r="AA65" s="25">
        <v>526646.44999999995</v>
      </c>
      <c r="AB65" s="25">
        <v>775000</v>
      </c>
      <c r="AC65" s="25">
        <v>683588.67</v>
      </c>
      <c r="AD65" s="25">
        <v>719358.22</v>
      </c>
      <c r="AE65" s="25">
        <v>1198548.8899999999</v>
      </c>
      <c r="AF65" s="25">
        <v>719346.77</v>
      </c>
      <c r="AG65" s="25">
        <v>360789</v>
      </c>
      <c r="AH65" s="25">
        <v>712020</v>
      </c>
      <c r="AI65" s="25">
        <v>434013.3</v>
      </c>
      <c r="AJ65" s="25">
        <v>633282.97</v>
      </c>
      <c r="AK65" s="25">
        <v>849033</v>
      </c>
      <c r="AL65" s="25">
        <v>474921.12</v>
      </c>
      <c r="AM65" s="25">
        <v>481599.81</v>
      </c>
      <c r="AN65" s="25">
        <v>319352.05</v>
      </c>
      <c r="AO65" s="25">
        <v>516093.19</v>
      </c>
      <c r="AP65" s="25">
        <v>412735.92</v>
      </c>
      <c r="AQ65" s="25">
        <v>0</v>
      </c>
      <c r="AR65" s="25">
        <v>1489742</v>
      </c>
      <c r="AS65" s="25">
        <v>911523.8</v>
      </c>
      <c r="AT65" s="25">
        <v>1610733</v>
      </c>
      <c r="AU65" s="25">
        <v>1425698.2189353819</v>
      </c>
      <c r="AV65" s="25">
        <v>1148349.869942222</v>
      </c>
      <c r="AW65" s="25">
        <v>1427560</v>
      </c>
      <c r="AX65" s="25">
        <v>902000</v>
      </c>
      <c r="AY65" s="25">
        <v>1488957</v>
      </c>
      <c r="AZ65" s="25">
        <v>908886</v>
      </c>
      <c r="BA65" s="25">
        <v>1132882.0312092197</v>
      </c>
      <c r="BB65" s="25">
        <v>1553248</v>
      </c>
      <c r="BC65" s="25">
        <v>2010684</v>
      </c>
      <c r="BD65" s="75">
        <v>930653</v>
      </c>
      <c r="BE65" s="75">
        <v>1212898</v>
      </c>
      <c r="BF65" s="75">
        <v>2298325</v>
      </c>
      <c r="BG65" s="75">
        <v>1285208</v>
      </c>
      <c r="BH65" s="75">
        <v>1579462</v>
      </c>
      <c r="BI65" s="75">
        <v>1762483.57</v>
      </c>
      <c r="BJ65" s="75">
        <v>785412</v>
      </c>
      <c r="BK65" s="75">
        <v>1141229</v>
      </c>
      <c r="BL65" s="75">
        <v>1319510</v>
      </c>
      <c r="BM65" s="75">
        <v>1040696.63</v>
      </c>
      <c r="BN65" s="75">
        <v>1516477</v>
      </c>
      <c r="BO65" s="75">
        <v>1230355</v>
      </c>
      <c r="BP65" s="28">
        <f t="shared" si="63"/>
        <v>1276759.6575</v>
      </c>
      <c r="BQ65" s="29">
        <f t="shared" si="523"/>
        <v>1086.0250659630608</v>
      </c>
      <c r="BR65" s="29">
        <f t="shared" si="524"/>
        <v>900.13332453825831</v>
      </c>
      <c r="BS65" s="29">
        <f t="shared" si="525"/>
        <v>715.03565963060692</v>
      </c>
      <c r="BT65" s="29">
        <f t="shared" si="526"/>
        <v>1251.2345778364115</v>
      </c>
      <c r="BU65" s="29">
        <f t="shared" si="527"/>
        <v>1245.7026649076513</v>
      </c>
      <c r="BV65" s="29">
        <f t="shared" si="528"/>
        <v>1016.739986807388</v>
      </c>
      <c r="BW65" s="29">
        <f t="shared" si="529"/>
        <v>2108.9586279683381</v>
      </c>
      <c r="BX65" s="29">
        <f t="shared" si="530"/>
        <v>765.57519788918205</v>
      </c>
      <c r="BY65" s="29">
        <f t="shared" si="531"/>
        <v>899.72308707123989</v>
      </c>
      <c r="BZ65" s="29">
        <f t="shared" si="532"/>
        <v>937.4978100263852</v>
      </c>
      <c r="CA65" s="29">
        <f t="shared" si="533"/>
        <v>678.64440633245385</v>
      </c>
      <c r="CB65" s="29">
        <f t="shared" si="534"/>
        <v>694.78423482849598</v>
      </c>
      <c r="CC65" s="29">
        <f t="shared" si="535"/>
        <v>1022.4274406332454</v>
      </c>
      <c r="CD65" s="29">
        <f t="shared" si="536"/>
        <v>901.8320184696571</v>
      </c>
      <c r="CE65" s="29">
        <f t="shared" si="537"/>
        <v>949.02139841688654</v>
      </c>
      <c r="CF65" s="29">
        <f t="shared" si="538"/>
        <v>1581.1990633245382</v>
      </c>
      <c r="CG65" s="29">
        <f t="shared" si="539"/>
        <v>949.00629287598952</v>
      </c>
      <c r="CH65" s="29">
        <f t="shared" si="540"/>
        <v>475.97493403693932</v>
      </c>
      <c r="CI65" s="29">
        <f t="shared" si="541"/>
        <v>939.34036939313989</v>
      </c>
      <c r="CJ65" s="29">
        <f t="shared" si="542"/>
        <v>572.57691292875984</v>
      </c>
      <c r="CK65" s="29">
        <f t="shared" si="543"/>
        <v>835.46565963060686</v>
      </c>
      <c r="CL65" s="29">
        <f t="shared" si="544"/>
        <v>1120.0963060686015</v>
      </c>
      <c r="CM65" s="29">
        <f t="shared" si="545"/>
        <v>626.54501319261215</v>
      </c>
      <c r="CN65" s="29">
        <f t="shared" si="546"/>
        <v>635.35594986807382</v>
      </c>
      <c r="CO65" s="29">
        <f t="shared" si="547"/>
        <v>421.30877308707124</v>
      </c>
      <c r="CP65" s="29">
        <f t="shared" si="548"/>
        <v>680.86172823218999</v>
      </c>
      <c r="CQ65" s="29">
        <f t="shared" si="549"/>
        <v>544.50649076517152</v>
      </c>
      <c r="CR65" s="29">
        <f t="shared" si="839"/>
        <v>0</v>
      </c>
      <c r="CS65" s="29">
        <f t="shared" si="839"/>
        <v>1965.358839050132</v>
      </c>
      <c r="CT65" s="29">
        <f t="shared" si="839"/>
        <v>1202.5379947229553</v>
      </c>
      <c r="CU65" s="29">
        <f t="shared" si="839"/>
        <v>2124.9775725593668</v>
      </c>
      <c r="CV65" s="29">
        <f t="shared" si="839"/>
        <v>1880.8683627115856</v>
      </c>
      <c r="CW65" s="29">
        <f t="shared" si="839"/>
        <v>1514.9734431955435</v>
      </c>
      <c r="CX65" s="29">
        <f t="shared" si="834"/>
        <v>1883.3245382585751</v>
      </c>
      <c r="CY65" s="29">
        <f t="shared" si="834"/>
        <v>1189.9736147757255</v>
      </c>
      <c r="CZ65" s="29">
        <f t="shared" si="834"/>
        <v>1964.3232189973614</v>
      </c>
      <c r="DA65" s="29">
        <f t="shared" si="834"/>
        <v>1199.0580474934036</v>
      </c>
      <c r="DB65" s="29">
        <f t="shared" si="834"/>
        <v>1494.5673234950127</v>
      </c>
      <c r="DC65" s="29">
        <f t="shared" si="834"/>
        <v>2049.1398416886545</v>
      </c>
      <c r="DD65" s="29">
        <f t="shared" si="834"/>
        <v>2652.6174142480213</v>
      </c>
      <c r="DE65" s="29">
        <f t="shared" si="551"/>
        <v>1227.7744063324537</v>
      </c>
      <c r="DF65" s="29">
        <f t="shared" si="552"/>
        <v>1600.1292875989445</v>
      </c>
      <c r="DG65" s="29">
        <f t="shared" si="553"/>
        <v>3032.0910290237466</v>
      </c>
      <c r="DH65" s="29">
        <f t="shared" si="554"/>
        <v>1695.5250659630608</v>
      </c>
      <c r="DI65" s="29">
        <f t="shared" si="555"/>
        <v>2083.7229551451187</v>
      </c>
      <c r="DJ65" s="29">
        <f t="shared" si="556"/>
        <v>2325.1762137203168</v>
      </c>
      <c r="DK65" s="29">
        <f t="shared" si="556"/>
        <v>1036.1635883905012</v>
      </c>
      <c r="DL65" s="29">
        <f t="shared" si="556"/>
        <v>1505.5791556728232</v>
      </c>
      <c r="DM65" s="29">
        <f t="shared" si="556"/>
        <v>1740.778364116095</v>
      </c>
      <c r="DN65" s="29">
        <f t="shared" si="557"/>
        <v>1372.9506992084432</v>
      </c>
      <c r="DO65" s="29">
        <f t="shared" si="557"/>
        <v>2000.6292875989445</v>
      </c>
      <c r="DP65" s="29">
        <f t="shared" si="557"/>
        <v>1623.1596306068602</v>
      </c>
      <c r="DQ65" s="105">
        <f t="shared" si="558"/>
        <v>1684.3794953825857</v>
      </c>
      <c r="DR65" s="25">
        <v>208890</v>
      </c>
      <c r="DS65" s="25">
        <v>208890</v>
      </c>
      <c r="DT65" s="25">
        <v>208890</v>
      </c>
      <c r="DU65" s="25">
        <v>208890</v>
      </c>
      <c r="DV65" s="25">
        <v>208890</v>
      </c>
      <c r="DW65" s="25">
        <v>208890</v>
      </c>
      <c r="DX65" s="25">
        <v>208890</v>
      </c>
      <c r="DY65" s="25">
        <v>208890</v>
      </c>
      <c r="DZ65" s="25">
        <v>212266</v>
      </c>
      <c r="EA65" s="25">
        <v>221550</v>
      </c>
      <c r="EB65" s="25">
        <v>221550</v>
      </c>
      <c r="EC65" s="25">
        <v>221550</v>
      </c>
      <c r="ED65" s="25">
        <v>221550</v>
      </c>
      <c r="EE65" s="25">
        <v>221550</v>
      </c>
      <c r="EF65" s="25">
        <v>221550</v>
      </c>
      <c r="EG65" s="25">
        <v>221550</v>
      </c>
      <c r="EH65" s="25">
        <v>221550</v>
      </c>
      <c r="EI65" s="25">
        <v>221550</v>
      </c>
      <c r="EJ65" s="25">
        <v>221550</v>
      </c>
      <c r="EK65" s="25">
        <v>224926</v>
      </c>
      <c r="EL65" s="25">
        <v>234210</v>
      </c>
      <c r="EM65" s="25">
        <v>234210</v>
      </c>
      <c r="EN65" s="25">
        <v>234210</v>
      </c>
      <c r="EO65" s="25">
        <v>234210</v>
      </c>
      <c r="EP65" s="25">
        <v>234210</v>
      </c>
      <c r="EQ65" s="25">
        <v>234210</v>
      </c>
      <c r="ER65" s="25">
        <v>234210</v>
      </c>
      <c r="ES65" s="25">
        <v>234210</v>
      </c>
      <c r="ET65" s="25">
        <v>234210</v>
      </c>
      <c r="EU65" s="25">
        <v>234210</v>
      </c>
      <c r="EV65" s="25">
        <v>239696</v>
      </c>
      <c r="EW65" s="25">
        <v>254783</v>
      </c>
      <c r="EX65" s="25">
        <v>254783</v>
      </c>
      <c r="EY65" s="25">
        <v>254783</v>
      </c>
      <c r="EZ65" s="25">
        <v>254783</v>
      </c>
      <c r="FA65" s="25">
        <v>254783</v>
      </c>
      <c r="FB65" s="25">
        <v>254783</v>
      </c>
      <c r="FC65" s="25">
        <v>254783</v>
      </c>
      <c r="FD65" s="25">
        <v>254783</v>
      </c>
      <c r="FE65" s="25">
        <v>254783</v>
      </c>
      <c r="FF65" s="25">
        <v>254783</v>
      </c>
      <c r="FG65" s="25">
        <v>254783</v>
      </c>
      <c r="FH65" s="25">
        <v>254783</v>
      </c>
      <c r="FI65" s="25">
        <v>254783</v>
      </c>
      <c r="FJ65" s="25">
        <v>254783</v>
      </c>
      <c r="FK65" s="25">
        <v>254783</v>
      </c>
      <c r="FL65" s="25">
        <v>254783</v>
      </c>
      <c r="FM65" s="25">
        <v>254783</v>
      </c>
      <c r="FN65" s="25">
        <v>254783</v>
      </c>
      <c r="FO65" s="25">
        <v>254783</v>
      </c>
      <c r="FP65" s="25">
        <v>254783</v>
      </c>
      <c r="FQ65" s="75">
        <v>254783</v>
      </c>
      <c r="FR65" s="28">
        <f t="shared" si="64"/>
        <v>254783</v>
      </c>
      <c r="FS65" s="25">
        <v>0</v>
      </c>
      <c r="FT65" s="25">
        <v>0</v>
      </c>
      <c r="FU65" s="25">
        <v>0</v>
      </c>
      <c r="FV65" s="25">
        <v>0</v>
      </c>
      <c r="FW65" s="25">
        <v>0</v>
      </c>
      <c r="FX65" s="25">
        <v>0</v>
      </c>
      <c r="FY65" s="25">
        <v>30899</v>
      </c>
      <c r="FZ65" s="25">
        <v>0</v>
      </c>
      <c r="GA65" s="25">
        <v>0</v>
      </c>
      <c r="GB65" s="25">
        <v>0</v>
      </c>
      <c r="GC65" s="25">
        <v>0</v>
      </c>
      <c r="GD65" s="25">
        <v>0</v>
      </c>
      <c r="GE65" s="25">
        <v>0</v>
      </c>
      <c r="GF65" s="25">
        <v>0</v>
      </c>
      <c r="GG65" s="25">
        <v>0</v>
      </c>
      <c r="GH65" s="25">
        <v>0</v>
      </c>
      <c r="GI65" s="25">
        <v>0</v>
      </c>
      <c r="GJ65" s="25">
        <v>0</v>
      </c>
      <c r="GK65" s="25">
        <v>0</v>
      </c>
      <c r="GL65" s="25">
        <v>0</v>
      </c>
      <c r="GM65" s="25">
        <v>0</v>
      </c>
      <c r="GN65" s="25">
        <v>0</v>
      </c>
      <c r="GO65" s="25">
        <v>0</v>
      </c>
      <c r="GP65" s="25">
        <v>0</v>
      </c>
      <c r="GQ65" s="25">
        <v>0</v>
      </c>
      <c r="GR65" s="25">
        <v>0</v>
      </c>
      <c r="GS65" s="25">
        <v>0</v>
      </c>
      <c r="GT65" s="25">
        <v>0</v>
      </c>
      <c r="GU65" s="25">
        <v>0</v>
      </c>
      <c r="GV65" s="25">
        <v>0</v>
      </c>
      <c r="GW65" s="25">
        <v>1914</v>
      </c>
      <c r="GX65" s="25">
        <v>0</v>
      </c>
      <c r="GY65" s="25">
        <v>0</v>
      </c>
      <c r="GZ65" s="25">
        <v>0</v>
      </c>
      <c r="HA65" s="25">
        <v>0</v>
      </c>
      <c r="HB65" s="25">
        <v>0</v>
      </c>
      <c r="HC65" s="75">
        <v>0</v>
      </c>
      <c r="HD65" s="75">
        <v>0</v>
      </c>
      <c r="HE65" s="75">
        <v>0</v>
      </c>
      <c r="HF65" s="75">
        <v>46820</v>
      </c>
      <c r="HG65" s="75">
        <v>0</v>
      </c>
      <c r="HH65" s="75">
        <v>0</v>
      </c>
      <c r="HI65" s="75">
        <v>89966</v>
      </c>
      <c r="HJ65" s="75">
        <v>0</v>
      </c>
      <c r="HK65" s="75">
        <v>0</v>
      </c>
      <c r="HL65" s="75">
        <v>9590</v>
      </c>
      <c r="HM65" s="75">
        <v>0</v>
      </c>
      <c r="HN65" s="75">
        <v>0</v>
      </c>
      <c r="HO65" s="75">
        <v>0</v>
      </c>
      <c r="HP65" s="75">
        <v>0</v>
      </c>
      <c r="HQ65" s="75">
        <v>0</v>
      </c>
      <c r="HR65" s="75">
        <v>0</v>
      </c>
      <c r="HS65" s="25">
        <f t="shared" si="27"/>
        <v>208890</v>
      </c>
      <c r="HT65" s="25">
        <f t="shared" si="28"/>
        <v>208890</v>
      </c>
      <c r="HU65" s="25">
        <f t="shared" si="29"/>
        <v>208890</v>
      </c>
      <c r="HV65" s="25">
        <f t="shared" si="30"/>
        <v>208890</v>
      </c>
      <c r="HW65" s="25">
        <f t="shared" si="31"/>
        <v>208890</v>
      </c>
      <c r="HX65" s="25">
        <f t="shared" si="32"/>
        <v>208890</v>
      </c>
      <c r="HY65" s="25">
        <f t="shared" si="33"/>
        <v>239789</v>
      </c>
      <c r="HZ65" s="25">
        <f t="shared" si="34"/>
        <v>208890</v>
      </c>
      <c r="IA65" s="25">
        <f t="shared" si="35"/>
        <v>212266</v>
      </c>
      <c r="IB65" s="25">
        <f t="shared" si="36"/>
        <v>221550</v>
      </c>
      <c r="IC65" s="25">
        <f t="shared" si="37"/>
        <v>221550</v>
      </c>
      <c r="ID65" s="25">
        <f t="shared" si="38"/>
        <v>221550</v>
      </c>
      <c r="IE65" s="25">
        <f t="shared" si="39"/>
        <v>221550</v>
      </c>
      <c r="IF65" s="25">
        <f t="shared" si="40"/>
        <v>221550</v>
      </c>
      <c r="IG65" s="25">
        <f t="shared" si="41"/>
        <v>221550</v>
      </c>
      <c r="IH65" s="25">
        <f t="shared" si="42"/>
        <v>221550</v>
      </c>
      <c r="II65" s="25">
        <f t="shared" si="43"/>
        <v>221550</v>
      </c>
      <c r="IJ65" s="25">
        <f t="shared" si="44"/>
        <v>221550</v>
      </c>
      <c r="IK65" s="25">
        <f t="shared" si="45"/>
        <v>221550</v>
      </c>
      <c r="IL65" s="25">
        <f t="shared" si="46"/>
        <v>224926</v>
      </c>
      <c r="IM65" s="25">
        <f t="shared" si="47"/>
        <v>234210</v>
      </c>
      <c r="IN65" s="25">
        <f t="shared" si="48"/>
        <v>234210</v>
      </c>
      <c r="IO65" s="25">
        <f t="shared" si="49"/>
        <v>234210</v>
      </c>
      <c r="IP65" s="25">
        <f t="shared" si="50"/>
        <v>234210</v>
      </c>
      <c r="IQ65" s="25">
        <f t="shared" si="840"/>
        <v>234210</v>
      </c>
      <c r="IR65" s="25">
        <f t="shared" si="841"/>
        <v>234210</v>
      </c>
      <c r="IS65" s="25">
        <f t="shared" si="587"/>
        <v>234210</v>
      </c>
      <c r="IT65" s="25">
        <f t="shared" si="588"/>
        <v>234210</v>
      </c>
      <c r="IU65" s="25">
        <f t="shared" si="55"/>
        <v>234210</v>
      </c>
      <c r="IV65" s="25">
        <f t="shared" si="56"/>
        <v>234210</v>
      </c>
      <c r="IW65" s="25">
        <f t="shared" si="671"/>
        <v>241610</v>
      </c>
      <c r="IX65" s="25">
        <f t="shared" si="171"/>
        <v>254783</v>
      </c>
      <c r="IY65" s="25">
        <f t="shared" si="672"/>
        <v>254783</v>
      </c>
      <c r="IZ65" s="25">
        <f t="shared" si="673"/>
        <v>254783</v>
      </c>
      <c r="JA65" s="25">
        <f t="shared" si="842"/>
        <v>254783</v>
      </c>
      <c r="JB65" s="25">
        <f t="shared" si="240"/>
        <v>254783</v>
      </c>
      <c r="JC65" s="25">
        <f t="shared" si="241"/>
        <v>254783</v>
      </c>
      <c r="JD65" s="25">
        <f t="shared" si="835"/>
        <v>254783</v>
      </c>
      <c r="JE65" s="25">
        <f t="shared" si="836"/>
        <v>254783</v>
      </c>
      <c r="JF65" s="25">
        <f t="shared" si="845"/>
        <v>301603</v>
      </c>
      <c r="JG65" s="25">
        <f t="shared" si="846"/>
        <v>254783</v>
      </c>
      <c r="JH65" s="25">
        <f t="shared" si="847"/>
        <v>254783</v>
      </c>
      <c r="JI65" s="25">
        <f t="shared" si="848"/>
        <v>344749</v>
      </c>
      <c r="JJ65" s="25">
        <f t="shared" si="843"/>
        <v>254783</v>
      </c>
      <c r="JK65" s="25">
        <f t="shared" si="844"/>
        <v>254783</v>
      </c>
      <c r="JL65" s="25">
        <f t="shared" si="837"/>
        <v>264373</v>
      </c>
      <c r="JM65" s="25">
        <f t="shared" si="838"/>
        <v>254783</v>
      </c>
      <c r="JN65" s="25">
        <f t="shared" si="428"/>
        <v>254783</v>
      </c>
      <c r="JO65" s="25">
        <f t="shared" si="429"/>
        <v>254783</v>
      </c>
      <c r="JP65" s="25">
        <f t="shared" si="759"/>
        <v>254783</v>
      </c>
      <c r="JQ65" s="25">
        <f t="shared" si="760"/>
        <v>254783</v>
      </c>
      <c r="JR65" s="25">
        <f t="shared" si="761"/>
        <v>254783</v>
      </c>
      <c r="JS65" s="28">
        <f t="shared" si="65"/>
        <v>254783</v>
      </c>
      <c r="JT65" s="30">
        <f t="shared" si="66"/>
        <v>165</v>
      </c>
      <c r="JU65" s="30">
        <f t="shared" si="67"/>
        <v>165</v>
      </c>
      <c r="JV65" s="30">
        <f t="shared" si="68"/>
        <v>165</v>
      </c>
      <c r="JW65" s="30">
        <f t="shared" si="69"/>
        <v>165</v>
      </c>
      <c r="JX65" s="30">
        <f t="shared" si="70"/>
        <v>165</v>
      </c>
      <c r="JY65" s="30">
        <f t="shared" si="71"/>
        <v>165</v>
      </c>
      <c r="JZ65" s="30">
        <f t="shared" si="72"/>
        <v>189.40679304897316</v>
      </c>
      <c r="KA65" s="30">
        <f t="shared" si="73"/>
        <v>165</v>
      </c>
      <c r="KB65" s="30">
        <f t="shared" si="74"/>
        <v>167.66666666666666</v>
      </c>
      <c r="KC65" s="30">
        <f t="shared" si="75"/>
        <v>175</v>
      </c>
      <c r="KD65" s="30">
        <f t="shared" si="76"/>
        <v>175</v>
      </c>
      <c r="KE65" s="30">
        <f t="shared" si="77"/>
        <v>175</v>
      </c>
      <c r="KF65" s="30">
        <f t="shared" si="78"/>
        <v>175</v>
      </c>
      <c r="KG65" s="30">
        <f t="shared" si="79"/>
        <v>175</v>
      </c>
      <c r="KH65" s="30">
        <f t="shared" si="80"/>
        <v>175</v>
      </c>
      <c r="KI65" s="30">
        <f t="shared" si="81"/>
        <v>175</v>
      </c>
      <c r="KJ65" s="30">
        <f t="shared" si="82"/>
        <v>175</v>
      </c>
      <c r="KK65" s="30">
        <f t="shared" si="83"/>
        <v>175</v>
      </c>
      <c r="KL65" s="30">
        <f t="shared" si="84"/>
        <v>175</v>
      </c>
      <c r="KM65" s="30">
        <f t="shared" si="85"/>
        <v>177.66666666666666</v>
      </c>
      <c r="KN65" s="30">
        <f t="shared" si="86"/>
        <v>185</v>
      </c>
      <c r="KO65" s="30">
        <f t="shared" si="87"/>
        <v>185</v>
      </c>
      <c r="KP65" s="30">
        <f t="shared" si="88"/>
        <v>185</v>
      </c>
      <c r="KQ65" s="30">
        <f t="shared" si="89"/>
        <v>185</v>
      </c>
      <c r="KR65" s="30">
        <f t="shared" si="90"/>
        <v>185</v>
      </c>
      <c r="KS65" s="30">
        <f t="shared" si="91"/>
        <v>185</v>
      </c>
      <c r="KT65" s="30">
        <f t="shared" si="92"/>
        <v>185</v>
      </c>
      <c r="KU65" s="30">
        <f t="shared" si="93"/>
        <v>185</v>
      </c>
      <c r="KV65" s="30">
        <f t="shared" si="94"/>
        <v>185</v>
      </c>
      <c r="KW65" s="30">
        <f t="shared" si="95"/>
        <v>185</v>
      </c>
      <c r="KX65" s="30">
        <f t="shared" si="96"/>
        <v>190.84518167456557</v>
      </c>
      <c r="KY65" s="30">
        <f t="shared" si="97"/>
        <v>201.25039494470775</v>
      </c>
      <c r="KZ65" s="30">
        <f t="shared" si="98"/>
        <v>201.25039494470775</v>
      </c>
      <c r="LA65" s="30">
        <f t="shared" si="99"/>
        <v>201.25039494470775</v>
      </c>
      <c r="LB65" s="30">
        <f t="shared" si="99"/>
        <v>201.25039494470775</v>
      </c>
      <c r="LC65" s="30">
        <f t="shared" si="99"/>
        <v>201.25039494470775</v>
      </c>
      <c r="LD65" s="30">
        <f t="shared" si="99"/>
        <v>201.25039494470775</v>
      </c>
      <c r="LE65" s="30">
        <f t="shared" si="304"/>
        <v>201.25039494470775</v>
      </c>
      <c r="LF65" s="30">
        <f t="shared" si="304"/>
        <v>201.25039494470775</v>
      </c>
      <c r="LG65" s="30">
        <f t="shared" si="304"/>
        <v>238.23301737756714</v>
      </c>
      <c r="LH65" s="30">
        <f t="shared" si="304"/>
        <v>201.25039494470775</v>
      </c>
      <c r="LI65" s="30">
        <f t="shared" si="304"/>
        <v>201.25039494470775</v>
      </c>
      <c r="LJ65" s="30">
        <f t="shared" si="585"/>
        <v>272.31358609794631</v>
      </c>
      <c r="LK65" s="30">
        <f t="shared" si="585"/>
        <v>201.25039494470775</v>
      </c>
      <c r="LL65" s="30">
        <f t="shared" si="585"/>
        <v>201.25039494470775</v>
      </c>
      <c r="LM65" s="30">
        <f t="shared" si="585"/>
        <v>208.82543443917851</v>
      </c>
      <c r="LN65" s="30">
        <f t="shared" si="585"/>
        <v>201.25039494470775</v>
      </c>
      <c r="LO65" s="30">
        <f t="shared" si="585"/>
        <v>201.25039494470775</v>
      </c>
      <c r="LP65" s="30">
        <f t="shared" si="585"/>
        <v>201.25039494470775</v>
      </c>
      <c r="LQ65" s="30">
        <f t="shared" si="928"/>
        <v>201.25039494470775</v>
      </c>
      <c r="LR65" s="30">
        <f t="shared" si="928"/>
        <v>201.25039494470775</v>
      </c>
      <c r="LS65" s="30">
        <f t="shared" si="928"/>
        <v>201.25039494470775</v>
      </c>
      <c r="LT65" s="69">
        <f t="shared" si="100"/>
        <v>201.25039494470775</v>
      </c>
      <c r="LU65" s="40">
        <f t="shared" si="101"/>
        <v>201.25039494470775</v>
      </c>
      <c r="LV65" s="40">
        <f t="shared" si="102"/>
        <v>0</v>
      </c>
    </row>
    <row r="66" spans="1:334" x14ac:dyDescent="0.25">
      <c r="A66" s="21">
        <f t="shared" si="103"/>
        <v>65</v>
      </c>
      <c r="B66" s="22" t="s">
        <v>211</v>
      </c>
      <c r="C66" s="21" t="s">
        <v>530</v>
      </c>
      <c r="D66" s="22" t="s">
        <v>7</v>
      </c>
      <c r="E66" s="23" t="s">
        <v>858</v>
      </c>
      <c r="F66" s="21" t="s">
        <v>1119</v>
      </c>
      <c r="G66" s="23" t="s">
        <v>52</v>
      </c>
      <c r="H66" s="24" t="s">
        <v>292</v>
      </c>
      <c r="I66" s="21" t="s">
        <v>196</v>
      </c>
      <c r="J66" s="94">
        <v>41297</v>
      </c>
      <c r="K66" s="94">
        <v>43030</v>
      </c>
      <c r="L66" s="21" t="s">
        <v>275</v>
      </c>
      <c r="M66" s="25">
        <v>771</v>
      </c>
      <c r="N66" s="25">
        <v>1288</v>
      </c>
      <c r="O66" s="26">
        <v>0.15</v>
      </c>
      <c r="P66" s="27">
        <v>846524</v>
      </c>
      <c r="Q66" s="27">
        <v>592380.94999999995</v>
      </c>
      <c r="R66" s="27">
        <v>499286.38000000006</v>
      </c>
      <c r="S66" s="27">
        <v>810152.03999999992</v>
      </c>
      <c r="T66" s="25">
        <v>834317.69</v>
      </c>
      <c r="U66" s="25">
        <v>878053.9099999998</v>
      </c>
      <c r="V66" s="25">
        <v>1421643.5400000003</v>
      </c>
      <c r="W66" s="25">
        <v>638924</v>
      </c>
      <c r="X66" s="25">
        <v>730024.17999999993</v>
      </c>
      <c r="Y66" s="25">
        <v>706146.75</v>
      </c>
      <c r="Z66" s="25">
        <v>474682.99</v>
      </c>
      <c r="AA66" s="25">
        <v>549535.61</v>
      </c>
      <c r="AB66" s="25">
        <v>682000</v>
      </c>
      <c r="AC66" s="25">
        <v>821794.71</v>
      </c>
      <c r="AD66" s="25">
        <v>634324.14</v>
      </c>
      <c r="AE66" s="25">
        <v>998291</v>
      </c>
      <c r="AF66" s="25">
        <v>768456.23</v>
      </c>
      <c r="AG66" s="25">
        <v>399280</v>
      </c>
      <c r="AH66" s="25">
        <v>958680</v>
      </c>
      <c r="AI66" s="25">
        <v>468293.77</v>
      </c>
      <c r="AJ66" s="25">
        <v>623277.22</v>
      </c>
      <c r="AK66" s="25">
        <v>1016444</v>
      </c>
      <c r="AL66" s="25">
        <v>422581.41</v>
      </c>
      <c r="AM66" s="25">
        <v>454176.47</v>
      </c>
      <c r="AN66" s="25">
        <v>397923.24</v>
      </c>
      <c r="AO66" s="25">
        <v>581642.05000000005</v>
      </c>
      <c r="AP66" s="25">
        <v>463900.79</v>
      </c>
      <c r="AQ66" s="25">
        <v>793395</v>
      </c>
      <c r="AR66" s="25">
        <v>541366</v>
      </c>
      <c r="AS66" s="25">
        <v>1115598.51</v>
      </c>
      <c r="AT66" s="25">
        <v>1416732</v>
      </c>
      <c r="AU66" s="25">
        <v>1734131.2194599498</v>
      </c>
      <c r="AV66" s="25">
        <v>1366825.5957917164</v>
      </c>
      <c r="AW66" s="25">
        <v>1614709.18</v>
      </c>
      <c r="AX66" s="25">
        <v>965000</v>
      </c>
      <c r="AY66" s="25">
        <v>1541900</v>
      </c>
      <c r="AZ66" s="25">
        <v>942236</v>
      </c>
      <c r="BA66" s="25">
        <v>1500570.2188853114</v>
      </c>
      <c r="BB66" s="25">
        <v>1790021</v>
      </c>
      <c r="BC66" s="25">
        <v>1928431</v>
      </c>
      <c r="BD66" s="75">
        <v>1189508</v>
      </c>
      <c r="BE66" s="75">
        <v>1178554</v>
      </c>
      <c r="BF66" s="75">
        <v>2398452</v>
      </c>
      <c r="BG66" s="75">
        <v>1101250</v>
      </c>
      <c r="BH66" s="75">
        <v>1574653</v>
      </c>
      <c r="BI66" s="75">
        <v>1700852.43</v>
      </c>
      <c r="BJ66" s="75">
        <v>735691</v>
      </c>
      <c r="BK66" s="75">
        <v>1055381</v>
      </c>
      <c r="BL66" s="75">
        <v>1522589</v>
      </c>
      <c r="BM66" s="75">
        <v>1302491.1200000001</v>
      </c>
      <c r="BN66" s="75">
        <v>1960236</v>
      </c>
      <c r="BO66" s="75">
        <v>1358815</v>
      </c>
      <c r="BP66" s="28">
        <f t="shared" si="63"/>
        <v>1536032.78</v>
      </c>
      <c r="BQ66" s="29">
        <f t="shared" si="523"/>
        <v>1097.9559014267186</v>
      </c>
      <c r="BR66" s="29">
        <f t="shared" si="524"/>
        <v>768.32808041504529</v>
      </c>
      <c r="BS66" s="29">
        <f t="shared" si="525"/>
        <v>647.58285343709474</v>
      </c>
      <c r="BT66" s="29">
        <f t="shared" si="526"/>
        <v>1050.7808560311282</v>
      </c>
      <c r="BU66" s="29">
        <f t="shared" si="527"/>
        <v>1082.12411154345</v>
      </c>
      <c r="BV66" s="29">
        <f t="shared" si="528"/>
        <v>1138.8507263294421</v>
      </c>
      <c r="BW66" s="29">
        <f t="shared" si="529"/>
        <v>1843.8956420233467</v>
      </c>
      <c r="BX66" s="29">
        <f t="shared" si="530"/>
        <v>828.69520103761351</v>
      </c>
      <c r="BY66" s="29">
        <f t="shared" si="531"/>
        <v>946.85367055771712</v>
      </c>
      <c r="BZ66" s="29">
        <f t="shared" si="532"/>
        <v>915.8842412451362</v>
      </c>
      <c r="CA66" s="29">
        <f t="shared" si="533"/>
        <v>615.67184176394289</v>
      </c>
      <c r="CB66" s="29">
        <f t="shared" si="534"/>
        <v>712.75695201037615</v>
      </c>
      <c r="CC66" s="29">
        <f t="shared" si="535"/>
        <v>884.56549935149155</v>
      </c>
      <c r="CD66" s="29">
        <f t="shared" si="536"/>
        <v>1065.8815953307392</v>
      </c>
      <c r="CE66" s="29">
        <f t="shared" si="537"/>
        <v>822.7291050583658</v>
      </c>
      <c r="CF66" s="29">
        <f t="shared" si="538"/>
        <v>1294.8002594033721</v>
      </c>
      <c r="CG66" s="29">
        <f t="shared" si="539"/>
        <v>996.70068741893647</v>
      </c>
      <c r="CH66" s="29">
        <f t="shared" si="540"/>
        <v>517.87289234760055</v>
      </c>
      <c r="CI66" s="29">
        <f t="shared" si="541"/>
        <v>1243.4241245136186</v>
      </c>
      <c r="CJ66" s="29">
        <f t="shared" si="542"/>
        <v>607.38491569390408</v>
      </c>
      <c r="CK66" s="29">
        <f t="shared" si="543"/>
        <v>808.40106355382613</v>
      </c>
      <c r="CL66" s="29">
        <f t="shared" si="544"/>
        <v>1318.3450064850842</v>
      </c>
      <c r="CM66" s="29">
        <f t="shared" si="545"/>
        <v>548.09521400778203</v>
      </c>
      <c r="CN66" s="29">
        <f t="shared" si="546"/>
        <v>589.07453955901428</v>
      </c>
      <c r="CO66" s="29">
        <f t="shared" si="547"/>
        <v>516.11315175097275</v>
      </c>
      <c r="CP66" s="29">
        <f t="shared" si="548"/>
        <v>754.39954604409866</v>
      </c>
      <c r="CQ66" s="29">
        <f t="shared" si="549"/>
        <v>601.68714656290524</v>
      </c>
      <c r="CR66" s="29">
        <f t="shared" si="839"/>
        <v>1029.0466926070039</v>
      </c>
      <c r="CS66" s="29">
        <f t="shared" si="839"/>
        <v>702.16083009079114</v>
      </c>
      <c r="CT66" s="29">
        <f t="shared" si="839"/>
        <v>1446.9500778210117</v>
      </c>
      <c r="CU66" s="29">
        <f t="shared" si="839"/>
        <v>1837.5252918287938</v>
      </c>
      <c r="CV66" s="29">
        <f t="shared" si="839"/>
        <v>2249.1974312061607</v>
      </c>
      <c r="CW66" s="29">
        <f t="shared" si="839"/>
        <v>1772.7958440878292</v>
      </c>
      <c r="CX66" s="29">
        <f t="shared" si="834"/>
        <v>2094.3050324254214</v>
      </c>
      <c r="CY66" s="29">
        <f t="shared" si="834"/>
        <v>1251.621271076524</v>
      </c>
      <c r="CZ66" s="29">
        <f t="shared" si="834"/>
        <v>1999.870298313878</v>
      </c>
      <c r="DA66" s="29">
        <f t="shared" si="834"/>
        <v>1222.0959792477302</v>
      </c>
      <c r="DB66" s="29">
        <f t="shared" si="834"/>
        <v>1946.2648753376282</v>
      </c>
      <c r="DC66" s="29">
        <f t="shared" si="834"/>
        <v>2321.6874189364462</v>
      </c>
      <c r="DD66" s="29">
        <f t="shared" si="834"/>
        <v>2501.207522697795</v>
      </c>
      <c r="DE66" s="29">
        <f t="shared" si="551"/>
        <v>1542.8119325551231</v>
      </c>
      <c r="DF66" s="29">
        <f t="shared" si="552"/>
        <v>1528.6044098573282</v>
      </c>
      <c r="DG66" s="29">
        <f t="shared" si="553"/>
        <v>3110.8326848249026</v>
      </c>
      <c r="DH66" s="29">
        <f t="shared" si="554"/>
        <v>1428.3398184176394</v>
      </c>
      <c r="DI66" s="29">
        <f t="shared" si="555"/>
        <v>2042.3514915693904</v>
      </c>
      <c r="DJ66" s="29">
        <f t="shared" si="556"/>
        <v>2206.0342801556421</v>
      </c>
      <c r="DK66" s="29">
        <f t="shared" si="556"/>
        <v>954.20363164721141</v>
      </c>
      <c r="DL66" s="29">
        <f t="shared" si="556"/>
        <v>1368.8469520103761</v>
      </c>
      <c r="DM66" s="29">
        <f t="shared" si="556"/>
        <v>1974.8236057068741</v>
      </c>
      <c r="DN66" s="29">
        <f t="shared" si="557"/>
        <v>1689.3529442282752</v>
      </c>
      <c r="DO66" s="29">
        <f t="shared" si="557"/>
        <v>2542.4591439688716</v>
      </c>
      <c r="DP66" s="29">
        <f t="shared" si="557"/>
        <v>1762.4059662775617</v>
      </c>
      <c r="DQ66" s="105">
        <f t="shared" si="558"/>
        <v>1992.2604150453956</v>
      </c>
      <c r="DR66" s="25">
        <v>212520</v>
      </c>
      <c r="DS66" s="25">
        <v>212520</v>
      </c>
      <c r="DT66" s="25">
        <v>212520</v>
      </c>
      <c r="DU66" s="25">
        <v>212520</v>
      </c>
      <c r="DV66" s="25">
        <v>212520</v>
      </c>
      <c r="DW66" s="25">
        <v>212520</v>
      </c>
      <c r="DX66" s="25">
        <v>212520</v>
      </c>
      <c r="DY66" s="25">
        <v>212520</v>
      </c>
      <c r="DZ66" s="25">
        <v>215955</v>
      </c>
      <c r="EA66" s="25">
        <v>225400</v>
      </c>
      <c r="EB66" s="25">
        <v>225400</v>
      </c>
      <c r="EC66" s="25">
        <v>225400</v>
      </c>
      <c r="ED66" s="25">
        <v>225400</v>
      </c>
      <c r="EE66" s="25">
        <v>225400</v>
      </c>
      <c r="EF66" s="25">
        <v>225400</v>
      </c>
      <c r="EG66" s="25">
        <v>225400</v>
      </c>
      <c r="EH66" s="25">
        <v>225400</v>
      </c>
      <c r="EI66" s="25">
        <v>225400</v>
      </c>
      <c r="EJ66" s="25">
        <v>225400</v>
      </c>
      <c r="EK66" s="25">
        <v>228835</v>
      </c>
      <c r="EL66" s="25">
        <v>238280</v>
      </c>
      <c r="EM66" s="25">
        <v>238280</v>
      </c>
      <c r="EN66" s="25">
        <v>238280</v>
      </c>
      <c r="EO66" s="25">
        <v>238280</v>
      </c>
      <c r="EP66" s="25">
        <v>238280</v>
      </c>
      <c r="EQ66" s="25">
        <v>238280</v>
      </c>
      <c r="ER66" s="25">
        <v>238280</v>
      </c>
      <c r="ES66" s="25">
        <v>238280</v>
      </c>
      <c r="ET66" s="25">
        <v>238280</v>
      </c>
      <c r="EU66" s="25">
        <v>238280</v>
      </c>
      <c r="EV66" s="25">
        <v>243861</v>
      </c>
      <c r="EW66" s="25">
        <v>259210</v>
      </c>
      <c r="EX66" s="25">
        <v>259210</v>
      </c>
      <c r="EY66" s="25">
        <v>259210</v>
      </c>
      <c r="EZ66" s="25">
        <v>259210</v>
      </c>
      <c r="FA66" s="25">
        <v>259210</v>
      </c>
      <c r="FB66" s="25">
        <v>259210</v>
      </c>
      <c r="FC66" s="25">
        <v>259210</v>
      </c>
      <c r="FD66" s="25">
        <v>259210</v>
      </c>
      <c r="FE66" s="25">
        <v>259210</v>
      </c>
      <c r="FF66" s="25">
        <v>259210</v>
      </c>
      <c r="FG66" s="25">
        <v>259210</v>
      </c>
      <c r="FH66" s="25">
        <v>259210</v>
      </c>
      <c r="FI66" s="25">
        <v>259210</v>
      </c>
      <c r="FJ66" s="25">
        <v>259210</v>
      </c>
      <c r="FK66" s="25">
        <v>259210</v>
      </c>
      <c r="FL66" s="25">
        <v>259210</v>
      </c>
      <c r="FM66" s="25">
        <v>259210</v>
      </c>
      <c r="FN66" s="25">
        <v>259210</v>
      </c>
      <c r="FO66" s="25">
        <v>259210</v>
      </c>
      <c r="FP66" s="25">
        <v>259210</v>
      </c>
      <c r="FQ66" s="75">
        <v>259210</v>
      </c>
      <c r="FR66" s="28">
        <f t="shared" si="64"/>
        <v>259210</v>
      </c>
      <c r="FS66" s="25">
        <v>0</v>
      </c>
      <c r="FT66" s="25">
        <v>0</v>
      </c>
      <c r="FU66" s="25">
        <v>0</v>
      </c>
      <c r="FV66" s="25">
        <v>0</v>
      </c>
      <c r="FW66" s="25">
        <v>0</v>
      </c>
      <c r="FX66" s="25">
        <v>0</v>
      </c>
      <c r="FY66" s="25">
        <v>0</v>
      </c>
      <c r="FZ66" s="25">
        <v>0</v>
      </c>
      <c r="GA66" s="25">
        <v>0</v>
      </c>
      <c r="GB66" s="25">
        <v>0</v>
      </c>
      <c r="GC66" s="25">
        <v>0</v>
      </c>
      <c r="GD66" s="25">
        <v>0</v>
      </c>
      <c r="GE66" s="25">
        <v>0</v>
      </c>
      <c r="GF66" s="25">
        <v>0</v>
      </c>
      <c r="GG66" s="25">
        <v>0</v>
      </c>
      <c r="GH66" s="25">
        <v>57974.91949999996</v>
      </c>
      <c r="GI66" s="25">
        <v>0</v>
      </c>
      <c r="GJ66" s="25">
        <v>0</v>
      </c>
      <c r="GK66" s="25">
        <v>0</v>
      </c>
      <c r="GL66" s="25">
        <v>0</v>
      </c>
      <c r="GM66" s="25">
        <v>0</v>
      </c>
      <c r="GN66" s="25">
        <v>0</v>
      </c>
      <c r="GO66" s="25">
        <v>0</v>
      </c>
      <c r="GP66" s="25">
        <v>0</v>
      </c>
      <c r="GQ66" s="25">
        <v>0</v>
      </c>
      <c r="GR66" s="25">
        <v>0</v>
      </c>
      <c r="GS66" s="25">
        <v>0</v>
      </c>
      <c r="GT66" s="25">
        <v>0</v>
      </c>
      <c r="GU66" s="25">
        <v>0</v>
      </c>
      <c r="GV66" s="25">
        <v>0</v>
      </c>
      <c r="GW66" s="25">
        <v>0</v>
      </c>
      <c r="GX66" s="25">
        <v>0</v>
      </c>
      <c r="GY66" s="25">
        <v>0</v>
      </c>
      <c r="GZ66" s="25">
        <v>0</v>
      </c>
      <c r="HA66" s="25">
        <v>0</v>
      </c>
      <c r="HB66" s="25">
        <v>0</v>
      </c>
      <c r="HC66" s="75">
        <v>0</v>
      </c>
      <c r="HD66" s="75">
        <v>0</v>
      </c>
      <c r="HE66" s="75">
        <v>9293</v>
      </c>
      <c r="HF66" s="75">
        <v>30055</v>
      </c>
      <c r="HG66" s="75">
        <v>0</v>
      </c>
      <c r="HH66" s="75">
        <v>0</v>
      </c>
      <c r="HI66" s="75">
        <v>100558</v>
      </c>
      <c r="HJ66" s="75">
        <v>0</v>
      </c>
      <c r="HK66" s="75">
        <v>0</v>
      </c>
      <c r="HL66" s="75">
        <v>0</v>
      </c>
      <c r="HM66" s="75">
        <v>0</v>
      </c>
      <c r="HN66" s="75">
        <v>0</v>
      </c>
      <c r="HO66" s="75">
        <v>0</v>
      </c>
      <c r="HP66" s="75">
        <v>0</v>
      </c>
      <c r="HQ66" s="75">
        <v>34825</v>
      </c>
      <c r="HR66" s="75">
        <v>0</v>
      </c>
      <c r="HS66" s="25">
        <f t="shared" si="27"/>
        <v>212520</v>
      </c>
      <c r="HT66" s="25">
        <f t="shared" si="28"/>
        <v>212520</v>
      </c>
      <c r="HU66" s="25">
        <f t="shared" si="29"/>
        <v>212520</v>
      </c>
      <c r="HV66" s="25">
        <f t="shared" si="30"/>
        <v>212520</v>
      </c>
      <c r="HW66" s="25">
        <f t="shared" si="31"/>
        <v>212520</v>
      </c>
      <c r="HX66" s="25">
        <f t="shared" si="32"/>
        <v>212520</v>
      </c>
      <c r="HY66" s="25">
        <f t="shared" si="33"/>
        <v>212520</v>
      </c>
      <c r="HZ66" s="25">
        <f t="shared" si="34"/>
        <v>212520</v>
      </c>
      <c r="IA66" s="25">
        <f t="shared" si="35"/>
        <v>215955</v>
      </c>
      <c r="IB66" s="25">
        <f t="shared" si="36"/>
        <v>225400</v>
      </c>
      <c r="IC66" s="25">
        <f t="shared" si="37"/>
        <v>225400</v>
      </c>
      <c r="ID66" s="25">
        <f t="shared" si="38"/>
        <v>225400</v>
      </c>
      <c r="IE66" s="25">
        <f t="shared" si="39"/>
        <v>225400</v>
      </c>
      <c r="IF66" s="25">
        <f t="shared" si="40"/>
        <v>225400</v>
      </c>
      <c r="IG66" s="25">
        <f t="shared" si="41"/>
        <v>225400</v>
      </c>
      <c r="IH66" s="25">
        <f t="shared" si="42"/>
        <v>283374.91949999996</v>
      </c>
      <c r="II66" s="25">
        <f t="shared" si="43"/>
        <v>225400</v>
      </c>
      <c r="IJ66" s="25">
        <f t="shared" si="44"/>
        <v>225400</v>
      </c>
      <c r="IK66" s="25">
        <f t="shared" si="45"/>
        <v>225400</v>
      </c>
      <c r="IL66" s="25">
        <f t="shared" si="46"/>
        <v>228835</v>
      </c>
      <c r="IM66" s="25">
        <f t="shared" si="47"/>
        <v>238280</v>
      </c>
      <c r="IN66" s="25">
        <f t="shared" si="48"/>
        <v>238280</v>
      </c>
      <c r="IO66" s="25">
        <f t="shared" si="49"/>
        <v>238280</v>
      </c>
      <c r="IP66" s="25">
        <f t="shared" si="50"/>
        <v>238280</v>
      </c>
      <c r="IQ66" s="25">
        <f t="shared" si="840"/>
        <v>238280</v>
      </c>
      <c r="IR66" s="25">
        <f t="shared" si="841"/>
        <v>238280</v>
      </c>
      <c r="IS66" s="25">
        <f t="shared" si="587"/>
        <v>238280</v>
      </c>
      <c r="IT66" s="25">
        <f t="shared" si="588"/>
        <v>238280</v>
      </c>
      <c r="IU66" s="25">
        <f t="shared" si="55"/>
        <v>238280</v>
      </c>
      <c r="IV66" s="25">
        <f t="shared" si="56"/>
        <v>238280</v>
      </c>
      <c r="IW66" s="25">
        <f t="shared" si="671"/>
        <v>243861</v>
      </c>
      <c r="IX66" s="25">
        <f t="shared" si="171"/>
        <v>259210</v>
      </c>
      <c r="IY66" s="25">
        <f t="shared" si="672"/>
        <v>259210</v>
      </c>
      <c r="IZ66" s="25">
        <f t="shared" si="673"/>
        <v>259210</v>
      </c>
      <c r="JA66" s="25">
        <f t="shared" si="842"/>
        <v>259210</v>
      </c>
      <c r="JB66" s="25">
        <f t="shared" si="240"/>
        <v>259210</v>
      </c>
      <c r="JC66" s="25">
        <f t="shared" si="241"/>
        <v>259210</v>
      </c>
      <c r="JD66" s="25">
        <f t="shared" si="835"/>
        <v>259210</v>
      </c>
      <c r="JE66" s="25">
        <f t="shared" si="836"/>
        <v>268503</v>
      </c>
      <c r="JF66" s="25">
        <f t="shared" si="845"/>
        <v>289265</v>
      </c>
      <c r="JG66" s="25">
        <f t="shared" si="846"/>
        <v>259210</v>
      </c>
      <c r="JH66" s="25">
        <f t="shared" si="847"/>
        <v>259210</v>
      </c>
      <c r="JI66" s="25">
        <f t="shared" si="848"/>
        <v>359768</v>
      </c>
      <c r="JJ66" s="25">
        <f t="shared" si="843"/>
        <v>259210</v>
      </c>
      <c r="JK66" s="25">
        <f t="shared" si="844"/>
        <v>259210</v>
      </c>
      <c r="JL66" s="25">
        <f t="shared" si="837"/>
        <v>259210</v>
      </c>
      <c r="JM66" s="25">
        <f t="shared" si="838"/>
        <v>259210</v>
      </c>
      <c r="JN66" s="25">
        <f t="shared" si="428"/>
        <v>259210</v>
      </c>
      <c r="JO66" s="25">
        <f t="shared" si="429"/>
        <v>259210</v>
      </c>
      <c r="JP66" s="25">
        <f t="shared" si="759"/>
        <v>259210</v>
      </c>
      <c r="JQ66" s="25">
        <f t="shared" si="760"/>
        <v>294035</v>
      </c>
      <c r="JR66" s="25">
        <f t="shared" si="761"/>
        <v>259210</v>
      </c>
      <c r="JS66" s="28">
        <f t="shared" si="65"/>
        <v>267916.25</v>
      </c>
      <c r="JT66" s="30">
        <f t="shared" si="66"/>
        <v>165</v>
      </c>
      <c r="JU66" s="30">
        <f t="shared" si="67"/>
        <v>165</v>
      </c>
      <c r="JV66" s="30">
        <f t="shared" si="68"/>
        <v>165</v>
      </c>
      <c r="JW66" s="30">
        <f t="shared" si="69"/>
        <v>165</v>
      </c>
      <c r="JX66" s="30">
        <f t="shared" si="70"/>
        <v>165</v>
      </c>
      <c r="JY66" s="30">
        <f t="shared" si="71"/>
        <v>165</v>
      </c>
      <c r="JZ66" s="30">
        <f t="shared" si="72"/>
        <v>165</v>
      </c>
      <c r="KA66" s="30">
        <f t="shared" si="73"/>
        <v>165</v>
      </c>
      <c r="KB66" s="30">
        <f t="shared" si="74"/>
        <v>167.66692546583852</v>
      </c>
      <c r="KC66" s="30">
        <f t="shared" si="75"/>
        <v>175</v>
      </c>
      <c r="KD66" s="30">
        <f t="shared" si="76"/>
        <v>175</v>
      </c>
      <c r="KE66" s="30">
        <f t="shared" si="77"/>
        <v>175</v>
      </c>
      <c r="KF66" s="30">
        <f t="shared" si="78"/>
        <v>175</v>
      </c>
      <c r="KG66" s="30">
        <f t="shared" si="79"/>
        <v>175</v>
      </c>
      <c r="KH66" s="30">
        <f t="shared" si="80"/>
        <v>175</v>
      </c>
      <c r="KI66" s="30">
        <f t="shared" si="81"/>
        <v>220.01158346273289</v>
      </c>
      <c r="KJ66" s="30">
        <f t="shared" si="82"/>
        <v>175</v>
      </c>
      <c r="KK66" s="30">
        <f t="shared" si="83"/>
        <v>175</v>
      </c>
      <c r="KL66" s="30">
        <f t="shared" si="84"/>
        <v>175</v>
      </c>
      <c r="KM66" s="30">
        <f t="shared" si="85"/>
        <v>177.66692546583852</v>
      </c>
      <c r="KN66" s="30">
        <f t="shared" si="86"/>
        <v>185</v>
      </c>
      <c r="KO66" s="30">
        <f t="shared" si="87"/>
        <v>185</v>
      </c>
      <c r="KP66" s="30">
        <f t="shared" si="88"/>
        <v>185</v>
      </c>
      <c r="KQ66" s="30">
        <f t="shared" si="89"/>
        <v>185</v>
      </c>
      <c r="KR66" s="30">
        <f t="shared" si="90"/>
        <v>185</v>
      </c>
      <c r="KS66" s="30">
        <f t="shared" si="91"/>
        <v>185</v>
      </c>
      <c r="KT66" s="30">
        <f t="shared" si="92"/>
        <v>185</v>
      </c>
      <c r="KU66" s="30">
        <f t="shared" si="93"/>
        <v>185</v>
      </c>
      <c r="KV66" s="30">
        <f t="shared" si="94"/>
        <v>185</v>
      </c>
      <c r="KW66" s="30">
        <f t="shared" si="95"/>
        <v>185</v>
      </c>
      <c r="KX66" s="30">
        <f t="shared" si="96"/>
        <v>189.33307453416148</v>
      </c>
      <c r="KY66" s="30">
        <f t="shared" si="97"/>
        <v>201.25</v>
      </c>
      <c r="KZ66" s="30">
        <f t="shared" si="98"/>
        <v>201.25</v>
      </c>
      <c r="LA66" s="30">
        <f t="shared" si="99"/>
        <v>201.25</v>
      </c>
      <c r="LB66" s="30">
        <f t="shared" si="99"/>
        <v>201.25</v>
      </c>
      <c r="LC66" s="30">
        <f t="shared" si="99"/>
        <v>201.25</v>
      </c>
      <c r="LD66" s="30">
        <f t="shared" si="99"/>
        <v>201.25</v>
      </c>
      <c r="LE66" s="30">
        <f t="shared" si="304"/>
        <v>201.25</v>
      </c>
      <c r="LF66" s="30">
        <f t="shared" si="304"/>
        <v>208.46506211180125</v>
      </c>
      <c r="LG66" s="30">
        <f t="shared" si="304"/>
        <v>224.58462732919256</v>
      </c>
      <c r="LH66" s="30">
        <f t="shared" si="304"/>
        <v>201.25</v>
      </c>
      <c r="LI66" s="30">
        <f t="shared" si="304"/>
        <v>201.25</v>
      </c>
      <c r="LJ66" s="30">
        <f t="shared" si="585"/>
        <v>279.3229813664596</v>
      </c>
      <c r="LK66" s="30">
        <f t="shared" si="585"/>
        <v>201.25</v>
      </c>
      <c r="LL66" s="30">
        <f t="shared" si="585"/>
        <v>201.25</v>
      </c>
      <c r="LM66" s="30">
        <f t="shared" si="585"/>
        <v>201.25</v>
      </c>
      <c r="LN66" s="30">
        <f t="shared" si="585"/>
        <v>201.25</v>
      </c>
      <c r="LO66" s="30">
        <f t="shared" si="585"/>
        <v>201.25</v>
      </c>
      <c r="LP66" s="30">
        <f t="shared" si="585"/>
        <v>201.25</v>
      </c>
      <c r="LQ66" s="30">
        <f t="shared" si="928"/>
        <v>201.25</v>
      </c>
      <c r="LR66" s="30">
        <f t="shared" si="928"/>
        <v>228.28804347826087</v>
      </c>
      <c r="LS66" s="30">
        <f t="shared" si="928"/>
        <v>201.25</v>
      </c>
      <c r="LT66" s="69">
        <f t="shared" si="100"/>
        <v>208.00951086956522</v>
      </c>
      <c r="LU66" s="40">
        <f t="shared" si="101"/>
        <v>201.25</v>
      </c>
      <c r="LV66" s="40">
        <f t="shared" si="102"/>
        <v>0</v>
      </c>
    </row>
    <row r="67" spans="1:334" x14ac:dyDescent="0.25">
      <c r="A67" s="21">
        <f t="shared" si="103"/>
        <v>66</v>
      </c>
      <c r="B67" s="22" t="s">
        <v>211</v>
      </c>
      <c r="C67" s="21" t="s">
        <v>531</v>
      </c>
      <c r="D67" s="22" t="s">
        <v>7</v>
      </c>
      <c r="E67" s="23" t="s">
        <v>859</v>
      </c>
      <c r="F67" s="21" t="s">
        <v>1120</v>
      </c>
      <c r="G67" s="23" t="s">
        <v>53</v>
      </c>
      <c r="H67" s="31" t="s">
        <v>292</v>
      </c>
      <c r="I67" s="21" t="s">
        <v>196</v>
      </c>
      <c r="J67" s="94">
        <v>41297</v>
      </c>
      <c r="K67" s="94">
        <v>43030</v>
      </c>
      <c r="L67" s="21" t="s">
        <v>275</v>
      </c>
      <c r="M67" s="25">
        <v>886</v>
      </c>
      <c r="N67" s="25">
        <v>1480</v>
      </c>
      <c r="O67" s="26">
        <v>8.5000000000000006E-2</v>
      </c>
      <c r="P67" s="27">
        <v>323651.09999999998</v>
      </c>
      <c r="Q67" s="27">
        <v>2845107.8599999994</v>
      </c>
      <c r="R67" s="27">
        <v>2574217.2000000002</v>
      </c>
      <c r="S67" s="27">
        <v>2743378.98</v>
      </c>
      <c r="T67" s="25">
        <v>2952653.6199999987</v>
      </c>
      <c r="U67" s="25">
        <v>3792122.9199999981</v>
      </c>
      <c r="V67" s="25">
        <v>3301789</v>
      </c>
      <c r="W67" s="25">
        <v>2957988.9000000004</v>
      </c>
      <c r="X67" s="25">
        <v>3333998.8199999989</v>
      </c>
      <c r="Y67" s="25">
        <v>3059600.18</v>
      </c>
      <c r="Z67" s="25">
        <v>2804316.33</v>
      </c>
      <c r="AA67" s="25">
        <v>3438772.87</v>
      </c>
      <c r="AB67" s="25">
        <v>4010653.1700000004</v>
      </c>
      <c r="AC67" s="25">
        <v>4342234.4000000004</v>
      </c>
      <c r="AD67" s="25">
        <v>3910234.57</v>
      </c>
      <c r="AE67" s="25">
        <v>4721769.9800000004</v>
      </c>
      <c r="AF67" s="25">
        <v>4867841.9047619039</v>
      </c>
      <c r="AG67" s="25">
        <v>3305067</v>
      </c>
      <c r="AH67" s="25">
        <v>4259721</v>
      </c>
      <c r="AI67" s="25">
        <v>3620190</v>
      </c>
      <c r="AJ67" s="25">
        <v>4319601</v>
      </c>
      <c r="AK67" s="25">
        <v>4571733</v>
      </c>
      <c r="AL67" s="25">
        <v>3292006</v>
      </c>
      <c r="AM67" s="25">
        <v>3905520</v>
      </c>
      <c r="AN67" s="25">
        <v>4414830.6900000004</v>
      </c>
      <c r="AO67" s="25">
        <v>5635881.8300000001</v>
      </c>
      <c r="AP67" s="25">
        <v>4307931.6100000003</v>
      </c>
      <c r="AQ67" s="25">
        <v>5139441.28</v>
      </c>
      <c r="AR67" s="25">
        <v>5528165.6699999999</v>
      </c>
      <c r="AS67" s="25">
        <v>4471409.54</v>
      </c>
      <c r="AT67" s="25">
        <v>4987993.0199999996</v>
      </c>
      <c r="AU67" s="25">
        <v>4844358.6247484805</v>
      </c>
      <c r="AV67" s="25">
        <v>4594715.6172308242</v>
      </c>
      <c r="AW67" s="25">
        <v>5127828</v>
      </c>
      <c r="AX67" s="25">
        <v>4102169.03</v>
      </c>
      <c r="AY67" s="25">
        <v>4488555</v>
      </c>
      <c r="AZ67" s="25">
        <v>5446136</v>
      </c>
      <c r="BA67" s="25">
        <v>5501106.0761223147</v>
      </c>
      <c r="BB67" s="25">
        <v>4718333</v>
      </c>
      <c r="BC67" s="25">
        <v>6136883</v>
      </c>
      <c r="BD67" s="75">
        <v>5182087</v>
      </c>
      <c r="BE67" s="75">
        <v>5300191</v>
      </c>
      <c r="BF67" s="75">
        <v>5992372</v>
      </c>
      <c r="BG67" s="75">
        <v>4176590</v>
      </c>
      <c r="BH67" s="75">
        <v>5483145</v>
      </c>
      <c r="BI67" s="75">
        <v>5290259</v>
      </c>
      <c r="BJ67" s="75">
        <v>3840349</v>
      </c>
      <c r="BK67" s="75">
        <v>4533191</v>
      </c>
      <c r="BL67" s="75">
        <v>6069900</v>
      </c>
      <c r="BM67" s="75">
        <v>5883638.1399999997</v>
      </c>
      <c r="BN67" s="75">
        <v>5994770.8300000001</v>
      </c>
      <c r="BO67" s="75">
        <v>6207513.0800000001</v>
      </c>
      <c r="BP67" s="28">
        <f t="shared" si="63"/>
        <v>6038955.5124999993</v>
      </c>
      <c r="BQ67" s="29">
        <f t="shared" si="523"/>
        <v>365.29469525959365</v>
      </c>
      <c r="BR67" s="29">
        <f t="shared" si="524"/>
        <v>3211.1826862302478</v>
      </c>
      <c r="BS67" s="29">
        <f t="shared" si="525"/>
        <v>2905.4370203160274</v>
      </c>
      <c r="BT67" s="29">
        <f t="shared" si="526"/>
        <v>3096.3645372460496</v>
      </c>
      <c r="BU67" s="29">
        <f t="shared" si="527"/>
        <v>3332.566162528215</v>
      </c>
      <c r="BV67" s="29">
        <f t="shared" si="528"/>
        <v>4280.048442437921</v>
      </c>
      <c r="BW67" s="29">
        <f t="shared" si="529"/>
        <v>3726.6241534988712</v>
      </c>
      <c r="BX67" s="29">
        <f t="shared" si="530"/>
        <v>3338.5879232505649</v>
      </c>
      <c r="BY67" s="29">
        <f t="shared" si="531"/>
        <v>3762.9783521444683</v>
      </c>
      <c r="BZ67" s="29">
        <f t="shared" si="532"/>
        <v>3453.2733408577878</v>
      </c>
      <c r="CA67" s="29">
        <f t="shared" si="533"/>
        <v>3165.1425846501129</v>
      </c>
      <c r="CB67" s="29">
        <f t="shared" si="534"/>
        <v>3881.2334875846504</v>
      </c>
      <c r="CC67" s="29">
        <f t="shared" si="535"/>
        <v>4526.6965801354409</v>
      </c>
      <c r="CD67" s="29">
        <f t="shared" si="536"/>
        <v>4900.9417607223477</v>
      </c>
      <c r="CE67" s="29">
        <f t="shared" si="537"/>
        <v>4413.3573024830694</v>
      </c>
      <c r="CF67" s="29">
        <f t="shared" si="538"/>
        <v>5329.3114898419872</v>
      </c>
      <c r="CG67" s="29">
        <f t="shared" si="539"/>
        <v>5494.1782220788982</v>
      </c>
      <c r="CH67" s="29">
        <f t="shared" si="540"/>
        <v>3730.3239277652369</v>
      </c>
      <c r="CI67" s="29">
        <f t="shared" si="541"/>
        <v>4807.8115124153501</v>
      </c>
      <c r="CJ67" s="29">
        <f t="shared" si="542"/>
        <v>4085.9932279909708</v>
      </c>
      <c r="CK67" s="29">
        <f t="shared" si="543"/>
        <v>4875.3961625282163</v>
      </c>
      <c r="CL67" s="29">
        <f t="shared" si="544"/>
        <v>5159.9695259593682</v>
      </c>
      <c r="CM67" s="29">
        <f t="shared" si="545"/>
        <v>3715.5823927765236</v>
      </c>
      <c r="CN67" s="29">
        <f t="shared" si="546"/>
        <v>4408.0361173814899</v>
      </c>
      <c r="CO67" s="29">
        <f t="shared" si="547"/>
        <v>4982.8788826185109</v>
      </c>
      <c r="CP67" s="29">
        <f t="shared" si="548"/>
        <v>6361.0404401805872</v>
      </c>
      <c r="CQ67" s="29">
        <f t="shared" si="549"/>
        <v>4862.2252934537246</v>
      </c>
      <c r="CR67" s="29">
        <f t="shared" si="839"/>
        <v>5800.7237923250568</v>
      </c>
      <c r="CS67" s="29">
        <f t="shared" si="839"/>
        <v>6239.4646388261854</v>
      </c>
      <c r="CT67" s="29">
        <f t="shared" si="839"/>
        <v>5046.7376297968394</v>
      </c>
      <c r="CU67" s="29">
        <f t="shared" si="839"/>
        <v>5629.7889616252814</v>
      </c>
      <c r="CV67" s="29">
        <f t="shared" si="839"/>
        <v>5467.6733913639737</v>
      </c>
      <c r="CW67" s="29">
        <f t="shared" si="839"/>
        <v>5185.9092745268899</v>
      </c>
      <c r="CX67" s="29">
        <f t="shared" si="834"/>
        <v>5787.6162528216701</v>
      </c>
      <c r="CY67" s="29">
        <f t="shared" si="834"/>
        <v>4629.9876185101575</v>
      </c>
      <c r="CZ67" s="29">
        <f t="shared" si="834"/>
        <v>5066.0891647855533</v>
      </c>
      <c r="DA67" s="29">
        <f t="shared" si="834"/>
        <v>6146.8803611738149</v>
      </c>
      <c r="DB67" s="29">
        <f t="shared" si="834"/>
        <v>6208.923336481168</v>
      </c>
      <c r="DC67" s="29">
        <f t="shared" si="834"/>
        <v>5325.4322799097063</v>
      </c>
      <c r="DD67" s="29">
        <f t="shared" si="834"/>
        <v>6926.5045146726861</v>
      </c>
      <c r="DE67" s="29">
        <f t="shared" si="551"/>
        <v>5848.8566591422123</v>
      </c>
      <c r="DF67" s="29">
        <f t="shared" si="552"/>
        <v>5982.1568848758461</v>
      </c>
      <c r="DG67" s="29">
        <f t="shared" si="553"/>
        <v>6763.3995485327314</v>
      </c>
      <c r="DH67" s="29">
        <f t="shared" si="554"/>
        <v>4713.9841986455986</v>
      </c>
      <c r="DI67" s="29">
        <f t="shared" si="555"/>
        <v>6188.6512415349889</v>
      </c>
      <c r="DJ67" s="29">
        <f t="shared" si="556"/>
        <v>5970.9469525959366</v>
      </c>
      <c r="DK67" s="29">
        <f t="shared" si="556"/>
        <v>4334.4796839729115</v>
      </c>
      <c r="DL67" s="29">
        <f t="shared" si="556"/>
        <v>5116.4683972911962</v>
      </c>
      <c r="DM67" s="29">
        <f t="shared" si="556"/>
        <v>6850.9029345372464</v>
      </c>
      <c r="DN67" s="29">
        <f t="shared" si="557"/>
        <v>6640.6751015801347</v>
      </c>
      <c r="DO67" s="29">
        <f t="shared" si="557"/>
        <v>6766.107031602709</v>
      </c>
      <c r="DP67" s="29">
        <f t="shared" si="557"/>
        <v>7006.2224379232503</v>
      </c>
      <c r="DQ67" s="105">
        <f t="shared" si="558"/>
        <v>6815.9768764108339</v>
      </c>
      <c r="DR67" s="25">
        <v>177600</v>
      </c>
      <c r="DS67" s="25">
        <v>177600</v>
      </c>
      <c r="DT67" s="25">
        <v>177600</v>
      </c>
      <c r="DU67" s="25">
        <v>177600</v>
      </c>
      <c r="DV67" s="25">
        <v>177600</v>
      </c>
      <c r="DW67" s="25">
        <v>177600</v>
      </c>
      <c r="DX67" s="25">
        <v>177600</v>
      </c>
      <c r="DY67" s="25">
        <v>177600</v>
      </c>
      <c r="DZ67" s="25">
        <v>177600</v>
      </c>
      <c r="EA67" s="25">
        <v>181547</v>
      </c>
      <c r="EB67" s="25">
        <v>192400</v>
      </c>
      <c r="EC67" s="25">
        <v>192400</v>
      </c>
      <c r="ED67" s="25">
        <v>192400</v>
      </c>
      <c r="EE67" s="25">
        <v>192400</v>
      </c>
      <c r="EF67" s="25">
        <v>192400</v>
      </c>
      <c r="EG67" s="25">
        <v>192400</v>
      </c>
      <c r="EH67" s="25">
        <v>192400</v>
      </c>
      <c r="EI67" s="25">
        <v>192400</v>
      </c>
      <c r="EJ67" s="25">
        <v>192400</v>
      </c>
      <c r="EK67" s="25">
        <v>192400</v>
      </c>
      <c r="EL67" s="25">
        <v>192400</v>
      </c>
      <c r="EM67" s="25">
        <v>196347</v>
      </c>
      <c r="EN67" s="25">
        <v>207200</v>
      </c>
      <c r="EO67" s="25">
        <v>207200</v>
      </c>
      <c r="EP67" s="25">
        <v>207200</v>
      </c>
      <c r="EQ67" s="25">
        <v>207200</v>
      </c>
      <c r="ER67" s="25">
        <v>207200</v>
      </c>
      <c r="ES67" s="25">
        <v>207200</v>
      </c>
      <c r="ET67" s="25">
        <v>207200</v>
      </c>
      <c r="EU67" s="25">
        <v>207200</v>
      </c>
      <c r="EV67" s="25">
        <v>207200</v>
      </c>
      <c r="EW67" s="25">
        <v>207200</v>
      </c>
      <c r="EX67" s="25">
        <v>207200</v>
      </c>
      <c r="EY67" s="25">
        <v>211068</v>
      </c>
      <c r="EZ67" s="25">
        <v>221704</v>
      </c>
      <c r="FA67" s="25">
        <v>221704</v>
      </c>
      <c r="FB67" s="25">
        <v>221704</v>
      </c>
      <c r="FC67" s="25">
        <v>221704</v>
      </c>
      <c r="FD67" s="25">
        <v>221704</v>
      </c>
      <c r="FE67" s="25">
        <v>221704</v>
      </c>
      <c r="FF67" s="25">
        <v>221704</v>
      </c>
      <c r="FG67" s="25">
        <v>221704</v>
      </c>
      <c r="FH67" s="25">
        <v>221704</v>
      </c>
      <c r="FI67" s="25">
        <v>221704</v>
      </c>
      <c r="FJ67" s="25">
        <v>221704</v>
      </c>
      <c r="FK67" s="25">
        <v>225842</v>
      </c>
      <c r="FL67" s="25">
        <v>237223</v>
      </c>
      <c r="FM67" s="25">
        <v>237223</v>
      </c>
      <c r="FN67" s="25">
        <v>237223</v>
      </c>
      <c r="FO67" s="25">
        <v>237223</v>
      </c>
      <c r="FP67" s="25">
        <v>237223</v>
      </c>
      <c r="FQ67" s="75">
        <v>237223</v>
      </c>
      <c r="FR67" s="28">
        <f t="shared" si="64"/>
        <v>237223</v>
      </c>
      <c r="FS67" s="25">
        <v>158376</v>
      </c>
      <c r="FT67" s="25">
        <v>163812.94319999998</v>
      </c>
      <c r="FU67" s="25">
        <v>134497</v>
      </c>
      <c r="FV67" s="25">
        <v>148470</v>
      </c>
      <c r="FW67" s="25">
        <v>173344</v>
      </c>
      <c r="FX67" s="25">
        <v>141334</v>
      </c>
      <c r="FY67" s="25">
        <v>199045</v>
      </c>
      <c r="FZ67" s="25">
        <v>177359</v>
      </c>
      <c r="GA67" s="25">
        <v>222480</v>
      </c>
      <c r="GB67" s="25">
        <v>186181</v>
      </c>
      <c r="GC67" s="25">
        <v>31945</v>
      </c>
      <c r="GD67" s="25">
        <v>221700</v>
      </c>
      <c r="GE67" s="25">
        <v>288878.38040000002</v>
      </c>
      <c r="GF67" s="25">
        <v>328668.12800000003</v>
      </c>
      <c r="GG67" s="25">
        <v>276828.14839999995</v>
      </c>
      <c r="GH67" s="25">
        <v>374212.39760000003</v>
      </c>
      <c r="GI67" s="25">
        <v>350378.6</v>
      </c>
      <c r="GJ67" s="25">
        <v>248059.15999999997</v>
      </c>
      <c r="GK67" s="25">
        <v>318766.51999999996</v>
      </c>
      <c r="GL67" s="25">
        <v>242023</v>
      </c>
      <c r="GM67" s="25">
        <v>325952.12</v>
      </c>
      <c r="GN67" s="25">
        <v>352260.95999999996</v>
      </c>
      <c r="GO67" s="25">
        <v>187841</v>
      </c>
      <c r="GP67" s="25">
        <v>261462</v>
      </c>
      <c r="GQ67" s="25">
        <v>322580</v>
      </c>
      <c r="GR67" s="25">
        <v>469106</v>
      </c>
      <c r="GS67" s="25">
        <v>309752</v>
      </c>
      <c r="GT67" s="25">
        <v>409533</v>
      </c>
      <c r="GU67" s="25">
        <v>456180</v>
      </c>
      <c r="GV67" s="25">
        <v>329369</v>
      </c>
      <c r="GW67" s="25">
        <v>391359</v>
      </c>
      <c r="GX67" s="25">
        <v>354522</v>
      </c>
      <c r="GY67" s="25">
        <v>285896</v>
      </c>
      <c r="GZ67" s="25">
        <v>404271</v>
      </c>
      <c r="HA67" s="25">
        <v>270556</v>
      </c>
      <c r="HB67" s="25">
        <v>316923</v>
      </c>
      <c r="HC67" s="25">
        <v>431832</v>
      </c>
      <c r="HD67" s="25">
        <v>404552</v>
      </c>
      <c r="HE67" s="25">
        <v>344496</v>
      </c>
      <c r="HF67" s="25">
        <v>514722</v>
      </c>
      <c r="HG67" s="75">
        <v>218773</v>
      </c>
      <c r="HH67" s="75">
        <v>228812</v>
      </c>
      <c r="HI67" s="75">
        <v>287648</v>
      </c>
      <c r="HJ67" s="75">
        <v>133306</v>
      </c>
      <c r="HK67" s="75">
        <v>244363</v>
      </c>
      <c r="HL67" s="75">
        <v>223830</v>
      </c>
      <c r="HM67" s="75">
        <v>89207</v>
      </c>
      <c r="HN67" s="75">
        <v>148098</v>
      </c>
      <c r="HO67" s="75">
        <v>278718.50000000006</v>
      </c>
      <c r="HP67" s="75">
        <v>262886</v>
      </c>
      <c r="HQ67" s="75">
        <v>272333</v>
      </c>
      <c r="HR67" s="75">
        <v>284730</v>
      </c>
      <c r="HS67" s="25">
        <f t="shared" si="27"/>
        <v>335976</v>
      </c>
      <c r="HT67" s="25">
        <f t="shared" si="28"/>
        <v>341412.94319999998</v>
      </c>
      <c r="HU67" s="25">
        <f t="shared" si="29"/>
        <v>312097</v>
      </c>
      <c r="HV67" s="25">
        <f t="shared" si="30"/>
        <v>326070</v>
      </c>
      <c r="HW67" s="25">
        <f t="shared" si="31"/>
        <v>350944</v>
      </c>
      <c r="HX67" s="25">
        <f t="shared" si="32"/>
        <v>318934</v>
      </c>
      <c r="HY67" s="25">
        <f t="shared" si="33"/>
        <v>376645</v>
      </c>
      <c r="HZ67" s="25">
        <f t="shared" si="34"/>
        <v>354959</v>
      </c>
      <c r="IA67" s="25">
        <f t="shared" si="35"/>
        <v>400080</v>
      </c>
      <c r="IB67" s="25">
        <f t="shared" si="36"/>
        <v>367728</v>
      </c>
      <c r="IC67" s="25">
        <f t="shared" si="37"/>
        <v>224345</v>
      </c>
      <c r="ID67" s="25">
        <f t="shared" si="38"/>
        <v>414100</v>
      </c>
      <c r="IE67" s="25">
        <f t="shared" si="39"/>
        <v>481278.38040000002</v>
      </c>
      <c r="IF67" s="25">
        <f t="shared" si="40"/>
        <v>521068.12800000003</v>
      </c>
      <c r="IG67" s="25">
        <f t="shared" si="41"/>
        <v>469228.14839999995</v>
      </c>
      <c r="IH67" s="25">
        <f t="shared" si="42"/>
        <v>566612.39760000003</v>
      </c>
      <c r="II67" s="25">
        <f t="shared" si="43"/>
        <v>542778.6</v>
      </c>
      <c r="IJ67" s="25">
        <f t="shared" si="44"/>
        <v>440459.16</v>
      </c>
      <c r="IK67" s="25">
        <f t="shared" si="45"/>
        <v>511166.51999999996</v>
      </c>
      <c r="IL67" s="25">
        <f t="shared" si="46"/>
        <v>434423</v>
      </c>
      <c r="IM67" s="25">
        <f t="shared" si="47"/>
        <v>518352.12</v>
      </c>
      <c r="IN67" s="25">
        <f t="shared" si="48"/>
        <v>548607.96</v>
      </c>
      <c r="IO67" s="25">
        <f t="shared" si="49"/>
        <v>395041</v>
      </c>
      <c r="IP67" s="25">
        <f t="shared" si="50"/>
        <v>468662</v>
      </c>
      <c r="IQ67" s="25">
        <f t="shared" si="840"/>
        <v>529780</v>
      </c>
      <c r="IR67" s="25">
        <f t="shared" si="841"/>
        <v>676306</v>
      </c>
      <c r="IS67" s="25">
        <f t="shared" si="587"/>
        <v>516952</v>
      </c>
      <c r="IT67" s="25">
        <f t="shared" si="588"/>
        <v>616733</v>
      </c>
      <c r="IU67" s="25">
        <f t="shared" si="55"/>
        <v>663380</v>
      </c>
      <c r="IV67" s="25">
        <f t="shared" si="56"/>
        <v>536569</v>
      </c>
      <c r="IW67" s="25">
        <f t="shared" si="671"/>
        <v>598559</v>
      </c>
      <c r="IX67" s="25">
        <f t="shared" si="171"/>
        <v>561722</v>
      </c>
      <c r="IY67" s="25">
        <f t="shared" si="672"/>
        <v>493096</v>
      </c>
      <c r="IZ67" s="25">
        <f t="shared" si="673"/>
        <v>615339</v>
      </c>
      <c r="JA67" s="25">
        <f t="shared" si="842"/>
        <v>492260</v>
      </c>
      <c r="JB67" s="25">
        <f t="shared" si="240"/>
        <v>538627</v>
      </c>
      <c r="JC67" s="25">
        <f t="shared" si="241"/>
        <v>653536</v>
      </c>
      <c r="JD67" s="25">
        <f t="shared" si="835"/>
        <v>626256</v>
      </c>
      <c r="JE67" s="25">
        <f t="shared" si="836"/>
        <v>566200</v>
      </c>
      <c r="JF67" s="25">
        <f t="shared" si="845"/>
        <v>736426</v>
      </c>
      <c r="JG67" s="25">
        <f t="shared" si="846"/>
        <v>440477</v>
      </c>
      <c r="JH67" s="25">
        <f t="shared" si="847"/>
        <v>450516</v>
      </c>
      <c r="JI67" s="25">
        <f t="shared" si="848"/>
        <v>509352</v>
      </c>
      <c r="JJ67" s="25">
        <f t="shared" si="843"/>
        <v>355010</v>
      </c>
      <c r="JK67" s="25">
        <f t="shared" si="844"/>
        <v>466067</v>
      </c>
      <c r="JL67" s="25">
        <f t="shared" si="837"/>
        <v>449672</v>
      </c>
      <c r="JM67" s="25">
        <f t="shared" si="838"/>
        <v>326430</v>
      </c>
      <c r="JN67" s="25">
        <f t="shared" si="428"/>
        <v>385321</v>
      </c>
      <c r="JO67" s="25">
        <f t="shared" si="429"/>
        <v>515941.50000000006</v>
      </c>
      <c r="JP67" s="25">
        <f t="shared" si="759"/>
        <v>500109</v>
      </c>
      <c r="JQ67" s="25">
        <f t="shared" si="760"/>
        <v>509556</v>
      </c>
      <c r="JR67" s="25">
        <f t="shared" si="761"/>
        <v>521953</v>
      </c>
      <c r="JS67" s="28">
        <f t="shared" si="65"/>
        <v>511889.875</v>
      </c>
      <c r="JT67" s="30">
        <f t="shared" si="66"/>
        <v>227.01081081081082</v>
      </c>
      <c r="JU67" s="30">
        <f t="shared" si="67"/>
        <v>230.68442108108107</v>
      </c>
      <c r="JV67" s="30">
        <f t="shared" si="68"/>
        <v>210.87635135135136</v>
      </c>
      <c r="JW67" s="30">
        <f t="shared" si="69"/>
        <v>220.31756756756758</v>
      </c>
      <c r="JX67" s="30">
        <f t="shared" si="70"/>
        <v>237.12432432432433</v>
      </c>
      <c r="JY67" s="30">
        <f t="shared" si="71"/>
        <v>215.49594594594595</v>
      </c>
      <c r="JZ67" s="30">
        <f t="shared" si="72"/>
        <v>254.48986486486487</v>
      </c>
      <c r="KA67" s="30">
        <f t="shared" si="73"/>
        <v>239.83716216216217</v>
      </c>
      <c r="KB67" s="30">
        <f t="shared" si="74"/>
        <v>270.32432432432432</v>
      </c>
      <c r="KC67" s="30">
        <f t="shared" si="75"/>
        <v>248.46486486486486</v>
      </c>
      <c r="KD67" s="30">
        <f t="shared" si="76"/>
        <v>151.58445945945945</v>
      </c>
      <c r="KE67" s="30">
        <f t="shared" si="77"/>
        <v>279.79729729729729</v>
      </c>
      <c r="KF67" s="30">
        <f t="shared" si="78"/>
        <v>325.18809486486487</v>
      </c>
      <c r="KG67" s="30">
        <f t="shared" si="79"/>
        <v>352.0730594594595</v>
      </c>
      <c r="KH67" s="30">
        <f t="shared" si="80"/>
        <v>317.04604621621615</v>
      </c>
      <c r="KI67" s="30">
        <f t="shared" si="81"/>
        <v>382.84621459459458</v>
      </c>
      <c r="KJ67" s="30">
        <f t="shared" si="82"/>
        <v>366.74229729729728</v>
      </c>
      <c r="KK67" s="30">
        <f t="shared" si="83"/>
        <v>297.60754054054053</v>
      </c>
      <c r="KL67" s="30">
        <f t="shared" si="84"/>
        <v>345.38278378378374</v>
      </c>
      <c r="KM67" s="30">
        <f t="shared" si="85"/>
        <v>293.52905405405403</v>
      </c>
      <c r="KN67" s="30">
        <f t="shared" si="86"/>
        <v>350.23791891891892</v>
      </c>
      <c r="KO67" s="30">
        <f t="shared" si="87"/>
        <v>370.68105405405402</v>
      </c>
      <c r="KP67" s="30">
        <f t="shared" si="88"/>
        <v>266.91959459459457</v>
      </c>
      <c r="KQ67" s="30">
        <f t="shared" si="89"/>
        <v>316.66351351351352</v>
      </c>
      <c r="KR67" s="30">
        <f t="shared" si="90"/>
        <v>357.95945945945948</v>
      </c>
      <c r="KS67" s="30">
        <f t="shared" si="91"/>
        <v>456.96351351351353</v>
      </c>
      <c r="KT67" s="30">
        <f t="shared" si="92"/>
        <v>349.29189189189191</v>
      </c>
      <c r="KU67" s="30">
        <f t="shared" si="93"/>
        <v>416.71148648648648</v>
      </c>
      <c r="KV67" s="30">
        <f t="shared" si="94"/>
        <v>448.22972972972974</v>
      </c>
      <c r="KW67" s="30">
        <f t="shared" si="95"/>
        <v>362.54662162162163</v>
      </c>
      <c r="KX67" s="30">
        <f t="shared" si="96"/>
        <v>404.43175675675678</v>
      </c>
      <c r="KY67" s="30">
        <f t="shared" si="97"/>
        <v>379.54189189189191</v>
      </c>
      <c r="KZ67" s="30">
        <f t="shared" si="98"/>
        <v>333.17297297297296</v>
      </c>
      <c r="LA67" s="30">
        <f t="shared" si="99"/>
        <v>415.76959459459459</v>
      </c>
      <c r="LB67" s="30">
        <f t="shared" si="99"/>
        <v>332.60810810810813</v>
      </c>
      <c r="LC67" s="30">
        <f t="shared" si="99"/>
        <v>363.93716216216217</v>
      </c>
      <c r="LD67" s="30">
        <f t="shared" si="99"/>
        <v>441.57837837837837</v>
      </c>
      <c r="LE67" s="30">
        <f t="shared" si="304"/>
        <v>423.14594594594593</v>
      </c>
      <c r="LF67" s="30">
        <f t="shared" si="304"/>
        <v>382.56756756756755</v>
      </c>
      <c r="LG67" s="30">
        <f t="shared" si="304"/>
        <v>497.58513513513515</v>
      </c>
      <c r="LH67" s="30">
        <f t="shared" si="304"/>
        <v>297.61959459459462</v>
      </c>
      <c r="LI67" s="30">
        <f t="shared" si="304"/>
        <v>304.4027027027027</v>
      </c>
      <c r="LJ67" s="30">
        <f t="shared" si="585"/>
        <v>344.15675675675675</v>
      </c>
      <c r="LK67" s="30">
        <f t="shared" si="585"/>
        <v>239.87162162162161</v>
      </c>
      <c r="LL67" s="30">
        <f t="shared" si="585"/>
        <v>314.91013513513514</v>
      </c>
      <c r="LM67" s="30">
        <f t="shared" si="585"/>
        <v>303.83243243243243</v>
      </c>
      <c r="LN67" s="30">
        <f t="shared" si="585"/>
        <v>220.56081081081081</v>
      </c>
      <c r="LO67" s="30">
        <f t="shared" si="585"/>
        <v>260.35202702702702</v>
      </c>
      <c r="LP67" s="30">
        <f t="shared" si="585"/>
        <v>348.60912162162168</v>
      </c>
      <c r="LQ67" s="30">
        <f t="shared" si="928"/>
        <v>337.91148648648647</v>
      </c>
      <c r="LR67" s="30">
        <f t="shared" si="928"/>
        <v>344.29459459459457</v>
      </c>
      <c r="LS67" s="30">
        <f t="shared" si="928"/>
        <v>352.67094594594596</v>
      </c>
      <c r="LT67" s="69">
        <f t="shared" si="100"/>
        <v>345.87153716216216</v>
      </c>
      <c r="LU67" s="40">
        <f t="shared" si="101"/>
        <v>160.2858108108108</v>
      </c>
      <c r="LV67" s="40">
        <f t="shared" si="102"/>
        <v>192.38513513513513</v>
      </c>
    </row>
    <row r="68" spans="1:334" x14ac:dyDescent="0.25">
      <c r="A68" s="21">
        <f t="shared" si="103"/>
        <v>67</v>
      </c>
      <c r="B68" s="22" t="s">
        <v>211</v>
      </c>
      <c r="C68" s="21" t="s">
        <v>532</v>
      </c>
      <c r="D68" s="22" t="s">
        <v>7</v>
      </c>
      <c r="E68" s="23" t="s">
        <v>860</v>
      </c>
      <c r="F68" s="21" t="s">
        <v>1121</v>
      </c>
      <c r="G68" s="23" t="s">
        <v>54</v>
      </c>
      <c r="H68" s="31" t="s">
        <v>291</v>
      </c>
      <c r="I68" s="21" t="s">
        <v>196</v>
      </c>
      <c r="J68" s="94">
        <v>41297</v>
      </c>
      <c r="K68" s="94">
        <v>43030</v>
      </c>
      <c r="L68" s="21" t="s">
        <v>275</v>
      </c>
      <c r="M68" s="25">
        <v>872</v>
      </c>
      <c r="N68" s="25">
        <v>1456</v>
      </c>
      <c r="O68" s="26">
        <v>0.12</v>
      </c>
      <c r="P68" s="27">
        <v>1256433.43</v>
      </c>
      <c r="Q68" s="27">
        <v>1454986.6099999996</v>
      </c>
      <c r="R68" s="27">
        <v>1224949.1999999997</v>
      </c>
      <c r="S68" s="27">
        <v>1217261.3400000003</v>
      </c>
      <c r="T68" s="25">
        <v>1211990.0999999999</v>
      </c>
      <c r="U68" s="25">
        <v>1502445.63</v>
      </c>
      <c r="V68" s="25">
        <v>963158</v>
      </c>
      <c r="W68" s="25">
        <v>611209</v>
      </c>
      <c r="X68" s="25">
        <v>955375.93999999983</v>
      </c>
      <c r="Y68" s="25">
        <v>619712.69999999995</v>
      </c>
      <c r="Z68" s="25">
        <v>460276.49</v>
      </c>
      <c r="AA68" s="25">
        <v>1339716.9999999998</v>
      </c>
      <c r="AB68" s="25">
        <v>1894102.0799999998</v>
      </c>
      <c r="AC68" s="25">
        <v>2008851.9999999993</v>
      </c>
      <c r="AD68" s="25">
        <v>1613981.02</v>
      </c>
      <c r="AE68" s="25">
        <v>1204000.68</v>
      </c>
      <c r="AF68" s="25">
        <v>1178607</v>
      </c>
      <c r="AG68" s="25">
        <v>1139569.83</v>
      </c>
      <c r="AH68" s="25">
        <v>1056406.45</v>
      </c>
      <c r="AI68" s="25">
        <v>843596.17</v>
      </c>
      <c r="AJ68" s="25">
        <v>991916</v>
      </c>
      <c r="AK68" s="25">
        <v>831939.54</v>
      </c>
      <c r="AL68" s="25">
        <v>697185</v>
      </c>
      <c r="AM68" s="25">
        <v>1085859.48</v>
      </c>
      <c r="AN68" s="25">
        <v>1670531.05</v>
      </c>
      <c r="AO68" s="25">
        <v>2023164.48</v>
      </c>
      <c r="AP68" s="25">
        <v>1239135.19</v>
      </c>
      <c r="AQ68" s="25">
        <v>1311263</v>
      </c>
      <c r="AR68" s="25">
        <v>949419.75</v>
      </c>
      <c r="AS68" s="25">
        <v>1063023</v>
      </c>
      <c r="AT68" s="25">
        <v>1175505</v>
      </c>
      <c r="AU68" s="25">
        <v>612325.1316179093</v>
      </c>
      <c r="AV68" s="25">
        <v>517774.54217826284</v>
      </c>
      <c r="AW68" s="25">
        <v>898590</v>
      </c>
      <c r="AX68" s="25">
        <v>864978.68853962992</v>
      </c>
      <c r="AY68" s="25">
        <v>1295693</v>
      </c>
      <c r="AZ68" s="25">
        <v>2206049</v>
      </c>
      <c r="BA68" s="25">
        <v>2507987.8850149983</v>
      </c>
      <c r="BB68" s="25">
        <v>1780991</v>
      </c>
      <c r="BC68" s="25">
        <v>1560246</v>
      </c>
      <c r="BD68" s="75">
        <v>1417095.69</v>
      </c>
      <c r="BE68" s="75">
        <v>1269169.4899999995</v>
      </c>
      <c r="BF68" s="75">
        <v>1263157.93</v>
      </c>
      <c r="BG68" s="75">
        <v>887600.44000000006</v>
      </c>
      <c r="BH68" s="75">
        <v>1114519.7399999977</v>
      </c>
      <c r="BI68" s="75">
        <v>1112408.3399999994</v>
      </c>
      <c r="BJ68" s="75">
        <v>612673.06999999995</v>
      </c>
      <c r="BK68" s="75">
        <v>1451328.88</v>
      </c>
      <c r="BL68" s="75">
        <v>2702818.8</v>
      </c>
      <c r="BM68" s="75">
        <v>2875196.3</v>
      </c>
      <c r="BN68" s="75">
        <v>1944650.8900000001</v>
      </c>
      <c r="BO68" s="75">
        <v>2027726.65</v>
      </c>
      <c r="BP68" s="28">
        <f t="shared" ref="BP68:BP131" si="1057">+IFERROR((SUMIF(BL68:BO68,"&gt;0",BL68:BO68)/COUNTIF(BL68:BO68,"&gt;0")),0)</f>
        <v>2387598.16</v>
      </c>
      <c r="BQ68" s="29">
        <f t="shared" si="523"/>
        <v>1440.8640252293578</v>
      </c>
      <c r="BR68" s="29">
        <f t="shared" si="524"/>
        <v>1668.5626261467885</v>
      </c>
      <c r="BS68" s="29">
        <f t="shared" si="525"/>
        <v>1404.7582568807336</v>
      </c>
      <c r="BT68" s="29">
        <f t="shared" si="526"/>
        <v>1395.9419036697252</v>
      </c>
      <c r="BU68" s="29">
        <f t="shared" si="527"/>
        <v>1389.8969036697247</v>
      </c>
      <c r="BV68" s="29">
        <f t="shared" si="528"/>
        <v>1722.9881077981649</v>
      </c>
      <c r="BW68" s="29">
        <f t="shared" si="529"/>
        <v>1104.538990825688</v>
      </c>
      <c r="BX68" s="29">
        <f t="shared" si="530"/>
        <v>700.92775229357801</v>
      </c>
      <c r="BY68" s="29">
        <f t="shared" si="531"/>
        <v>1095.6146100917429</v>
      </c>
      <c r="BZ68" s="29">
        <f t="shared" si="532"/>
        <v>710.67970183486239</v>
      </c>
      <c r="CA68" s="29">
        <f t="shared" si="533"/>
        <v>527.84001146788989</v>
      </c>
      <c r="CB68" s="29">
        <f t="shared" si="534"/>
        <v>1536.3727064220182</v>
      </c>
      <c r="CC68" s="29">
        <f t="shared" si="535"/>
        <v>2172.1354128440366</v>
      </c>
      <c r="CD68" s="29">
        <f t="shared" si="536"/>
        <v>2303.7293577981645</v>
      </c>
      <c r="CE68" s="29">
        <f t="shared" si="537"/>
        <v>1850.8956651376147</v>
      </c>
      <c r="CF68" s="29">
        <f t="shared" si="538"/>
        <v>1380.7347247706421</v>
      </c>
      <c r="CG68" s="29">
        <f t="shared" si="539"/>
        <v>1351.6135321100917</v>
      </c>
      <c r="CH68" s="29">
        <f t="shared" si="540"/>
        <v>1306.846135321101</v>
      </c>
      <c r="CI68" s="29">
        <f t="shared" si="541"/>
        <v>1211.4752866972476</v>
      </c>
      <c r="CJ68" s="29">
        <f t="shared" si="542"/>
        <v>967.42680045871566</v>
      </c>
      <c r="CK68" s="29">
        <f t="shared" si="543"/>
        <v>1137.5183486238532</v>
      </c>
      <c r="CL68" s="29">
        <f t="shared" si="544"/>
        <v>954.05910550458725</v>
      </c>
      <c r="CM68" s="29">
        <f t="shared" si="545"/>
        <v>799.52408256880733</v>
      </c>
      <c r="CN68" s="29">
        <f t="shared" si="546"/>
        <v>1245.2516972477065</v>
      </c>
      <c r="CO68" s="29">
        <f t="shared" si="547"/>
        <v>1915.7466169724771</v>
      </c>
      <c r="CP68" s="29">
        <f t="shared" si="548"/>
        <v>2320.1427522935778</v>
      </c>
      <c r="CQ68" s="29">
        <f t="shared" si="549"/>
        <v>1421.0265940366971</v>
      </c>
      <c r="CR68" s="29">
        <f t="shared" si="839"/>
        <v>1503.7419724770641</v>
      </c>
      <c r="CS68" s="29">
        <f t="shared" si="839"/>
        <v>1088.784116972477</v>
      </c>
      <c r="CT68" s="29">
        <f t="shared" si="839"/>
        <v>1219.0630733944954</v>
      </c>
      <c r="CU68" s="29">
        <f t="shared" si="839"/>
        <v>1348.0561926605506</v>
      </c>
      <c r="CV68" s="29">
        <f t="shared" si="839"/>
        <v>702.20771974530885</v>
      </c>
      <c r="CW68" s="29">
        <f t="shared" si="839"/>
        <v>593.77814469984276</v>
      </c>
      <c r="CX68" s="29">
        <f t="shared" si="834"/>
        <v>1030.4931192660551</v>
      </c>
      <c r="CY68" s="29">
        <f t="shared" si="834"/>
        <v>991.94803731608931</v>
      </c>
      <c r="CZ68" s="29">
        <f t="shared" si="834"/>
        <v>1485.8864678899083</v>
      </c>
      <c r="DA68" s="29">
        <f t="shared" si="834"/>
        <v>2529.8727064220184</v>
      </c>
      <c r="DB68" s="29">
        <f t="shared" si="834"/>
        <v>2876.1328956594016</v>
      </c>
      <c r="DC68" s="29">
        <f t="shared" si="834"/>
        <v>2042.420871559633</v>
      </c>
      <c r="DD68" s="29">
        <f t="shared" si="834"/>
        <v>1789.2729357798164</v>
      </c>
      <c r="DE68" s="29">
        <f t="shared" si="551"/>
        <v>1625.1097362385322</v>
      </c>
      <c r="DF68" s="29">
        <f t="shared" si="552"/>
        <v>1455.4695986238526</v>
      </c>
      <c r="DG68" s="29">
        <f t="shared" si="553"/>
        <v>1448.575607798165</v>
      </c>
      <c r="DH68" s="29">
        <f t="shared" si="554"/>
        <v>1017.8904128440367</v>
      </c>
      <c r="DI68" s="29">
        <f t="shared" si="555"/>
        <v>1278.1189678899057</v>
      </c>
      <c r="DJ68" s="29">
        <f t="shared" si="556"/>
        <v>1275.6976376146781</v>
      </c>
      <c r="DK68" s="29">
        <f t="shared" si="556"/>
        <v>702.60673165137609</v>
      </c>
      <c r="DL68" s="29">
        <f t="shared" si="556"/>
        <v>1664.3679816513761</v>
      </c>
      <c r="DM68" s="29">
        <f t="shared" si="556"/>
        <v>3099.5628440366972</v>
      </c>
      <c r="DN68" s="29">
        <f t="shared" si="557"/>
        <v>3297.2434633027519</v>
      </c>
      <c r="DO68" s="29">
        <f t="shared" si="557"/>
        <v>2230.1042316513763</v>
      </c>
      <c r="DP68" s="29">
        <f t="shared" si="557"/>
        <v>2325.3745986238532</v>
      </c>
      <c r="DQ68" s="105">
        <f t="shared" si="558"/>
        <v>2738.0712844036698</v>
      </c>
      <c r="DR68" s="25">
        <v>174720</v>
      </c>
      <c r="DS68" s="25">
        <v>174720</v>
      </c>
      <c r="DT68" s="25">
        <v>174720</v>
      </c>
      <c r="DU68" s="25">
        <v>174720</v>
      </c>
      <c r="DV68" s="25">
        <v>174720</v>
      </c>
      <c r="DW68" s="25">
        <v>174720</v>
      </c>
      <c r="DX68" s="25">
        <v>174720</v>
      </c>
      <c r="DY68" s="25">
        <v>174720</v>
      </c>
      <c r="DZ68" s="25">
        <v>174720</v>
      </c>
      <c r="EA68" s="25">
        <v>178603</v>
      </c>
      <c r="EB68" s="25">
        <v>189280</v>
      </c>
      <c r="EC68" s="25">
        <v>189280</v>
      </c>
      <c r="ED68" s="25">
        <v>189280</v>
      </c>
      <c r="EE68" s="25">
        <v>189280</v>
      </c>
      <c r="EF68" s="25">
        <v>189280</v>
      </c>
      <c r="EG68" s="25">
        <v>189280</v>
      </c>
      <c r="EH68" s="25">
        <v>189280</v>
      </c>
      <c r="EI68" s="25">
        <v>189280</v>
      </c>
      <c r="EJ68" s="25">
        <v>189280</v>
      </c>
      <c r="EK68" s="25">
        <v>189280</v>
      </c>
      <c r="EL68" s="25">
        <v>189280</v>
      </c>
      <c r="EM68" s="25">
        <v>193163</v>
      </c>
      <c r="EN68" s="25">
        <v>203840</v>
      </c>
      <c r="EO68" s="25">
        <v>203840</v>
      </c>
      <c r="EP68" s="25">
        <v>203840</v>
      </c>
      <c r="EQ68" s="25">
        <v>203840</v>
      </c>
      <c r="ER68" s="25">
        <v>203840</v>
      </c>
      <c r="ES68" s="25">
        <v>203840</v>
      </c>
      <c r="ET68" s="25">
        <v>203840</v>
      </c>
      <c r="EU68" s="25">
        <v>203840</v>
      </c>
      <c r="EV68" s="25">
        <v>203840</v>
      </c>
      <c r="EW68" s="25">
        <v>203840</v>
      </c>
      <c r="EX68" s="25">
        <v>203840</v>
      </c>
      <c r="EY68" s="25">
        <v>207645</v>
      </c>
      <c r="EZ68" s="25">
        <v>218109</v>
      </c>
      <c r="FA68" s="25">
        <v>218109</v>
      </c>
      <c r="FB68" s="25">
        <v>218109</v>
      </c>
      <c r="FC68" s="25">
        <v>218109</v>
      </c>
      <c r="FD68" s="25">
        <v>218109</v>
      </c>
      <c r="FE68" s="25">
        <v>218109</v>
      </c>
      <c r="FF68" s="25">
        <v>218109</v>
      </c>
      <c r="FG68" s="25">
        <v>218109</v>
      </c>
      <c r="FH68" s="25">
        <v>218109</v>
      </c>
      <c r="FI68" s="25">
        <v>218109</v>
      </c>
      <c r="FJ68" s="25">
        <v>218109</v>
      </c>
      <c r="FK68" s="25">
        <v>222181</v>
      </c>
      <c r="FL68" s="25">
        <v>233377</v>
      </c>
      <c r="FM68" s="25">
        <v>233377</v>
      </c>
      <c r="FN68" s="25">
        <v>233377</v>
      </c>
      <c r="FO68" s="25">
        <v>233377</v>
      </c>
      <c r="FP68" s="25">
        <v>233377</v>
      </c>
      <c r="FQ68" s="75">
        <v>233377</v>
      </c>
      <c r="FR68" s="28">
        <f t="shared" ref="FR68:FR131" si="1058">+IFERROR(SUMIF(FN68:FQ68,"&gt;0",FN68:FQ68)/COUNTIF(FN68:FQ68,"&gt;0"),0)</f>
        <v>233377</v>
      </c>
      <c r="FS68" s="25">
        <v>11328</v>
      </c>
      <c r="FT68" s="25">
        <v>0</v>
      </c>
      <c r="FU68" s="25">
        <v>0</v>
      </c>
      <c r="FV68" s="25">
        <v>0</v>
      </c>
      <c r="FW68" s="25">
        <v>0</v>
      </c>
      <c r="FX68" s="25">
        <v>0</v>
      </c>
      <c r="FY68" s="25">
        <v>0</v>
      </c>
      <c r="FZ68" s="25">
        <v>0</v>
      </c>
      <c r="GA68" s="25">
        <v>0</v>
      </c>
      <c r="GB68" s="25">
        <v>0</v>
      </c>
      <c r="GC68" s="25">
        <v>0</v>
      </c>
      <c r="GD68" s="25">
        <v>0</v>
      </c>
      <c r="GE68" s="25">
        <v>38012.249599999981</v>
      </c>
      <c r="GF68" s="25">
        <v>51782.239999999903</v>
      </c>
      <c r="GG68" s="25">
        <v>4397.7223999999987</v>
      </c>
      <c r="GH68" s="25">
        <v>0</v>
      </c>
      <c r="GI68" s="25">
        <v>0</v>
      </c>
      <c r="GJ68" s="25">
        <v>0</v>
      </c>
      <c r="GK68" s="25">
        <v>0</v>
      </c>
      <c r="GL68" s="25">
        <v>0</v>
      </c>
      <c r="GM68" s="25">
        <v>0</v>
      </c>
      <c r="GN68" s="25">
        <v>0</v>
      </c>
      <c r="GO68" s="25">
        <v>0</v>
      </c>
      <c r="GP68" s="25">
        <v>0</v>
      </c>
      <c r="GQ68" s="25">
        <v>0</v>
      </c>
      <c r="GR68" s="25">
        <v>38940</v>
      </c>
      <c r="GS68" s="25">
        <v>0</v>
      </c>
      <c r="GT68" s="25">
        <v>0</v>
      </c>
      <c r="GU68" s="25">
        <v>0</v>
      </c>
      <c r="GV68" s="25">
        <v>0</v>
      </c>
      <c r="GW68" s="25">
        <v>0</v>
      </c>
      <c r="GX68" s="25">
        <v>0</v>
      </c>
      <c r="GY68" s="25">
        <v>0</v>
      </c>
      <c r="GZ68" s="25">
        <v>0</v>
      </c>
      <c r="HA68" s="25">
        <v>0</v>
      </c>
      <c r="HB68" s="25">
        <v>0</v>
      </c>
      <c r="HC68" s="25">
        <v>46617</v>
      </c>
      <c r="HD68" s="25">
        <v>78376</v>
      </c>
      <c r="HE68" s="75">
        <v>0</v>
      </c>
      <c r="HF68" s="75">
        <v>0</v>
      </c>
      <c r="HG68" s="75">
        <v>0</v>
      </c>
      <c r="HH68" s="75">
        <v>0</v>
      </c>
      <c r="HI68" s="75">
        <v>0</v>
      </c>
      <c r="HJ68" s="75">
        <v>0</v>
      </c>
      <c r="HK68" s="75">
        <v>0</v>
      </c>
      <c r="HL68" s="75">
        <v>0</v>
      </c>
      <c r="HM68" s="75">
        <v>0</v>
      </c>
      <c r="HN68" s="75">
        <v>0</v>
      </c>
      <c r="HO68" s="75">
        <v>90961.255999999994</v>
      </c>
      <c r="HP68" s="75">
        <v>111647</v>
      </c>
      <c r="HQ68" s="75">
        <v>0</v>
      </c>
      <c r="HR68" s="75">
        <v>1923</v>
      </c>
      <c r="HS68" s="25">
        <f t="shared" si="27"/>
        <v>186048</v>
      </c>
      <c r="HT68" s="25">
        <f t="shared" si="28"/>
        <v>174720</v>
      </c>
      <c r="HU68" s="25">
        <f t="shared" si="29"/>
        <v>174720</v>
      </c>
      <c r="HV68" s="25">
        <f t="shared" si="30"/>
        <v>174720</v>
      </c>
      <c r="HW68" s="25">
        <f t="shared" si="31"/>
        <v>174720</v>
      </c>
      <c r="HX68" s="25">
        <f t="shared" si="32"/>
        <v>174720</v>
      </c>
      <c r="HY68" s="25">
        <f t="shared" si="33"/>
        <v>174720</v>
      </c>
      <c r="HZ68" s="25">
        <f t="shared" si="34"/>
        <v>174720</v>
      </c>
      <c r="IA68" s="25">
        <f t="shared" si="35"/>
        <v>174720</v>
      </c>
      <c r="IB68" s="25">
        <f t="shared" si="36"/>
        <v>178603</v>
      </c>
      <c r="IC68" s="25">
        <f t="shared" si="37"/>
        <v>189280</v>
      </c>
      <c r="ID68" s="25">
        <f t="shared" si="38"/>
        <v>189280</v>
      </c>
      <c r="IE68" s="25">
        <f t="shared" si="39"/>
        <v>227292.24959999998</v>
      </c>
      <c r="IF68" s="25">
        <f t="shared" si="40"/>
        <v>241062.2399999999</v>
      </c>
      <c r="IG68" s="25">
        <f t="shared" si="41"/>
        <v>193677.7224</v>
      </c>
      <c r="IH68" s="25">
        <f t="shared" si="42"/>
        <v>189280</v>
      </c>
      <c r="II68" s="25">
        <f t="shared" si="43"/>
        <v>189280</v>
      </c>
      <c r="IJ68" s="25">
        <f t="shared" si="44"/>
        <v>189280</v>
      </c>
      <c r="IK68" s="25">
        <f t="shared" si="45"/>
        <v>189280</v>
      </c>
      <c r="IL68" s="25">
        <f t="shared" si="46"/>
        <v>189280</v>
      </c>
      <c r="IM68" s="25">
        <f t="shared" si="47"/>
        <v>189280</v>
      </c>
      <c r="IN68" s="25">
        <f t="shared" si="48"/>
        <v>193163</v>
      </c>
      <c r="IO68" s="25">
        <f t="shared" si="49"/>
        <v>203840</v>
      </c>
      <c r="IP68" s="25">
        <f t="shared" si="50"/>
        <v>203840</v>
      </c>
      <c r="IQ68" s="25">
        <f t="shared" si="840"/>
        <v>203840</v>
      </c>
      <c r="IR68" s="25">
        <f t="shared" si="841"/>
        <v>242780</v>
      </c>
      <c r="IS68" s="25">
        <f t="shared" si="587"/>
        <v>203840</v>
      </c>
      <c r="IT68" s="25">
        <f t="shared" si="588"/>
        <v>203840</v>
      </c>
      <c r="IU68" s="25">
        <f t="shared" si="55"/>
        <v>203840</v>
      </c>
      <c r="IV68" s="25">
        <f t="shared" si="56"/>
        <v>203840</v>
      </c>
      <c r="IW68" s="25">
        <f t="shared" si="671"/>
        <v>203840</v>
      </c>
      <c r="IX68" s="25">
        <f t="shared" si="171"/>
        <v>203840</v>
      </c>
      <c r="IY68" s="25">
        <f t="shared" si="672"/>
        <v>203840</v>
      </c>
      <c r="IZ68" s="25">
        <f t="shared" si="673"/>
        <v>207645</v>
      </c>
      <c r="JA68" s="25">
        <f t="shared" si="842"/>
        <v>218109</v>
      </c>
      <c r="JB68" s="25">
        <f t="shared" si="240"/>
        <v>218109</v>
      </c>
      <c r="JC68" s="25">
        <f t="shared" si="241"/>
        <v>264726</v>
      </c>
      <c r="JD68" s="25">
        <f t="shared" si="835"/>
        <v>296485</v>
      </c>
      <c r="JE68" s="25">
        <f t="shared" si="836"/>
        <v>218109</v>
      </c>
      <c r="JF68" s="25">
        <f t="shared" si="845"/>
        <v>218109</v>
      </c>
      <c r="JG68" s="25">
        <f t="shared" si="846"/>
        <v>218109</v>
      </c>
      <c r="JH68" s="25">
        <f t="shared" si="847"/>
        <v>218109</v>
      </c>
      <c r="JI68" s="25">
        <f t="shared" si="848"/>
        <v>218109</v>
      </c>
      <c r="JJ68" s="25">
        <f t="shared" si="843"/>
        <v>218109</v>
      </c>
      <c r="JK68" s="25">
        <f t="shared" si="844"/>
        <v>218109</v>
      </c>
      <c r="JL68" s="25">
        <f t="shared" si="837"/>
        <v>222181</v>
      </c>
      <c r="JM68" s="25">
        <f t="shared" si="838"/>
        <v>233377</v>
      </c>
      <c r="JN68" s="25">
        <f t="shared" si="428"/>
        <v>233377</v>
      </c>
      <c r="JO68" s="25">
        <f t="shared" si="429"/>
        <v>324338.25599999999</v>
      </c>
      <c r="JP68" s="25">
        <f t="shared" si="759"/>
        <v>345024</v>
      </c>
      <c r="JQ68" s="25">
        <f t="shared" si="760"/>
        <v>233377</v>
      </c>
      <c r="JR68" s="25">
        <f t="shared" si="761"/>
        <v>235300</v>
      </c>
      <c r="JS68" s="28">
        <f t="shared" ref="JS68:JS131" si="1059">+IFERROR(SUMIF(JO68:JR68,"&gt;0",JO68:JR68)/COUNTIF(JO68:JR68,"&gt;0"),0)</f>
        <v>284509.81400000001</v>
      </c>
      <c r="JT68" s="30">
        <f t="shared" si="66"/>
        <v>127.78021978021978</v>
      </c>
      <c r="JU68" s="30">
        <f t="shared" si="67"/>
        <v>120</v>
      </c>
      <c r="JV68" s="30">
        <f t="shared" si="68"/>
        <v>120</v>
      </c>
      <c r="JW68" s="30">
        <f t="shared" si="69"/>
        <v>120</v>
      </c>
      <c r="JX68" s="30">
        <f t="shared" si="70"/>
        <v>120</v>
      </c>
      <c r="JY68" s="30">
        <f t="shared" si="71"/>
        <v>120</v>
      </c>
      <c r="JZ68" s="30">
        <f t="shared" si="72"/>
        <v>120</v>
      </c>
      <c r="KA68" s="30">
        <f t="shared" si="73"/>
        <v>120</v>
      </c>
      <c r="KB68" s="30">
        <f t="shared" si="74"/>
        <v>120</v>
      </c>
      <c r="KC68" s="30">
        <f t="shared" si="75"/>
        <v>122.66689560439561</v>
      </c>
      <c r="KD68" s="30">
        <f t="shared" si="76"/>
        <v>130</v>
      </c>
      <c r="KE68" s="30">
        <f t="shared" si="77"/>
        <v>130</v>
      </c>
      <c r="KF68" s="30">
        <f t="shared" si="78"/>
        <v>156.10731428571427</v>
      </c>
      <c r="KG68" s="30">
        <f t="shared" si="79"/>
        <v>165.56472527472522</v>
      </c>
      <c r="KH68" s="30">
        <f t="shared" si="80"/>
        <v>133.02041373626375</v>
      </c>
      <c r="KI68" s="30">
        <f t="shared" si="81"/>
        <v>130</v>
      </c>
      <c r="KJ68" s="30">
        <f t="shared" si="82"/>
        <v>130</v>
      </c>
      <c r="KK68" s="30">
        <f t="shared" si="83"/>
        <v>130</v>
      </c>
      <c r="KL68" s="30">
        <f t="shared" si="84"/>
        <v>130</v>
      </c>
      <c r="KM68" s="30">
        <f t="shared" si="85"/>
        <v>130</v>
      </c>
      <c r="KN68" s="30">
        <f t="shared" si="86"/>
        <v>130</v>
      </c>
      <c r="KO68" s="30">
        <f t="shared" si="87"/>
        <v>132.66689560439559</v>
      </c>
      <c r="KP68" s="30">
        <f t="shared" si="88"/>
        <v>140</v>
      </c>
      <c r="KQ68" s="30">
        <f t="shared" si="89"/>
        <v>140</v>
      </c>
      <c r="KR68" s="30">
        <f t="shared" si="90"/>
        <v>140</v>
      </c>
      <c r="KS68" s="30">
        <f t="shared" si="91"/>
        <v>166.74450549450549</v>
      </c>
      <c r="KT68" s="30">
        <f t="shared" si="92"/>
        <v>140</v>
      </c>
      <c r="KU68" s="30">
        <f t="shared" si="93"/>
        <v>140</v>
      </c>
      <c r="KV68" s="30">
        <f t="shared" si="94"/>
        <v>140</v>
      </c>
      <c r="KW68" s="30">
        <f t="shared" si="95"/>
        <v>140</v>
      </c>
      <c r="KX68" s="30">
        <f t="shared" si="96"/>
        <v>140</v>
      </c>
      <c r="KY68" s="30">
        <f t="shared" si="97"/>
        <v>140</v>
      </c>
      <c r="KZ68" s="30">
        <f t="shared" si="98"/>
        <v>140</v>
      </c>
      <c r="LA68" s="30">
        <f t="shared" si="99"/>
        <v>142.61332417582418</v>
      </c>
      <c r="LB68" s="30">
        <f t="shared" si="99"/>
        <v>149.80013736263737</v>
      </c>
      <c r="LC68" s="30">
        <f t="shared" si="99"/>
        <v>149.80013736263737</v>
      </c>
      <c r="LD68" s="30">
        <f t="shared" si="99"/>
        <v>181.81730769230768</v>
      </c>
      <c r="LE68" s="30">
        <f t="shared" si="304"/>
        <v>203.62980769230768</v>
      </c>
      <c r="LF68" s="30">
        <f t="shared" si="304"/>
        <v>149.80013736263737</v>
      </c>
      <c r="LG68" s="30">
        <f t="shared" si="304"/>
        <v>149.80013736263737</v>
      </c>
      <c r="LH68" s="30">
        <f t="shared" si="304"/>
        <v>149.80013736263737</v>
      </c>
      <c r="LI68" s="30">
        <f t="shared" si="304"/>
        <v>149.80013736263737</v>
      </c>
      <c r="LJ68" s="30">
        <f t="shared" si="585"/>
        <v>149.80013736263737</v>
      </c>
      <c r="LK68" s="30">
        <f t="shared" si="585"/>
        <v>149.80013736263737</v>
      </c>
      <c r="LL68" s="30">
        <f t="shared" si="585"/>
        <v>149.80013736263737</v>
      </c>
      <c r="LM68" s="30">
        <f t="shared" si="585"/>
        <v>152.59684065934067</v>
      </c>
      <c r="LN68" s="30">
        <f t="shared" si="585"/>
        <v>160.28640109890111</v>
      </c>
      <c r="LO68" s="30">
        <f t="shared" si="585"/>
        <v>160.28640109890111</v>
      </c>
      <c r="LP68" s="30">
        <f t="shared" si="585"/>
        <v>222.7597912087912</v>
      </c>
      <c r="LQ68" s="30">
        <f t="shared" si="928"/>
        <v>236.96703296703296</v>
      </c>
      <c r="LR68" s="30">
        <f t="shared" si="928"/>
        <v>160.28640109890111</v>
      </c>
      <c r="LS68" s="30">
        <f t="shared" si="928"/>
        <v>161.60714285714286</v>
      </c>
      <c r="LT68" s="69">
        <f t="shared" ref="LT68:LT131" si="1060">+IFERROR(SUMIF(LP68:LS68,"&gt;0",LP68:LS68)/COUNTIF(LP68:LS68,"&gt;0"),0)</f>
        <v>195.40509203296705</v>
      </c>
      <c r="LU68" s="40">
        <f t="shared" ref="LU68:LU131" si="1061">+FQ68/N68</f>
        <v>160.28640109890111</v>
      </c>
      <c r="LV68" s="40">
        <f t="shared" ref="LV68:LV131" si="1062">+(HR68/N68)</f>
        <v>1.3207417582417582</v>
      </c>
    </row>
    <row r="69" spans="1:334" x14ac:dyDescent="0.25">
      <c r="A69" s="21">
        <f t="shared" si="103"/>
        <v>68</v>
      </c>
      <c r="B69" s="22" t="s">
        <v>211</v>
      </c>
      <c r="C69" s="21" t="s">
        <v>533</v>
      </c>
      <c r="D69" s="22" t="s">
        <v>7</v>
      </c>
      <c r="E69" s="23" t="s">
        <v>861</v>
      </c>
      <c r="F69" s="21" t="s">
        <v>1023</v>
      </c>
      <c r="G69" s="23" t="s">
        <v>55</v>
      </c>
      <c r="H69" s="24" t="s">
        <v>292</v>
      </c>
      <c r="I69" s="21" t="s">
        <v>196</v>
      </c>
      <c r="J69" s="94">
        <v>41297</v>
      </c>
      <c r="K69" s="94">
        <v>43030</v>
      </c>
      <c r="L69" s="21" t="s">
        <v>275</v>
      </c>
      <c r="M69" s="25">
        <v>843</v>
      </c>
      <c r="N69" s="25">
        <v>1408</v>
      </c>
      <c r="O69" s="26">
        <v>0.1</v>
      </c>
      <c r="P69" s="27">
        <v>267215.90999999997</v>
      </c>
      <c r="Q69" s="27">
        <v>355607.80999999988</v>
      </c>
      <c r="R69" s="27">
        <v>336517.64</v>
      </c>
      <c r="S69" s="27">
        <v>525857.53</v>
      </c>
      <c r="T69" s="25">
        <v>751943.94</v>
      </c>
      <c r="U69" s="25">
        <v>795376.47000000032</v>
      </c>
      <c r="V69" s="25">
        <v>636991.1100000001</v>
      </c>
      <c r="W69" s="25">
        <v>390000</v>
      </c>
      <c r="X69" s="25">
        <v>635159.83000000007</v>
      </c>
      <c r="Y69" s="25">
        <v>889033.42</v>
      </c>
      <c r="Z69" s="25">
        <v>659375.22</v>
      </c>
      <c r="AA69" s="25">
        <v>683891.19000000006</v>
      </c>
      <c r="AB69" s="25">
        <v>625000</v>
      </c>
      <c r="AC69" s="25">
        <v>775639.33999999985</v>
      </c>
      <c r="AD69" s="25">
        <v>924927</v>
      </c>
      <c r="AE69" s="25">
        <v>1431937.92</v>
      </c>
      <c r="AF69" s="25">
        <v>1087452.9099999999</v>
      </c>
      <c r="AG69" s="25">
        <v>652081.81999999995</v>
      </c>
      <c r="AH69" s="25">
        <v>1230471</v>
      </c>
      <c r="AI69" s="25">
        <v>552918</v>
      </c>
      <c r="AJ69" s="25">
        <v>950032</v>
      </c>
      <c r="AK69" s="25">
        <v>1556093</v>
      </c>
      <c r="AL69" s="25">
        <v>706721.45</v>
      </c>
      <c r="AM69" s="25">
        <v>692222.49</v>
      </c>
      <c r="AN69" s="25">
        <v>888595.7</v>
      </c>
      <c r="AO69" s="25">
        <v>1578981.6</v>
      </c>
      <c r="AP69" s="25">
        <v>773547.69</v>
      </c>
      <c r="AQ69" s="25">
        <v>817262.8</v>
      </c>
      <c r="AR69" s="25">
        <v>690599.31</v>
      </c>
      <c r="AS69" s="25">
        <v>404537</v>
      </c>
      <c r="AT69" s="25">
        <v>935632</v>
      </c>
      <c r="AU69" s="25">
        <v>907230.45747572719</v>
      </c>
      <c r="AV69" s="25">
        <v>1149967</v>
      </c>
      <c r="AW69" s="25">
        <v>1396526</v>
      </c>
      <c r="AX69" s="25">
        <v>846698.48730460799</v>
      </c>
      <c r="AY69" s="25">
        <v>898477.63682969601</v>
      </c>
      <c r="AZ69" s="25">
        <v>820060</v>
      </c>
      <c r="BA69" s="25">
        <v>1013141.8122695041</v>
      </c>
      <c r="BB69" s="25">
        <v>881241</v>
      </c>
      <c r="BC69" s="25">
        <v>1152615</v>
      </c>
      <c r="BD69" s="75">
        <v>790249</v>
      </c>
      <c r="BE69" s="75">
        <v>665682</v>
      </c>
      <c r="BF69" s="75">
        <v>949382</v>
      </c>
      <c r="BG69" s="75">
        <v>539035.73</v>
      </c>
      <c r="BH69" s="75">
        <v>861499</v>
      </c>
      <c r="BI69" s="75">
        <v>1025965</v>
      </c>
      <c r="BJ69" s="75">
        <v>511613</v>
      </c>
      <c r="BK69" s="75">
        <v>441036</v>
      </c>
      <c r="BL69" s="75">
        <v>537282</v>
      </c>
      <c r="BM69" s="75">
        <v>483934.96</v>
      </c>
      <c r="BN69" s="75">
        <v>932088.05</v>
      </c>
      <c r="BO69" s="75">
        <v>659558.1</v>
      </c>
      <c r="BP69" s="28">
        <f t="shared" si="1057"/>
        <v>653215.77749999997</v>
      </c>
      <c r="BQ69" s="29">
        <f t="shared" si="523"/>
        <v>316.98209964412808</v>
      </c>
      <c r="BR69" s="29">
        <f t="shared" si="524"/>
        <v>421.83607354685631</v>
      </c>
      <c r="BS69" s="29">
        <f t="shared" si="525"/>
        <v>399.1905575326216</v>
      </c>
      <c r="BT69" s="29">
        <f t="shared" si="526"/>
        <v>623.7930367734283</v>
      </c>
      <c r="BU69" s="29">
        <f t="shared" si="527"/>
        <v>891.98569395017785</v>
      </c>
      <c r="BV69" s="29">
        <f t="shared" si="528"/>
        <v>943.50708185053418</v>
      </c>
      <c r="BW69" s="29">
        <f t="shared" si="529"/>
        <v>755.62409252669056</v>
      </c>
      <c r="BX69" s="29">
        <f t="shared" si="530"/>
        <v>462.63345195729539</v>
      </c>
      <c r="BY69" s="29">
        <f t="shared" si="531"/>
        <v>753.45175563463829</v>
      </c>
      <c r="BZ69" s="29">
        <f t="shared" si="532"/>
        <v>1054.6066666666668</v>
      </c>
      <c r="CA69" s="29">
        <f t="shared" si="533"/>
        <v>782.17701067615656</v>
      </c>
      <c r="CB69" s="29">
        <f t="shared" si="534"/>
        <v>811.25882562277582</v>
      </c>
      <c r="CC69" s="29">
        <f t="shared" si="535"/>
        <v>741.39976275207596</v>
      </c>
      <c r="CD69" s="29">
        <f t="shared" si="536"/>
        <v>920.09411625148266</v>
      </c>
      <c r="CE69" s="29">
        <f t="shared" si="537"/>
        <v>1097.1850533807828</v>
      </c>
      <c r="CF69" s="29">
        <f t="shared" si="538"/>
        <v>1698.6214946619216</v>
      </c>
      <c r="CG69" s="29">
        <f t="shared" si="539"/>
        <v>1289.9797271648872</v>
      </c>
      <c r="CH69" s="29">
        <f t="shared" si="540"/>
        <v>773.5252906287069</v>
      </c>
      <c r="CI69" s="29">
        <f t="shared" si="541"/>
        <v>1459.6334519572954</v>
      </c>
      <c r="CJ69" s="29">
        <f t="shared" si="542"/>
        <v>655.89323843416366</v>
      </c>
      <c r="CK69" s="29">
        <f t="shared" si="543"/>
        <v>1126.9655990510082</v>
      </c>
      <c r="CL69" s="29">
        <f t="shared" si="544"/>
        <v>1845.8991696322657</v>
      </c>
      <c r="CM69" s="29">
        <f t="shared" si="545"/>
        <v>838.3409845788849</v>
      </c>
      <c r="CN69" s="29">
        <f t="shared" si="546"/>
        <v>821.14174377224197</v>
      </c>
      <c r="CO69" s="29">
        <f t="shared" si="547"/>
        <v>1054.0874258600236</v>
      </c>
      <c r="CP69" s="29">
        <f t="shared" si="548"/>
        <v>1873.0505338078292</v>
      </c>
      <c r="CQ69" s="29">
        <f t="shared" si="549"/>
        <v>917.61291814946617</v>
      </c>
      <c r="CR69" s="29">
        <f t="shared" si="839"/>
        <v>969.46951364175573</v>
      </c>
      <c r="CS69" s="29">
        <f t="shared" si="839"/>
        <v>819.21626334519578</v>
      </c>
      <c r="CT69" s="29">
        <f t="shared" si="839"/>
        <v>479.87781731909848</v>
      </c>
      <c r="CU69" s="29">
        <f t="shared" si="839"/>
        <v>1109.8837485172005</v>
      </c>
      <c r="CV69" s="29">
        <f t="shared" si="839"/>
        <v>1076.1927134943382</v>
      </c>
      <c r="CW69" s="29">
        <f t="shared" si="839"/>
        <v>1364.1364175563465</v>
      </c>
      <c r="CX69" s="29">
        <f t="shared" si="834"/>
        <v>1656.6144721233688</v>
      </c>
      <c r="CY69" s="29">
        <f t="shared" si="834"/>
        <v>1004.3872921762846</v>
      </c>
      <c r="CZ69" s="29">
        <f t="shared" si="834"/>
        <v>1065.8097708537318</v>
      </c>
      <c r="DA69" s="29">
        <f t="shared" si="834"/>
        <v>972.78766310794776</v>
      </c>
      <c r="DB69" s="29">
        <f t="shared" si="834"/>
        <v>1201.8289588013097</v>
      </c>
      <c r="DC69" s="29">
        <f t="shared" si="834"/>
        <v>1045.3629893238435</v>
      </c>
      <c r="DD69" s="29">
        <f t="shared" si="834"/>
        <v>1367.2775800711743</v>
      </c>
      <c r="DE69" s="29">
        <f t="shared" si="551"/>
        <v>937.42467378410436</v>
      </c>
      <c r="DF69" s="29">
        <f t="shared" si="552"/>
        <v>789.65836298932379</v>
      </c>
      <c r="DG69" s="29">
        <f t="shared" si="553"/>
        <v>1126.1945432977461</v>
      </c>
      <c r="DH69" s="29">
        <f t="shared" si="554"/>
        <v>639.42553973902727</v>
      </c>
      <c r="DI69" s="29">
        <f t="shared" si="555"/>
        <v>1021.944246737841</v>
      </c>
      <c r="DJ69" s="29">
        <f t="shared" si="556"/>
        <v>1217.0403321470937</v>
      </c>
      <c r="DK69" s="29">
        <f t="shared" si="556"/>
        <v>606.89561091340454</v>
      </c>
      <c r="DL69" s="29">
        <f t="shared" si="556"/>
        <v>523.17437722419925</v>
      </c>
      <c r="DM69" s="29">
        <f t="shared" si="556"/>
        <v>637.34519572953741</v>
      </c>
      <c r="DN69" s="29">
        <f t="shared" si="557"/>
        <v>574.06282325029656</v>
      </c>
      <c r="DO69" s="29">
        <f t="shared" si="557"/>
        <v>1105.6797746144721</v>
      </c>
      <c r="DP69" s="29">
        <f t="shared" si="557"/>
        <v>782.39395017793595</v>
      </c>
      <c r="DQ69" s="105">
        <f t="shared" si="558"/>
        <v>774.87043594306044</v>
      </c>
      <c r="DR69" s="25">
        <v>183040</v>
      </c>
      <c r="DS69" s="25">
        <v>183040</v>
      </c>
      <c r="DT69" s="25">
        <v>183040</v>
      </c>
      <c r="DU69" s="25">
        <v>183040</v>
      </c>
      <c r="DV69" s="25">
        <v>183040</v>
      </c>
      <c r="DW69" s="25">
        <v>183040</v>
      </c>
      <c r="DX69" s="25">
        <v>183040</v>
      </c>
      <c r="DY69" s="25">
        <v>183040</v>
      </c>
      <c r="DZ69" s="25">
        <v>186795</v>
      </c>
      <c r="EA69" s="25">
        <v>197120</v>
      </c>
      <c r="EB69" s="25">
        <v>197120</v>
      </c>
      <c r="EC69" s="25">
        <v>197120</v>
      </c>
      <c r="ED69" s="25">
        <v>197120</v>
      </c>
      <c r="EE69" s="25">
        <v>197120</v>
      </c>
      <c r="EF69" s="25">
        <v>197120</v>
      </c>
      <c r="EG69" s="25">
        <v>197120</v>
      </c>
      <c r="EH69" s="25">
        <v>197120</v>
      </c>
      <c r="EI69" s="25">
        <v>197120</v>
      </c>
      <c r="EJ69" s="25">
        <v>197120</v>
      </c>
      <c r="EK69" s="25">
        <v>200875</v>
      </c>
      <c r="EL69" s="25">
        <v>211200</v>
      </c>
      <c r="EM69" s="25">
        <v>211200</v>
      </c>
      <c r="EN69" s="25">
        <v>211200</v>
      </c>
      <c r="EO69" s="25">
        <v>211200</v>
      </c>
      <c r="EP69" s="25">
        <v>211200</v>
      </c>
      <c r="EQ69" s="25">
        <v>211200</v>
      </c>
      <c r="ER69" s="25">
        <v>211200</v>
      </c>
      <c r="ES69" s="25">
        <v>211200</v>
      </c>
      <c r="ET69" s="25">
        <v>211200</v>
      </c>
      <c r="EU69" s="25">
        <v>211200</v>
      </c>
      <c r="EV69" s="25">
        <v>219648</v>
      </c>
      <c r="EW69" s="25">
        <v>242880</v>
      </c>
      <c r="EX69" s="25">
        <v>242880</v>
      </c>
      <c r="EY69" s="25">
        <v>242880</v>
      </c>
      <c r="EZ69" s="25">
        <v>242880</v>
      </c>
      <c r="FA69" s="25">
        <v>242880</v>
      </c>
      <c r="FB69" s="25">
        <v>242880</v>
      </c>
      <c r="FC69" s="25">
        <v>242880</v>
      </c>
      <c r="FD69" s="25">
        <v>242880</v>
      </c>
      <c r="FE69" s="25">
        <v>242880</v>
      </c>
      <c r="FF69" s="25">
        <v>242880</v>
      </c>
      <c r="FG69" s="25">
        <v>242880</v>
      </c>
      <c r="FH69" s="25">
        <v>242880</v>
      </c>
      <c r="FI69" s="25">
        <v>242880</v>
      </c>
      <c r="FJ69" s="25">
        <v>242880</v>
      </c>
      <c r="FK69" s="25">
        <v>242880</v>
      </c>
      <c r="FL69" s="25">
        <v>242880</v>
      </c>
      <c r="FM69" s="25">
        <v>242880</v>
      </c>
      <c r="FN69" s="25">
        <v>242880</v>
      </c>
      <c r="FO69" s="25">
        <v>242880</v>
      </c>
      <c r="FP69" s="25">
        <v>242880</v>
      </c>
      <c r="FQ69" s="75">
        <v>242880</v>
      </c>
      <c r="FR69" s="28">
        <f t="shared" si="1058"/>
        <v>242880</v>
      </c>
      <c r="FS69" s="25">
        <v>0</v>
      </c>
      <c r="FT69" s="25">
        <v>0</v>
      </c>
      <c r="FU69" s="25">
        <v>0</v>
      </c>
      <c r="FV69" s="25">
        <v>0</v>
      </c>
      <c r="FW69" s="25">
        <v>0</v>
      </c>
      <c r="FX69" s="25">
        <v>0</v>
      </c>
      <c r="FY69" s="25">
        <v>0</v>
      </c>
      <c r="FZ69" s="25">
        <v>0</v>
      </c>
      <c r="GA69" s="25">
        <v>0</v>
      </c>
      <c r="GB69" s="25">
        <v>0</v>
      </c>
      <c r="GC69" s="25">
        <v>0</v>
      </c>
      <c r="GD69" s="25">
        <v>0</v>
      </c>
      <c r="GE69" s="25">
        <v>0</v>
      </c>
      <c r="GF69" s="25">
        <v>0</v>
      </c>
      <c r="GG69" s="25">
        <v>0</v>
      </c>
      <c r="GH69" s="25">
        <v>0</v>
      </c>
      <c r="GI69" s="25">
        <v>0</v>
      </c>
      <c r="GJ69" s="25">
        <v>0</v>
      </c>
      <c r="GK69" s="25">
        <v>0</v>
      </c>
      <c r="GL69" s="25">
        <v>0</v>
      </c>
      <c r="GM69" s="25">
        <v>0</v>
      </c>
      <c r="GN69" s="25">
        <v>0</v>
      </c>
      <c r="GO69" s="25">
        <v>0</v>
      </c>
      <c r="GP69" s="25">
        <v>0</v>
      </c>
      <c r="GQ69" s="25">
        <v>0</v>
      </c>
      <c r="GR69" s="25">
        <v>0</v>
      </c>
      <c r="GS69" s="25">
        <v>0</v>
      </c>
      <c r="GT69" s="25">
        <v>0</v>
      </c>
      <c r="GU69" s="25">
        <v>0</v>
      </c>
      <c r="GV69" s="25">
        <v>0</v>
      </c>
      <c r="GW69" s="25">
        <v>0</v>
      </c>
      <c r="GX69" s="25">
        <v>0</v>
      </c>
      <c r="GY69" s="25">
        <v>0</v>
      </c>
      <c r="GZ69" s="25">
        <v>0</v>
      </c>
      <c r="HA69" s="25">
        <v>0</v>
      </c>
      <c r="HB69" s="25">
        <v>0</v>
      </c>
      <c r="HC69" s="75">
        <v>0</v>
      </c>
      <c r="HD69" s="75">
        <v>0</v>
      </c>
      <c r="HE69" s="75">
        <v>0</v>
      </c>
      <c r="HF69" s="75">
        <v>0</v>
      </c>
      <c r="HG69" s="75">
        <v>0</v>
      </c>
      <c r="HH69" s="75">
        <v>0</v>
      </c>
      <c r="HI69" s="75">
        <v>0</v>
      </c>
      <c r="HJ69" s="75">
        <v>0</v>
      </c>
      <c r="HK69" s="75">
        <v>0</v>
      </c>
      <c r="HL69" s="75">
        <v>0</v>
      </c>
      <c r="HM69" s="75">
        <v>0</v>
      </c>
      <c r="HN69" s="75">
        <v>0</v>
      </c>
      <c r="HO69" s="75">
        <v>0</v>
      </c>
      <c r="HP69" s="75">
        <v>0</v>
      </c>
      <c r="HQ69" s="75">
        <v>0</v>
      </c>
      <c r="HR69" s="75">
        <v>0</v>
      </c>
      <c r="HS69" s="25">
        <f t="shared" si="27"/>
        <v>183040</v>
      </c>
      <c r="HT69" s="25">
        <f t="shared" si="28"/>
        <v>183040</v>
      </c>
      <c r="HU69" s="25">
        <f t="shared" si="29"/>
        <v>183040</v>
      </c>
      <c r="HV69" s="25">
        <f t="shared" si="30"/>
        <v>183040</v>
      </c>
      <c r="HW69" s="25">
        <f t="shared" si="31"/>
        <v>183040</v>
      </c>
      <c r="HX69" s="25">
        <f t="shared" si="32"/>
        <v>183040</v>
      </c>
      <c r="HY69" s="25">
        <f t="shared" si="33"/>
        <v>183040</v>
      </c>
      <c r="HZ69" s="25">
        <f t="shared" si="34"/>
        <v>183040</v>
      </c>
      <c r="IA69" s="25">
        <f t="shared" si="35"/>
        <v>186795</v>
      </c>
      <c r="IB69" s="25">
        <f t="shared" si="36"/>
        <v>197120</v>
      </c>
      <c r="IC69" s="25">
        <f t="shared" si="37"/>
        <v>197120</v>
      </c>
      <c r="ID69" s="25">
        <f t="shared" si="38"/>
        <v>197120</v>
      </c>
      <c r="IE69" s="25">
        <f t="shared" si="39"/>
        <v>197120</v>
      </c>
      <c r="IF69" s="25">
        <f t="shared" si="40"/>
        <v>197120</v>
      </c>
      <c r="IG69" s="25">
        <f t="shared" si="41"/>
        <v>197120</v>
      </c>
      <c r="IH69" s="25">
        <f t="shared" si="42"/>
        <v>197120</v>
      </c>
      <c r="II69" s="25">
        <f t="shared" si="43"/>
        <v>197120</v>
      </c>
      <c r="IJ69" s="25">
        <f t="shared" si="44"/>
        <v>197120</v>
      </c>
      <c r="IK69" s="25">
        <f t="shared" si="45"/>
        <v>197120</v>
      </c>
      <c r="IL69" s="25">
        <f t="shared" si="46"/>
        <v>200875</v>
      </c>
      <c r="IM69" s="25">
        <f t="shared" si="47"/>
        <v>211200</v>
      </c>
      <c r="IN69" s="25">
        <f t="shared" si="48"/>
        <v>211200</v>
      </c>
      <c r="IO69" s="25">
        <f t="shared" si="49"/>
        <v>211200</v>
      </c>
      <c r="IP69" s="25">
        <f t="shared" si="50"/>
        <v>211200</v>
      </c>
      <c r="IQ69" s="25">
        <f t="shared" si="840"/>
        <v>211200</v>
      </c>
      <c r="IR69" s="25">
        <f t="shared" si="841"/>
        <v>211200</v>
      </c>
      <c r="IS69" s="25">
        <f t="shared" si="587"/>
        <v>211200</v>
      </c>
      <c r="IT69" s="25">
        <f t="shared" si="588"/>
        <v>211200</v>
      </c>
      <c r="IU69" s="25">
        <f t="shared" si="55"/>
        <v>211200</v>
      </c>
      <c r="IV69" s="25">
        <f t="shared" si="56"/>
        <v>211200</v>
      </c>
      <c r="IW69" s="25">
        <f t="shared" si="671"/>
        <v>219648</v>
      </c>
      <c r="IX69" s="25">
        <f t="shared" si="171"/>
        <v>242880</v>
      </c>
      <c r="IY69" s="25">
        <f t="shared" si="672"/>
        <v>242880</v>
      </c>
      <c r="IZ69" s="25">
        <f t="shared" si="673"/>
        <v>242880</v>
      </c>
      <c r="JA69" s="25">
        <f t="shared" si="842"/>
        <v>242880</v>
      </c>
      <c r="JB69" s="25">
        <f t="shared" si="240"/>
        <v>242880</v>
      </c>
      <c r="JC69" s="25">
        <f t="shared" si="241"/>
        <v>242880</v>
      </c>
      <c r="JD69" s="25">
        <f t="shared" si="835"/>
        <v>242880</v>
      </c>
      <c r="JE69" s="25">
        <f t="shared" si="836"/>
        <v>242880</v>
      </c>
      <c r="JF69" s="25">
        <f t="shared" si="845"/>
        <v>242880</v>
      </c>
      <c r="JG69" s="25">
        <f t="shared" si="846"/>
        <v>242880</v>
      </c>
      <c r="JH69" s="25">
        <f t="shared" si="847"/>
        <v>242880</v>
      </c>
      <c r="JI69" s="25">
        <f t="shared" si="848"/>
        <v>242880</v>
      </c>
      <c r="JJ69" s="25">
        <f t="shared" si="843"/>
        <v>242880</v>
      </c>
      <c r="JK69" s="25">
        <f t="shared" si="844"/>
        <v>242880</v>
      </c>
      <c r="JL69" s="25">
        <f t="shared" si="837"/>
        <v>242880</v>
      </c>
      <c r="JM69" s="25">
        <f t="shared" si="838"/>
        <v>242880</v>
      </c>
      <c r="JN69" s="25">
        <f t="shared" si="428"/>
        <v>242880</v>
      </c>
      <c r="JO69" s="25">
        <f t="shared" si="429"/>
        <v>242880</v>
      </c>
      <c r="JP69" s="25">
        <f t="shared" si="759"/>
        <v>242880</v>
      </c>
      <c r="JQ69" s="25">
        <f t="shared" si="760"/>
        <v>242880</v>
      </c>
      <c r="JR69" s="25">
        <f t="shared" si="761"/>
        <v>242880</v>
      </c>
      <c r="JS69" s="28">
        <f t="shared" si="1059"/>
        <v>242880</v>
      </c>
      <c r="JT69" s="30">
        <f t="shared" si="66"/>
        <v>130</v>
      </c>
      <c r="JU69" s="30">
        <f t="shared" si="67"/>
        <v>130</v>
      </c>
      <c r="JV69" s="30">
        <f t="shared" si="68"/>
        <v>130</v>
      </c>
      <c r="JW69" s="30">
        <f t="shared" si="69"/>
        <v>130</v>
      </c>
      <c r="JX69" s="30">
        <f t="shared" si="70"/>
        <v>130</v>
      </c>
      <c r="JY69" s="30">
        <f t="shared" si="71"/>
        <v>130</v>
      </c>
      <c r="JZ69" s="30">
        <f t="shared" si="72"/>
        <v>130</v>
      </c>
      <c r="KA69" s="30">
        <f t="shared" si="73"/>
        <v>130</v>
      </c>
      <c r="KB69" s="30">
        <f t="shared" si="74"/>
        <v>132.66690340909091</v>
      </c>
      <c r="KC69" s="30">
        <f t="shared" si="75"/>
        <v>140</v>
      </c>
      <c r="KD69" s="30">
        <f t="shared" si="76"/>
        <v>140</v>
      </c>
      <c r="KE69" s="30">
        <f t="shared" si="77"/>
        <v>140</v>
      </c>
      <c r="KF69" s="30">
        <f t="shared" si="78"/>
        <v>140</v>
      </c>
      <c r="KG69" s="30">
        <f t="shared" si="79"/>
        <v>140</v>
      </c>
      <c r="KH69" s="30">
        <f t="shared" si="80"/>
        <v>140</v>
      </c>
      <c r="KI69" s="30">
        <f t="shared" si="81"/>
        <v>140</v>
      </c>
      <c r="KJ69" s="30">
        <f t="shared" si="82"/>
        <v>140</v>
      </c>
      <c r="KK69" s="30">
        <f t="shared" si="83"/>
        <v>140</v>
      </c>
      <c r="KL69" s="30">
        <f t="shared" si="84"/>
        <v>140</v>
      </c>
      <c r="KM69" s="30">
        <f t="shared" si="85"/>
        <v>142.66690340909091</v>
      </c>
      <c r="KN69" s="30">
        <f t="shared" si="86"/>
        <v>150</v>
      </c>
      <c r="KO69" s="30">
        <f t="shared" si="87"/>
        <v>150</v>
      </c>
      <c r="KP69" s="30">
        <f t="shared" si="88"/>
        <v>150</v>
      </c>
      <c r="KQ69" s="30">
        <f t="shared" si="89"/>
        <v>150</v>
      </c>
      <c r="KR69" s="30">
        <f t="shared" si="90"/>
        <v>150</v>
      </c>
      <c r="KS69" s="30">
        <f t="shared" si="91"/>
        <v>150</v>
      </c>
      <c r="KT69" s="30">
        <f t="shared" si="92"/>
        <v>150</v>
      </c>
      <c r="KU69" s="30">
        <f t="shared" si="93"/>
        <v>150</v>
      </c>
      <c r="KV69" s="30">
        <f t="shared" si="94"/>
        <v>150</v>
      </c>
      <c r="KW69" s="30">
        <f t="shared" si="95"/>
        <v>150</v>
      </c>
      <c r="KX69" s="30">
        <f t="shared" si="96"/>
        <v>156</v>
      </c>
      <c r="KY69" s="30">
        <f t="shared" si="97"/>
        <v>172.5</v>
      </c>
      <c r="KZ69" s="30">
        <f t="shared" si="98"/>
        <v>172.5</v>
      </c>
      <c r="LA69" s="30">
        <f t="shared" si="99"/>
        <v>172.5</v>
      </c>
      <c r="LB69" s="30">
        <f t="shared" si="99"/>
        <v>172.5</v>
      </c>
      <c r="LC69" s="30">
        <f t="shared" si="99"/>
        <v>172.5</v>
      </c>
      <c r="LD69" s="30">
        <f t="shared" si="99"/>
        <v>172.5</v>
      </c>
      <c r="LE69" s="30">
        <f t="shared" si="304"/>
        <v>172.5</v>
      </c>
      <c r="LF69" s="30">
        <f t="shared" si="304"/>
        <v>172.5</v>
      </c>
      <c r="LG69" s="30">
        <f t="shared" si="304"/>
        <v>172.5</v>
      </c>
      <c r="LH69" s="30">
        <f t="shared" si="304"/>
        <v>172.5</v>
      </c>
      <c r="LI69" s="30">
        <f t="shared" si="304"/>
        <v>172.5</v>
      </c>
      <c r="LJ69" s="30">
        <f t="shared" si="585"/>
        <v>172.5</v>
      </c>
      <c r="LK69" s="30">
        <f t="shared" si="585"/>
        <v>172.5</v>
      </c>
      <c r="LL69" s="30">
        <f t="shared" si="585"/>
        <v>172.5</v>
      </c>
      <c r="LM69" s="30">
        <f t="shared" si="585"/>
        <v>172.5</v>
      </c>
      <c r="LN69" s="30">
        <f t="shared" si="585"/>
        <v>172.5</v>
      </c>
      <c r="LO69" s="30">
        <f t="shared" si="585"/>
        <v>172.5</v>
      </c>
      <c r="LP69" s="30">
        <f t="shared" si="585"/>
        <v>172.5</v>
      </c>
      <c r="LQ69" s="30">
        <f t="shared" si="928"/>
        <v>172.5</v>
      </c>
      <c r="LR69" s="30">
        <f t="shared" si="928"/>
        <v>172.5</v>
      </c>
      <c r="LS69" s="30">
        <f t="shared" si="928"/>
        <v>172.5</v>
      </c>
      <c r="LT69" s="69">
        <f t="shared" si="1060"/>
        <v>172.5</v>
      </c>
      <c r="LU69" s="40">
        <f t="shared" si="1061"/>
        <v>172.5</v>
      </c>
      <c r="LV69" s="40">
        <f t="shared" si="1062"/>
        <v>0</v>
      </c>
    </row>
    <row r="70" spans="1:334" x14ac:dyDescent="0.25">
      <c r="A70" s="21">
        <f t="shared" ref="A70:A133" si="1063">+A69+1</f>
        <v>69</v>
      </c>
      <c r="B70" s="22" t="s">
        <v>211</v>
      </c>
      <c r="C70" s="21" t="s">
        <v>715</v>
      </c>
      <c r="D70" s="22" t="s">
        <v>7</v>
      </c>
      <c r="E70" s="23" t="s">
        <v>1251</v>
      </c>
      <c r="F70" s="21" t="s">
        <v>1251</v>
      </c>
      <c r="G70" s="32" t="s">
        <v>56</v>
      </c>
      <c r="H70" s="31" t="s">
        <v>291</v>
      </c>
      <c r="I70" s="21" t="s">
        <v>197</v>
      </c>
      <c r="J70" s="94">
        <v>41297</v>
      </c>
      <c r="K70" s="94"/>
      <c r="L70" s="21" t="s">
        <v>275</v>
      </c>
      <c r="M70" s="25">
        <v>719</v>
      </c>
      <c r="N70" s="25">
        <v>1201</v>
      </c>
      <c r="O70" s="26">
        <v>0.17</v>
      </c>
      <c r="P70" s="27">
        <v>531459</v>
      </c>
      <c r="Q70" s="27">
        <v>572947.01</v>
      </c>
      <c r="R70" s="27">
        <v>659647.38</v>
      </c>
      <c r="S70" s="27">
        <v>967694.45999999985</v>
      </c>
      <c r="T70" s="25">
        <v>835766.41000000015</v>
      </c>
      <c r="U70" s="25">
        <v>1125945.1299999997</v>
      </c>
      <c r="V70" s="25">
        <v>694858</v>
      </c>
      <c r="W70" s="25">
        <v>574297.6399999999</v>
      </c>
      <c r="X70" s="25">
        <v>871237.0199999999</v>
      </c>
      <c r="Y70" s="25">
        <v>989747</v>
      </c>
      <c r="Z70" s="25">
        <v>578140.52</v>
      </c>
      <c r="AA70" s="25">
        <v>703765.69999999984</v>
      </c>
      <c r="AB70" s="25">
        <v>812990.54999999993</v>
      </c>
      <c r="AC70" s="25">
        <v>747513.67999999993</v>
      </c>
      <c r="AD70" s="25">
        <v>723492</v>
      </c>
      <c r="AE70" s="25">
        <v>1202111.3400000001</v>
      </c>
      <c r="AF70" s="25">
        <v>1031595.88</v>
      </c>
      <c r="AG70" s="25">
        <v>686399.62</v>
      </c>
      <c r="AH70" s="25">
        <v>814166</v>
      </c>
      <c r="AI70" s="25">
        <v>599411</v>
      </c>
      <c r="AJ70" s="25">
        <v>962765</v>
      </c>
      <c r="AK70" s="25">
        <v>1548965</v>
      </c>
      <c r="AL70" s="25">
        <v>546444.49</v>
      </c>
      <c r="AM70" s="25">
        <v>420986.53</v>
      </c>
      <c r="AN70" s="25">
        <v>395983.34</v>
      </c>
      <c r="AO70" s="25">
        <v>564536.11</v>
      </c>
      <c r="AP70" s="25">
        <v>619020.27</v>
      </c>
      <c r="AQ70" s="25">
        <v>1010975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  <c r="AW70" s="25">
        <v>0</v>
      </c>
      <c r="AX70" s="25">
        <v>991828.55525039986</v>
      </c>
      <c r="AY70" s="25">
        <v>0</v>
      </c>
      <c r="AZ70" s="25">
        <v>0</v>
      </c>
      <c r="BA70" s="25">
        <v>0</v>
      </c>
      <c r="BB70" s="25">
        <v>0</v>
      </c>
      <c r="BC70" s="25">
        <v>0</v>
      </c>
      <c r="BD70" s="75">
        <v>0</v>
      </c>
      <c r="BE70" s="75">
        <v>0</v>
      </c>
      <c r="BF70" s="75">
        <v>0</v>
      </c>
      <c r="BG70" s="75">
        <v>0</v>
      </c>
      <c r="BH70" s="75">
        <v>0</v>
      </c>
      <c r="BI70" s="75">
        <v>0</v>
      </c>
      <c r="BJ70" s="75">
        <v>0</v>
      </c>
      <c r="BK70" s="75">
        <v>0</v>
      </c>
      <c r="BL70" s="75">
        <v>0</v>
      </c>
      <c r="BM70" s="75">
        <v>0</v>
      </c>
      <c r="BN70" s="75">
        <v>0</v>
      </c>
      <c r="BO70" s="75">
        <v>0</v>
      </c>
      <c r="BP70" s="28">
        <f t="shared" si="1057"/>
        <v>0</v>
      </c>
      <c r="BQ70" s="29">
        <f t="shared" si="523"/>
        <v>739.16411682892908</v>
      </c>
      <c r="BR70" s="29">
        <f t="shared" si="524"/>
        <v>796.86649513212797</v>
      </c>
      <c r="BS70" s="29">
        <f t="shared" si="525"/>
        <v>917.45115438108485</v>
      </c>
      <c r="BT70" s="29">
        <f t="shared" si="526"/>
        <v>1345.889374130737</v>
      </c>
      <c r="BU70" s="29">
        <f t="shared" si="527"/>
        <v>1162.4011265646734</v>
      </c>
      <c r="BV70" s="29">
        <f t="shared" si="528"/>
        <v>1565.9876634214181</v>
      </c>
      <c r="BW70" s="29">
        <f t="shared" si="529"/>
        <v>966.42280945758</v>
      </c>
      <c r="BX70" s="29">
        <f t="shared" si="530"/>
        <v>798.74497913769108</v>
      </c>
      <c r="BY70" s="29">
        <f t="shared" si="531"/>
        <v>1211.7343810848399</v>
      </c>
      <c r="BZ70" s="29">
        <f t="shared" si="532"/>
        <v>1376.5605006954104</v>
      </c>
      <c r="CA70" s="29">
        <f t="shared" si="533"/>
        <v>804.08973574408901</v>
      </c>
      <c r="CB70" s="29">
        <f t="shared" si="534"/>
        <v>978.81182197496503</v>
      </c>
      <c r="CC70" s="29">
        <f t="shared" si="535"/>
        <v>1130.7239916550764</v>
      </c>
      <c r="CD70" s="29">
        <f t="shared" si="536"/>
        <v>1039.6574130737133</v>
      </c>
      <c r="CE70" s="29">
        <f t="shared" si="537"/>
        <v>1006.2475660639777</v>
      </c>
      <c r="CF70" s="29">
        <f t="shared" si="538"/>
        <v>1671.9211961057024</v>
      </c>
      <c r="CG70" s="29">
        <f t="shared" si="539"/>
        <v>1434.7647844228095</v>
      </c>
      <c r="CH70" s="29">
        <f t="shared" si="540"/>
        <v>954.65872044506261</v>
      </c>
      <c r="CI70" s="29">
        <f t="shared" si="541"/>
        <v>1132.3588317107094</v>
      </c>
      <c r="CJ70" s="29">
        <f t="shared" si="542"/>
        <v>833.67315716272606</v>
      </c>
      <c r="CK70" s="29">
        <f t="shared" si="543"/>
        <v>1339.0333796940195</v>
      </c>
      <c r="CL70" s="29">
        <f t="shared" si="544"/>
        <v>2154.3324061196104</v>
      </c>
      <c r="CM70" s="29">
        <f t="shared" si="545"/>
        <v>760.00624478442285</v>
      </c>
      <c r="CN70" s="29">
        <f t="shared" si="546"/>
        <v>585.51673157162725</v>
      </c>
      <c r="CO70" s="29">
        <f t="shared" si="547"/>
        <v>550.74178025034769</v>
      </c>
      <c r="CP70" s="29">
        <f t="shared" si="548"/>
        <v>785.16844228094578</v>
      </c>
      <c r="CQ70" s="29">
        <f t="shared" si="549"/>
        <v>860.94613351877615</v>
      </c>
      <c r="CR70" s="29">
        <f t="shared" si="839"/>
        <v>1406.0848400556329</v>
      </c>
      <c r="CS70" s="29">
        <f t="shared" si="839"/>
        <v>0</v>
      </c>
      <c r="CT70" s="29">
        <f t="shared" si="839"/>
        <v>0</v>
      </c>
      <c r="CU70" s="29">
        <f t="shared" si="839"/>
        <v>0</v>
      </c>
      <c r="CV70" s="29">
        <f t="shared" si="839"/>
        <v>0</v>
      </c>
      <c r="CW70" s="29">
        <f t="shared" si="839"/>
        <v>0</v>
      </c>
      <c r="CX70" s="29">
        <f t="shared" si="834"/>
        <v>0</v>
      </c>
      <c r="CY70" s="29">
        <f t="shared" si="834"/>
        <v>1379.4555705847008</v>
      </c>
      <c r="CZ70" s="29">
        <f t="shared" si="834"/>
        <v>0</v>
      </c>
      <c r="DA70" s="29">
        <f t="shared" si="834"/>
        <v>0</v>
      </c>
      <c r="DB70" s="29">
        <f t="shared" si="834"/>
        <v>0</v>
      </c>
      <c r="DC70" s="29">
        <f t="shared" si="834"/>
        <v>0</v>
      </c>
      <c r="DD70" s="29">
        <f t="shared" si="834"/>
        <v>0</v>
      </c>
      <c r="DE70" s="29">
        <f t="shared" si="551"/>
        <v>0</v>
      </c>
      <c r="DF70" s="29">
        <f t="shared" si="552"/>
        <v>0</v>
      </c>
      <c r="DG70" s="29">
        <f t="shared" si="553"/>
        <v>0</v>
      </c>
      <c r="DH70" s="29">
        <f t="shared" si="554"/>
        <v>0</v>
      </c>
      <c r="DI70" s="29">
        <f t="shared" si="555"/>
        <v>0</v>
      </c>
      <c r="DJ70" s="29">
        <f t="shared" si="556"/>
        <v>0</v>
      </c>
      <c r="DK70" s="29">
        <f t="shared" si="556"/>
        <v>0</v>
      </c>
      <c r="DL70" s="29">
        <f t="shared" si="556"/>
        <v>0</v>
      </c>
      <c r="DM70" s="29">
        <f t="shared" si="556"/>
        <v>0</v>
      </c>
      <c r="DN70" s="29">
        <f t="shared" si="557"/>
        <v>0</v>
      </c>
      <c r="DO70" s="29">
        <f t="shared" si="557"/>
        <v>0</v>
      </c>
      <c r="DP70" s="29">
        <f t="shared" si="557"/>
        <v>0</v>
      </c>
      <c r="DQ70" s="105">
        <f t="shared" si="558"/>
        <v>0</v>
      </c>
      <c r="DR70" s="25">
        <v>168140</v>
      </c>
      <c r="DS70" s="25">
        <v>168140</v>
      </c>
      <c r="DT70" s="25">
        <v>168140</v>
      </c>
      <c r="DU70" s="25">
        <v>168140</v>
      </c>
      <c r="DV70" s="25">
        <v>168140</v>
      </c>
      <c r="DW70" s="25">
        <v>168140</v>
      </c>
      <c r="DX70" s="25">
        <v>168140</v>
      </c>
      <c r="DY70" s="25">
        <v>168140</v>
      </c>
      <c r="DZ70" s="25">
        <v>168140</v>
      </c>
      <c r="EA70" s="25">
        <v>176147</v>
      </c>
      <c r="EB70" s="25">
        <v>198165</v>
      </c>
      <c r="EC70" s="25">
        <v>198165</v>
      </c>
      <c r="ED70" s="25">
        <v>198165</v>
      </c>
      <c r="EE70" s="25">
        <v>198165</v>
      </c>
      <c r="EF70" s="25">
        <v>198165</v>
      </c>
      <c r="EG70" s="25">
        <v>198165</v>
      </c>
      <c r="EH70" s="25">
        <v>198165</v>
      </c>
      <c r="EI70" s="25">
        <v>198165</v>
      </c>
      <c r="EJ70" s="25">
        <v>198165</v>
      </c>
      <c r="EK70" s="25">
        <v>198165</v>
      </c>
      <c r="EL70" s="25">
        <v>198165</v>
      </c>
      <c r="EM70" s="25">
        <v>204570</v>
      </c>
      <c r="EN70" s="25">
        <v>222185</v>
      </c>
      <c r="EO70" s="25">
        <v>222185</v>
      </c>
      <c r="EP70" s="25">
        <v>222185</v>
      </c>
      <c r="EQ70" s="25">
        <v>222185</v>
      </c>
      <c r="ER70" s="25">
        <v>222185</v>
      </c>
      <c r="ES70" s="25">
        <v>222185</v>
      </c>
      <c r="ET70" s="25">
        <v>0</v>
      </c>
      <c r="EU70" s="25">
        <v>0</v>
      </c>
      <c r="EV70" s="25">
        <v>0</v>
      </c>
      <c r="EW70" s="25">
        <v>0</v>
      </c>
      <c r="EX70" s="25">
        <v>0</v>
      </c>
      <c r="EY70" s="25">
        <v>0</v>
      </c>
      <c r="EZ70" s="25">
        <v>0</v>
      </c>
      <c r="FA70" s="25">
        <v>0</v>
      </c>
      <c r="FB70" s="25">
        <v>0</v>
      </c>
      <c r="FC70" s="25">
        <v>0</v>
      </c>
      <c r="FD70" s="25">
        <v>0</v>
      </c>
      <c r="FE70" s="25">
        <v>0</v>
      </c>
      <c r="FF70" s="25">
        <v>0</v>
      </c>
      <c r="FG70" s="25">
        <v>0</v>
      </c>
      <c r="FH70" s="25">
        <v>0</v>
      </c>
      <c r="FI70" s="25">
        <v>0</v>
      </c>
      <c r="FJ70" s="25">
        <v>0</v>
      </c>
      <c r="FK70" s="25">
        <v>0</v>
      </c>
      <c r="FL70" s="25">
        <v>0</v>
      </c>
      <c r="FM70" s="25">
        <v>0</v>
      </c>
      <c r="FN70" s="25">
        <v>0</v>
      </c>
      <c r="FO70" s="25">
        <v>0</v>
      </c>
      <c r="FP70" s="25">
        <v>0</v>
      </c>
      <c r="FQ70" s="75">
        <v>0</v>
      </c>
      <c r="FR70" s="28">
        <f t="shared" si="1058"/>
        <v>0</v>
      </c>
      <c r="FS70" s="25">
        <v>0</v>
      </c>
      <c r="FT70" s="25">
        <v>0</v>
      </c>
      <c r="FU70" s="25">
        <v>0</v>
      </c>
      <c r="FV70" s="25">
        <v>0</v>
      </c>
      <c r="FW70" s="25">
        <v>0</v>
      </c>
      <c r="FX70" s="25">
        <v>0</v>
      </c>
      <c r="FY70" s="25">
        <v>0</v>
      </c>
      <c r="FZ70" s="25">
        <v>0</v>
      </c>
      <c r="GA70" s="25">
        <v>0</v>
      </c>
      <c r="GB70" s="25">
        <v>0</v>
      </c>
      <c r="GC70" s="25">
        <v>0</v>
      </c>
      <c r="GD70" s="25">
        <v>0</v>
      </c>
      <c r="GE70" s="25">
        <v>0</v>
      </c>
      <c r="GF70" s="25">
        <v>0</v>
      </c>
      <c r="GG70" s="25">
        <v>0</v>
      </c>
      <c r="GH70" s="25">
        <v>6193.927800000034</v>
      </c>
      <c r="GI70" s="25">
        <v>0</v>
      </c>
      <c r="GJ70" s="25">
        <v>0</v>
      </c>
      <c r="GK70" s="25">
        <v>0</v>
      </c>
      <c r="GL70" s="25">
        <v>0</v>
      </c>
      <c r="GM70" s="25">
        <v>0</v>
      </c>
      <c r="GN70" s="25">
        <v>58754.050000000047</v>
      </c>
      <c r="GO70" s="25">
        <v>0</v>
      </c>
      <c r="GP70" s="25">
        <v>0</v>
      </c>
      <c r="GQ70" s="25">
        <v>0</v>
      </c>
      <c r="GR70" s="25">
        <v>0</v>
      </c>
      <c r="GS70" s="25">
        <v>0</v>
      </c>
      <c r="GT70" s="25">
        <v>0</v>
      </c>
      <c r="GU70" s="25">
        <v>0</v>
      </c>
      <c r="GV70" s="25">
        <v>0</v>
      </c>
      <c r="GW70" s="25">
        <v>0</v>
      </c>
      <c r="GX70" s="25">
        <v>0</v>
      </c>
      <c r="GY70" s="25">
        <v>0</v>
      </c>
      <c r="GZ70" s="25">
        <v>0</v>
      </c>
      <c r="HA70" s="25">
        <v>0</v>
      </c>
      <c r="HB70" s="25">
        <v>0</v>
      </c>
      <c r="HC70" s="75">
        <v>0</v>
      </c>
      <c r="HD70" s="75">
        <v>0</v>
      </c>
      <c r="HE70" s="75">
        <v>0</v>
      </c>
      <c r="HF70" s="75">
        <v>0</v>
      </c>
      <c r="HG70" s="75">
        <v>0</v>
      </c>
      <c r="HH70" s="75">
        <v>0</v>
      </c>
      <c r="HI70" s="75">
        <v>0</v>
      </c>
      <c r="HJ70" s="75">
        <v>0</v>
      </c>
      <c r="HK70" s="75">
        <v>0</v>
      </c>
      <c r="HL70" s="75">
        <v>0</v>
      </c>
      <c r="HM70" s="75">
        <v>0</v>
      </c>
      <c r="HN70" s="75">
        <v>0</v>
      </c>
      <c r="HO70" s="75">
        <v>0</v>
      </c>
      <c r="HP70" s="75">
        <v>0</v>
      </c>
      <c r="HQ70" s="75">
        <v>0</v>
      </c>
      <c r="HR70" s="75">
        <v>0</v>
      </c>
      <c r="HS70" s="25">
        <f t="shared" si="27"/>
        <v>168140</v>
      </c>
      <c r="HT70" s="25">
        <f t="shared" si="28"/>
        <v>168140</v>
      </c>
      <c r="HU70" s="25">
        <f t="shared" si="29"/>
        <v>168140</v>
      </c>
      <c r="HV70" s="25">
        <f t="shared" si="30"/>
        <v>168140</v>
      </c>
      <c r="HW70" s="25">
        <f t="shared" si="31"/>
        <v>168140</v>
      </c>
      <c r="HX70" s="25">
        <f t="shared" si="32"/>
        <v>168140</v>
      </c>
      <c r="HY70" s="25">
        <f t="shared" si="33"/>
        <v>168140</v>
      </c>
      <c r="HZ70" s="25">
        <f t="shared" si="34"/>
        <v>168140</v>
      </c>
      <c r="IA70" s="25">
        <f t="shared" si="35"/>
        <v>168140</v>
      </c>
      <c r="IB70" s="25">
        <f t="shared" si="36"/>
        <v>176147</v>
      </c>
      <c r="IC70" s="25">
        <f t="shared" si="37"/>
        <v>198165</v>
      </c>
      <c r="ID70" s="25">
        <f t="shared" si="38"/>
        <v>198165</v>
      </c>
      <c r="IE70" s="25">
        <f t="shared" si="39"/>
        <v>198165</v>
      </c>
      <c r="IF70" s="25">
        <f t="shared" si="40"/>
        <v>198165</v>
      </c>
      <c r="IG70" s="25">
        <f t="shared" si="41"/>
        <v>198165</v>
      </c>
      <c r="IH70" s="25">
        <f t="shared" si="42"/>
        <v>204358.92780000003</v>
      </c>
      <c r="II70" s="25">
        <f t="shared" si="43"/>
        <v>198165</v>
      </c>
      <c r="IJ70" s="25">
        <f t="shared" si="44"/>
        <v>198165</v>
      </c>
      <c r="IK70" s="25">
        <f t="shared" si="45"/>
        <v>198165</v>
      </c>
      <c r="IL70" s="25">
        <f t="shared" si="46"/>
        <v>198165</v>
      </c>
      <c r="IM70" s="25">
        <f t="shared" si="47"/>
        <v>198165</v>
      </c>
      <c r="IN70" s="25">
        <f t="shared" si="48"/>
        <v>263324.05000000005</v>
      </c>
      <c r="IO70" s="25">
        <f t="shared" si="49"/>
        <v>222185</v>
      </c>
      <c r="IP70" s="25">
        <f t="shared" si="50"/>
        <v>222185</v>
      </c>
      <c r="IQ70" s="25">
        <f t="shared" si="840"/>
        <v>222185</v>
      </c>
      <c r="IR70" s="25">
        <f t="shared" si="841"/>
        <v>222185</v>
      </c>
      <c r="IS70" s="25">
        <f t="shared" si="587"/>
        <v>222185</v>
      </c>
      <c r="IT70" s="25">
        <f t="shared" si="588"/>
        <v>222185</v>
      </c>
      <c r="IU70" s="25">
        <f t="shared" si="55"/>
        <v>0</v>
      </c>
      <c r="IV70" s="25">
        <f t="shared" si="56"/>
        <v>0</v>
      </c>
      <c r="IW70" s="25">
        <f t="shared" si="671"/>
        <v>0</v>
      </c>
      <c r="IX70" s="25">
        <f t="shared" si="171"/>
        <v>0</v>
      </c>
      <c r="IY70" s="25">
        <f t="shared" si="672"/>
        <v>0</v>
      </c>
      <c r="IZ70" s="25">
        <f t="shared" si="673"/>
        <v>0</v>
      </c>
      <c r="JA70" s="25">
        <f t="shared" si="842"/>
        <v>0</v>
      </c>
      <c r="JB70" s="25">
        <f t="shared" si="240"/>
        <v>0</v>
      </c>
      <c r="JC70" s="25">
        <f t="shared" si="241"/>
        <v>0</v>
      </c>
      <c r="JD70" s="25">
        <f t="shared" si="835"/>
        <v>0</v>
      </c>
      <c r="JE70" s="25">
        <f t="shared" si="836"/>
        <v>0</v>
      </c>
      <c r="JF70" s="25">
        <f t="shared" si="845"/>
        <v>0</v>
      </c>
      <c r="JG70" s="25">
        <f t="shared" si="846"/>
        <v>0</v>
      </c>
      <c r="JH70" s="25">
        <f t="shared" si="847"/>
        <v>0</v>
      </c>
      <c r="JI70" s="25">
        <f t="shared" si="848"/>
        <v>0</v>
      </c>
      <c r="JJ70" s="25">
        <f t="shared" si="843"/>
        <v>0</v>
      </c>
      <c r="JK70" s="25">
        <f t="shared" si="844"/>
        <v>0</v>
      </c>
      <c r="JL70" s="25">
        <f t="shared" si="837"/>
        <v>0</v>
      </c>
      <c r="JM70" s="25">
        <f t="shared" si="838"/>
        <v>0</v>
      </c>
      <c r="JN70" s="25">
        <f t="shared" si="428"/>
        <v>0</v>
      </c>
      <c r="JO70" s="25">
        <f t="shared" si="429"/>
        <v>0</v>
      </c>
      <c r="JP70" s="25">
        <f t="shared" si="759"/>
        <v>0</v>
      </c>
      <c r="JQ70" s="25">
        <f t="shared" si="760"/>
        <v>0</v>
      </c>
      <c r="JR70" s="25">
        <f t="shared" si="761"/>
        <v>0</v>
      </c>
      <c r="JS70" s="28">
        <f t="shared" si="1059"/>
        <v>0</v>
      </c>
      <c r="JT70" s="30">
        <f t="shared" si="66"/>
        <v>140</v>
      </c>
      <c r="JU70" s="30">
        <f t="shared" si="67"/>
        <v>140</v>
      </c>
      <c r="JV70" s="30">
        <f t="shared" si="68"/>
        <v>140</v>
      </c>
      <c r="JW70" s="30">
        <f t="shared" si="69"/>
        <v>140</v>
      </c>
      <c r="JX70" s="30">
        <f t="shared" si="70"/>
        <v>140</v>
      </c>
      <c r="JY70" s="30">
        <f t="shared" si="71"/>
        <v>140</v>
      </c>
      <c r="JZ70" s="30">
        <f t="shared" si="72"/>
        <v>140</v>
      </c>
      <c r="KA70" s="30">
        <f t="shared" si="73"/>
        <v>140</v>
      </c>
      <c r="KB70" s="30">
        <f t="shared" si="74"/>
        <v>140</v>
      </c>
      <c r="KC70" s="30">
        <f t="shared" si="75"/>
        <v>146.66694421315572</v>
      </c>
      <c r="KD70" s="30">
        <f t="shared" si="76"/>
        <v>165</v>
      </c>
      <c r="KE70" s="30">
        <f t="shared" si="77"/>
        <v>165</v>
      </c>
      <c r="KF70" s="30">
        <f t="shared" si="78"/>
        <v>165</v>
      </c>
      <c r="KG70" s="30">
        <f t="shared" si="79"/>
        <v>165</v>
      </c>
      <c r="KH70" s="30">
        <f t="shared" si="80"/>
        <v>165</v>
      </c>
      <c r="KI70" s="30">
        <f t="shared" si="81"/>
        <v>170.15730874271443</v>
      </c>
      <c r="KJ70" s="30">
        <f t="shared" si="82"/>
        <v>165</v>
      </c>
      <c r="KK70" s="30">
        <f t="shared" si="83"/>
        <v>165</v>
      </c>
      <c r="KL70" s="30">
        <f t="shared" si="84"/>
        <v>165</v>
      </c>
      <c r="KM70" s="30">
        <f t="shared" si="85"/>
        <v>165</v>
      </c>
      <c r="KN70" s="30">
        <f t="shared" si="86"/>
        <v>165</v>
      </c>
      <c r="KO70" s="30">
        <f t="shared" si="87"/>
        <v>219.25399666944216</v>
      </c>
      <c r="KP70" s="30">
        <f t="shared" si="88"/>
        <v>185</v>
      </c>
      <c r="KQ70" s="30">
        <f t="shared" si="89"/>
        <v>185</v>
      </c>
      <c r="KR70" s="30">
        <f t="shared" si="90"/>
        <v>185</v>
      </c>
      <c r="KS70" s="30">
        <f t="shared" si="91"/>
        <v>185</v>
      </c>
      <c r="KT70" s="30">
        <f t="shared" si="92"/>
        <v>185</v>
      </c>
      <c r="KU70" s="30">
        <f t="shared" si="93"/>
        <v>185</v>
      </c>
      <c r="KV70" s="30">
        <f t="shared" si="94"/>
        <v>0</v>
      </c>
      <c r="KW70" s="30">
        <f t="shared" si="95"/>
        <v>0</v>
      </c>
      <c r="KX70" s="30">
        <f t="shared" si="96"/>
        <v>0</v>
      </c>
      <c r="KY70" s="30">
        <f t="shared" si="97"/>
        <v>0</v>
      </c>
      <c r="KZ70" s="30">
        <f t="shared" si="98"/>
        <v>0</v>
      </c>
      <c r="LA70" s="30">
        <f t="shared" si="99"/>
        <v>0</v>
      </c>
      <c r="LB70" s="30">
        <f t="shared" si="99"/>
        <v>0</v>
      </c>
      <c r="LC70" s="30">
        <f t="shared" si="99"/>
        <v>0</v>
      </c>
      <c r="LD70" s="30">
        <f t="shared" si="99"/>
        <v>0</v>
      </c>
      <c r="LE70" s="30">
        <f t="shared" si="304"/>
        <v>0</v>
      </c>
      <c r="LF70" s="30">
        <f t="shared" si="304"/>
        <v>0</v>
      </c>
      <c r="LG70" s="30">
        <f t="shared" si="304"/>
        <v>0</v>
      </c>
      <c r="LH70" s="30">
        <f t="shared" si="304"/>
        <v>0</v>
      </c>
      <c r="LI70" s="30">
        <f t="shared" si="304"/>
        <v>0</v>
      </c>
      <c r="LJ70" s="30">
        <f t="shared" si="585"/>
        <v>0</v>
      </c>
      <c r="LK70" s="30">
        <f t="shared" si="585"/>
        <v>0</v>
      </c>
      <c r="LL70" s="30">
        <f t="shared" si="585"/>
        <v>0</v>
      </c>
      <c r="LM70" s="30">
        <f t="shared" si="585"/>
        <v>0</v>
      </c>
      <c r="LN70" s="30">
        <f t="shared" si="585"/>
        <v>0</v>
      </c>
      <c r="LO70" s="30">
        <f t="shared" si="585"/>
        <v>0</v>
      </c>
      <c r="LP70" s="30">
        <f t="shared" si="585"/>
        <v>0</v>
      </c>
      <c r="LQ70" s="30">
        <f t="shared" si="928"/>
        <v>0</v>
      </c>
      <c r="LR70" s="30">
        <f t="shared" si="928"/>
        <v>0</v>
      </c>
      <c r="LS70" s="30">
        <f t="shared" si="928"/>
        <v>0</v>
      </c>
      <c r="LT70" s="69">
        <f t="shared" si="1060"/>
        <v>0</v>
      </c>
      <c r="LU70" s="40">
        <f t="shared" si="1061"/>
        <v>0</v>
      </c>
      <c r="LV70" s="40">
        <f t="shared" si="1062"/>
        <v>0</v>
      </c>
    </row>
    <row r="71" spans="1:334" x14ac:dyDescent="0.25">
      <c r="A71" s="21">
        <f t="shared" si="1063"/>
        <v>70</v>
      </c>
      <c r="B71" s="22" t="s">
        <v>211</v>
      </c>
      <c r="C71" s="21" t="s">
        <v>715</v>
      </c>
      <c r="D71" s="22" t="s">
        <v>7</v>
      </c>
      <c r="E71" s="23" t="s">
        <v>862</v>
      </c>
      <c r="F71" s="21" t="s">
        <v>1122</v>
      </c>
      <c r="G71" s="23" t="s">
        <v>746</v>
      </c>
      <c r="H71" s="31" t="s">
        <v>292</v>
      </c>
      <c r="I71" s="21" t="s">
        <v>196</v>
      </c>
      <c r="J71" s="94">
        <v>42406</v>
      </c>
      <c r="K71" s="94">
        <v>44126</v>
      </c>
      <c r="L71" s="21" t="s">
        <v>275</v>
      </c>
      <c r="M71" s="25">
        <v>719</v>
      </c>
      <c r="N71" s="25">
        <v>1201</v>
      </c>
      <c r="O71" s="26">
        <v>0.13</v>
      </c>
      <c r="P71" s="27"/>
      <c r="Q71" s="27"/>
      <c r="R71" s="27"/>
      <c r="S71" s="27"/>
      <c r="T71" s="25"/>
      <c r="U71" s="25"/>
      <c r="V71" s="25"/>
      <c r="W71" s="25"/>
      <c r="X71" s="25"/>
      <c r="Y71" s="25">
        <v>0</v>
      </c>
      <c r="Z71" s="25">
        <v>0</v>
      </c>
      <c r="AA71" s="25"/>
      <c r="AB71" s="25"/>
      <c r="AC71" s="25"/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5">
        <v>0</v>
      </c>
      <c r="AL71" s="25">
        <v>0</v>
      </c>
      <c r="AM71" s="25">
        <v>0</v>
      </c>
      <c r="AN71" s="25">
        <v>0</v>
      </c>
      <c r="AO71" s="25">
        <v>0</v>
      </c>
      <c r="AP71" s="25">
        <v>0</v>
      </c>
      <c r="AQ71" s="25">
        <v>0</v>
      </c>
      <c r="AR71" s="25">
        <v>0</v>
      </c>
      <c r="AS71" s="25">
        <v>0</v>
      </c>
      <c r="AT71" s="25">
        <v>0</v>
      </c>
      <c r="AU71" s="25">
        <v>0</v>
      </c>
      <c r="AV71" s="25">
        <v>0</v>
      </c>
      <c r="AW71" s="25">
        <v>0</v>
      </c>
      <c r="AX71" s="25">
        <v>231548</v>
      </c>
      <c r="AY71" s="25">
        <v>326109.3</v>
      </c>
      <c r="AZ71" s="25">
        <v>388312.96</v>
      </c>
      <c r="BA71" s="25">
        <v>486115.05892477289</v>
      </c>
      <c r="BB71" s="25">
        <v>491294</v>
      </c>
      <c r="BC71" s="25">
        <v>650054.65</v>
      </c>
      <c r="BD71" s="75">
        <v>456124.1</v>
      </c>
      <c r="BE71" s="75">
        <v>204555.57</v>
      </c>
      <c r="BF71" s="75">
        <v>308748.94</v>
      </c>
      <c r="BG71" s="75">
        <v>200971.98</v>
      </c>
      <c r="BH71" s="75">
        <v>320166.48</v>
      </c>
      <c r="BI71" s="75">
        <v>678010.31</v>
      </c>
      <c r="BJ71" s="75">
        <v>491101.2</v>
      </c>
      <c r="BK71" s="75">
        <v>285400.87</v>
      </c>
      <c r="BL71" s="75">
        <v>468527.4</v>
      </c>
      <c r="BM71" s="75">
        <v>422969.15</v>
      </c>
      <c r="BN71" s="75">
        <v>1153625.1499999999</v>
      </c>
      <c r="BO71" s="75">
        <v>777783.23</v>
      </c>
      <c r="BP71" s="28">
        <f t="shared" si="1057"/>
        <v>705726.23249999993</v>
      </c>
      <c r="BQ71" s="29">
        <f t="shared" si="523"/>
        <v>0</v>
      </c>
      <c r="BR71" s="29">
        <f t="shared" si="524"/>
        <v>0</v>
      </c>
      <c r="BS71" s="29">
        <f t="shared" si="525"/>
        <v>0</v>
      </c>
      <c r="BT71" s="29">
        <f t="shared" si="526"/>
        <v>0</v>
      </c>
      <c r="BU71" s="29">
        <f t="shared" si="527"/>
        <v>0</v>
      </c>
      <c r="BV71" s="29">
        <f t="shared" si="528"/>
        <v>0</v>
      </c>
      <c r="BW71" s="29">
        <f t="shared" si="529"/>
        <v>0</v>
      </c>
      <c r="BX71" s="29">
        <f t="shared" si="530"/>
        <v>0</v>
      </c>
      <c r="BY71" s="29">
        <f t="shared" si="531"/>
        <v>0</v>
      </c>
      <c r="BZ71" s="29">
        <f t="shared" si="532"/>
        <v>0</v>
      </c>
      <c r="CA71" s="29">
        <f t="shared" si="533"/>
        <v>0</v>
      </c>
      <c r="CB71" s="29">
        <f t="shared" si="534"/>
        <v>0</v>
      </c>
      <c r="CC71" s="29">
        <f t="shared" si="535"/>
        <v>0</v>
      </c>
      <c r="CD71" s="29">
        <f t="shared" si="536"/>
        <v>0</v>
      </c>
      <c r="CE71" s="29">
        <f t="shared" si="537"/>
        <v>0</v>
      </c>
      <c r="CF71" s="29">
        <f t="shared" si="538"/>
        <v>0</v>
      </c>
      <c r="CG71" s="29">
        <f t="shared" si="539"/>
        <v>0</v>
      </c>
      <c r="CH71" s="29">
        <f t="shared" si="540"/>
        <v>0</v>
      </c>
      <c r="CI71" s="29">
        <f t="shared" si="541"/>
        <v>0</v>
      </c>
      <c r="CJ71" s="29">
        <f t="shared" si="542"/>
        <v>0</v>
      </c>
      <c r="CK71" s="29">
        <f t="shared" si="543"/>
        <v>0</v>
      </c>
      <c r="CL71" s="29">
        <f t="shared" si="544"/>
        <v>0</v>
      </c>
      <c r="CM71" s="29">
        <f t="shared" si="545"/>
        <v>0</v>
      </c>
      <c r="CN71" s="29">
        <f t="shared" si="546"/>
        <v>0</v>
      </c>
      <c r="CO71" s="29">
        <f t="shared" si="547"/>
        <v>0</v>
      </c>
      <c r="CP71" s="29">
        <f t="shared" si="548"/>
        <v>0</v>
      </c>
      <c r="CQ71" s="29">
        <f t="shared" si="549"/>
        <v>0</v>
      </c>
      <c r="CR71" s="29">
        <f t="shared" si="839"/>
        <v>0</v>
      </c>
      <c r="CS71" s="29">
        <f t="shared" si="839"/>
        <v>0</v>
      </c>
      <c r="CT71" s="29">
        <f t="shared" si="839"/>
        <v>0</v>
      </c>
      <c r="CU71" s="29">
        <f t="shared" si="839"/>
        <v>0</v>
      </c>
      <c r="CV71" s="29">
        <f t="shared" si="839"/>
        <v>0</v>
      </c>
      <c r="CW71" s="29">
        <f t="shared" si="839"/>
        <v>0</v>
      </c>
      <c r="CX71" s="29">
        <f t="shared" si="834"/>
        <v>0</v>
      </c>
      <c r="CY71" s="29">
        <f t="shared" si="834"/>
        <v>322.04172461752432</v>
      </c>
      <c r="CZ71" s="29">
        <f t="shared" si="834"/>
        <v>453.55952712100139</v>
      </c>
      <c r="DA71" s="29">
        <f t="shared" si="834"/>
        <v>540.07365785813636</v>
      </c>
      <c r="DB71" s="29">
        <f t="shared" si="834"/>
        <v>676.09883021526127</v>
      </c>
      <c r="DC71" s="29">
        <f t="shared" si="834"/>
        <v>683.30180806675935</v>
      </c>
      <c r="DD71" s="29">
        <f t="shared" si="834"/>
        <v>904.10938803894305</v>
      </c>
      <c r="DE71" s="29">
        <f t="shared" si="551"/>
        <v>634.38678720445057</v>
      </c>
      <c r="DF71" s="29">
        <f t="shared" si="552"/>
        <v>284.50009735744089</v>
      </c>
      <c r="DG71" s="29">
        <f t="shared" si="553"/>
        <v>429.41438108484004</v>
      </c>
      <c r="DH71" s="29">
        <f t="shared" si="554"/>
        <v>279.51596662030602</v>
      </c>
      <c r="DI71" s="29">
        <f t="shared" si="555"/>
        <v>445.29413073713488</v>
      </c>
      <c r="DJ71" s="29">
        <f t="shared" si="556"/>
        <v>942.99069541029212</v>
      </c>
      <c r="DK71" s="29">
        <f t="shared" si="556"/>
        <v>683.03365785813628</v>
      </c>
      <c r="DL71" s="29">
        <f t="shared" si="556"/>
        <v>396.94140472878996</v>
      </c>
      <c r="DM71" s="29">
        <f t="shared" si="556"/>
        <v>651.63755215577191</v>
      </c>
      <c r="DN71" s="29">
        <f t="shared" si="557"/>
        <v>588.27420027816413</v>
      </c>
      <c r="DO71" s="29">
        <f t="shared" si="557"/>
        <v>1604.4856050069541</v>
      </c>
      <c r="DP71" s="29">
        <f t="shared" si="557"/>
        <v>1081.756926286509</v>
      </c>
      <c r="DQ71" s="105">
        <f t="shared" si="558"/>
        <v>981.53857093184968</v>
      </c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>
        <v>175146</v>
      </c>
      <c r="FA71" s="25">
        <v>210175</v>
      </c>
      <c r="FB71" s="25">
        <v>210175</v>
      </c>
      <c r="FC71" s="25">
        <v>210175</v>
      </c>
      <c r="FD71" s="25">
        <v>210175</v>
      </c>
      <c r="FE71" s="25">
        <v>210175</v>
      </c>
      <c r="FF71" s="25">
        <v>210175</v>
      </c>
      <c r="FG71" s="25">
        <v>210175</v>
      </c>
      <c r="FH71" s="25">
        <v>210175</v>
      </c>
      <c r="FI71" s="25">
        <v>210175</v>
      </c>
      <c r="FJ71" s="25">
        <v>210175</v>
      </c>
      <c r="FK71" s="25">
        <v>210175</v>
      </c>
      <c r="FL71" s="25">
        <v>210175</v>
      </c>
      <c r="FM71" s="25">
        <v>210175</v>
      </c>
      <c r="FN71" s="25">
        <v>210175</v>
      </c>
      <c r="FO71" s="25">
        <v>210175</v>
      </c>
      <c r="FP71" s="25">
        <v>210175</v>
      </c>
      <c r="FQ71" s="75">
        <v>210175</v>
      </c>
      <c r="FR71" s="28">
        <f t="shared" si="1058"/>
        <v>210175</v>
      </c>
      <c r="FS71" s="25">
        <v>0</v>
      </c>
      <c r="FT71" s="25">
        <v>0</v>
      </c>
      <c r="FU71" s="25">
        <v>0</v>
      </c>
      <c r="FV71" s="25">
        <v>0</v>
      </c>
      <c r="FW71" s="25">
        <v>0</v>
      </c>
      <c r="FX71" s="25">
        <v>0</v>
      </c>
      <c r="FY71" s="25">
        <v>0</v>
      </c>
      <c r="FZ71" s="25">
        <v>0</v>
      </c>
      <c r="GA71" s="25">
        <v>0</v>
      </c>
      <c r="GB71" s="25">
        <v>0</v>
      </c>
      <c r="GC71" s="25">
        <v>0</v>
      </c>
      <c r="GD71" s="25">
        <v>0</v>
      </c>
      <c r="GE71" s="25">
        <v>0</v>
      </c>
      <c r="GF71" s="25">
        <v>0</v>
      </c>
      <c r="GG71" s="25">
        <v>0</v>
      </c>
      <c r="GH71" s="25">
        <v>0</v>
      </c>
      <c r="GI71" s="25">
        <v>0</v>
      </c>
      <c r="GJ71" s="25">
        <v>0</v>
      </c>
      <c r="GK71" s="25">
        <v>0</v>
      </c>
      <c r="GL71" s="25">
        <v>0</v>
      </c>
      <c r="GM71" s="25">
        <v>0</v>
      </c>
      <c r="GN71" s="25">
        <v>0</v>
      </c>
      <c r="GO71" s="25">
        <v>0</v>
      </c>
      <c r="GP71" s="25">
        <v>0</v>
      </c>
      <c r="GQ71" s="25">
        <v>0</v>
      </c>
      <c r="GR71" s="25">
        <v>0</v>
      </c>
      <c r="GS71" s="25">
        <v>0</v>
      </c>
      <c r="GT71" s="25">
        <v>0</v>
      </c>
      <c r="GU71" s="25">
        <v>0</v>
      </c>
      <c r="GV71" s="25">
        <v>0</v>
      </c>
      <c r="GW71" s="25">
        <v>0</v>
      </c>
      <c r="GX71" s="25">
        <v>0</v>
      </c>
      <c r="GY71" s="25">
        <v>0</v>
      </c>
      <c r="GZ71" s="25">
        <v>0</v>
      </c>
      <c r="HA71" s="25">
        <v>0</v>
      </c>
      <c r="HB71" s="25">
        <v>0</v>
      </c>
      <c r="HC71" s="75">
        <v>0</v>
      </c>
      <c r="HD71" s="75">
        <v>0</v>
      </c>
      <c r="HE71" s="75">
        <v>0</v>
      </c>
      <c r="HF71" s="75">
        <v>0</v>
      </c>
      <c r="HG71" s="75">
        <v>0</v>
      </c>
      <c r="HH71" s="75">
        <v>0</v>
      </c>
      <c r="HI71" s="75">
        <v>0</v>
      </c>
      <c r="HJ71" s="75">
        <v>0</v>
      </c>
      <c r="HK71" s="75">
        <v>0</v>
      </c>
      <c r="HL71" s="75">
        <v>0</v>
      </c>
      <c r="HM71" s="75">
        <v>0</v>
      </c>
      <c r="HN71" s="75">
        <v>0</v>
      </c>
      <c r="HO71" s="75">
        <v>0</v>
      </c>
      <c r="HP71" s="75">
        <v>0</v>
      </c>
      <c r="HQ71" s="75">
        <v>0</v>
      </c>
      <c r="HR71" s="75">
        <v>0</v>
      </c>
      <c r="HS71" s="25">
        <f t="shared" ref="HS71" si="1064">+DR71+FS71</f>
        <v>0</v>
      </c>
      <c r="HT71" s="25">
        <f t="shared" ref="HT71" si="1065">+DS71+FT71</f>
        <v>0</v>
      </c>
      <c r="HU71" s="25">
        <f t="shared" ref="HU71" si="1066">+DT71+FU71</f>
        <v>0</v>
      </c>
      <c r="HV71" s="25">
        <f t="shared" ref="HV71" si="1067">+DU71+FV71</f>
        <v>0</v>
      </c>
      <c r="HW71" s="25">
        <f t="shared" ref="HW71" si="1068">+DV71+FW71</f>
        <v>0</v>
      </c>
      <c r="HX71" s="25">
        <f t="shared" ref="HX71" si="1069">+DW71+FX71</f>
        <v>0</v>
      </c>
      <c r="HY71" s="25">
        <f t="shared" ref="HY71" si="1070">+DX71+FY71</f>
        <v>0</v>
      </c>
      <c r="HZ71" s="25">
        <f t="shared" ref="HZ71" si="1071">+DY71+FZ71</f>
        <v>0</v>
      </c>
      <c r="IA71" s="25">
        <f t="shared" ref="IA71" si="1072">+DZ71+GA71</f>
        <v>0</v>
      </c>
      <c r="IB71" s="25">
        <f t="shared" ref="IB71" si="1073">+EA71+GB71</f>
        <v>0</v>
      </c>
      <c r="IC71" s="25">
        <f t="shared" ref="IC71" si="1074">+EB71+GC71</f>
        <v>0</v>
      </c>
      <c r="ID71" s="25">
        <f t="shared" ref="ID71" si="1075">+EC71+GD71</f>
        <v>0</v>
      </c>
      <c r="IE71" s="25">
        <f t="shared" ref="IE71" si="1076">+ED71+GE71</f>
        <v>0</v>
      </c>
      <c r="IF71" s="25">
        <f t="shared" ref="IF71" si="1077">+EE71+GF71</f>
        <v>0</v>
      </c>
      <c r="IG71" s="25">
        <f t="shared" ref="IG71" si="1078">+EF71+GG71</f>
        <v>0</v>
      </c>
      <c r="IH71" s="25">
        <f t="shared" ref="IH71" si="1079">+EG71+GH71</f>
        <v>0</v>
      </c>
      <c r="II71" s="25">
        <f t="shared" ref="II71" si="1080">+EH71+GI71</f>
        <v>0</v>
      </c>
      <c r="IJ71" s="25">
        <f t="shared" ref="IJ71" si="1081">+EI71+GJ71</f>
        <v>0</v>
      </c>
      <c r="IK71" s="25">
        <f t="shared" ref="IK71" si="1082">+EJ71+GK71</f>
        <v>0</v>
      </c>
      <c r="IL71" s="25">
        <f t="shared" ref="IL71" si="1083">+EK71+GL71</f>
        <v>0</v>
      </c>
      <c r="IM71" s="25">
        <f t="shared" ref="IM71" si="1084">+EL71+GM71</f>
        <v>0</v>
      </c>
      <c r="IN71" s="25">
        <f t="shared" ref="IN71" si="1085">+EM71+GN71</f>
        <v>0</v>
      </c>
      <c r="IO71" s="25">
        <f t="shared" ref="IO71" si="1086">+EN71+GO71</f>
        <v>0</v>
      </c>
      <c r="IP71" s="25">
        <f t="shared" ref="IP71" si="1087">+EO71+GP71</f>
        <v>0</v>
      </c>
      <c r="IQ71" s="25">
        <f t="shared" ref="IQ71" si="1088">+EP71+GQ71</f>
        <v>0</v>
      </c>
      <c r="IR71" s="25">
        <f t="shared" ref="IR71" si="1089">+EQ71+GR71</f>
        <v>0</v>
      </c>
      <c r="IS71" s="25">
        <f t="shared" ref="IS71" si="1090">+ER71+GS71</f>
        <v>0</v>
      </c>
      <c r="IT71" s="25">
        <f t="shared" ref="IT71" si="1091">+ES71+GT71</f>
        <v>0</v>
      </c>
      <c r="IU71" s="25">
        <f t="shared" ref="IU71" si="1092">+ET71+GU71</f>
        <v>0</v>
      </c>
      <c r="IV71" s="25">
        <f t="shared" ref="IV71" si="1093">+EU71+GV71</f>
        <v>0</v>
      </c>
      <c r="IW71" s="25">
        <f t="shared" ref="IW71" si="1094">+EV71+GW71</f>
        <v>0</v>
      </c>
      <c r="IX71" s="25">
        <f t="shared" ref="IX71" si="1095">+EW71+GX71</f>
        <v>0</v>
      </c>
      <c r="IY71" s="25">
        <f t="shared" ref="IY71" si="1096">+EX71+GY71</f>
        <v>0</v>
      </c>
      <c r="IZ71" s="25">
        <f t="shared" ref="IZ71" si="1097">+EY71+GZ71</f>
        <v>0</v>
      </c>
      <c r="JA71" s="25">
        <f t="shared" si="842"/>
        <v>175146</v>
      </c>
      <c r="JB71" s="25">
        <f t="shared" si="240"/>
        <v>210175</v>
      </c>
      <c r="JC71" s="25">
        <f t="shared" si="241"/>
        <v>210175</v>
      </c>
      <c r="JD71" s="25">
        <f t="shared" si="835"/>
        <v>210175</v>
      </c>
      <c r="JE71" s="25">
        <f t="shared" si="836"/>
        <v>210175</v>
      </c>
      <c r="JF71" s="25">
        <f t="shared" si="845"/>
        <v>210175</v>
      </c>
      <c r="JG71" s="25">
        <f t="shared" si="846"/>
        <v>210175</v>
      </c>
      <c r="JH71" s="25">
        <f t="shared" si="847"/>
        <v>210175</v>
      </c>
      <c r="JI71" s="25">
        <f t="shared" si="848"/>
        <v>210175</v>
      </c>
      <c r="JJ71" s="25">
        <f t="shared" si="843"/>
        <v>210175</v>
      </c>
      <c r="JK71" s="25">
        <f t="shared" si="844"/>
        <v>210175</v>
      </c>
      <c r="JL71" s="25">
        <f t="shared" si="837"/>
        <v>210175</v>
      </c>
      <c r="JM71" s="25">
        <f t="shared" si="838"/>
        <v>210175</v>
      </c>
      <c r="JN71" s="25">
        <f t="shared" si="428"/>
        <v>210175</v>
      </c>
      <c r="JO71" s="25">
        <f t="shared" si="429"/>
        <v>210175</v>
      </c>
      <c r="JP71" s="25">
        <f t="shared" si="759"/>
        <v>210175</v>
      </c>
      <c r="JQ71" s="25">
        <f t="shared" si="760"/>
        <v>210175</v>
      </c>
      <c r="JR71" s="25">
        <f t="shared" si="761"/>
        <v>210175</v>
      </c>
      <c r="JS71" s="28">
        <f t="shared" si="1059"/>
        <v>210175</v>
      </c>
      <c r="JT71" s="30">
        <f t="shared" ref="JT71" si="1098">+HS71/$N71</f>
        <v>0</v>
      </c>
      <c r="JU71" s="30">
        <f t="shared" ref="JU71" si="1099">+HT71/$N71</f>
        <v>0</v>
      </c>
      <c r="JV71" s="30">
        <f t="shared" ref="JV71" si="1100">+HU71/$N71</f>
        <v>0</v>
      </c>
      <c r="JW71" s="30">
        <f t="shared" ref="JW71" si="1101">+HV71/$N71</f>
        <v>0</v>
      </c>
      <c r="JX71" s="30">
        <f t="shared" ref="JX71" si="1102">+HW71/$N71</f>
        <v>0</v>
      </c>
      <c r="JY71" s="30">
        <f t="shared" ref="JY71" si="1103">+HX71/$N71</f>
        <v>0</v>
      </c>
      <c r="JZ71" s="30">
        <f t="shared" ref="JZ71" si="1104">+HY71/$N71</f>
        <v>0</v>
      </c>
      <c r="KA71" s="30">
        <f t="shared" ref="KA71" si="1105">+HZ71/$N71</f>
        <v>0</v>
      </c>
      <c r="KB71" s="30">
        <f t="shared" ref="KB71" si="1106">+IA71/$N71</f>
        <v>0</v>
      </c>
      <c r="KC71" s="30">
        <f t="shared" ref="KC71" si="1107">+IB71/$N71</f>
        <v>0</v>
      </c>
      <c r="KD71" s="30">
        <f t="shared" ref="KD71" si="1108">+IC71/$N71</f>
        <v>0</v>
      </c>
      <c r="KE71" s="30">
        <f t="shared" ref="KE71" si="1109">+ID71/$N71</f>
        <v>0</v>
      </c>
      <c r="KF71" s="30">
        <f t="shared" ref="KF71" si="1110">+IE71/$N71</f>
        <v>0</v>
      </c>
      <c r="KG71" s="30">
        <f t="shared" ref="KG71" si="1111">+IF71/$N71</f>
        <v>0</v>
      </c>
      <c r="KH71" s="30">
        <f t="shared" ref="KH71" si="1112">+IG71/$N71</f>
        <v>0</v>
      </c>
      <c r="KI71" s="30">
        <f t="shared" ref="KI71" si="1113">+IH71/$N71</f>
        <v>0</v>
      </c>
      <c r="KJ71" s="30">
        <f t="shared" ref="KJ71" si="1114">+II71/$N71</f>
        <v>0</v>
      </c>
      <c r="KK71" s="30">
        <f t="shared" ref="KK71" si="1115">+IJ71/$N71</f>
        <v>0</v>
      </c>
      <c r="KL71" s="30">
        <f t="shared" ref="KL71" si="1116">+IK71/$N71</f>
        <v>0</v>
      </c>
      <c r="KM71" s="30">
        <f t="shared" ref="KM71" si="1117">+IL71/$N71</f>
        <v>0</v>
      </c>
      <c r="KN71" s="30">
        <f t="shared" ref="KN71" si="1118">+IM71/$N71</f>
        <v>0</v>
      </c>
      <c r="KO71" s="30">
        <f t="shared" ref="KO71" si="1119">+IN71/$N71</f>
        <v>0</v>
      </c>
      <c r="KP71" s="30">
        <f t="shared" ref="KP71" si="1120">+IO71/$N71</f>
        <v>0</v>
      </c>
      <c r="KQ71" s="30">
        <f t="shared" ref="KQ71" si="1121">+IP71/$N71</f>
        <v>0</v>
      </c>
      <c r="KR71" s="30">
        <f t="shared" ref="KR71" si="1122">+IQ71/$N71</f>
        <v>0</v>
      </c>
      <c r="KS71" s="30">
        <f t="shared" ref="KS71" si="1123">+IR71/$N71</f>
        <v>0</v>
      </c>
      <c r="KT71" s="30">
        <f t="shared" ref="KT71" si="1124">+IS71/$N71</f>
        <v>0</v>
      </c>
      <c r="KU71" s="30">
        <f t="shared" ref="KU71" si="1125">+IT71/$N71</f>
        <v>0</v>
      </c>
      <c r="KV71" s="30">
        <f t="shared" ref="KV71" si="1126">+IU71/$N71</f>
        <v>0</v>
      </c>
      <c r="KW71" s="30">
        <f t="shared" ref="KW71" si="1127">+IV71/$N71</f>
        <v>0</v>
      </c>
      <c r="KX71" s="30">
        <f t="shared" ref="KX71" si="1128">+IW71/$N71</f>
        <v>0</v>
      </c>
      <c r="KY71" s="30">
        <f t="shared" ref="KY71" si="1129">+IX71/$N71</f>
        <v>0</v>
      </c>
      <c r="KZ71" s="30">
        <f t="shared" ref="KZ71" si="1130">+IY71/$N71</f>
        <v>0</v>
      </c>
      <c r="LA71" s="30">
        <f t="shared" ref="LA71" si="1131">+IZ71/$N71</f>
        <v>0</v>
      </c>
      <c r="LB71" s="30">
        <f t="shared" ref="LB71:LS71" si="1132">+JA71/$N71</f>
        <v>145.83347210657786</v>
      </c>
      <c r="LC71" s="30">
        <f t="shared" si="1132"/>
        <v>175</v>
      </c>
      <c r="LD71" s="30">
        <f t="shared" si="1132"/>
        <v>175</v>
      </c>
      <c r="LE71" s="30">
        <f t="shared" si="1132"/>
        <v>175</v>
      </c>
      <c r="LF71" s="30">
        <f t="shared" si="1132"/>
        <v>175</v>
      </c>
      <c r="LG71" s="30">
        <f t="shared" si="1132"/>
        <v>175</v>
      </c>
      <c r="LH71" s="30">
        <f t="shared" si="1132"/>
        <v>175</v>
      </c>
      <c r="LI71" s="30">
        <f t="shared" si="1132"/>
        <v>175</v>
      </c>
      <c r="LJ71" s="30">
        <f t="shared" si="1132"/>
        <v>175</v>
      </c>
      <c r="LK71" s="30">
        <f t="shared" si="1132"/>
        <v>175</v>
      </c>
      <c r="LL71" s="30">
        <f t="shared" si="1132"/>
        <v>175</v>
      </c>
      <c r="LM71" s="30">
        <f t="shared" si="1132"/>
        <v>175</v>
      </c>
      <c r="LN71" s="30">
        <f t="shared" si="1132"/>
        <v>175</v>
      </c>
      <c r="LO71" s="30">
        <f t="shared" si="1132"/>
        <v>175</v>
      </c>
      <c r="LP71" s="30">
        <f t="shared" si="1132"/>
        <v>175</v>
      </c>
      <c r="LQ71" s="30">
        <f t="shared" si="1132"/>
        <v>175</v>
      </c>
      <c r="LR71" s="30">
        <f t="shared" si="1132"/>
        <v>175</v>
      </c>
      <c r="LS71" s="30">
        <f t="shared" si="1132"/>
        <v>175</v>
      </c>
      <c r="LT71" s="69">
        <f t="shared" si="1060"/>
        <v>175</v>
      </c>
      <c r="LU71" s="40">
        <f t="shared" si="1061"/>
        <v>175</v>
      </c>
      <c r="LV71" s="40">
        <f t="shared" si="1062"/>
        <v>0</v>
      </c>
    </row>
    <row r="72" spans="1:334" x14ac:dyDescent="0.25">
      <c r="A72" s="21">
        <f t="shared" si="1063"/>
        <v>71</v>
      </c>
      <c r="B72" s="22" t="s">
        <v>211</v>
      </c>
      <c r="C72" s="21" t="s">
        <v>534</v>
      </c>
      <c r="D72" s="22" t="s">
        <v>7</v>
      </c>
      <c r="E72" s="23" t="s">
        <v>1006</v>
      </c>
      <c r="F72" s="21" t="s">
        <v>1024</v>
      </c>
      <c r="G72" s="23" t="s">
        <v>57</v>
      </c>
      <c r="H72" s="24" t="s">
        <v>295</v>
      </c>
      <c r="I72" s="21" t="s">
        <v>196</v>
      </c>
      <c r="J72" s="94">
        <v>41297</v>
      </c>
      <c r="K72" s="94">
        <v>43030</v>
      </c>
      <c r="L72" s="21" t="s">
        <v>275</v>
      </c>
      <c r="M72" s="25">
        <v>289</v>
      </c>
      <c r="N72" s="25">
        <v>483</v>
      </c>
      <c r="O72" s="26">
        <v>0.1</v>
      </c>
      <c r="P72" s="27">
        <v>687815</v>
      </c>
      <c r="Q72" s="27">
        <v>549651.21</v>
      </c>
      <c r="R72" s="27">
        <v>557665.74999999988</v>
      </c>
      <c r="S72" s="27">
        <v>683064.84</v>
      </c>
      <c r="T72" s="25">
        <v>770235.77000000014</v>
      </c>
      <c r="U72" s="25">
        <v>750989</v>
      </c>
      <c r="V72" s="25">
        <v>540937.97</v>
      </c>
      <c r="W72" s="25">
        <v>504524.84000000008</v>
      </c>
      <c r="X72" s="25">
        <v>902321.05000000016</v>
      </c>
      <c r="Y72" s="25">
        <v>870270</v>
      </c>
      <c r="Z72" s="25">
        <v>789440.15</v>
      </c>
      <c r="AA72" s="25">
        <v>731078.65000000014</v>
      </c>
      <c r="AB72" s="25">
        <v>894729.23999999987</v>
      </c>
      <c r="AC72" s="25">
        <v>852445.4600000002</v>
      </c>
      <c r="AD72" s="25">
        <v>766623.33</v>
      </c>
      <c r="AE72" s="25">
        <v>665160.68999999994</v>
      </c>
      <c r="AF72" s="25">
        <v>634828</v>
      </c>
      <c r="AG72" s="25">
        <v>616166.56999999995</v>
      </c>
      <c r="AH72" s="25">
        <v>580130</v>
      </c>
      <c r="AI72" s="25">
        <v>599953</v>
      </c>
      <c r="AJ72" s="25">
        <v>798550</v>
      </c>
      <c r="AK72" s="25">
        <v>794745</v>
      </c>
      <c r="AL72" s="25">
        <v>652007.14</v>
      </c>
      <c r="AM72" s="25">
        <v>686438.43</v>
      </c>
      <c r="AN72" s="25">
        <v>864227.09</v>
      </c>
      <c r="AO72" s="25">
        <v>953397.36</v>
      </c>
      <c r="AP72" s="25">
        <v>646034.01</v>
      </c>
      <c r="AQ72" s="25">
        <v>824211</v>
      </c>
      <c r="AR72" s="25">
        <v>717817.41</v>
      </c>
      <c r="AS72" s="25">
        <v>758311.91515907669</v>
      </c>
      <c r="AT72" s="25">
        <v>597314.79</v>
      </c>
      <c r="AU72" s="25">
        <v>505013.88599223783</v>
      </c>
      <c r="AV72" s="25">
        <v>708142.36305448005</v>
      </c>
      <c r="AW72" s="25">
        <v>796184.40611353703</v>
      </c>
      <c r="AX72" s="25">
        <v>915658.83280880994</v>
      </c>
      <c r="AY72" s="25">
        <v>971655.19553872</v>
      </c>
      <c r="AZ72" s="25">
        <v>863621.86</v>
      </c>
      <c r="BA72" s="25">
        <v>915104.35863803758</v>
      </c>
      <c r="BB72" s="25">
        <v>584092.98814722395</v>
      </c>
      <c r="BC72" s="25">
        <v>710456.22790600953</v>
      </c>
      <c r="BD72" s="75">
        <v>640767.7687668954</v>
      </c>
      <c r="BE72" s="75">
        <v>785090</v>
      </c>
      <c r="BF72" s="75">
        <v>785090</v>
      </c>
      <c r="BG72" s="75">
        <v>624222</v>
      </c>
      <c r="BH72" s="75">
        <v>740372.85</v>
      </c>
      <c r="BI72" s="75">
        <v>535890.08296943235</v>
      </c>
      <c r="BJ72" s="75">
        <v>584465.11</v>
      </c>
      <c r="BK72" s="75">
        <v>544289.95633187774</v>
      </c>
      <c r="BL72" s="75">
        <v>665260.63630692451</v>
      </c>
      <c r="BM72" s="75">
        <v>854559.15720524022</v>
      </c>
      <c r="BN72" s="75">
        <v>672873.93</v>
      </c>
      <c r="BO72" s="75">
        <v>597804.44999999995</v>
      </c>
      <c r="BP72" s="28">
        <f t="shared" si="1057"/>
        <v>697624.54337804113</v>
      </c>
      <c r="BQ72" s="29">
        <f t="shared" si="523"/>
        <v>2379.9826989619378</v>
      </c>
      <c r="BR72" s="29">
        <f t="shared" si="524"/>
        <v>1901.9073010380621</v>
      </c>
      <c r="BS72" s="29">
        <f t="shared" si="525"/>
        <v>1929.639273356401</v>
      </c>
      <c r="BT72" s="29">
        <f t="shared" si="526"/>
        <v>2363.5461591695503</v>
      </c>
      <c r="BU72" s="29">
        <f t="shared" si="527"/>
        <v>2665.1756747404847</v>
      </c>
      <c r="BV72" s="29">
        <f t="shared" si="528"/>
        <v>2598.5778546712804</v>
      </c>
      <c r="BW72" s="29">
        <f t="shared" si="529"/>
        <v>1871.7576816608996</v>
      </c>
      <c r="BX72" s="29">
        <f t="shared" si="530"/>
        <v>1745.7606920415228</v>
      </c>
      <c r="BY72" s="29">
        <f t="shared" si="531"/>
        <v>3122.218166089966</v>
      </c>
      <c r="BZ72" s="29">
        <f t="shared" si="532"/>
        <v>3011.3148788927338</v>
      </c>
      <c r="CA72" s="29">
        <f t="shared" si="533"/>
        <v>2731.6268166089967</v>
      </c>
      <c r="CB72" s="29">
        <f t="shared" si="534"/>
        <v>2529.6839100346024</v>
      </c>
      <c r="CC72" s="29">
        <f t="shared" si="535"/>
        <v>3095.9489273356398</v>
      </c>
      <c r="CD72" s="29">
        <f t="shared" si="536"/>
        <v>2949.6382698961943</v>
      </c>
      <c r="CE72" s="29">
        <f t="shared" si="537"/>
        <v>2652.6758823529412</v>
      </c>
      <c r="CF72" s="29">
        <f t="shared" si="538"/>
        <v>2301.5940830449827</v>
      </c>
      <c r="CG72" s="29">
        <f t="shared" si="539"/>
        <v>2196.6366782006921</v>
      </c>
      <c r="CH72" s="29">
        <f t="shared" si="540"/>
        <v>2132.0642560553633</v>
      </c>
      <c r="CI72" s="29">
        <f t="shared" si="541"/>
        <v>2007.3702422145329</v>
      </c>
      <c r="CJ72" s="29">
        <f t="shared" si="542"/>
        <v>2075.961937716263</v>
      </c>
      <c r="CK72" s="29">
        <f t="shared" si="543"/>
        <v>2763.1487889273358</v>
      </c>
      <c r="CL72" s="29">
        <f t="shared" si="544"/>
        <v>2749.9826989619378</v>
      </c>
      <c r="CM72" s="29">
        <f t="shared" si="545"/>
        <v>2256.0800692041521</v>
      </c>
      <c r="CN72" s="29">
        <f t="shared" si="546"/>
        <v>2375.2194809688585</v>
      </c>
      <c r="CO72" s="29">
        <f t="shared" si="547"/>
        <v>2990.4051557093426</v>
      </c>
      <c r="CP72" s="29">
        <f t="shared" si="548"/>
        <v>3298.9528027681658</v>
      </c>
      <c r="CQ72" s="29">
        <f t="shared" si="549"/>
        <v>2235.4117993079585</v>
      </c>
      <c r="CR72" s="29">
        <f t="shared" si="839"/>
        <v>2851.9411764705883</v>
      </c>
      <c r="CS72" s="29">
        <f t="shared" si="839"/>
        <v>2483.7972664359863</v>
      </c>
      <c r="CT72" s="29">
        <f t="shared" si="839"/>
        <v>2623.9166614500923</v>
      </c>
      <c r="CU72" s="29">
        <f t="shared" si="839"/>
        <v>2066.8331833910038</v>
      </c>
      <c r="CV72" s="29">
        <f t="shared" si="839"/>
        <v>1747.4528927067054</v>
      </c>
      <c r="CW72" s="29">
        <f t="shared" si="839"/>
        <v>2450.3195953442219</v>
      </c>
      <c r="CX72" s="29">
        <f t="shared" si="834"/>
        <v>2754.9633429534151</v>
      </c>
      <c r="CY72" s="29">
        <f t="shared" si="834"/>
        <v>3168.3696636983041</v>
      </c>
      <c r="CZ72" s="29">
        <f t="shared" si="834"/>
        <v>3362.1287042862282</v>
      </c>
      <c r="DA72" s="29">
        <f t="shared" si="834"/>
        <v>2988.3109342560551</v>
      </c>
      <c r="DB72" s="29">
        <f t="shared" si="834"/>
        <v>3166.451067951687</v>
      </c>
      <c r="DC72" s="29">
        <f t="shared" si="834"/>
        <v>2021.083003969633</v>
      </c>
      <c r="DD72" s="29">
        <f t="shared" si="834"/>
        <v>2458.3260481176799</v>
      </c>
      <c r="DE72" s="29">
        <f t="shared" si="551"/>
        <v>2217.1895113041364</v>
      </c>
      <c r="DF72" s="29">
        <f t="shared" si="552"/>
        <v>2716.5743944636679</v>
      </c>
      <c r="DG72" s="29">
        <f t="shared" si="553"/>
        <v>2716.5743944636679</v>
      </c>
      <c r="DH72" s="29">
        <f t="shared" si="554"/>
        <v>2159.9377162629758</v>
      </c>
      <c r="DI72" s="29">
        <f t="shared" si="555"/>
        <v>2561.8437716262974</v>
      </c>
      <c r="DJ72" s="29">
        <f t="shared" si="556"/>
        <v>1854.2909445309078</v>
      </c>
      <c r="DK72" s="29">
        <f t="shared" si="556"/>
        <v>2022.3706228373701</v>
      </c>
      <c r="DL72" s="29">
        <f t="shared" si="556"/>
        <v>1883.356250283314</v>
      </c>
      <c r="DM72" s="29">
        <f t="shared" si="556"/>
        <v>2301.9399180170399</v>
      </c>
      <c r="DN72" s="29">
        <f t="shared" si="557"/>
        <v>2956.9521010561944</v>
      </c>
      <c r="DO72" s="29">
        <f t="shared" si="557"/>
        <v>2328.2834948096888</v>
      </c>
      <c r="DP72" s="29">
        <f t="shared" si="557"/>
        <v>2068.5275086505189</v>
      </c>
      <c r="DQ72" s="105">
        <f t="shared" si="558"/>
        <v>2413.9257556333605</v>
      </c>
      <c r="DR72" s="25">
        <v>99981</v>
      </c>
      <c r="DS72" s="25">
        <v>99981</v>
      </c>
      <c r="DT72" s="25">
        <v>99981</v>
      </c>
      <c r="DU72" s="25">
        <v>99981</v>
      </c>
      <c r="DV72" s="25">
        <v>99981</v>
      </c>
      <c r="DW72" s="25">
        <v>99981</v>
      </c>
      <c r="DX72" s="25">
        <v>99981</v>
      </c>
      <c r="DY72" s="25">
        <v>99981</v>
      </c>
      <c r="DZ72" s="25">
        <v>99981</v>
      </c>
      <c r="EA72" s="25">
        <v>106679</v>
      </c>
      <c r="EB72" s="25">
        <v>125097</v>
      </c>
      <c r="EC72" s="25">
        <v>125097</v>
      </c>
      <c r="ED72" s="25">
        <v>125097</v>
      </c>
      <c r="EE72" s="25">
        <v>125097</v>
      </c>
      <c r="EF72" s="25">
        <v>125097</v>
      </c>
      <c r="EG72" s="25">
        <v>125097</v>
      </c>
      <c r="EH72" s="25">
        <v>125097</v>
      </c>
      <c r="EI72" s="25">
        <v>125097</v>
      </c>
      <c r="EJ72" s="25">
        <v>125097</v>
      </c>
      <c r="EK72" s="25">
        <v>125097</v>
      </c>
      <c r="EL72" s="25">
        <v>125097</v>
      </c>
      <c r="EM72" s="25">
        <v>127080</v>
      </c>
      <c r="EN72" s="25">
        <v>127080</v>
      </c>
      <c r="EO72" s="25">
        <v>144900</v>
      </c>
      <c r="EP72" s="25">
        <v>144900</v>
      </c>
      <c r="EQ72" s="25">
        <v>144900</v>
      </c>
      <c r="ER72" s="25">
        <v>144900</v>
      </c>
      <c r="ES72" s="25">
        <v>144900</v>
      </c>
      <c r="ET72" s="25">
        <v>144900</v>
      </c>
      <c r="EU72" s="25">
        <v>144900</v>
      </c>
      <c r="EV72" s="25">
        <v>144900</v>
      </c>
      <c r="EW72" s="25">
        <v>144900</v>
      </c>
      <c r="EX72" s="25">
        <v>144900</v>
      </c>
      <c r="EY72" s="25">
        <v>150696</v>
      </c>
      <c r="EZ72" s="25">
        <v>166635</v>
      </c>
      <c r="FA72" s="25">
        <v>166635</v>
      </c>
      <c r="FB72" s="25">
        <v>166635</v>
      </c>
      <c r="FC72" s="25">
        <v>166635</v>
      </c>
      <c r="FD72" s="25">
        <v>166635</v>
      </c>
      <c r="FE72" s="25">
        <v>166635</v>
      </c>
      <c r="FF72" s="25">
        <v>166635</v>
      </c>
      <c r="FG72" s="25">
        <v>166635</v>
      </c>
      <c r="FH72" s="25">
        <v>166635</v>
      </c>
      <c r="FI72" s="25">
        <v>166635</v>
      </c>
      <c r="FJ72" s="25">
        <v>166635</v>
      </c>
      <c r="FK72" s="25">
        <v>166635</v>
      </c>
      <c r="FL72" s="25">
        <v>166635</v>
      </c>
      <c r="FM72" s="25">
        <v>166635</v>
      </c>
      <c r="FN72" s="25">
        <v>166635</v>
      </c>
      <c r="FO72" s="25">
        <v>166635</v>
      </c>
      <c r="FP72" s="25">
        <v>166635</v>
      </c>
      <c r="FQ72" s="75">
        <v>166635</v>
      </c>
      <c r="FR72" s="28">
        <f t="shared" si="1058"/>
        <v>166635</v>
      </c>
      <c r="FS72" s="25">
        <v>0</v>
      </c>
      <c r="FT72" s="25">
        <v>0</v>
      </c>
      <c r="FU72" s="25">
        <v>0</v>
      </c>
      <c r="FV72" s="25">
        <v>0</v>
      </c>
      <c r="FW72" s="25">
        <v>0</v>
      </c>
      <c r="FX72" s="25">
        <v>0</v>
      </c>
      <c r="FY72" s="25">
        <v>0</v>
      </c>
      <c r="FZ72" s="25">
        <v>0</v>
      </c>
      <c r="GA72" s="25">
        <v>0</v>
      </c>
      <c r="GB72" s="25">
        <v>0</v>
      </c>
      <c r="GC72" s="25">
        <v>0</v>
      </c>
      <c r="GD72" s="25">
        <v>0</v>
      </c>
      <c r="GE72" s="25">
        <v>0</v>
      </c>
      <c r="GF72" s="25">
        <v>0</v>
      </c>
      <c r="GG72" s="25">
        <v>0</v>
      </c>
      <c r="GH72" s="25">
        <v>0</v>
      </c>
      <c r="GI72" s="25">
        <v>0</v>
      </c>
      <c r="GJ72" s="25">
        <v>0</v>
      </c>
      <c r="GK72" s="25">
        <v>0</v>
      </c>
      <c r="GL72" s="25">
        <v>0</v>
      </c>
      <c r="GM72" s="25">
        <v>0</v>
      </c>
      <c r="GN72" s="25">
        <v>0</v>
      </c>
      <c r="GO72" s="25">
        <v>0</v>
      </c>
      <c r="GP72" s="25">
        <v>0</v>
      </c>
      <c r="GQ72" s="25">
        <v>0</v>
      </c>
      <c r="GR72" s="25">
        <v>0</v>
      </c>
      <c r="GS72" s="25">
        <v>0</v>
      </c>
      <c r="GT72" s="25">
        <v>0</v>
      </c>
      <c r="GU72" s="25">
        <v>0</v>
      </c>
      <c r="GV72" s="25">
        <v>0</v>
      </c>
      <c r="GW72" s="25">
        <v>0</v>
      </c>
      <c r="GX72" s="25">
        <v>0</v>
      </c>
      <c r="GY72" s="25">
        <v>0</v>
      </c>
      <c r="GZ72" s="25">
        <v>0</v>
      </c>
      <c r="HA72" s="25">
        <v>0</v>
      </c>
      <c r="HB72" s="25">
        <v>0</v>
      </c>
      <c r="HC72" s="75">
        <v>0</v>
      </c>
      <c r="HD72" s="75">
        <v>0</v>
      </c>
      <c r="HE72" s="75">
        <v>0</v>
      </c>
      <c r="HF72" s="75">
        <v>0</v>
      </c>
      <c r="HG72" s="75">
        <v>0</v>
      </c>
      <c r="HH72" s="75">
        <v>0</v>
      </c>
      <c r="HI72" s="75">
        <v>0</v>
      </c>
      <c r="HJ72" s="75">
        <v>0</v>
      </c>
      <c r="HK72" s="75">
        <v>0</v>
      </c>
      <c r="HL72" s="75">
        <v>0</v>
      </c>
      <c r="HM72" s="75">
        <v>0</v>
      </c>
      <c r="HN72" s="75">
        <v>0</v>
      </c>
      <c r="HO72" s="75">
        <v>0</v>
      </c>
      <c r="HP72" s="75">
        <v>0</v>
      </c>
      <c r="HQ72" s="75">
        <v>0</v>
      </c>
      <c r="HR72" s="75">
        <v>0</v>
      </c>
      <c r="HS72" s="25">
        <f t="shared" si="27"/>
        <v>99981</v>
      </c>
      <c r="HT72" s="25">
        <f t="shared" si="28"/>
        <v>99981</v>
      </c>
      <c r="HU72" s="25">
        <f t="shared" si="29"/>
        <v>99981</v>
      </c>
      <c r="HV72" s="25">
        <f t="shared" si="30"/>
        <v>99981</v>
      </c>
      <c r="HW72" s="25">
        <f t="shared" si="31"/>
        <v>99981</v>
      </c>
      <c r="HX72" s="25">
        <f t="shared" si="32"/>
        <v>99981</v>
      </c>
      <c r="HY72" s="25">
        <f t="shared" si="33"/>
        <v>99981</v>
      </c>
      <c r="HZ72" s="25">
        <f t="shared" si="34"/>
        <v>99981</v>
      </c>
      <c r="IA72" s="25">
        <f t="shared" si="35"/>
        <v>99981</v>
      </c>
      <c r="IB72" s="25">
        <f t="shared" si="36"/>
        <v>106679</v>
      </c>
      <c r="IC72" s="25">
        <f t="shared" si="37"/>
        <v>125097</v>
      </c>
      <c r="ID72" s="25">
        <f t="shared" si="38"/>
        <v>125097</v>
      </c>
      <c r="IE72" s="25">
        <f t="shared" si="39"/>
        <v>125097</v>
      </c>
      <c r="IF72" s="25">
        <f t="shared" si="40"/>
        <v>125097</v>
      </c>
      <c r="IG72" s="25">
        <f t="shared" si="41"/>
        <v>125097</v>
      </c>
      <c r="IH72" s="25">
        <f t="shared" si="42"/>
        <v>125097</v>
      </c>
      <c r="II72" s="25">
        <f t="shared" si="43"/>
        <v>125097</v>
      </c>
      <c r="IJ72" s="25">
        <f t="shared" si="44"/>
        <v>125097</v>
      </c>
      <c r="IK72" s="25">
        <f t="shared" si="45"/>
        <v>125097</v>
      </c>
      <c r="IL72" s="25">
        <f t="shared" si="46"/>
        <v>125097</v>
      </c>
      <c r="IM72" s="25">
        <f t="shared" si="47"/>
        <v>125097</v>
      </c>
      <c r="IN72" s="25">
        <f t="shared" si="48"/>
        <v>127080</v>
      </c>
      <c r="IO72" s="25">
        <f t="shared" si="49"/>
        <v>127080</v>
      </c>
      <c r="IP72" s="25">
        <f t="shared" si="50"/>
        <v>144900</v>
      </c>
      <c r="IQ72" s="25">
        <f t="shared" si="840"/>
        <v>144900</v>
      </c>
      <c r="IR72" s="25">
        <f t="shared" si="841"/>
        <v>144900</v>
      </c>
      <c r="IS72" s="25">
        <f t="shared" si="587"/>
        <v>144900</v>
      </c>
      <c r="IT72" s="25">
        <f t="shared" si="588"/>
        <v>144900</v>
      </c>
      <c r="IU72" s="25">
        <f t="shared" si="55"/>
        <v>144900</v>
      </c>
      <c r="IV72" s="25">
        <f t="shared" si="56"/>
        <v>144900</v>
      </c>
      <c r="IW72" s="25">
        <f t="shared" si="671"/>
        <v>144900</v>
      </c>
      <c r="IX72" s="25">
        <f t="shared" si="171"/>
        <v>144900</v>
      </c>
      <c r="IY72" s="25">
        <f t="shared" si="672"/>
        <v>144900</v>
      </c>
      <c r="IZ72" s="25">
        <f t="shared" si="673"/>
        <v>150696</v>
      </c>
      <c r="JA72" s="25">
        <f t="shared" si="842"/>
        <v>166635</v>
      </c>
      <c r="JB72" s="25">
        <f t="shared" si="240"/>
        <v>166635</v>
      </c>
      <c r="JC72" s="25">
        <f t="shared" si="241"/>
        <v>166635</v>
      </c>
      <c r="JD72" s="25">
        <f t="shared" si="835"/>
        <v>166635</v>
      </c>
      <c r="JE72" s="25">
        <f t="shared" si="836"/>
        <v>166635</v>
      </c>
      <c r="JF72" s="25">
        <f t="shared" si="845"/>
        <v>166635</v>
      </c>
      <c r="JG72" s="25">
        <f t="shared" si="846"/>
        <v>166635</v>
      </c>
      <c r="JH72" s="25">
        <f t="shared" si="847"/>
        <v>166635</v>
      </c>
      <c r="JI72" s="25">
        <f t="shared" si="848"/>
        <v>166635</v>
      </c>
      <c r="JJ72" s="25">
        <f t="shared" si="843"/>
        <v>166635</v>
      </c>
      <c r="JK72" s="25">
        <f t="shared" si="844"/>
        <v>166635</v>
      </c>
      <c r="JL72" s="25">
        <f t="shared" si="837"/>
        <v>166635</v>
      </c>
      <c r="JM72" s="25">
        <f t="shared" si="838"/>
        <v>166635</v>
      </c>
      <c r="JN72" s="25">
        <f t="shared" si="428"/>
        <v>166635</v>
      </c>
      <c r="JO72" s="25">
        <f t="shared" si="429"/>
        <v>166635</v>
      </c>
      <c r="JP72" s="25">
        <f t="shared" si="759"/>
        <v>166635</v>
      </c>
      <c r="JQ72" s="25">
        <f t="shared" si="760"/>
        <v>166635</v>
      </c>
      <c r="JR72" s="25">
        <f t="shared" si="761"/>
        <v>166635</v>
      </c>
      <c r="JS72" s="28">
        <f t="shared" si="1059"/>
        <v>166635</v>
      </c>
      <c r="JT72" s="30">
        <f t="shared" si="66"/>
        <v>207</v>
      </c>
      <c r="JU72" s="30">
        <f t="shared" si="67"/>
        <v>207</v>
      </c>
      <c r="JV72" s="30">
        <f t="shared" si="68"/>
        <v>207</v>
      </c>
      <c r="JW72" s="30">
        <f t="shared" si="69"/>
        <v>207</v>
      </c>
      <c r="JX72" s="30">
        <f t="shared" si="70"/>
        <v>207</v>
      </c>
      <c r="JY72" s="30">
        <f t="shared" si="71"/>
        <v>207</v>
      </c>
      <c r="JZ72" s="30">
        <f t="shared" si="72"/>
        <v>207</v>
      </c>
      <c r="KA72" s="30">
        <f t="shared" si="73"/>
        <v>207</v>
      </c>
      <c r="KB72" s="30">
        <f t="shared" si="74"/>
        <v>207</v>
      </c>
      <c r="KC72" s="30">
        <f t="shared" si="75"/>
        <v>220.86749482401657</v>
      </c>
      <c r="KD72" s="30">
        <f t="shared" si="76"/>
        <v>259</v>
      </c>
      <c r="KE72" s="30">
        <f t="shared" si="77"/>
        <v>259</v>
      </c>
      <c r="KF72" s="30">
        <f t="shared" si="78"/>
        <v>259</v>
      </c>
      <c r="KG72" s="30">
        <f t="shared" si="79"/>
        <v>259</v>
      </c>
      <c r="KH72" s="30">
        <f t="shared" si="80"/>
        <v>259</v>
      </c>
      <c r="KI72" s="30">
        <f t="shared" si="81"/>
        <v>259</v>
      </c>
      <c r="KJ72" s="30">
        <f t="shared" si="82"/>
        <v>259</v>
      </c>
      <c r="KK72" s="30">
        <f t="shared" si="83"/>
        <v>259</v>
      </c>
      <c r="KL72" s="30">
        <f t="shared" si="84"/>
        <v>259</v>
      </c>
      <c r="KM72" s="30">
        <f t="shared" si="85"/>
        <v>259</v>
      </c>
      <c r="KN72" s="30">
        <f t="shared" si="86"/>
        <v>259</v>
      </c>
      <c r="KO72" s="30">
        <f t="shared" si="87"/>
        <v>263.10559006211179</v>
      </c>
      <c r="KP72" s="30">
        <f t="shared" si="88"/>
        <v>263.10559006211179</v>
      </c>
      <c r="KQ72" s="30">
        <f t="shared" si="89"/>
        <v>300</v>
      </c>
      <c r="KR72" s="30">
        <f t="shared" si="90"/>
        <v>300</v>
      </c>
      <c r="KS72" s="30">
        <f t="shared" si="91"/>
        <v>300</v>
      </c>
      <c r="KT72" s="30">
        <f t="shared" si="92"/>
        <v>300</v>
      </c>
      <c r="KU72" s="30">
        <f t="shared" si="93"/>
        <v>300</v>
      </c>
      <c r="KV72" s="30">
        <f t="shared" si="94"/>
        <v>300</v>
      </c>
      <c r="KW72" s="30">
        <f t="shared" si="95"/>
        <v>300</v>
      </c>
      <c r="KX72" s="30">
        <f t="shared" si="96"/>
        <v>300</v>
      </c>
      <c r="KY72" s="30">
        <f t="shared" si="97"/>
        <v>300</v>
      </c>
      <c r="KZ72" s="30">
        <f t="shared" si="98"/>
        <v>300</v>
      </c>
      <c r="LA72" s="30">
        <f t="shared" si="99"/>
        <v>312</v>
      </c>
      <c r="LB72" s="30">
        <f t="shared" si="99"/>
        <v>345</v>
      </c>
      <c r="LC72" s="30">
        <f t="shared" si="99"/>
        <v>345</v>
      </c>
      <c r="LD72" s="30">
        <f t="shared" si="99"/>
        <v>345</v>
      </c>
      <c r="LE72" s="30">
        <f t="shared" si="304"/>
        <v>345</v>
      </c>
      <c r="LF72" s="30">
        <f t="shared" si="304"/>
        <v>345</v>
      </c>
      <c r="LG72" s="30">
        <f t="shared" si="304"/>
        <v>345</v>
      </c>
      <c r="LH72" s="30">
        <f t="shared" si="304"/>
        <v>345</v>
      </c>
      <c r="LI72" s="30">
        <f t="shared" si="304"/>
        <v>345</v>
      </c>
      <c r="LJ72" s="30">
        <f t="shared" si="585"/>
        <v>345</v>
      </c>
      <c r="LK72" s="30">
        <f t="shared" si="585"/>
        <v>345</v>
      </c>
      <c r="LL72" s="30">
        <f t="shared" si="585"/>
        <v>345</v>
      </c>
      <c r="LM72" s="30">
        <f t="shared" si="585"/>
        <v>345</v>
      </c>
      <c r="LN72" s="30">
        <f t="shared" si="585"/>
        <v>345</v>
      </c>
      <c r="LO72" s="30">
        <f t="shared" si="585"/>
        <v>345</v>
      </c>
      <c r="LP72" s="30">
        <f t="shared" si="585"/>
        <v>345</v>
      </c>
      <c r="LQ72" s="30">
        <f t="shared" si="928"/>
        <v>345</v>
      </c>
      <c r="LR72" s="30">
        <f t="shared" si="928"/>
        <v>345</v>
      </c>
      <c r="LS72" s="30">
        <f t="shared" si="928"/>
        <v>345</v>
      </c>
      <c r="LT72" s="69">
        <f t="shared" si="1060"/>
        <v>345</v>
      </c>
      <c r="LU72" s="40">
        <f t="shared" si="1061"/>
        <v>345</v>
      </c>
      <c r="LV72" s="40">
        <f t="shared" si="1062"/>
        <v>0</v>
      </c>
    </row>
    <row r="73" spans="1:334" x14ac:dyDescent="0.25">
      <c r="A73" s="21">
        <f t="shared" si="1063"/>
        <v>72</v>
      </c>
      <c r="B73" s="22" t="s">
        <v>211</v>
      </c>
      <c r="C73" s="21" t="s">
        <v>535</v>
      </c>
      <c r="D73" s="22" t="s">
        <v>7</v>
      </c>
      <c r="E73" s="23" t="s">
        <v>1442</v>
      </c>
      <c r="F73" s="21" t="s">
        <v>1443</v>
      </c>
      <c r="G73" s="23" t="s">
        <v>58</v>
      </c>
      <c r="H73" s="24" t="s">
        <v>291</v>
      </c>
      <c r="I73" s="21" t="s">
        <v>196</v>
      </c>
      <c r="J73" s="94">
        <v>41306</v>
      </c>
      <c r="K73" s="94">
        <v>43738</v>
      </c>
      <c r="L73" s="21" t="s">
        <v>275</v>
      </c>
      <c r="M73" s="25">
        <v>371</v>
      </c>
      <c r="N73" s="25">
        <v>620</v>
      </c>
      <c r="O73" s="26">
        <v>0.17</v>
      </c>
      <c r="P73" s="27">
        <v>341279</v>
      </c>
      <c r="Q73" s="27">
        <v>366890</v>
      </c>
      <c r="R73" s="27">
        <v>423683.24999999994</v>
      </c>
      <c r="S73" s="27">
        <v>477295</v>
      </c>
      <c r="T73" s="25">
        <v>610064</v>
      </c>
      <c r="U73" s="25">
        <v>984020.97000000032</v>
      </c>
      <c r="V73" s="25">
        <v>565207.84999999986</v>
      </c>
      <c r="W73" s="25">
        <v>432306.24</v>
      </c>
      <c r="X73" s="25">
        <v>533858.1100000001</v>
      </c>
      <c r="Y73" s="25">
        <v>575330</v>
      </c>
      <c r="Z73" s="25">
        <v>497540.66</v>
      </c>
      <c r="AA73" s="25">
        <v>711681.08999999985</v>
      </c>
      <c r="AB73" s="25">
        <v>654414.5499999997</v>
      </c>
      <c r="AC73" s="25">
        <v>594332.57000000007</v>
      </c>
      <c r="AD73" s="25">
        <v>642279.37</v>
      </c>
      <c r="AE73" s="25">
        <v>742985.61</v>
      </c>
      <c r="AF73" s="25">
        <v>611794</v>
      </c>
      <c r="AG73" s="25">
        <v>675898.67</v>
      </c>
      <c r="AH73" s="25">
        <v>762572.75</v>
      </c>
      <c r="AI73" s="25">
        <v>717126.85</v>
      </c>
      <c r="AJ73" s="25">
        <v>801942.56</v>
      </c>
      <c r="AK73" s="25">
        <v>843360</v>
      </c>
      <c r="AL73" s="25">
        <v>800135.52</v>
      </c>
      <c r="AM73" s="25">
        <v>1037550</v>
      </c>
      <c r="AN73" s="25">
        <v>926461.53</v>
      </c>
      <c r="AO73" s="25">
        <v>836471.5</v>
      </c>
      <c r="AP73" s="25">
        <v>964539.84</v>
      </c>
      <c r="AQ73" s="25">
        <v>996961.6</v>
      </c>
      <c r="AR73" s="25">
        <v>1073264.8</v>
      </c>
      <c r="AS73" s="25">
        <v>786835</v>
      </c>
      <c r="AT73" s="25">
        <v>1007594.04</v>
      </c>
      <c r="AU73" s="25">
        <v>991196.68000000017</v>
      </c>
      <c r="AV73" s="25">
        <v>677310.77065612352</v>
      </c>
      <c r="AW73" s="25">
        <v>921634.7</v>
      </c>
      <c r="AX73" s="25">
        <v>749726.71</v>
      </c>
      <c r="AY73" s="25">
        <v>782668.56212160015</v>
      </c>
      <c r="AZ73" s="25">
        <v>730669.15</v>
      </c>
      <c r="BA73" s="25">
        <v>808993.55017566541</v>
      </c>
      <c r="BB73" s="25">
        <v>832777.92</v>
      </c>
      <c r="BC73" s="25">
        <v>683556.77</v>
      </c>
      <c r="BD73" s="75">
        <v>456307.47</v>
      </c>
      <c r="BE73" s="75">
        <v>613976.28</v>
      </c>
      <c r="BF73" s="75">
        <v>1102856.96</v>
      </c>
      <c r="BG73" s="75">
        <v>1093286</v>
      </c>
      <c r="BH73" s="75">
        <v>1566425.78</v>
      </c>
      <c r="BI73" s="75">
        <v>927210.35</v>
      </c>
      <c r="BJ73" s="75">
        <v>914097.05</v>
      </c>
      <c r="BK73" s="75">
        <v>909670.92</v>
      </c>
      <c r="BL73" s="75">
        <v>875686.74</v>
      </c>
      <c r="BM73" s="75">
        <v>952904.11</v>
      </c>
      <c r="BN73" s="75">
        <v>886696.94</v>
      </c>
      <c r="BO73" s="75">
        <v>1188927.8899999999</v>
      </c>
      <c r="BP73" s="28">
        <f t="shared" si="1057"/>
        <v>976053.91999999993</v>
      </c>
      <c r="BQ73" s="29">
        <f t="shared" si="523"/>
        <v>919.88948787061997</v>
      </c>
      <c r="BR73" s="29">
        <f t="shared" si="524"/>
        <v>988.92183288409706</v>
      </c>
      <c r="BS73" s="29">
        <f t="shared" si="525"/>
        <v>1142.003369272237</v>
      </c>
      <c r="BT73" s="29">
        <f t="shared" si="526"/>
        <v>1286.5094339622642</v>
      </c>
      <c r="BU73" s="29">
        <f t="shared" si="527"/>
        <v>1644.3773584905659</v>
      </c>
      <c r="BV73" s="29">
        <f t="shared" si="528"/>
        <v>2652.3476280323457</v>
      </c>
      <c r="BW73" s="29">
        <f t="shared" si="529"/>
        <v>1523.4712938005387</v>
      </c>
      <c r="BX73" s="29">
        <f t="shared" si="530"/>
        <v>1165.2459299191376</v>
      </c>
      <c r="BY73" s="29">
        <f t="shared" si="531"/>
        <v>1438.9706469002699</v>
      </c>
      <c r="BZ73" s="29">
        <f t="shared" si="532"/>
        <v>1550.7547169811321</v>
      </c>
      <c r="CA73" s="29">
        <f t="shared" si="533"/>
        <v>1341.0799460916442</v>
      </c>
      <c r="CB73" s="29">
        <f t="shared" si="534"/>
        <v>1918.2778706199456</v>
      </c>
      <c r="CC73" s="29">
        <f t="shared" si="535"/>
        <v>1763.9206199460909</v>
      </c>
      <c r="CD73" s="29">
        <f t="shared" si="536"/>
        <v>1601.9745822102427</v>
      </c>
      <c r="CE73" s="29">
        <f t="shared" si="537"/>
        <v>1731.2112398921834</v>
      </c>
      <c r="CF73" s="29">
        <f t="shared" si="538"/>
        <v>2002.6566307277628</v>
      </c>
      <c r="CG73" s="29">
        <f t="shared" si="539"/>
        <v>1649.0404312668463</v>
      </c>
      <c r="CH73" s="29">
        <f t="shared" si="540"/>
        <v>1821.8292991913747</v>
      </c>
      <c r="CI73" s="29">
        <f t="shared" si="541"/>
        <v>2055.4521563342319</v>
      </c>
      <c r="CJ73" s="29">
        <f t="shared" si="542"/>
        <v>1932.9564690026953</v>
      </c>
      <c r="CK73" s="29">
        <f t="shared" si="543"/>
        <v>2161.5702425876011</v>
      </c>
      <c r="CL73" s="29">
        <f t="shared" si="544"/>
        <v>2273.2075471698113</v>
      </c>
      <c r="CM73" s="29">
        <f t="shared" si="545"/>
        <v>2156.6995148247979</v>
      </c>
      <c r="CN73" s="29">
        <f t="shared" si="546"/>
        <v>2796.6307277628034</v>
      </c>
      <c r="CO73" s="29">
        <f t="shared" si="547"/>
        <v>2497.2008894878709</v>
      </c>
      <c r="CP73" s="29">
        <f t="shared" si="548"/>
        <v>2254.6401617250672</v>
      </c>
      <c r="CQ73" s="29">
        <f t="shared" si="549"/>
        <v>2599.8378436657681</v>
      </c>
      <c r="CR73" s="29">
        <f t="shared" si="839"/>
        <v>2687.2280323450136</v>
      </c>
      <c r="CS73" s="29">
        <f t="shared" si="839"/>
        <v>2892.8970350404315</v>
      </c>
      <c r="CT73" s="29">
        <f t="shared" si="839"/>
        <v>2120.8490566037735</v>
      </c>
      <c r="CU73" s="29">
        <f t="shared" si="839"/>
        <v>2715.8869002695419</v>
      </c>
      <c r="CV73" s="29">
        <f t="shared" si="839"/>
        <v>2671.6891644204857</v>
      </c>
      <c r="CW73" s="29">
        <f t="shared" si="839"/>
        <v>1825.6355004208181</v>
      </c>
      <c r="CX73" s="29">
        <f t="shared" si="834"/>
        <v>2484.1905660377356</v>
      </c>
      <c r="CY73" s="29">
        <f t="shared" si="834"/>
        <v>2020.8267115902963</v>
      </c>
      <c r="CZ73" s="29">
        <f t="shared" si="834"/>
        <v>2109.6187658264157</v>
      </c>
      <c r="DA73" s="29">
        <f t="shared" si="834"/>
        <v>1969.4586253369273</v>
      </c>
      <c r="DB73" s="29">
        <f t="shared" si="834"/>
        <v>2180.5756069424942</v>
      </c>
      <c r="DC73" s="29">
        <f t="shared" si="834"/>
        <v>2244.6844204851755</v>
      </c>
      <c r="DD73" s="29">
        <f t="shared" si="834"/>
        <v>1842.471078167116</v>
      </c>
      <c r="DE73" s="29">
        <f t="shared" si="551"/>
        <v>1229.9392722371967</v>
      </c>
      <c r="DF73" s="29">
        <f t="shared" si="552"/>
        <v>1654.9225876010782</v>
      </c>
      <c r="DG73" s="29">
        <f t="shared" si="553"/>
        <v>2972.6602695417787</v>
      </c>
      <c r="DH73" s="29">
        <f t="shared" si="554"/>
        <v>2946.8625336927225</v>
      </c>
      <c r="DI73" s="29">
        <f t="shared" si="555"/>
        <v>4222.1719137466307</v>
      </c>
      <c r="DJ73" s="29">
        <f t="shared" si="556"/>
        <v>2499.2192722371965</v>
      </c>
      <c r="DK73" s="29">
        <f t="shared" si="556"/>
        <v>2463.8734501347708</v>
      </c>
      <c r="DL73" s="29">
        <f t="shared" si="556"/>
        <v>2451.9431805929921</v>
      </c>
      <c r="DM73" s="29">
        <f t="shared" si="556"/>
        <v>2360.3416172506736</v>
      </c>
      <c r="DN73" s="29">
        <f t="shared" si="557"/>
        <v>2568.4746900269542</v>
      </c>
      <c r="DO73" s="29">
        <f t="shared" si="557"/>
        <v>2390.0187061994607</v>
      </c>
      <c r="DP73" s="29">
        <f t="shared" si="557"/>
        <v>3204.6573854447438</v>
      </c>
      <c r="DQ73" s="105">
        <f t="shared" si="558"/>
        <v>2630.8730997304579</v>
      </c>
      <c r="DR73" s="25">
        <v>170500</v>
      </c>
      <c r="DS73" s="25">
        <v>170500</v>
      </c>
      <c r="DT73" s="25">
        <v>170500</v>
      </c>
      <c r="DU73" s="25">
        <v>170500</v>
      </c>
      <c r="DV73" s="25">
        <v>170500</v>
      </c>
      <c r="DW73" s="25">
        <v>170500</v>
      </c>
      <c r="DX73" s="25">
        <v>170500</v>
      </c>
      <c r="DY73" s="25">
        <v>170500</v>
      </c>
      <c r="DZ73" s="25">
        <v>172153</v>
      </c>
      <c r="EA73" s="25">
        <v>176700</v>
      </c>
      <c r="EB73" s="25">
        <v>176700</v>
      </c>
      <c r="EC73" s="25">
        <v>176700</v>
      </c>
      <c r="ED73" s="25">
        <v>176700</v>
      </c>
      <c r="EE73" s="25">
        <v>176700</v>
      </c>
      <c r="EF73" s="25">
        <v>176700</v>
      </c>
      <c r="EG73" s="25">
        <v>176700</v>
      </c>
      <c r="EH73" s="25">
        <v>176700</v>
      </c>
      <c r="EI73" s="25">
        <v>176700</v>
      </c>
      <c r="EJ73" s="25">
        <v>176700</v>
      </c>
      <c r="EK73" s="25">
        <v>179180</v>
      </c>
      <c r="EL73" s="25">
        <v>186000</v>
      </c>
      <c r="EM73" s="25">
        <v>186000</v>
      </c>
      <c r="EN73" s="25">
        <v>186000</v>
      </c>
      <c r="EO73" s="25">
        <v>186000</v>
      </c>
      <c r="EP73" s="25">
        <v>186000</v>
      </c>
      <c r="EQ73" s="25">
        <v>186000</v>
      </c>
      <c r="ER73" s="25">
        <v>186000</v>
      </c>
      <c r="ES73" s="25">
        <v>186000</v>
      </c>
      <c r="ET73" s="25">
        <v>186000</v>
      </c>
      <c r="EU73" s="25">
        <v>186000</v>
      </c>
      <c r="EV73" s="25">
        <v>193440</v>
      </c>
      <c r="EW73" s="25">
        <v>213900</v>
      </c>
      <c r="EX73" s="25">
        <v>213900</v>
      </c>
      <c r="EY73" s="25">
        <v>213900</v>
      </c>
      <c r="EZ73" s="25">
        <v>213900</v>
      </c>
      <c r="FA73" s="25">
        <v>213900</v>
      </c>
      <c r="FB73" s="25">
        <v>213900</v>
      </c>
      <c r="FC73" s="25">
        <v>213900</v>
      </c>
      <c r="FD73" s="25">
        <v>213900</v>
      </c>
      <c r="FE73" s="25">
        <v>213900</v>
      </c>
      <c r="FF73" s="25">
        <v>213900</v>
      </c>
      <c r="FG73" s="25">
        <v>213900</v>
      </c>
      <c r="FH73" s="25">
        <v>213900</v>
      </c>
      <c r="FI73" s="25">
        <v>213900</v>
      </c>
      <c r="FJ73" s="25">
        <v>213900</v>
      </c>
      <c r="FK73" s="25">
        <v>213900</v>
      </c>
      <c r="FL73" s="25">
        <v>213900</v>
      </c>
      <c r="FM73" s="25">
        <v>213900</v>
      </c>
      <c r="FN73" s="25">
        <v>213900</v>
      </c>
      <c r="FO73" s="25">
        <v>213900</v>
      </c>
      <c r="FP73" s="25">
        <v>213900</v>
      </c>
      <c r="FQ73" s="75">
        <v>213900</v>
      </c>
      <c r="FR73" s="28">
        <f t="shared" si="1058"/>
        <v>213900</v>
      </c>
      <c r="FS73" s="25">
        <v>0</v>
      </c>
      <c r="FT73" s="25">
        <v>0</v>
      </c>
      <c r="FU73" s="25">
        <v>0</v>
      </c>
      <c r="FV73" s="25">
        <v>0</v>
      </c>
      <c r="FW73" s="25">
        <v>0</v>
      </c>
      <c r="FX73" s="25">
        <v>0</v>
      </c>
      <c r="FY73" s="25">
        <v>0</v>
      </c>
      <c r="FZ73" s="25">
        <v>0</v>
      </c>
      <c r="GA73" s="25">
        <v>0</v>
      </c>
      <c r="GB73" s="25">
        <v>0</v>
      </c>
      <c r="GC73" s="25">
        <v>0</v>
      </c>
      <c r="GD73" s="25">
        <v>0</v>
      </c>
      <c r="GE73" s="25">
        <v>0</v>
      </c>
      <c r="GF73" s="25">
        <v>0</v>
      </c>
      <c r="GG73" s="25">
        <v>0</v>
      </c>
      <c r="GH73" s="25">
        <v>0</v>
      </c>
      <c r="GI73" s="25">
        <v>0</v>
      </c>
      <c r="GJ73" s="25">
        <v>0</v>
      </c>
      <c r="GK73" s="25">
        <v>0</v>
      </c>
      <c r="GL73" s="25">
        <v>0</v>
      </c>
      <c r="GM73" s="25">
        <v>0</v>
      </c>
      <c r="GN73" s="25">
        <v>0</v>
      </c>
      <c r="GO73" s="25">
        <v>0</v>
      </c>
      <c r="GP73" s="25">
        <v>0</v>
      </c>
      <c r="GQ73" s="25">
        <v>0</v>
      </c>
      <c r="GR73" s="25">
        <v>0</v>
      </c>
      <c r="GS73" s="25">
        <v>0</v>
      </c>
      <c r="GT73" s="25">
        <v>0</v>
      </c>
      <c r="GU73" s="25">
        <v>0</v>
      </c>
      <c r="GV73" s="25">
        <v>0</v>
      </c>
      <c r="GW73" s="25">
        <v>0</v>
      </c>
      <c r="GX73" s="25">
        <v>0</v>
      </c>
      <c r="GY73" s="25">
        <v>0</v>
      </c>
      <c r="GZ73" s="25">
        <v>0</v>
      </c>
      <c r="HA73" s="25">
        <v>0</v>
      </c>
      <c r="HB73" s="25">
        <v>0</v>
      </c>
      <c r="HC73" s="75">
        <v>0</v>
      </c>
      <c r="HD73" s="75">
        <v>0</v>
      </c>
      <c r="HE73" s="75">
        <v>0</v>
      </c>
      <c r="HF73" s="75">
        <v>0</v>
      </c>
      <c r="HG73" s="75">
        <v>0</v>
      </c>
      <c r="HH73" s="75">
        <v>0</v>
      </c>
      <c r="HI73" s="75">
        <v>0</v>
      </c>
      <c r="HJ73" s="75">
        <v>0</v>
      </c>
      <c r="HK73" s="75">
        <v>0</v>
      </c>
      <c r="HL73" s="75">
        <v>0</v>
      </c>
      <c r="HM73" s="75">
        <v>0</v>
      </c>
      <c r="HN73" s="75">
        <v>0</v>
      </c>
      <c r="HO73" s="75">
        <v>0</v>
      </c>
      <c r="HP73" s="75">
        <v>0</v>
      </c>
      <c r="HQ73" s="75">
        <v>0</v>
      </c>
      <c r="HR73" s="75">
        <v>0</v>
      </c>
      <c r="HS73" s="25">
        <f t="shared" si="27"/>
        <v>170500</v>
      </c>
      <c r="HT73" s="25">
        <f t="shared" si="28"/>
        <v>170500</v>
      </c>
      <c r="HU73" s="25">
        <f t="shared" si="29"/>
        <v>170500</v>
      </c>
      <c r="HV73" s="25">
        <f t="shared" si="30"/>
        <v>170500</v>
      </c>
      <c r="HW73" s="25">
        <f t="shared" si="31"/>
        <v>170500</v>
      </c>
      <c r="HX73" s="25">
        <f t="shared" si="32"/>
        <v>170500</v>
      </c>
      <c r="HY73" s="25">
        <f t="shared" si="33"/>
        <v>170500</v>
      </c>
      <c r="HZ73" s="25">
        <f t="shared" si="34"/>
        <v>170500</v>
      </c>
      <c r="IA73" s="25">
        <f t="shared" si="35"/>
        <v>172153</v>
      </c>
      <c r="IB73" s="25">
        <f t="shared" si="36"/>
        <v>176700</v>
      </c>
      <c r="IC73" s="25">
        <f t="shared" si="37"/>
        <v>176700</v>
      </c>
      <c r="ID73" s="25">
        <f t="shared" si="38"/>
        <v>176700</v>
      </c>
      <c r="IE73" s="25">
        <f t="shared" si="39"/>
        <v>176700</v>
      </c>
      <c r="IF73" s="25">
        <f t="shared" si="40"/>
        <v>176700</v>
      </c>
      <c r="IG73" s="25">
        <f t="shared" si="41"/>
        <v>176700</v>
      </c>
      <c r="IH73" s="25">
        <f t="shared" si="42"/>
        <v>176700</v>
      </c>
      <c r="II73" s="25">
        <f t="shared" si="43"/>
        <v>176700</v>
      </c>
      <c r="IJ73" s="25">
        <f t="shared" si="44"/>
        <v>176700</v>
      </c>
      <c r="IK73" s="25">
        <f t="shared" si="45"/>
        <v>176700</v>
      </c>
      <c r="IL73" s="25">
        <f t="shared" si="46"/>
        <v>179180</v>
      </c>
      <c r="IM73" s="25">
        <f t="shared" si="47"/>
        <v>186000</v>
      </c>
      <c r="IN73" s="25">
        <f t="shared" si="48"/>
        <v>186000</v>
      </c>
      <c r="IO73" s="25">
        <f t="shared" si="49"/>
        <v>186000</v>
      </c>
      <c r="IP73" s="25">
        <f t="shared" si="50"/>
        <v>186000</v>
      </c>
      <c r="IQ73" s="25">
        <f t="shared" si="840"/>
        <v>186000</v>
      </c>
      <c r="IR73" s="25">
        <f t="shared" si="841"/>
        <v>186000</v>
      </c>
      <c r="IS73" s="25">
        <f t="shared" si="587"/>
        <v>186000</v>
      </c>
      <c r="IT73" s="25">
        <f t="shared" si="588"/>
        <v>186000</v>
      </c>
      <c r="IU73" s="25">
        <f t="shared" si="55"/>
        <v>186000</v>
      </c>
      <c r="IV73" s="25">
        <f t="shared" si="56"/>
        <v>186000</v>
      </c>
      <c r="IW73" s="25">
        <f t="shared" si="671"/>
        <v>193440</v>
      </c>
      <c r="IX73" s="25">
        <f t="shared" si="171"/>
        <v>213900</v>
      </c>
      <c r="IY73" s="25">
        <f t="shared" si="672"/>
        <v>213900</v>
      </c>
      <c r="IZ73" s="25">
        <f t="shared" si="673"/>
        <v>213900</v>
      </c>
      <c r="JA73" s="25">
        <f t="shared" si="842"/>
        <v>213900</v>
      </c>
      <c r="JB73" s="25">
        <f t="shared" si="240"/>
        <v>213900</v>
      </c>
      <c r="JC73" s="25">
        <f t="shared" si="241"/>
        <v>213900</v>
      </c>
      <c r="JD73" s="25">
        <f t="shared" si="835"/>
        <v>213900</v>
      </c>
      <c r="JE73" s="25">
        <f t="shared" si="836"/>
        <v>213900</v>
      </c>
      <c r="JF73" s="25">
        <f t="shared" si="845"/>
        <v>213900</v>
      </c>
      <c r="JG73" s="25">
        <f t="shared" si="846"/>
        <v>213900</v>
      </c>
      <c r="JH73" s="25">
        <f t="shared" si="847"/>
        <v>213900</v>
      </c>
      <c r="JI73" s="25">
        <f t="shared" si="848"/>
        <v>213900</v>
      </c>
      <c r="JJ73" s="25">
        <f t="shared" si="843"/>
        <v>213900</v>
      </c>
      <c r="JK73" s="25">
        <f t="shared" si="844"/>
        <v>213900</v>
      </c>
      <c r="JL73" s="25">
        <f t="shared" si="837"/>
        <v>213900</v>
      </c>
      <c r="JM73" s="25">
        <f t="shared" si="838"/>
        <v>213900</v>
      </c>
      <c r="JN73" s="25">
        <f t="shared" si="428"/>
        <v>213900</v>
      </c>
      <c r="JO73" s="25">
        <f t="shared" si="429"/>
        <v>213900</v>
      </c>
      <c r="JP73" s="25">
        <f t="shared" si="759"/>
        <v>213900</v>
      </c>
      <c r="JQ73" s="25">
        <f t="shared" si="760"/>
        <v>213900</v>
      </c>
      <c r="JR73" s="25">
        <f t="shared" si="761"/>
        <v>213900</v>
      </c>
      <c r="JS73" s="28">
        <f t="shared" si="1059"/>
        <v>213900</v>
      </c>
      <c r="JT73" s="30">
        <f t="shared" si="66"/>
        <v>275</v>
      </c>
      <c r="JU73" s="30">
        <f t="shared" si="67"/>
        <v>275</v>
      </c>
      <c r="JV73" s="30">
        <f t="shared" si="68"/>
        <v>275</v>
      </c>
      <c r="JW73" s="30">
        <f t="shared" si="69"/>
        <v>275</v>
      </c>
      <c r="JX73" s="30">
        <f t="shared" si="70"/>
        <v>275</v>
      </c>
      <c r="JY73" s="30">
        <f t="shared" si="71"/>
        <v>275</v>
      </c>
      <c r="JZ73" s="30">
        <f t="shared" si="72"/>
        <v>275</v>
      </c>
      <c r="KA73" s="30">
        <f t="shared" si="73"/>
        <v>275</v>
      </c>
      <c r="KB73" s="30">
        <f t="shared" si="74"/>
        <v>277.66612903225808</v>
      </c>
      <c r="KC73" s="30">
        <f t="shared" si="75"/>
        <v>285</v>
      </c>
      <c r="KD73" s="30">
        <f t="shared" si="76"/>
        <v>285</v>
      </c>
      <c r="KE73" s="30">
        <f t="shared" si="77"/>
        <v>285</v>
      </c>
      <c r="KF73" s="30">
        <f t="shared" si="78"/>
        <v>285</v>
      </c>
      <c r="KG73" s="30">
        <f t="shared" si="79"/>
        <v>285</v>
      </c>
      <c r="KH73" s="30">
        <f t="shared" si="80"/>
        <v>285</v>
      </c>
      <c r="KI73" s="30">
        <f t="shared" si="81"/>
        <v>285</v>
      </c>
      <c r="KJ73" s="30">
        <f t="shared" si="82"/>
        <v>285</v>
      </c>
      <c r="KK73" s="30">
        <f t="shared" si="83"/>
        <v>285</v>
      </c>
      <c r="KL73" s="30">
        <f t="shared" si="84"/>
        <v>285</v>
      </c>
      <c r="KM73" s="30">
        <f t="shared" si="85"/>
        <v>289</v>
      </c>
      <c r="KN73" s="30">
        <f t="shared" si="86"/>
        <v>300</v>
      </c>
      <c r="KO73" s="30">
        <f t="shared" si="87"/>
        <v>300</v>
      </c>
      <c r="KP73" s="30">
        <f t="shared" si="88"/>
        <v>300</v>
      </c>
      <c r="KQ73" s="30">
        <f t="shared" si="89"/>
        <v>300</v>
      </c>
      <c r="KR73" s="30">
        <f t="shared" si="90"/>
        <v>300</v>
      </c>
      <c r="KS73" s="30">
        <f t="shared" si="91"/>
        <v>300</v>
      </c>
      <c r="KT73" s="30">
        <f t="shared" si="92"/>
        <v>300</v>
      </c>
      <c r="KU73" s="30">
        <f t="shared" si="93"/>
        <v>300</v>
      </c>
      <c r="KV73" s="30">
        <f t="shared" si="94"/>
        <v>300</v>
      </c>
      <c r="KW73" s="30">
        <f t="shared" si="95"/>
        <v>300</v>
      </c>
      <c r="KX73" s="30">
        <f t="shared" si="96"/>
        <v>312</v>
      </c>
      <c r="KY73" s="30">
        <f t="shared" si="97"/>
        <v>345</v>
      </c>
      <c r="KZ73" s="30">
        <f t="shared" si="98"/>
        <v>345</v>
      </c>
      <c r="LA73" s="30">
        <f t="shared" si="99"/>
        <v>345</v>
      </c>
      <c r="LB73" s="30">
        <f t="shared" si="99"/>
        <v>345</v>
      </c>
      <c r="LC73" s="30">
        <f t="shared" si="99"/>
        <v>345</v>
      </c>
      <c r="LD73" s="30">
        <f t="shared" si="99"/>
        <v>345</v>
      </c>
      <c r="LE73" s="30">
        <f t="shared" si="304"/>
        <v>345</v>
      </c>
      <c r="LF73" s="30">
        <f t="shared" si="304"/>
        <v>345</v>
      </c>
      <c r="LG73" s="30">
        <f t="shared" si="304"/>
        <v>345</v>
      </c>
      <c r="LH73" s="30">
        <f t="shared" si="304"/>
        <v>345</v>
      </c>
      <c r="LI73" s="30">
        <f t="shared" si="304"/>
        <v>345</v>
      </c>
      <c r="LJ73" s="30">
        <f t="shared" si="585"/>
        <v>345</v>
      </c>
      <c r="LK73" s="30">
        <f t="shared" si="585"/>
        <v>345</v>
      </c>
      <c r="LL73" s="30">
        <f t="shared" si="585"/>
        <v>345</v>
      </c>
      <c r="LM73" s="30">
        <f t="shared" si="585"/>
        <v>345</v>
      </c>
      <c r="LN73" s="30">
        <f t="shared" si="585"/>
        <v>345</v>
      </c>
      <c r="LO73" s="30">
        <f t="shared" si="585"/>
        <v>345</v>
      </c>
      <c r="LP73" s="30">
        <f t="shared" si="585"/>
        <v>345</v>
      </c>
      <c r="LQ73" s="30">
        <f t="shared" si="928"/>
        <v>345</v>
      </c>
      <c r="LR73" s="30">
        <f t="shared" si="928"/>
        <v>345</v>
      </c>
      <c r="LS73" s="30">
        <f t="shared" si="928"/>
        <v>345</v>
      </c>
      <c r="LT73" s="69">
        <f t="shared" si="1060"/>
        <v>345</v>
      </c>
      <c r="LU73" s="40">
        <f t="shared" si="1061"/>
        <v>345</v>
      </c>
      <c r="LV73" s="40">
        <f t="shared" si="1062"/>
        <v>0</v>
      </c>
    </row>
    <row r="74" spans="1:334" x14ac:dyDescent="0.25">
      <c r="A74" s="21">
        <f t="shared" si="1063"/>
        <v>73</v>
      </c>
      <c r="B74" s="22" t="s">
        <v>211</v>
      </c>
      <c r="C74" s="21" t="s">
        <v>536</v>
      </c>
      <c r="D74" s="22" t="s">
        <v>7</v>
      </c>
      <c r="E74" s="23" t="s">
        <v>788</v>
      </c>
      <c r="F74" s="21" t="s">
        <v>1025</v>
      </c>
      <c r="G74" s="23" t="s">
        <v>233</v>
      </c>
      <c r="H74" s="31" t="s">
        <v>290</v>
      </c>
      <c r="I74" s="21" t="s">
        <v>197</v>
      </c>
      <c r="J74" s="94">
        <v>41297</v>
      </c>
      <c r="K74" s="94">
        <v>43030</v>
      </c>
      <c r="L74" s="21" t="s">
        <v>275</v>
      </c>
      <c r="M74" s="25">
        <v>300</v>
      </c>
      <c r="N74" s="25">
        <v>501</v>
      </c>
      <c r="O74" s="26">
        <v>0.14000000000000001</v>
      </c>
      <c r="P74" s="27">
        <v>255665</v>
      </c>
      <c r="Q74" s="27">
        <v>131439</v>
      </c>
      <c r="R74" s="27">
        <v>83148</v>
      </c>
      <c r="S74" s="27">
        <v>354801</v>
      </c>
      <c r="T74" s="25">
        <v>374441</v>
      </c>
      <c r="U74" s="25">
        <v>344125</v>
      </c>
      <c r="V74" s="25">
        <v>324658</v>
      </c>
      <c r="W74" s="25">
        <v>383000</v>
      </c>
      <c r="X74" s="25">
        <v>344507</v>
      </c>
      <c r="Y74" s="25">
        <v>289765</v>
      </c>
      <c r="Z74" s="25">
        <v>298000</v>
      </c>
      <c r="AA74" s="25">
        <v>382307</v>
      </c>
      <c r="AB74" s="25">
        <v>350000</v>
      </c>
      <c r="AC74" s="25">
        <v>295000</v>
      </c>
      <c r="AD74" s="25">
        <v>285000</v>
      </c>
      <c r="AE74" s="25">
        <v>345000</v>
      </c>
      <c r="AF74" s="25">
        <v>375000</v>
      </c>
      <c r="AG74" s="25">
        <v>375000</v>
      </c>
      <c r="AH74" s="25">
        <v>347912</v>
      </c>
      <c r="AI74" s="25">
        <v>387382</v>
      </c>
      <c r="AJ74" s="25">
        <v>369162</v>
      </c>
      <c r="AK74" s="25">
        <v>381984</v>
      </c>
      <c r="AL74" s="25">
        <v>312792</v>
      </c>
      <c r="AM74" s="25">
        <v>322831</v>
      </c>
      <c r="AN74" s="25">
        <v>254592</v>
      </c>
      <c r="AO74" s="25">
        <v>345342</v>
      </c>
      <c r="AP74" s="25">
        <v>254328</v>
      </c>
      <c r="AQ74" s="25">
        <v>340000</v>
      </c>
      <c r="AR74" s="25">
        <v>326943</v>
      </c>
      <c r="AS74" s="25">
        <v>380267</v>
      </c>
      <c r="AT74" s="25">
        <v>309871</v>
      </c>
      <c r="AU74" s="25">
        <v>500000</v>
      </c>
      <c r="AV74" s="25">
        <v>384355</v>
      </c>
      <c r="AW74" s="25">
        <v>220000</v>
      </c>
      <c r="AX74" s="25">
        <v>365224.23755999998</v>
      </c>
      <c r="AY74" s="25">
        <v>496340</v>
      </c>
      <c r="AZ74" s="25">
        <v>347289</v>
      </c>
      <c r="BA74" s="25">
        <v>634872</v>
      </c>
      <c r="BB74" s="25">
        <v>380828</v>
      </c>
      <c r="BC74" s="25">
        <v>444593</v>
      </c>
      <c r="BD74" s="75">
        <v>449880</v>
      </c>
      <c r="BE74" s="75">
        <v>430586</v>
      </c>
      <c r="BF74" s="75">
        <v>395826</v>
      </c>
      <c r="BG74" s="75">
        <v>354933</v>
      </c>
      <c r="BH74" s="75">
        <v>309821</v>
      </c>
      <c r="BI74" s="75">
        <v>357637</v>
      </c>
      <c r="BJ74" s="75">
        <v>367013</v>
      </c>
      <c r="BK74" s="75">
        <v>409812</v>
      </c>
      <c r="BL74" s="75">
        <v>479063</v>
      </c>
      <c r="BM74" s="75">
        <v>462928</v>
      </c>
      <c r="BN74" s="75">
        <v>446708</v>
      </c>
      <c r="BO74" s="75">
        <v>576710</v>
      </c>
      <c r="BP74" s="28">
        <f t="shared" si="1057"/>
        <v>491352.25</v>
      </c>
      <c r="BQ74" s="29">
        <f t="shared" si="523"/>
        <v>852.2166666666667</v>
      </c>
      <c r="BR74" s="29">
        <f t="shared" si="524"/>
        <v>438.13</v>
      </c>
      <c r="BS74" s="29">
        <f t="shared" si="525"/>
        <v>277.16000000000003</v>
      </c>
      <c r="BT74" s="29">
        <f t="shared" si="526"/>
        <v>1182.67</v>
      </c>
      <c r="BU74" s="29">
        <f t="shared" si="527"/>
        <v>1248.1366666666668</v>
      </c>
      <c r="BV74" s="29">
        <f t="shared" si="528"/>
        <v>1147.0833333333333</v>
      </c>
      <c r="BW74" s="29">
        <f t="shared" si="529"/>
        <v>1082.1933333333334</v>
      </c>
      <c r="BX74" s="29">
        <f t="shared" si="530"/>
        <v>1276.6666666666667</v>
      </c>
      <c r="BY74" s="29">
        <f t="shared" si="531"/>
        <v>1148.3566666666666</v>
      </c>
      <c r="BZ74" s="29">
        <f t="shared" si="532"/>
        <v>965.88333333333333</v>
      </c>
      <c r="CA74" s="29">
        <f t="shared" si="533"/>
        <v>993.33333333333337</v>
      </c>
      <c r="CB74" s="29">
        <f t="shared" si="534"/>
        <v>1274.3566666666666</v>
      </c>
      <c r="CC74" s="29">
        <f t="shared" si="535"/>
        <v>1166.6666666666667</v>
      </c>
      <c r="CD74" s="29">
        <f t="shared" si="536"/>
        <v>983.33333333333337</v>
      </c>
      <c r="CE74" s="29">
        <f t="shared" si="537"/>
        <v>950</v>
      </c>
      <c r="CF74" s="29">
        <f t="shared" si="538"/>
        <v>1150</v>
      </c>
      <c r="CG74" s="29">
        <f t="shared" si="539"/>
        <v>1250</v>
      </c>
      <c r="CH74" s="29">
        <f t="shared" si="540"/>
        <v>1250</v>
      </c>
      <c r="CI74" s="29">
        <f t="shared" si="541"/>
        <v>1159.7066666666667</v>
      </c>
      <c r="CJ74" s="29">
        <f t="shared" si="542"/>
        <v>1291.2733333333333</v>
      </c>
      <c r="CK74" s="29">
        <f t="shared" si="543"/>
        <v>1230.54</v>
      </c>
      <c r="CL74" s="29">
        <f t="shared" si="544"/>
        <v>1273.28</v>
      </c>
      <c r="CM74" s="29">
        <f t="shared" si="545"/>
        <v>1042.6400000000001</v>
      </c>
      <c r="CN74" s="29">
        <f t="shared" si="546"/>
        <v>1076.1033333333332</v>
      </c>
      <c r="CO74" s="29">
        <f t="shared" si="547"/>
        <v>848.64</v>
      </c>
      <c r="CP74" s="29">
        <f t="shared" si="548"/>
        <v>1151.1400000000001</v>
      </c>
      <c r="CQ74" s="29">
        <f t="shared" si="549"/>
        <v>847.76</v>
      </c>
      <c r="CR74" s="29">
        <f t="shared" si="839"/>
        <v>1133.3333333333333</v>
      </c>
      <c r="CS74" s="29">
        <f t="shared" si="839"/>
        <v>1089.81</v>
      </c>
      <c r="CT74" s="29">
        <f t="shared" si="839"/>
        <v>1267.5566666666666</v>
      </c>
      <c r="CU74" s="29">
        <f t="shared" si="839"/>
        <v>1032.9033333333334</v>
      </c>
      <c r="CV74" s="29">
        <f t="shared" si="839"/>
        <v>1666.6666666666667</v>
      </c>
      <c r="CW74" s="29">
        <f t="shared" si="839"/>
        <v>1281.1833333333334</v>
      </c>
      <c r="CX74" s="29">
        <f t="shared" si="834"/>
        <v>733.33333333333337</v>
      </c>
      <c r="CY74" s="29">
        <f t="shared" si="834"/>
        <v>1217.4141251999999</v>
      </c>
      <c r="CZ74" s="29">
        <f t="shared" si="834"/>
        <v>1654.4666666666667</v>
      </c>
      <c r="DA74" s="29">
        <f t="shared" si="834"/>
        <v>1157.6300000000001</v>
      </c>
      <c r="DB74" s="29">
        <f t="shared" si="834"/>
        <v>2116.2399999999998</v>
      </c>
      <c r="DC74" s="29">
        <f t="shared" si="834"/>
        <v>1269.4266666666667</v>
      </c>
      <c r="DD74" s="29">
        <f t="shared" si="834"/>
        <v>1481.9766666666667</v>
      </c>
      <c r="DE74" s="29">
        <f t="shared" si="551"/>
        <v>1499.6</v>
      </c>
      <c r="DF74" s="29">
        <f t="shared" si="552"/>
        <v>1435.2866666666666</v>
      </c>
      <c r="DG74" s="29">
        <f t="shared" si="553"/>
        <v>1319.42</v>
      </c>
      <c r="DH74" s="29">
        <f t="shared" si="554"/>
        <v>1183.1099999999999</v>
      </c>
      <c r="DI74" s="29">
        <f t="shared" si="555"/>
        <v>1032.7366666666667</v>
      </c>
      <c r="DJ74" s="29">
        <f t="shared" si="556"/>
        <v>1192.1233333333332</v>
      </c>
      <c r="DK74" s="29">
        <f t="shared" si="556"/>
        <v>1223.3766666666668</v>
      </c>
      <c r="DL74" s="29">
        <f t="shared" si="556"/>
        <v>1366.04</v>
      </c>
      <c r="DM74" s="29">
        <f t="shared" si="556"/>
        <v>1596.8766666666668</v>
      </c>
      <c r="DN74" s="29">
        <f t="shared" si="557"/>
        <v>1543.0933333333332</v>
      </c>
      <c r="DO74" s="29">
        <f t="shared" si="557"/>
        <v>1489.0266666666666</v>
      </c>
      <c r="DP74" s="29">
        <f t="shared" si="557"/>
        <v>1922.3666666666666</v>
      </c>
      <c r="DQ74" s="105">
        <f t="shared" si="558"/>
        <v>1637.8408333333334</v>
      </c>
      <c r="DR74" s="25">
        <v>90180</v>
      </c>
      <c r="DS74" s="25">
        <v>90180</v>
      </c>
      <c r="DT74" s="25">
        <v>90180</v>
      </c>
      <c r="DU74" s="25">
        <v>90180</v>
      </c>
      <c r="DV74" s="25">
        <v>90180</v>
      </c>
      <c r="DW74" s="25">
        <v>90180</v>
      </c>
      <c r="DX74" s="25">
        <v>90180</v>
      </c>
      <c r="DY74" s="25">
        <v>90180</v>
      </c>
      <c r="DZ74" s="25">
        <v>90180</v>
      </c>
      <c r="EA74" s="25">
        <v>92852</v>
      </c>
      <c r="EB74" s="25">
        <v>100200</v>
      </c>
      <c r="EC74" s="25">
        <v>100200</v>
      </c>
      <c r="ED74" s="25">
        <v>100200</v>
      </c>
      <c r="EE74" s="25">
        <v>100200</v>
      </c>
      <c r="EF74" s="25">
        <v>100200</v>
      </c>
      <c r="EG74" s="25">
        <v>100200</v>
      </c>
      <c r="EH74" s="25">
        <v>100200</v>
      </c>
      <c r="EI74" s="25">
        <v>100200</v>
      </c>
      <c r="EJ74" s="25">
        <v>100200</v>
      </c>
      <c r="EK74" s="25">
        <v>100200</v>
      </c>
      <c r="EL74" s="25">
        <v>100200</v>
      </c>
      <c r="EM74" s="25">
        <v>104208</v>
      </c>
      <c r="EN74" s="25">
        <v>115230</v>
      </c>
      <c r="EO74" s="25">
        <v>115230</v>
      </c>
      <c r="EP74" s="25">
        <v>115230</v>
      </c>
      <c r="EQ74" s="25">
        <v>115230</v>
      </c>
      <c r="ER74" s="25">
        <v>115230</v>
      </c>
      <c r="ES74" s="25">
        <v>115230</v>
      </c>
      <c r="ET74" s="25">
        <v>115230</v>
      </c>
      <c r="EU74" s="25">
        <v>115230</v>
      </c>
      <c r="EV74" s="25">
        <v>115230</v>
      </c>
      <c r="EW74" s="25">
        <v>115230</v>
      </c>
      <c r="EX74" s="25">
        <v>115230</v>
      </c>
      <c r="EY74" s="25">
        <v>119839</v>
      </c>
      <c r="EZ74" s="25">
        <v>132515</v>
      </c>
      <c r="FA74" s="25">
        <v>132515</v>
      </c>
      <c r="FB74" s="25">
        <v>132515</v>
      </c>
      <c r="FC74" s="25">
        <v>132515</v>
      </c>
      <c r="FD74" s="25">
        <v>132515</v>
      </c>
      <c r="FE74" s="25">
        <v>132515</v>
      </c>
      <c r="FF74" s="25">
        <v>132515</v>
      </c>
      <c r="FG74" s="25">
        <v>132515</v>
      </c>
      <c r="FH74" s="25">
        <v>132515</v>
      </c>
      <c r="FI74" s="25">
        <v>132515</v>
      </c>
      <c r="FJ74" s="25">
        <v>132515</v>
      </c>
      <c r="FK74" s="25">
        <v>132515</v>
      </c>
      <c r="FL74" s="25">
        <v>132515</v>
      </c>
      <c r="FM74" s="25">
        <v>132515</v>
      </c>
      <c r="FN74" s="25">
        <v>132515</v>
      </c>
      <c r="FO74" s="25">
        <v>132515</v>
      </c>
      <c r="FP74" s="25">
        <v>132515</v>
      </c>
      <c r="FQ74" s="75">
        <v>132515</v>
      </c>
      <c r="FR74" s="28">
        <f t="shared" si="1058"/>
        <v>132515</v>
      </c>
      <c r="FS74" s="25">
        <v>0</v>
      </c>
      <c r="FT74" s="25">
        <v>0</v>
      </c>
      <c r="FU74" s="25">
        <v>0</v>
      </c>
      <c r="FV74" s="25">
        <v>0</v>
      </c>
      <c r="FW74" s="25">
        <v>0</v>
      </c>
      <c r="FX74" s="25">
        <v>0</v>
      </c>
      <c r="FY74" s="25">
        <v>0</v>
      </c>
      <c r="FZ74" s="25">
        <v>0</v>
      </c>
      <c r="GA74" s="25">
        <v>0</v>
      </c>
      <c r="GB74" s="25">
        <v>0</v>
      </c>
      <c r="GC74" s="25">
        <v>0</v>
      </c>
      <c r="GD74" s="25">
        <v>0</v>
      </c>
      <c r="GE74" s="25">
        <v>0</v>
      </c>
      <c r="GF74" s="25">
        <v>0</v>
      </c>
      <c r="GG74" s="25">
        <v>0</v>
      </c>
      <c r="GH74" s="25">
        <v>0</v>
      </c>
      <c r="GI74" s="25">
        <v>0</v>
      </c>
      <c r="GJ74" s="25">
        <v>0</v>
      </c>
      <c r="GK74" s="25">
        <v>0</v>
      </c>
      <c r="GL74" s="25">
        <v>0</v>
      </c>
      <c r="GM74" s="25">
        <v>0</v>
      </c>
      <c r="GN74" s="25">
        <v>0</v>
      </c>
      <c r="GO74" s="25">
        <v>0</v>
      </c>
      <c r="GP74" s="25">
        <v>0</v>
      </c>
      <c r="GQ74" s="25">
        <v>0</v>
      </c>
      <c r="GR74" s="25">
        <v>0</v>
      </c>
      <c r="GS74" s="25">
        <v>0</v>
      </c>
      <c r="GT74" s="25">
        <v>0</v>
      </c>
      <c r="GU74" s="25">
        <v>0</v>
      </c>
      <c r="GV74" s="25">
        <v>0</v>
      </c>
      <c r="GW74" s="25">
        <v>0</v>
      </c>
      <c r="GX74" s="25">
        <v>0</v>
      </c>
      <c r="GY74" s="25">
        <v>0</v>
      </c>
      <c r="GZ74" s="25">
        <v>0</v>
      </c>
      <c r="HA74" s="25">
        <v>0</v>
      </c>
      <c r="HB74" s="25">
        <v>0</v>
      </c>
      <c r="HC74" s="75">
        <v>0</v>
      </c>
      <c r="HD74" s="75">
        <v>0</v>
      </c>
      <c r="HE74" s="75">
        <v>0</v>
      </c>
      <c r="HF74" s="75">
        <v>0</v>
      </c>
      <c r="HG74" s="75">
        <v>0</v>
      </c>
      <c r="HH74" s="75">
        <v>0</v>
      </c>
      <c r="HI74" s="75">
        <v>0</v>
      </c>
      <c r="HJ74" s="75">
        <v>0</v>
      </c>
      <c r="HK74" s="75">
        <v>0</v>
      </c>
      <c r="HL74" s="75">
        <v>0</v>
      </c>
      <c r="HM74" s="75">
        <v>0</v>
      </c>
      <c r="HN74" s="75">
        <v>0</v>
      </c>
      <c r="HO74" s="75">
        <v>0</v>
      </c>
      <c r="HP74" s="75">
        <v>0</v>
      </c>
      <c r="HQ74" s="75">
        <v>0</v>
      </c>
      <c r="HR74" s="75">
        <v>0</v>
      </c>
      <c r="HS74" s="25">
        <f t="shared" si="27"/>
        <v>90180</v>
      </c>
      <c r="HT74" s="25">
        <f t="shared" si="28"/>
        <v>90180</v>
      </c>
      <c r="HU74" s="25">
        <f t="shared" si="29"/>
        <v>90180</v>
      </c>
      <c r="HV74" s="25">
        <f t="shared" si="30"/>
        <v>90180</v>
      </c>
      <c r="HW74" s="25">
        <f t="shared" si="31"/>
        <v>90180</v>
      </c>
      <c r="HX74" s="25">
        <f t="shared" si="32"/>
        <v>90180</v>
      </c>
      <c r="HY74" s="25">
        <f t="shared" si="33"/>
        <v>90180</v>
      </c>
      <c r="HZ74" s="25">
        <f t="shared" si="34"/>
        <v>90180</v>
      </c>
      <c r="IA74" s="25">
        <f t="shared" si="35"/>
        <v>90180</v>
      </c>
      <c r="IB74" s="25">
        <f t="shared" si="36"/>
        <v>92852</v>
      </c>
      <c r="IC74" s="25">
        <f t="shared" si="37"/>
        <v>100200</v>
      </c>
      <c r="ID74" s="25">
        <f t="shared" si="38"/>
        <v>100200</v>
      </c>
      <c r="IE74" s="25">
        <f t="shared" si="39"/>
        <v>100200</v>
      </c>
      <c r="IF74" s="25">
        <f t="shared" si="40"/>
        <v>100200</v>
      </c>
      <c r="IG74" s="25">
        <f t="shared" si="41"/>
        <v>100200</v>
      </c>
      <c r="IH74" s="25">
        <f t="shared" si="42"/>
        <v>100200</v>
      </c>
      <c r="II74" s="25">
        <f t="shared" si="43"/>
        <v>100200</v>
      </c>
      <c r="IJ74" s="25">
        <f t="shared" si="44"/>
        <v>100200</v>
      </c>
      <c r="IK74" s="25">
        <f t="shared" si="45"/>
        <v>100200</v>
      </c>
      <c r="IL74" s="25">
        <f t="shared" si="46"/>
        <v>100200</v>
      </c>
      <c r="IM74" s="25">
        <f t="shared" si="47"/>
        <v>100200</v>
      </c>
      <c r="IN74" s="25">
        <f t="shared" si="48"/>
        <v>104208</v>
      </c>
      <c r="IO74" s="25">
        <f t="shared" si="49"/>
        <v>115230</v>
      </c>
      <c r="IP74" s="25">
        <f t="shared" si="50"/>
        <v>115230</v>
      </c>
      <c r="IQ74" s="25">
        <f t="shared" si="840"/>
        <v>115230</v>
      </c>
      <c r="IR74" s="25">
        <f t="shared" si="841"/>
        <v>115230</v>
      </c>
      <c r="IS74" s="25">
        <f t="shared" si="587"/>
        <v>115230</v>
      </c>
      <c r="IT74" s="25">
        <f t="shared" si="588"/>
        <v>115230</v>
      </c>
      <c r="IU74" s="25">
        <f t="shared" si="55"/>
        <v>115230</v>
      </c>
      <c r="IV74" s="25">
        <f t="shared" si="56"/>
        <v>115230</v>
      </c>
      <c r="IW74" s="25">
        <f t="shared" si="671"/>
        <v>115230</v>
      </c>
      <c r="IX74" s="25">
        <f t="shared" si="171"/>
        <v>115230</v>
      </c>
      <c r="IY74" s="25">
        <f t="shared" si="672"/>
        <v>115230</v>
      </c>
      <c r="IZ74" s="25">
        <f t="shared" si="673"/>
        <v>119839</v>
      </c>
      <c r="JA74" s="25">
        <f t="shared" si="842"/>
        <v>132515</v>
      </c>
      <c r="JB74" s="25">
        <f t="shared" si="240"/>
        <v>132515</v>
      </c>
      <c r="JC74" s="25">
        <f t="shared" si="241"/>
        <v>132515</v>
      </c>
      <c r="JD74" s="25">
        <f t="shared" si="835"/>
        <v>132515</v>
      </c>
      <c r="JE74" s="25">
        <f t="shared" si="836"/>
        <v>132515</v>
      </c>
      <c r="JF74" s="25">
        <f t="shared" si="845"/>
        <v>132515</v>
      </c>
      <c r="JG74" s="25">
        <f t="shared" si="846"/>
        <v>132515</v>
      </c>
      <c r="JH74" s="25">
        <f t="shared" si="847"/>
        <v>132515</v>
      </c>
      <c r="JI74" s="25">
        <f t="shared" si="848"/>
        <v>132515</v>
      </c>
      <c r="JJ74" s="25">
        <f t="shared" si="843"/>
        <v>132515</v>
      </c>
      <c r="JK74" s="25">
        <f t="shared" si="844"/>
        <v>132515</v>
      </c>
      <c r="JL74" s="25">
        <f t="shared" si="837"/>
        <v>132515</v>
      </c>
      <c r="JM74" s="25">
        <f t="shared" si="838"/>
        <v>132515</v>
      </c>
      <c r="JN74" s="25">
        <f t="shared" si="428"/>
        <v>132515</v>
      </c>
      <c r="JO74" s="25">
        <f t="shared" si="429"/>
        <v>132515</v>
      </c>
      <c r="JP74" s="25">
        <f t="shared" si="759"/>
        <v>132515</v>
      </c>
      <c r="JQ74" s="25">
        <f t="shared" si="760"/>
        <v>132515</v>
      </c>
      <c r="JR74" s="25">
        <f t="shared" si="761"/>
        <v>132515</v>
      </c>
      <c r="JS74" s="28">
        <f t="shared" si="1059"/>
        <v>132515</v>
      </c>
      <c r="JT74" s="30">
        <f t="shared" si="66"/>
        <v>180</v>
      </c>
      <c r="JU74" s="30">
        <f t="shared" si="67"/>
        <v>180</v>
      </c>
      <c r="JV74" s="30">
        <f t="shared" si="68"/>
        <v>180</v>
      </c>
      <c r="JW74" s="30">
        <f t="shared" si="69"/>
        <v>180</v>
      </c>
      <c r="JX74" s="30">
        <f t="shared" si="70"/>
        <v>180</v>
      </c>
      <c r="JY74" s="30">
        <f t="shared" si="71"/>
        <v>180</v>
      </c>
      <c r="JZ74" s="30">
        <f t="shared" si="72"/>
        <v>180</v>
      </c>
      <c r="KA74" s="30">
        <f t="shared" si="73"/>
        <v>180</v>
      </c>
      <c r="KB74" s="30">
        <f t="shared" si="74"/>
        <v>180</v>
      </c>
      <c r="KC74" s="30">
        <f t="shared" si="75"/>
        <v>185.33333333333334</v>
      </c>
      <c r="KD74" s="30">
        <f t="shared" si="76"/>
        <v>200</v>
      </c>
      <c r="KE74" s="30">
        <f t="shared" si="77"/>
        <v>200</v>
      </c>
      <c r="KF74" s="30">
        <f t="shared" si="78"/>
        <v>200</v>
      </c>
      <c r="KG74" s="30">
        <f t="shared" si="79"/>
        <v>200</v>
      </c>
      <c r="KH74" s="30">
        <f t="shared" si="80"/>
        <v>200</v>
      </c>
      <c r="KI74" s="30">
        <f t="shared" si="81"/>
        <v>200</v>
      </c>
      <c r="KJ74" s="30">
        <f t="shared" si="82"/>
        <v>200</v>
      </c>
      <c r="KK74" s="30">
        <f t="shared" si="83"/>
        <v>200</v>
      </c>
      <c r="KL74" s="30">
        <f t="shared" si="84"/>
        <v>200</v>
      </c>
      <c r="KM74" s="30">
        <f t="shared" si="85"/>
        <v>200</v>
      </c>
      <c r="KN74" s="30">
        <f t="shared" si="86"/>
        <v>200</v>
      </c>
      <c r="KO74" s="30">
        <f t="shared" si="87"/>
        <v>208</v>
      </c>
      <c r="KP74" s="30">
        <f t="shared" si="88"/>
        <v>230</v>
      </c>
      <c r="KQ74" s="30">
        <f t="shared" si="89"/>
        <v>230</v>
      </c>
      <c r="KR74" s="30">
        <f t="shared" si="90"/>
        <v>230</v>
      </c>
      <c r="KS74" s="30">
        <f t="shared" si="91"/>
        <v>230</v>
      </c>
      <c r="KT74" s="30">
        <f t="shared" si="92"/>
        <v>230</v>
      </c>
      <c r="KU74" s="30">
        <f t="shared" si="93"/>
        <v>230</v>
      </c>
      <c r="KV74" s="30">
        <f t="shared" si="94"/>
        <v>230</v>
      </c>
      <c r="KW74" s="30">
        <f t="shared" si="95"/>
        <v>230</v>
      </c>
      <c r="KX74" s="30">
        <f t="shared" si="96"/>
        <v>230</v>
      </c>
      <c r="KY74" s="30">
        <f t="shared" si="97"/>
        <v>230</v>
      </c>
      <c r="KZ74" s="30">
        <f t="shared" si="98"/>
        <v>230</v>
      </c>
      <c r="LA74" s="30">
        <f t="shared" si="99"/>
        <v>239.1996007984032</v>
      </c>
      <c r="LB74" s="30">
        <f t="shared" si="99"/>
        <v>264.50099800399204</v>
      </c>
      <c r="LC74" s="30">
        <f t="shared" si="99"/>
        <v>264.50099800399204</v>
      </c>
      <c r="LD74" s="30">
        <f t="shared" ref="LD74:LS90" si="1133">+JC74/$N74</f>
        <v>264.50099800399204</v>
      </c>
      <c r="LE74" s="30">
        <f t="shared" si="1133"/>
        <v>264.50099800399204</v>
      </c>
      <c r="LF74" s="30">
        <f t="shared" si="1133"/>
        <v>264.50099800399204</v>
      </c>
      <c r="LG74" s="30">
        <f t="shared" si="1133"/>
        <v>264.50099800399204</v>
      </c>
      <c r="LH74" s="30">
        <f t="shared" si="1133"/>
        <v>264.50099800399204</v>
      </c>
      <c r="LI74" s="30">
        <f t="shared" si="1133"/>
        <v>264.50099800399204</v>
      </c>
      <c r="LJ74" s="30">
        <f t="shared" si="1133"/>
        <v>264.50099800399204</v>
      </c>
      <c r="LK74" s="30">
        <f t="shared" si="1133"/>
        <v>264.50099800399204</v>
      </c>
      <c r="LL74" s="30">
        <f t="shared" si="1133"/>
        <v>264.50099800399204</v>
      </c>
      <c r="LM74" s="30">
        <f t="shared" si="1133"/>
        <v>264.50099800399204</v>
      </c>
      <c r="LN74" s="30">
        <f t="shared" si="1133"/>
        <v>264.50099800399204</v>
      </c>
      <c r="LO74" s="30">
        <f t="shared" si="1133"/>
        <v>264.50099800399204</v>
      </c>
      <c r="LP74" s="30">
        <f t="shared" si="1133"/>
        <v>264.50099800399204</v>
      </c>
      <c r="LQ74" s="30">
        <f t="shared" si="1133"/>
        <v>264.50099800399204</v>
      </c>
      <c r="LR74" s="30">
        <f t="shared" si="1133"/>
        <v>264.50099800399204</v>
      </c>
      <c r="LS74" s="30">
        <f t="shared" si="1133"/>
        <v>264.50099800399204</v>
      </c>
      <c r="LT74" s="69">
        <f t="shared" si="1060"/>
        <v>264.50099800399204</v>
      </c>
      <c r="LU74" s="40">
        <f t="shared" si="1061"/>
        <v>264.50099800399204</v>
      </c>
      <c r="LV74" s="40">
        <f t="shared" si="1062"/>
        <v>0</v>
      </c>
    </row>
    <row r="75" spans="1:334" x14ac:dyDescent="0.25">
      <c r="A75" s="21">
        <f t="shared" si="1063"/>
        <v>74</v>
      </c>
      <c r="B75" s="22" t="s">
        <v>211</v>
      </c>
      <c r="C75" s="21" t="s">
        <v>537</v>
      </c>
      <c r="D75" s="22" t="s">
        <v>7</v>
      </c>
      <c r="E75" s="23" t="s">
        <v>863</v>
      </c>
      <c r="F75" s="21" t="s">
        <v>1123</v>
      </c>
      <c r="G75" s="23" t="s">
        <v>59</v>
      </c>
      <c r="H75" s="31" t="s">
        <v>291</v>
      </c>
      <c r="I75" s="21" t="s">
        <v>196</v>
      </c>
      <c r="J75" s="94">
        <v>41297</v>
      </c>
      <c r="K75" s="94">
        <v>42998</v>
      </c>
      <c r="L75" s="21" t="s">
        <v>275</v>
      </c>
      <c r="M75" s="25">
        <v>2528</v>
      </c>
      <c r="N75" s="25">
        <v>4222</v>
      </c>
      <c r="O75" s="26">
        <v>0.12</v>
      </c>
      <c r="P75" s="27">
        <v>1021180</v>
      </c>
      <c r="Q75" s="27">
        <v>1826293.9200000002</v>
      </c>
      <c r="R75" s="27">
        <v>2219205.85</v>
      </c>
      <c r="S75" s="27">
        <v>3008303.18</v>
      </c>
      <c r="T75" s="25">
        <v>2375132.4900000007</v>
      </c>
      <c r="U75" s="25">
        <v>1884520.1200000003</v>
      </c>
      <c r="V75" s="25">
        <v>1804230.3400000003</v>
      </c>
      <c r="W75" s="25">
        <v>1901297.8299999998</v>
      </c>
      <c r="X75" s="25">
        <v>2026000</v>
      </c>
      <c r="Y75" s="25">
        <v>3460177.6500000004</v>
      </c>
      <c r="Z75" s="25">
        <v>1187045.58</v>
      </c>
      <c r="AA75" s="25">
        <v>2370719.6399999997</v>
      </c>
      <c r="AB75" s="25">
        <v>2700000</v>
      </c>
      <c r="AC75" s="25">
        <v>3051605.36</v>
      </c>
      <c r="AD75" s="25">
        <v>3094856</v>
      </c>
      <c r="AE75" s="25">
        <v>5087977</v>
      </c>
      <c r="AF75" s="25">
        <v>3239465</v>
      </c>
      <c r="AG75" s="25">
        <v>2533765</v>
      </c>
      <c r="AH75" s="25">
        <v>3201204</v>
      </c>
      <c r="AI75" s="25">
        <v>3111217</v>
      </c>
      <c r="AJ75" s="25">
        <v>3731888</v>
      </c>
      <c r="AK75" s="25">
        <v>5409457</v>
      </c>
      <c r="AL75" s="25">
        <v>2630207</v>
      </c>
      <c r="AM75" s="25">
        <v>2514484</v>
      </c>
      <c r="AN75" s="25">
        <v>3066657.19</v>
      </c>
      <c r="AO75" s="25">
        <v>2808074</v>
      </c>
      <c r="AP75" s="25">
        <v>3447528.52</v>
      </c>
      <c r="AQ75" s="25">
        <v>5071104</v>
      </c>
      <c r="AR75" s="25">
        <v>2832302.17</v>
      </c>
      <c r="AS75" s="25">
        <v>2482853</v>
      </c>
      <c r="AT75" s="25">
        <v>2497289</v>
      </c>
      <c r="AU75" s="25">
        <v>2324535.1145244287</v>
      </c>
      <c r="AV75" s="25">
        <v>2444552.2946048346</v>
      </c>
      <c r="AW75" s="25">
        <v>7652197.4417714421</v>
      </c>
      <c r="AX75" s="25">
        <v>2619241</v>
      </c>
      <c r="AY75" s="25">
        <v>2104599</v>
      </c>
      <c r="AZ75" s="25">
        <v>2878793</v>
      </c>
      <c r="BA75" s="25">
        <v>2226867.6274788394</v>
      </c>
      <c r="BB75" s="25">
        <v>3417266</v>
      </c>
      <c r="BC75" s="25">
        <v>5981910</v>
      </c>
      <c r="BD75" s="75">
        <v>2557071</v>
      </c>
      <c r="BE75" s="75">
        <v>2448947</v>
      </c>
      <c r="BF75" s="75">
        <v>3016640</v>
      </c>
      <c r="BG75" s="75">
        <v>2269886</v>
      </c>
      <c r="BH75" s="75">
        <v>4634532</v>
      </c>
      <c r="BI75" s="75">
        <v>5176733</v>
      </c>
      <c r="BJ75" s="75">
        <v>1983273</v>
      </c>
      <c r="BK75" s="75">
        <v>2801559</v>
      </c>
      <c r="BL75" s="75">
        <v>2691023</v>
      </c>
      <c r="BM75" s="75">
        <v>2650064.25</v>
      </c>
      <c r="BN75" s="75">
        <v>5096001.42</v>
      </c>
      <c r="BO75" s="75">
        <v>5520247.4900000002</v>
      </c>
      <c r="BP75" s="28">
        <f t="shared" si="1057"/>
        <v>3989334.04</v>
      </c>
      <c r="BQ75" s="29">
        <f t="shared" si="523"/>
        <v>403.94778481012656</v>
      </c>
      <c r="BR75" s="29">
        <f t="shared" si="524"/>
        <v>722.42639240506332</v>
      </c>
      <c r="BS75" s="29">
        <f t="shared" si="525"/>
        <v>877.85041534810125</v>
      </c>
      <c r="BT75" s="29">
        <f t="shared" si="526"/>
        <v>1189.9933465189874</v>
      </c>
      <c r="BU75" s="29">
        <f t="shared" si="527"/>
        <v>939.5302571202534</v>
      </c>
      <c r="BV75" s="29">
        <f t="shared" si="528"/>
        <v>745.45890822784827</v>
      </c>
      <c r="BW75" s="29">
        <f t="shared" si="529"/>
        <v>713.69871044303807</v>
      </c>
      <c r="BX75" s="29">
        <f t="shared" si="530"/>
        <v>752.09566060126576</v>
      </c>
      <c r="BY75" s="29">
        <f t="shared" si="531"/>
        <v>801.42405063291142</v>
      </c>
      <c r="BZ75" s="29">
        <f t="shared" si="532"/>
        <v>1368.7411590189874</v>
      </c>
      <c r="CA75" s="29">
        <f t="shared" si="533"/>
        <v>469.55916930379749</v>
      </c>
      <c r="CB75" s="29">
        <f t="shared" si="534"/>
        <v>937.78466772151887</v>
      </c>
      <c r="CC75" s="29">
        <f t="shared" si="535"/>
        <v>1068.0379746835442</v>
      </c>
      <c r="CD75" s="29">
        <f t="shared" si="536"/>
        <v>1207.1223734177215</v>
      </c>
      <c r="CE75" s="29">
        <f t="shared" si="537"/>
        <v>1224.2310126582279</v>
      </c>
      <c r="CF75" s="29">
        <f t="shared" si="538"/>
        <v>2012.6491297468353</v>
      </c>
      <c r="CG75" s="29">
        <f t="shared" si="539"/>
        <v>1281.4339398734178</v>
      </c>
      <c r="CH75" s="29">
        <f t="shared" si="540"/>
        <v>1002.2804588607595</v>
      </c>
      <c r="CI75" s="29">
        <f t="shared" si="541"/>
        <v>1266.2990506329113</v>
      </c>
      <c r="CJ75" s="29">
        <f t="shared" si="542"/>
        <v>1230.7029272151899</v>
      </c>
      <c r="CK75" s="29">
        <f t="shared" si="543"/>
        <v>1476.2215189873418</v>
      </c>
      <c r="CL75" s="29">
        <f t="shared" si="544"/>
        <v>2139.8168512658226</v>
      </c>
      <c r="CM75" s="29">
        <f t="shared" si="545"/>
        <v>1040.4299841772151</v>
      </c>
      <c r="CN75" s="29">
        <f t="shared" si="546"/>
        <v>994.65348101265818</v>
      </c>
      <c r="CO75" s="29">
        <f t="shared" si="547"/>
        <v>1213.0764200949368</v>
      </c>
      <c r="CP75" s="29">
        <f t="shared" si="548"/>
        <v>1110.7887658227849</v>
      </c>
      <c r="CQ75" s="29">
        <f t="shared" si="549"/>
        <v>1363.7375474683545</v>
      </c>
      <c r="CR75" s="29">
        <f t="shared" si="839"/>
        <v>2005.9746835443038</v>
      </c>
      <c r="CS75" s="29">
        <f t="shared" si="839"/>
        <v>1120.3726938291138</v>
      </c>
      <c r="CT75" s="29">
        <f t="shared" si="839"/>
        <v>982.14121835443041</v>
      </c>
      <c r="CU75" s="29">
        <f t="shared" si="839"/>
        <v>987.85166139240505</v>
      </c>
      <c r="CV75" s="29">
        <f t="shared" si="839"/>
        <v>919.51547251757461</v>
      </c>
      <c r="CW75" s="29">
        <f t="shared" si="839"/>
        <v>966.99062286583649</v>
      </c>
      <c r="CX75" s="29">
        <f t="shared" si="834"/>
        <v>3026.9768361437668</v>
      </c>
      <c r="CY75" s="29">
        <f t="shared" si="834"/>
        <v>1036.092167721519</v>
      </c>
      <c r="CZ75" s="29">
        <f t="shared" si="834"/>
        <v>832.5154272151899</v>
      </c>
      <c r="DA75" s="29">
        <f t="shared" si="834"/>
        <v>1138.7630537974683</v>
      </c>
      <c r="DB75" s="29">
        <f t="shared" si="834"/>
        <v>880.88118175586999</v>
      </c>
      <c r="DC75" s="29">
        <f t="shared" si="834"/>
        <v>1351.7666139240507</v>
      </c>
      <c r="DD75" s="29">
        <f t="shared" si="834"/>
        <v>2366.2618670886077</v>
      </c>
      <c r="DE75" s="29">
        <f t="shared" si="551"/>
        <v>1011.4996044303797</v>
      </c>
      <c r="DF75" s="29">
        <f t="shared" si="552"/>
        <v>968.72903481012656</v>
      </c>
      <c r="DG75" s="29">
        <f t="shared" si="553"/>
        <v>1193.2911392405063</v>
      </c>
      <c r="DH75" s="29">
        <f t="shared" si="554"/>
        <v>897.89794303797464</v>
      </c>
      <c r="DI75" s="29">
        <f t="shared" si="555"/>
        <v>1833.2800632911392</v>
      </c>
      <c r="DJ75" s="29">
        <f t="shared" si="556"/>
        <v>2047.7583069620252</v>
      </c>
      <c r="DK75" s="29">
        <f t="shared" si="556"/>
        <v>784.52254746835445</v>
      </c>
      <c r="DL75" s="29">
        <f t="shared" si="556"/>
        <v>1108.2116297468353</v>
      </c>
      <c r="DM75" s="29">
        <f t="shared" si="556"/>
        <v>1064.4869462025317</v>
      </c>
      <c r="DN75" s="29">
        <f t="shared" si="557"/>
        <v>1048.2849090189873</v>
      </c>
      <c r="DO75" s="29">
        <f t="shared" si="557"/>
        <v>2015.8233465189874</v>
      </c>
      <c r="DP75" s="29">
        <f t="shared" si="557"/>
        <v>2183.642203322785</v>
      </c>
      <c r="DQ75" s="105">
        <f t="shared" si="558"/>
        <v>1578.0593512658229</v>
      </c>
      <c r="DR75" s="25">
        <v>506640</v>
      </c>
      <c r="DS75" s="25">
        <v>506640</v>
      </c>
      <c r="DT75" s="25">
        <v>506640</v>
      </c>
      <c r="DU75" s="25">
        <v>506640</v>
      </c>
      <c r="DV75" s="25">
        <v>506640</v>
      </c>
      <c r="DW75" s="25">
        <v>506640</v>
      </c>
      <c r="DX75" s="25">
        <v>506640</v>
      </c>
      <c r="DY75" s="25">
        <v>506640</v>
      </c>
      <c r="DZ75" s="25">
        <v>512269</v>
      </c>
      <c r="EA75" s="25">
        <v>527750</v>
      </c>
      <c r="EB75" s="25">
        <v>527750</v>
      </c>
      <c r="EC75" s="25">
        <v>527750</v>
      </c>
      <c r="ED75" s="25">
        <v>527750</v>
      </c>
      <c r="EE75" s="25">
        <v>527750</v>
      </c>
      <c r="EF75" s="25">
        <v>527750</v>
      </c>
      <c r="EG75" s="25">
        <v>527750</v>
      </c>
      <c r="EH75" s="25">
        <v>527750</v>
      </c>
      <c r="EI75" s="25">
        <v>527750</v>
      </c>
      <c r="EJ75" s="25">
        <v>527750</v>
      </c>
      <c r="EK75" s="25">
        <v>533379</v>
      </c>
      <c r="EL75" s="25">
        <v>548860</v>
      </c>
      <c r="EM75" s="25">
        <v>548860</v>
      </c>
      <c r="EN75" s="25">
        <v>548860</v>
      </c>
      <c r="EO75" s="25">
        <v>548860</v>
      </c>
      <c r="EP75" s="25">
        <v>548860</v>
      </c>
      <c r="EQ75" s="25">
        <v>548860</v>
      </c>
      <c r="ER75" s="25">
        <v>548860</v>
      </c>
      <c r="ES75" s="25">
        <v>548860</v>
      </c>
      <c r="ET75" s="25">
        <v>548860</v>
      </c>
      <c r="EU75" s="25">
        <v>548860</v>
      </c>
      <c r="EV75" s="25">
        <v>570814</v>
      </c>
      <c r="EW75" s="25">
        <v>631189</v>
      </c>
      <c r="EX75" s="25">
        <v>631189</v>
      </c>
      <c r="EY75" s="25">
        <v>631189</v>
      </c>
      <c r="EZ75" s="25">
        <v>631189</v>
      </c>
      <c r="FA75" s="25">
        <v>631189</v>
      </c>
      <c r="FB75" s="25">
        <v>631189</v>
      </c>
      <c r="FC75" s="25">
        <v>631189</v>
      </c>
      <c r="FD75" s="25">
        <v>631189</v>
      </c>
      <c r="FE75" s="25">
        <v>631189</v>
      </c>
      <c r="FF75" s="25">
        <v>631189</v>
      </c>
      <c r="FG75" s="25">
        <v>631189</v>
      </c>
      <c r="FH75" s="25">
        <v>631189</v>
      </c>
      <c r="FI75" s="25">
        <v>631189</v>
      </c>
      <c r="FJ75" s="25">
        <v>631189</v>
      </c>
      <c r="FK75" s="25">
        <v>631189</v>
      </c>
      <c r="FL75" s="25">
        <v>631189</v>
      </c>
      <c r="FM75" s="25">
        <v>631189</v>
      </c>
      <c r="FN75" s="25">
        <v>631189</v>
      </c>
      <c r="FO75" s="25">
        <v>631189</v>
      </c>
      <c r="FP75" s="25">
        <v>631189</v>
      </c>
      <c r="FQ75" s="75">
        <v>631189</v>
      </c>
      <c r="FR75" s="28">
        <f t="shared" si="1058"/>
        <v>631189</v>
      </c>
      <c r="FS75" s="25">
        <v>0</v>
      </c>
      <c r="FT75" s="25">
        <v>0</v>
      </c>
      <c r="FU75" s="25">
        <v>0</v>
      </c>
      <c r="FV75" s="25">
        <v>0</v>
      </c>
      <c r="FW75" s="25">
        <v>0</v>
      </c>
      <c r="FX75" s="25">
        <v>0</v>
      </c>
      <c r="FY75" s="25">
        <v>0</v>
      </c>
      <c r="FZ75" s="25">
        <v>0</v>
      </c>
      <c r="GA75" s="25">
        <v>0</v>
      </c>
      <c r="GB75" s="25">
        <v>0</v>
      </c>
      <c r="GC75" s="25">
        <v>0</v>
      </c>
      <c r="GD75" s="25">
        <v>0</v>
      </c>
      <c r="GE75" s="25">
        <v>0</v>
      </c>
      <c r="GF75" s="25">
        <v>0</v>
      </c>
      <c r="GG75" s="25">
        <v>0</v>
      </c>
      <c r="GH75" s="25">
        <v>68874.323199999984</v>
      </c>
      <c r="GI75" s="25">
        <v>0</v>
      </c>
      <c r="GJ75" s="25">
        <v>0</v>
      </c>
      <c r="GK75" s="25">
        <v>0</v>
      </c>
      <c r="GL75" s="25">
        <v>0</v>
      </c>
      <c r="GM75" s="25">
        <v>0</v>
      </c>
      <c r="GN75" s="25">
        <v>100274.83999999997</v>
      </c>
      <c r="GO75" s="25">
        <v>0</v>
      </c>
      <c r="GP75" s="25">
        <v>0</v>
      </c>
      <c r="GQ75" s="25">
        <v>0</v>
      </c>
      <c r="GR75" s="25">
        <v>0</v>
      </c>
      <c r="GS75" s="25">
        <v>0</v>
      </c>
      <c r="GT75" s="25">
        <v>0</v>
      </c>
      <c r="GU75" s="25">
        <v>0</v>
      </c>
      <c r="GV75" s="25">
        <v>0</v>
      </c>
      <c r="GW75" s="25">
        <v>0</v>
      </c>
      <c r="GX75" s="25">
        <v>0</v>
      </c>
      <c r="GY75" s="25">
        <v>0</v>
      </c>
      <c r="GZ75" s="25">
        <v>0</v>
      </c>
      <c r="HA75" s="25">
        <v>0</v>
      </c>
      <c r="HB75" s="25">
        <v>0</v>
      </c>
      <c r="HC75" s="75">
        <v>0</v>
      </c>
      <c r="HD75" s="75">
        <v>0</v>
      </c>
      <c r="HE75" s="75">
        <v>0</v>
      </c>
      <c r="HF75" s="75">
        <v>0</v>
      </c>
      <c r="HG75" s="75">
        <v>0</v>
      </c>
      <c r="HH75" s="75">
        <v>0</v>
      </c>
      <c r="HI75" s="75">
        <v>0</v>
      </c>
      <c r="HJ75" s="75">
        <v>0</v>
      </c>
      <c r="HK75" s="75">
        <v>0</v>
      </c>
      <c r="HL75" s="75">
        <v>0</v>
      </c>
      <c r="HM75" s="75">
        <v>0</v>
      </c>
      <c r="HN75" s="75">
        <v>0</v>
      </c>
      <c r="HO75" s="75">
        <v>0</v>
      </c>
      <c r="HP75" s="75">
        <v>0</v>
      </c>
      <c r="HQ75" s="75">
        <v>0</v>
      </c>
      <c r="HR75" s="75">
        <v>23214</v>
      </c>
      <c r="HS75" s="25">
        <f t="shared" si="27"/>
        <v>506640</v>
      </c>
      <c r="HT75" s="25">
        <f t="shared" si="28"/>
        <v>506640</v>
      </c>
      <c r="HU75" s="25">
        <f t="shared" si="29"/>
        <v>506640</v>
      </c>
      <c r="HV75" s="25">
        <f t="shared" si="30"/>
        <v>506640</v>
      </c>
      <c r="HW75" s="25">
        <f t="shared" si="31"/>
        <v>506640</v>
      </c>
      <c r="HX75" s="25">
        <f t="shared" si="32"/>
        <v>506640</v>
      </c>
      <c r="HY75" s="25">
        <f t="shared" si="33"/>
        <v>506640</v>
      </c>
      <c r="HZ75" s="25">
        <f t="shared" si="34"/>
        <v>506640</v>
      </c>
      <c r="IA75" s="25">
        <f t="shared" si="35"/>
        <v>512269</v>
      </c>
      <c r="IB75" s="25">
        <f t="shared" si="36"/>
        <v>527750</v>
      </c>
      <c r="IC75" s="25">
        <f t="shared" si="37"/>
        <v>527750</v>
      </c>
      <c r="ID75" s="25">
        <f t="shared" si="38"/>
        <v>527750</v>
      </c>
      <c r="IE75" s="25">
        <f t="shared" si="39"/>
        <v>527750</v>
      </c>
      <c r="IF75" s="25">
        <f t="shared" si="40"/>
        <v>527750</v>
      </c>
      <c r="IG75" s="25">
        <f t="shared" si="41"/>
        <v>527750</v>
      </c>
      <c r="IH75" s="25">
        <f t="shared" si="42"/>
        <v>596624.32319999998</v>
      </c>
      <c r="II75" s="25">
        <f t="shared" si="43"/>
        <v>527750</v>
      </c>
      <c r="IJ75" s="25">
        <f t="shared" si="44"/>
        <v>527750</v>
      </c>
      <c r="IK75" s="25">
        <f t="shared" si="45"/>
        <v>527750</v>
      </c>
      <c r="IL75" s="25">
        <f t="shared" si="46"/>
        <v>533379</v>
      </c>
      <c r="IM75" s="25">
        <f t="shared" si="47"/>
        <v>548860</v>
      </c>
      <c r="IN75" s="25">
        <f t="shared" si="48"/>
        <v>649134.84</v>
      </c>
      <c r="IO75" s="25">
        <f t="shared" si="49"/>
        <v>548860</v>
      </c>
      <c r="IP75" s="25">
        <f t="shared" si="50"/>
        <v>548860</v>
      </c>
      <c r="IQ75" s="25">
        <f t="shared" si="840"/>
        <v>548860</v>
      </c>
      <c r="IR75" s="25">
        <f t="shared" si="841"/>
        <v>548860</v>
      </c>
      <c r="IS75" s="25">
        <f t="shared" ref="IS75:IS111" si="1134">+ER75+GS75</f>
        <v>548860</v>
      </c>
      <c r="IT75" s="25">
        <f t="shared" ref="IT75:IT111" si="1135">+ES75+GT75</f>
        <v>548860</v>
      </c>
      <c r="IU75" s="25">
        <f t="shared" ref="IU75:IU152" si="1136">+ET75+GU75</f>
        <v>548860</v>
      </c>
      <c r="IV75" s="25">
        <f t="shared" ref="IV75:IV152" si="1137">+EU75+GV75</f>
        <v>548860</v>
      </c>
      <c r="IW75" s="25">
        <f t="shared" si="671"/>
        <v>570814</v>
      </c>
      <c r="IX75" s="25">
        <f t="shared" si="171"/>
        <v>631189</v>
      </c>
      <c r="IY75" s="25">
        <f t="shared" si="672"/>
        <v>631189</v>
      </c>
      <c r="IZ75" s="25">
        <f t="shared" si="673"/>
        <v>631189</v>
      </c>
      <c r="JA75" s="25">
        <f t="shared" si="842"/>
        <v>631189</v>
      </c>
      <c r="JB75" s="25">
        <f t="shared" si="240"/>
        <v>631189</v>
      </c>
      <c r="JC75" s="25">
        <f t="shared" si="241"/>
        <v>631189</v>
      </c>
      <c r="JD75" s="25">
        <f t="shared" si="835"/>
        <v>631189</v>
      </c>
      <c r="JE75" s="25">
        <f t="shared" si="836"/>
        <v>631189</v>
      </c>
      <c r="JF75" s="25">
        <f t="shared" si="845"/>
        <v>631189</v>
      </c>
      <c r="JG75" s="25">
        <f t="shared" si="846"/>
        <v>631189</v>
      </c>
      <c r="JH75" s="25">
        <f t="shared" si="847"/>
        <v>631189</v>
      </c>
      <c r="JI75" s="25">
        <f t="shared" si="848"/>
        <v>631189</v>
      </c>
      <c r="JJ75" s="25">
        <f t="shared" si="843"/>
        <v>631189</v>
      </c>
      <c r="JK75" s="25">
        <f t="shared" si="844"/>
        <v>631189</v>
      </c>
      <c r="JL75" s="25">
        <f t="shared" si="837"/>
        <v>631189</v>
      </c>
      <c r="JM75" s="25">
        <f t="shared" si="838"/>
        <v>631189</v>
      </c>
      <c r="JN75" s="25">
        <f t="shared" si="428"/>
        <v>631189</v>
      </c>
      <c r="JO75" s="25">
        <f t="shared" si="429"/>
        <v>631189</v>
      </c>
      <c r="JP75" s="25">
        <f t="shared" si="759"/>
        <v>631189</v>
      </c>
      <c r="JQ75" s="25">
        <f t="shared" si="760"/>
        <v>631189</v>
      </c>
      <c r="JR75" s="25">
        <f t="shared" si="761"/>
        <v>654403</v>
      </c>
      <c r="JS75" s="28">
        <f t="shared" si="1059"/>
        <v>636992.5</v>
      </c>
      <c r="JT75" s="30">
        <f t="shared" ref="JT75:JT149" si="1138">+HS75/$N75</f>
        <v>120</v>
      </c>
      <c r="JU75" s="30">
        <f t="shared" ref="JU75:JU149" si="1139">+HT75/$N75</f>
        <v>120</v>
      </c>
      <c r="JV75" s="30">
        <f t="shared" ref="JV75:JV149" si="1140">+HU75/$N75</f>
        <v>120</v>
      </c>
      <c r="JW75" s="30">
        <f t="shared" ref="JW75:JW149" si="1141">+HV75/$N75</f>
        <v>120</v>
      </c>
      <c r="JX75" s="30">
        <f t="shared" ref="JX75:JX149" si="1142">+HW75/$N75</f>
        <v>120</v>
      </c>
      <c r="JY75" s="30">
        <f t="shared" ref="JY75:JY149" si="1143">+HX75/$N75</f>
        <v>120</v>
      </c>
      <c r="JZ75" s="30">
        <f t="shared" ref="JZ75:JZ149" si="1144">+HY75/$N75</f>
        <v>120</v>
      </c>
      <c r="KA75" s="30">
        <f t="shared" ref="KA75:KA149" si="1145">+HZ75/$N75</f>
        <v>120</v>
      </c>
      <c r="KB75" s="30">
        <f t="shared" ref="KB75:KB149" si="1146">+IA75/$N75</f>
        <v>121.33325438180957</v>
      </c>
      <c r="KC75" s="30">
        <f t="shared" ref="KC75:KC149" si="1147">+IB75/$N75</f>
        <v>125</v>
      </c>
      <c r="KD75" s="30">
        <f t="shared" ref="KD75:KD149" si="1148">+IC75/$N75</f>
        <v>125</v>
      </c>
      <c r="KE75" s="30">
        <f t="shared" ref="KE75:KE149" si="1149">+ID75/$N75</f>
        <v>125</v>
      </c>
      <c r="KF75" s="30">
        <f t="shared" ref="KF75:KF149" si="1150">+IE75/$N75</f>
        <v>125</v>
      </c>
      <c r="KG75" s="30">
        <f t="shared" ref="KG75:KG149" si="1151">+IF75/$N75</f>
        <v>125</v>
      </c>
      <c r="KH75" s="30">
        <f t="shared" ref="KH75:KH149" si="1152">+IG75/$N75</f>
        <v>125</v>
      </c>
      <c r="KI75" s="30">
        <f t="shared" ref="KI75:KI149" si="1153">+IH75/$N75</f>
        <v>141.31319829464709</v>
      </c>
      <c r="KJ75" s="30">
        <f t="shared" ref="KJ75:KJ149" si="1154">+II75/$N75</f>
        <v>125</v>
      </c>
      <c r="KK75" s="30">
        <f t="shared" ref="KK75:KK149" si="1155">+IJ75/$N75</f>
        <v>125</v>
      </c>
      <c r="KL75" s="30">
        <f t="shared" ref="KL75:KL149" si="1156">+IK75/$N75</f>
        <v>125</v>
      </c>
      <c r="KM75" s="30">
        <f t="shared" ref="KM75:KM149" si="1157">+IL75/$N75</f>
        <v>126.33325438180957</v>
      </c>
      <c r="KN75" s="30">
        <f t="shared" ref="KN75:KN149" si="1158">+IM75/$N75</f>
        <v>130</v>
      </c>
      <c r="KO75" s="30">
        <f t="shared" ref="KO75:KO149" si="1159">+IN75/$N75</f>
        <v>153.75055423969681</v>
      </c>
      <c r="KP75" s="30">
        <f t="shared" ref="KP75:KP149" si="1160">+IO75/$N75</f>
        <v>130</v>
      </c>
      <c r="KQ75" s="30">
        <f t="shared" ref="KQ75:KQ149" si="1161">+IP75/$N75</f>
        <v>130</v>
      </c>
      <c r="KR75" s="30">
        <f t="shared" ref="KR75:KR149" si="1162">+IQ75/$N75</f>
        <v>130</v>
      </c>
      <c r="KS75" s="30">
        <f t="shared" ref="KS75:KS149" si="1163">+IR75/$N75</f>
        <v>130</v>
      </c>
      <c r="KT75" s="30">
        <f t="shared" ref="KT75:KT149" si="1164">+IS75/$N75</f>
        <v>130</v>
      </c>
      <c r="KU75" s="30">
        <f t="shared" ref="KU75:KU149" si="1165">+IT75/$N75</f>
        <v>130</v>
      </c>
      <c r="KV75" s="30">
        <f t="shared" ref="KV75:KV149" si="1166">+IU75/$N75</f>
        <v>130</v>
      </c>
      <c r="KW75" s="30">
        <f t="shared" ref="KW75:KW149" si="1167">+IV75/$N75</f>
        <v>130</v>
      </c>
      <c r="KX75" s="30">
        <f t="shared" ref="KX75:KX149" si="1168">+IW75/$N75</f>
        <v>135.19990525817147</v>
      </c>
      <c r="KY75" s="30">
        <f t="shared" ref="KY75:KY149" si="1169">+IX75/$N75</f>
        <v>149.5</v>
      </c>
      <c r="KZ75" s="30">
        <f t="shared" ref="KZ75:KZ149" si="1170">+IY75/$N75</f>
        <v>149.5</v>
      </c>
      <c r="LA75" s="30">
        <f t="shared" ref="LA75:LD149" si="1171">+IZ75/$N75</f>
        <v>149.5</v>
      </c>
      <c r="LB75" s="30">
        <f t="shared" si="1171"/>
        <v>149.5</v>
      </c>
      <c r="LC75" s="30">
        <f t="shared" si="1171"/>
        <v>149.5</v>
      </c>
      <c r="LD75" s="30">
        <f t="shared" si="1171"/>
        <v>149.5</v>
      </c>
      <c r="LE75" s="30">
        <f t="shared" si="1133"/>
        <v>149.5</v>
      </c>
      <c r="LF75" s="30">
        <f t="shared" si="1133"/>
        <v>149.5</v>
      </c>
      <c r="LG75" s="30">
        <f t="shared" si="1133"/>
        <v>149.5</v>
      </c>
      <c r="LH75" s="30">
        <f t="shared" si="1133"/>
        <v>149.5</v>
      </c>
      <c r="LI75" s="30">
        <f t="shared" si="1133"/>
        <v>149.5</v>
      </c>
      <c r="LJ75" s="30">
        <f t="shared" si="1133"/>
        <v>149.5</v>
      </c>
      <c r="LK75" s="30">
        <f t="shared" si="1133"/>
        <v>149.5</v>
      </c>
      <c r="LL75" s="30">
        <f t="shared" si="1133"/>
        <v>149.5</v>
      </c>
      <c r="LM75" s="30">
        <f t="shared" si="1133"/>
        <v>149.5</v>
      </c>
      <c r="LN75" s="30">
        <f t="shared" si="1133"/>
        <v>149.5</v>
      </c>
      <c r="LO75" s="30">
        <f t="shared" si="1133"/>
        <v>149.5</v>
      </c>
      <c r="LP75" s="30">
        <f t="shared" si="1133"/>
        <v>149.5</v>
      </c>
      <c r="LQ75" s="30">
        <f t="shared" si="1133"/>
        <v>149.5</v>
      </c>
      <c r="LR75" s="30">
        <f t="shared" si="1133"/>
        <v>149.5</v>
      </c>
      <c r="LS75" s="30">
        <f t="shared" si="1133"/>
        <v>154.99834201800095</v>
      </c>
      <c r="LT75" s="69">
        <f t="shared" si="1060"/>
        <v>150.87458550450023</v>
      </c>
      <c r="LU75" s="40">
        <f t="shared" si="1061"/>
        <v>149.5</v>
      </c>
      <c r="LV75" s="40">
        <f t="shared" si="1062"/>
        <v>5.4983420180009475</v>
      </c>
    </row>
    <row r="76" spans="1:334" x14ac:dyDescent="0.25">
      <c r="A76" s="21">
        <f t="shared" si="1063"/>
        <v>75</v>
      </c>
      <c r="B76" s="22" t="s">
        <v>211</v>
      </c>
      <c r="C76" s="21" t="s">
        <v>538</v>
      </c>
      <c r="D76" s="22" t="s">
        <v>7</v>
      </c>
      <c r="E76" s="23" t="s">
        <v>864</v>
      </c>
      <c r="F76" s="21" t="s">
        <v>1026</v>
      </c>
      <c r="G76" s="32" t="s">
        <v>60</v>
      </c>
      <c r="H76" s="24" t="s">
        <v>292</v>
      </c>
      <c r="I76" s="21" t="s">
        <v>196</v>
      </c>
      <c r="J76" s="94">
        <v>41297</v>
      </c>
      <c r="K76" s="94"/>
      <c r="L76" s="21" t="s">
        <v>275</v>
      </c>
      <c r="M76" s="25">
        <v>1312</v>
      </c>
      <c r="N76" s="25">
        <v>2191</v>
      </c>
      <c r="O76" s="26">
        <v>0.12</v>
      </c>
      <c r="P76" s="27">
        <v>781863.21</v>
      </c>
      <c r="Q76" s="27">
        <v>1173492.3799999999</v>
      </c>
      <c r="R76" s="27">
        <v>1253443.79</v>
      </c>
      <c r="S76" s="27">
        <v>1569584.0599999996</v>
      </c>
      <c r="T76" s="25">
        <v>1511424.78</v>
      </c>
      <c r="U76" s="25">
        <v>1445910.0400000005</v>
      </c>
      <c r="V76" s="25">
        <v>1839067.22</v>
      </c>
      <c r="W76" s="25">
        <v>1039844</v>
      </c>
      <c r="X76" s="25">
        <v>955051.11</v>
      </c>
      <c r="Y76" s="25">
        <v>932838.62</v>
      </c>
      <c r="Z76" s="25">
        <v>1106049</v>
      </c>
      <c r="AA76" s="25">
        <v>811728.85999999987</v>
      </c>
      <c r="AB76" s="25">
        <v>978277.94000000029</v>
      </c>
      <c r="AC76" s="25">
        <v>1145186.2300000002</v>
      </c>
      <c r="AD76" s="25">
        <v>1011822.93</v>
      </c>
      <c r="AE76" s="25">
        <v>1264093.6100000001</v>
      </c>
      <c r="AF76" s="25">
        <v>1680294</v>
      </c>
      <c r="AG76" s="25">
        <v>1035771.9</v>
      </c>
      <c r="AH76" s="25">
        <v>1649906.55</v>
      </c>
      <c r="AI76" s="25">
        <v>990079</v>
      </c>
      <c r="AJ76" s="25">
        <v>1217630</v>
      </c>
      <c r="AK76" s="25">
        <v>1107636</v>
      </c>
      <c r="AL76" s="25">
        <v>822314.95</v>
      </c>
      <c r="AM76" s="25">
        <v>1260369.46</v>
      </c>
      <c r="AN76" s="25">
        <v>1243039.74</v>
      </c>
      <c r="AO76" s="25">
        <v>1280762.99</v>
      </c>
      <c r="AP76" s="25">
        <v>1232916.04</v>
      </c>
      <c r="AQ76" s="25">
        <v>1951179.57</v>
      </c>
      <c r="AR76" s="25">
        <v>1308756.6100000001</v>
      </c>
      <c r="AS76" s="25">
        <v>906971</v>
      </c>
      <c r="AT76" s="25">
        <v>1190583.6599999999</v>
      </c>
      <c r="AU76" s="25">
        <v>1711834.7595161311</v>
      </c>
      <c r="AV76" s="25">
        <v>812499.4381754963</v>
      </c>
      <c r="AW76" s="25">
        <v>1270751.75</v>
      </c>
      <c r="AX76" s="25">
        <v>1571735.6635679998</v>
      </c>
      <c r="AY76" s="25">
        <v>1667853.865216</v>
      </c>
      <c r="AZ76" s="25">
        <v>1058976.3500000001</v>
      </c>
      <c r="BA76" s="25">
        <v>1099191.5512732167</v>
      </c>
      <c r="BB76" s="25">
        <v>850161.35</v>
      </c>
      <c r="BC76" s="25">
        <v>1042470.89</v>
      </c>
      <c r="BD76" s="75">
        <v>754090.54</v>
      </c>
      <c r="BE76" s="75">
        <v>799143.81</v>
      </c>
      <c r="BF76" s="75">
        <v>1316877.24</v>
      </c>
      <c r="BG76" s="75">
        <v>8310.44</v>
      </c>
      <c r="BH76" s="75">
        <v>0</v>
      </c>
      <c r="BI76" s="75">
        <v>0</v>
      </c>
      <c r="BJ76" s="75">
        <v>0</v>
      </c>
      <c r="BK76" s="75">
        <v>0</v>
      </c>
      <c r="BL76" s="75">
        <v>0</v>
      </c>
      <c r="BM76" s="75">
        <v>0</v>
      </c>
      <c r="BN76" s="75">
        <v>0</v>
      </c>
      <c r="BO76" s="75">
        <v>0</v>
      </c>
      <c r="BP76" s="28">
        <f t="shared" si="1057"/>
        <v>0</v>
      </c>
      <c r="BQ76" s="29">
        <f t="shared" si="523"/>
        <v>595.93232469512191</v>
      </c>
      <c r="BR76" s="29">
        <f t="shared" si="524"/>
        <v>894.43016768292671</v>
      </c>
      <c r="BS76" s="29">
        <f t="shared" si="525"/>
        <v>955.36874237804886</v>
      </c>
      <c r="BT76" s="29">
        <f t="shared" si="526"/>
        <v>1196.32931402439</v>
      </c>
      <c r="BU76" s="29">
        <f t="shared" si="527"/>
        <v>1152.0005945121952</v>
      </c>
      <c r="BV76" s="29">
        <f t="shared" si="528"/>
        <v>1102.065579268293</v>
      </c>
      <c r="BW76" s="29">
        <f t="shared" si="529"/>
        <v>1401.7280640243903</v>
      </c>
      <c r="BX76" s="29">
        <f t="shared" si="530"/>
        <v>792.56402439024396</v>
      </c>
      <c r="BY76" s="29">
        <f t="shared" si="531"/>
        <v>727.93529725609756</v>
      </c>
      <c r="BZ76" s="29">
        <f t="shared" si="532"/>
        <v>711.00504573170736</v>
      </c>
      <c r="CA76" s="29">
        <f t="shared" si="533"/>
        <v>843.0251524390244</v>
      </c>
      <c r="CB76" s="29">
        <f t="shared" si="534"/>
        <v>618.69577743902425</v>
      </c>
      <c r="CC76" s="29">
        <f t="shared" si="535"/>
        <v>745.63867378048803</v>
      </c>
      <c r="CD76" s="29">
        <f t="shared" si="536"/>
        <v>872.85535823170744</v>
      </c>
      <c r="CE76" s="29">
        <f t="shared" si="537"/>
        <v>771.20650152439032</v>
      </c>
      <c r="CF76" s="29">
        <f t="shared" si="538"/>
        <v>963.48598323170745</v>
      </c>
      <c r="CG76" s="29">
        <f t="shared" si="539"/>
        <v>1280.7118902439024</v>
      </c>
      <c r="CH76" s="29">
        <f t="shared" si="540"/>
        <v>789.46028963414631</v>
      </c>
      <c r="CI76" s="29">
        <f t="shared" si="541"/>
        <v>1257.5507240853658</v>
      </c>
      <c r="CJ76" s="29">
        <f t="shared" si="542"/>
        <v>754.63338414634143</v>
      </c>
      <c r="CK76" s="29">
        <f t="shared" si="543"/>
        <v>928.07164634146341</v>
      </c>
      <c r="CL76" s="29">
        <f t="shared" si="544"/>
        <v>844.23475609756099</v>
      </c>
      <c r="CM76" s="29">
        <f t="shared" si="545"/>
        <v>626.7644435975609</v>
      </c>
      <c r="CN76" s="29">
        <f t="shared" si="546"/>
        <v>960.64745426829268</v>
      </c>
      <c r="CO76" s="29">
        <f t="shared" si="547"/>
        <v>947.43882621951218</v>
      </c>
      <c r="CP76" s="29">
        <f t="shared" si="548"/>
        <v>976.19130335365855</v>
      </c>
      <c r="CQ76" s="29">
        <f t="shared" si="549"/>
        <v>939.72259146341469</v>
      </c>
      <c r="CR76" s="29">
        <f t="shared" si="839"/>
        <v>1487.1795503048781</v>
      </c>
      <c r="CS76" s="29">
        <f t="shared" si="839"/>
        <v>997.5279039634147</v>
      </c>
      <c r="CT76" s="29">
        <f t="shared" si="839"/>
        <v>691.28887195121956</v>
      </c>
      <c r="CU76" s="29">
        <f t="shared" si="839"/>
        <v>907.45705792682918</v>
      </c>
      <c r="CV76" s="29">
        <f t="shared" si="839"/>
        <v>1304.7521032897341</v>
      </c>
      <c r="CW76" s="29">
        <f t="shared" si="839"/>
        <v>619.28310836546973</v>
      </c>
      <c r="CX76" s="29">
        <f t="shared" si="834"/>
        <v>968.5607850609756</v>
      </c>
      <c r="CY76" s="29">
        <f t="shared" si="834"/>
        <v>1197.9692557682927</v>
      </c>
      <c r="CZ76" s="29">
        <f t="shared" si="834"/>
        <v>1271.2300801951219</v>
      </c>
      <c r="DA76" s="29">
        <f t="shared" si="834"/>
        <v>807.14660823170743</v>
      </c>
      <c r="DB76" s="29">
        <f t="shared" si="834"/>
        <v>837.79843847043958</v>
      </c>
      <c r="DC76" s="29">
        <f t="shared" si="834"/>
        <v>647.98883384146336</v>
      </c>
      <c r="DD76" s="29">
        <f t="shared" si="834"/>
        <v>794.5662271341464</v>
      </c>
      <c r="DE76" s="29">
        <f t="shared" si="551"/>
        <v>574.76413109756095</v>
      </c>
      <c r="DF76" s="29">
        <f t="shared" si="552"/>
        <v>609.10351371951219</v>
      </c>
      <c r="DG76" s="29">
        <f t="shared" si="553"/>
        <v>1003.7174085365854</v>
      </c>
      <c r="DH76" s="29">
        <f t="shared" si="554"/>
        <v>6.3341768292682934</v>
      </c>
      <c r="DI76" s="29">
        <f t="shared" si="555"/>
        <v>0</v>
      </c>
      <c r="DJ76" s="29">
        <f t="shared" si="556"/>
        <v>0</v>
      </c>
      <c r="DK76" s="29">
        <f t="shared" si="556"/>
        <v>0</v>
      </c>
      <c r="DL76" s="29">
        <f t="shared" si="556"/>
        <v>0</v>
      </c>
      <c r="DM76" s="29">
        <f t="shared" si="556"/>
        <v>0</v>
      </c>
      <c r="DN76" s="29">
        <f t="shared" si="557"/>
        <v>0</v>
      </c>
      <c r="DO76" s="29">
        <f t="shared" si="557"/>
        <v>0</v>
      </c>
      <c r="DP76" s="29">
        <f t="shared" si="557"/>
        <v>0</v>
      </c>
      <c r="DQ76" s="105">
        <f t="shared" si="558"/>
        <v>0</v>
      </c>
      <c r="DR76" s="25">
        <v>262920</v>
      </c>
      <c r="DS76" s="25">
        <v>262920</v>
      </c>
      <c r="DT76" s="25">
        <v>262920</v>
      </c>
      <c r="DU76" s="25">
        <v>262920</v>
      </c>
      <c r="DV76" s="25">
        <v>262920</v>
      </c>
      <c r="DW76" s="25">
        <v>262920</v>
      </c>
      <c r="DX76" s="25">
        <v>262920</v>
      </c>
      <c r="DY76" s="25">
        <v>262920</v>
      </c>
      <c r="DZ76" s="25">
        <v>262920</v>
      </c>
      <c r="EA76" s="25">
        <v>268763</v>
      </c>
      <c r="EB76" s="25">
        <v>284830</v>
      </c>
      <c r="EC76" s="25">
        <v>284830</v>
      </c>
      <c r="ED76" s="25">
        <v>284830</v>
      </c>
      <c r="EE76" s="25">
        <v>284830</v>
      </c>
      <c r="EF76" s="25">
        <v>284830</v>
      </c>
      <c r="EG76" s="25">
        <v>284830</v>
      </c>
      <c r="EH76" s="25">
        <v>284830</v>
      </c>
      <c r="EI76" s="25">
        <v>284830</v>
      </c>
      <c r="EJ76" s="25">
        <v>284830</v>
      </c>
      <c r="EK76" s="25">
        <v>284830</v>
      </c>
      <c r="EL76" s="25">
        <v>284830</v>
      </c>
      <c r="EM76" s="25">
        <v>290673</v>
      </c>
      <c r="EN76" s="25">
        <v>306740</v>
      </c>
      <c r="EO76" s="25">
        <v>306740</v>
      </c>
      <c r="EP76" s="25">
        <v>306740</v>
      </c>
      <c r="EQ76" s="25">
        <v>306740</v>
      </c>
      <c r="ER76" s="25">
        <v>306740</v>
      </c>
      <c r="ES76" s="25">
        <v>306740</v>
      </c>
      <c r="ET76" s="25">
        <v>306740</v>
      </c>
      <c r="EU76" s="25">
        <v>306740</v>
      </c>
      <c r="EV76" s="25">
        <v>306740</v>
      </c>
      <c r="EW76" s="25">
        <v>306740</v>
      </c>
      <c r="EX76" s="25">
        <v>306740</v>
      </c>
      <c r="EY76" s="25">
        <v>310830</v>
      </c>
      <c r="EZ76" s="25">
        <v>322077</v>
      </c>
      <c r="FA76" s="25">
        <v>322077</v>
      </c>
      <c r="FB76" s="25">
        <v>322077</v>
      </c>
      <c r="FC76" s="25">
        <v>322077</v>
      </c>
      <c r="FD76" s="25">
        <v>322077</v>
      </c>
      <c r="FE76" s="25">
        <v>322077</v>
      </c>
      <c r="FF76" s="25">
        <v>322077</v>
      </c>
      <c r="FG76" s="25">
        <v>322077</v>
      </c>
      <c r="FH76" s="25">
        <v>322077</v>
      </c>
      <c r="FI76" s="25">
        <v>161039</v>
      </c>
      <c r="FJ76" s="25">
        <v>0</v>
      </c>
      <c r="FK76" s="25">
        <v>0</v>
      </c>
      <c r="FL76" s="25">
        <v>0</v>
      </c>
      <c r="FM76" s="25">
        <v>0</v>
      </c>
      <c r="FN76" s="25">
        <v>0</v>
      </c>
      <c r="FO76" s="25">
        <v>0</v>
      </c>
      <c r="FP76" s="25">
        <v>0</v>
      </c>
      <c r="FQ76" s="75">
        <v>0</v>
      </c>
      <c r="FR76" s="28">
        <f t="shared" si="1058"/>
        <v>0</v>
      </c>
      <c r="FS76" s="25">
        <v>0</v>
      </c>
      <c r="FT76" s="25">
        <v>0</v>
      </c>
      <c r="FU76" s="25">
        <v>0</v>
      </c>
      <c r="FV76" s="25">
        <v>0</v>
      </c>
      <c r="FW76" s="25">
        <v>0</v>
      </c>
      <c r="FX76" s="25">
        <v>0</v>
      </c>
      <c r="FY76" s="25">
        <v>12940</v>
      </c>
      <c r="FZ76" s="25">
        <v>0</v>
      </c>
      <c r="GA76" s="25">
        <v>0</v>
      </c>
      <c r="GB76" s="25">
        <v>0</v>
      </c>
      <c r="GC76" s="25">
        <v>0</v>
      </c>
      <c r="GD76" s="25">
        <v>0</v>
      </c>
      <c r="GE76" s="25">
        <v>0</v>
      </c>
      <c r="GF76" s="25">
        <v>0</v>
      </c>
      <c r="GG76" s="25">
        <v>0</v>
      </c>
      <c r="GH76" s="25">
        <v>0</v>
      </c>
      <c r="GI76" s="25">
        <v>0</v>
      </c>
      <c r="GJ76" s="25">
        <v>0</v>
      </c>
      <c r="GK76" s="25">
        <v>0</v>
      </c>
      <c r="GL76" s="25">
        <v>0</v>
      </c>
      <c r="GM76" s="25">
        <v>0</v>
      </c>
      <c r="GN76" s="25">
        <v>0</v>
      </c>
      <c r="GO76" s="25">
        <v>0</v>
      </c>
      <c r="GP76" s="25">
        <v>0</v>
      </c>
      <c r="GQ76" s="25">
        <v>0</v>
      </c>
      <c r="GR76" s="25">
        <v>0</v>
      </c>
      <c r="GS76" s="25">
        <v>0</v>
      </c>
      <c r="GT76" s="25">
        <v>0</v>
      </c>
      <c r="GU76" s="25">
        <v>0</v>
      </c>
      <c r="GV76" s="25">
        <v>0</v>
      </c>
      <c r="GW76" s="25">
        <v>0</v>
      </c>
      <c r="GX76" s="25">
        <v>0</v>
      </c>
      <c r="GY76" s="25">
        <v>0</v>
      </c>
      <c r="GZ76" s="25">
        <v>0</v>
      </c>
      <c r="HA76" s="25">
        <v>0</v>
      </c>
      <c r="HB76" s="25">
        <v>0</v>
      </c>
      <c r="HC76" s="75">
        <v>0</v>
      </c>
      <c r="HD76" s="75">
        <v>0</v>
      </c>
      <c r="HE76" s="75">
        <v>0</v>
      </c>
      <c r="HF76" s="75">
        <v>0</v>
      </c>
      <c r="HG76" s="75">
        <v>0</v>
      </c>
      <c r="HH76" s="75">
        <v>0</v>
      </c>
      <c r="HI76" s="75">
        <v>0</v>
      </c>
      <c r="HJ76" s="75">
        <v>0</v>
      </c>
      <c r="HK76" s="75">
        <v>0</v>
      </c>
      <c r="HL76" s="75">
        <v>0</v>
      </c>
      <c r="HM76" s="75">
        <v>0</v>
      </c>
      <c r="HN76" s="75">
        <v>0</v>
      </c>
      <c r="HO76" s="75">
        <v>0</v>
      </c>
      <c r="HP76" s="75">
        <v>0</v>
      </c>
      <c r="HQ76" s="75">
        <v>0</v>
      </c>
      <c r="HR76" s="75">
        <v>0</v>
      </c>
      <c r="HS76" s="25">
        <f t="shared" si="27"/>
        <v>262920</v>
      </c>
      <c r="HT76" s="25">
        <f t="shared" si="28"/>
        <v>262920</v>
      </c>
      <c r="HU76" s="25">
        <f t="shared" si="29"/>
        <v>262920</v>
      </c>
      <c r="HV76" s="25">
        <f t="shared" si="30"/>
        <v>262920</v>
      </c>
      <c r="HW76" s="25">
        <f t="shared" si="31"/>
        <v>262920</v>
      </c>
      <c r="HX76" s="25">
        <f t="shared" si="32"/>
        <v>262920</v>
      </c>
      <c r="HY76" s="25">
        <f t="shared" si="33"/>
        <v>275860</v>
      </c>
      <c r="HZ76" s="25">
        <f t="shared" si="34"/>
        <v>262920</v>
      </c>
      <c r="IA76" s="25">
        <f t="shared" si="35"/>
        <v>262920</v>
      </c>
      <c r="IB76" s="25">
        <f t="shared" si="36"/>
        <v>268763</v>
      </c>
      <c r="IC76" s="25">
        <f t="shared" si="37"/>
        <v>284830</v>
      </c>
      <c r="ID76" s="25">
        <f t="shared" si="38"/>
        <v>284830</v>
      </c>
      <c r="IE76" s="25">
        <f t="shared" si="39"/>
        <v>284830</v>
      </c>
      <c r="IF76" s="25">
        <f t="shared" si="40"/>
        <v>284830</v>
      </c>
      <c r="IG76" s="25">
        <f t="shared" si="41"/>
        <v>284830</v>
      </c>
      <c r="IH76" s="25">
        <f t="shared" si="42"/>
        <v>284830</v>
      </c>
      <c r="II76" s="25">
        <f t="shared" si="43"/>
        <v>284830</v>
      </c>
      <c r="IJ76" s="25">
        <f t="shared" si="44"/>
        <v>284830</v>
      </c>
      <c r="IK76" s="25">
        <f t="shared" si="45"/>
        <v>284830</v>
      </c>
      <c r="IL76" s="25">
        <f t="shared" si="46"/>
        <v>284830</v>
      </c>
      <c r="IM76" s="25">
        <f t="shared" si="47"/>
        <v>284830</v>
      </c>
      <c r="IN76" s="25">
        <f t="shared" si="48"/>
        <v>290673</v>
      </c>
      <c r="IO76" s="25">
        <f t="shared" si="49"/>
        <v>306740</v>
      </c>
      <c r="IP76" s="25">
        <f t="shared" si="50"/>
        <v>306740</v>
      </c>
      <c r="IQ76" s="25">
        <f t="shared" si="840"/>
        <v>306740</v>
      </c>
      <c r="IR76" s="25">
        <f t="shared" si="841"/>
        <v>306740</v>
      </c>
      <c r="IS76" s="25">
        <f t="shared" si="1134"/>
        <v>306740</v>
      </c>
      <c r="IT76" s="25">
        <f t="shared" si="1135"/>
        <v>306740</v>
      </c>
      <c r="IU76" s="25">
        <f t="shared" si="1136"/>
        <v>306740</v>
      </c>
      <c r="IV76" s="25">
        <f t="shared" si="1137"/>
        <v>306740</v>
      </c>
      <c r="IW76" s="25">
        <f t="shared" si="671"/>
        <v>306740</v>
      </c>
      <c r="IX76" s="25">
        <f t="shared" si="171"/>
        <v>306740</v>
      </c>
      <c r="IY76" s="25">
        <f t="shared" si="672"/>
        <v>306740</v>
      </c>
      <c r="IZ76" s="25">
        <f t="shared" si="673"/>
        <v>310830</v>
      </c>
      <c r="JA76" s="25">
        <f t="shared" si="842"/>
        <v>322077</v>
      </c>
      <c r="JB76" s="25">
        <f t="shared" si="240"/>
        <v>322077</v>
      </c>
      <c r="JC76" s="25">
        <f t="shared" si="241"/>
        <v>322077</v>
      </c>
      <c r="JD76" s="25">
        <f t="shared" si="835"/>
        <v>322077</v>
      </c>
      <c r="JE76" s="25">
        <f t="shared" si="836"/>
        <v>322077</v>
      </c>
      <c r="JF76" s="25">
        <f t="shared" si="845"/>
        <v>322077</v>
      </c>
      <c r="JG76" s="25">
        <f t="shared" si="846"/>
        <v>322077</v>
      </c>
      <c r="JH76" s="25">
        <f t="shared" si="847"/>
        <v>322077</v>
      </c>
      <c r="JI76" s="25">
        <f t="shared" si="848"/>
        <v>322077</v>
      </c>
      <c r="JJ76" s="25">
        <f t="shared" si="843"/>
        <v>161039</v>
      </c>
      <c r="JK76" s="25">
        <f t="shared" si="844"/>
        <v>0</v>
      </c>
      <c r="JL76" s="25">
        <f t="shared" si="837"/>
        <v>0</v>
      </c>
      <c r="JM76" s="25">
        <f t="shared" si="838"/>
        <v>0</v>
      </c>
      <c r="JN76" s="25">
        <f t="shared" si="428"/>
        <v>0</v>
      </c>
      <c r="JO76" s="25">
        <f t="shared" si="429"/>
        <v>0</v>
      </c>
      <c r="JP76" s="25">
        <f t="shared" si="759"/>
        <v>0</v>
      </c>
      <c r="JQ76" s="25">
        <f t="shared" si="760"/>
        <v>0</v>
      </c>
      <c r="JR76" s="25">
        <f t="shared" si="761"/>
        <v>0</v>
      </c>
      <c r="JS76" s="28">
        <f t="shared" si="1059"/>
        <v>0</v>
      </c>
      <c r="JT76" s="30">
        <f t="shared" si="1138"/>
        <v>120</v>
      </c>
      <c r="JU76" s="30">
        <f t="shared" si="1139"/>
        <v>120</v>
      </c>
      <c r="JV76" s="30">
        <f t="shared" si="1140"/>
        <v>120</v>
      </c>
      <c r="JW76" s="30">
        <f t="shared" si="1141"/>
        <v>120</v>
      </c>
      <c r="JX76" s="30">
        <f t="shared" si="1142"/>
        <v>120</v>
      </c>
      <c r="JY76" s="30">
        <f t="shared" si="1143"/>
        <v>120</v>
      </c>
      <c r="JZ76" s="30">
        <f t="shared" si="1144"/>
        <v>125.90597900502054</v>
      </c>
      <c r="KA76" s="30">
        <f t="shared" si="1145"/>
        <v>120</v>
      </c>
      <c r="KB76" s="30">
        <f t="shared" si="1146"/>
        <v>120</v>
      </c>
      <c r="KC76" s="30">
        <f t="shared" si="1147"/>
        <v>122.666818804199</v>
      </c>
      <c r="KD76" s="30">
        <f t="shared" si="1148"/>
        <v>130</v>
      </c>
      <c r="KE76" s="30">
        <f t="shared" si="1149"/>
        <v>130</v>
      </c>
      <c r="KF76" s="30">
        <f t="shared" si="1150"/>
        <v>130</v>
      </c>
      <c r="KG76" s="30">
        <f t="shared" si="1151"/>
        <v>130</v>
      </c>
      <c r="KH76" s="30">
        <f t="shared" si="1152"/>
        <v>130</v>
      </c>
      <c r="KI76" s="30">
        <f t="shared" si="1153"/>
        <v>130</v>
      </c>
      <c r="KJ76" s="30">
        <f t="shared" si="1154"/>
        <v>130</v>
      </c>
      <c r="KK76" s="30">
        <f t="shared" si="1155"/>
        <v>130</v>
      </c>
      <c r="KL76" s="30">
        <f t="shared" si="1156"/>
        <v>130</v>
      </c>
      <c r="KM76" s="30">
        <f t="shared" si="1157"/>
        <v>130</v>
      </c>
      <c r="KN76" s="30">
        <f t="shared" si="1158"/>
        <v>130</v>
      </c>
      <c r="KO76" s="30">
        <f t="shared" si="1159"/>
        <v>132.66681880419898</v>
      </c>
      <c r="KP76" s="30">
        <f t="shared" si="1160"/>
        <v>140</v>
      </c>
      <c r="KQ76" s="30">
        <f t="shared" si="1161"/>
        <v>140</v>
      </c>
      <c r="KR76" s="30">
        <f t="shared" si="1162"/>
        <v>140</v>
      </c>
      <c r="KS76" s="30">
        <f t="shared" si="1163"/>
        <v>140</v>
      </c>
      <c r="KT76" s="30">
        <f t="shared" si="1164"/>
        <v>140</v>
      </c>
      <c r="KU76" s="30">
        <f t="shared" si="1165"/>
        <v>140</v>
      </c>
      <c r="KV76" s="30">
        <f t="shared" si="1166"/>
        <v>140</v>
      </c>
      <c r="KW76" s="30">
        <f t="shared" si="1167"/>
        <v>140</v>
      </c>
      <c r="KX76" s="30">
        <f t="shared" si="1168"/>
        <v>140</v>
      </c>
      <c r="KY76" s="30">
        <f t="shared" si="1169"/>
        <v>140</v>
      </c>
      <c r="KZ76" s="30">
        <f t="shared" si="1170"/>
        <v>140</v>
      </c>
      <c r="LA76" s="30">
        <f t="shared" si="1171"/>
        <v>141.86672752167959</v>
      </c>
      <c r="LB76" s="30">
        <f t="shared" si="1171"/>
        <v>147</v>
      </c>
      <c r="LC76" s="30">
        <f t="shared" si="1171"/>
        <v>147</v>
      </c>
      <c r="LD76" s="30">
        <f t="shared" si="1171"/>
        <v>147</v>
      </c>
      <c r="LE76" s="30">
        <f t="shared" si="1133"/>
        <v>147</v>
      </c>
      <c r="LF76" s="30">
        <f t="shared" si="1133"/>
        <v>147</v>
      </c>
      <c r="LG76" s="30">
        <f t="shared" si="1133"/>
        <v>147</v>
      </c>
      <c r="LH76" s="30">
        <f t="shared" si="1133"/>
        <v>147</v>
      </c>
      <c r="LI76" s="30">
        <f t="shared" si="1133"/>
        <v>147</v>
      </c>
      <c r="LJ76" s="30">
        <f t="shared" si="1133"/>
        <v>147</v>
      </c>
      <c r="LK76" s="30">
        <f t="shared" si="1133"/>
        <v>73.500228206298488</v>
      </c>
      <c r="LL76" s="30">
        <f t="shared" si="1133"/>
        <v>0</v>
      </c>
      <c r="LM76" s="30">
        <f t="shared" si="1133"/>
        <v>0</v>
      </c>
      <c r="LN76" s="30">
        <f t="shared" si="1133"/>
        <v>0</v>
      </c>
      <c r="LO76" s="30">
        <f t="shared" si="1133"/>
        <v>0</v>
      </c>
      <c r="LP76" s="30">
        <f t="shared" si="1133"/>
        <v>0</v>
      </c>
      <c r="LQ76" s="30">
        <f t="shared" si="1133"/>
        <v>0</v>
      </c>
      <c r="LR76" s="30">
        <f t="shared" si="1133"/>
        <v>0</v>
      </c>
      <c r="LS76" s="30">
        <f t="shared" si="1133"/>
        <v>0</v>
      </c>
      <c r="LT76" s="69">
        <f t="shared" si="1060"/>
        <v>0</v>
      </c>
      <c r="LU76" s="40">
        <f t="shared" si="1061"/>
        <v>0</v>
      </c>
      <c r="LV76" s="40">
        <f t="shared" si="1062"/>
        <v>0</v>
      </c>
    </row>
    <row r="77" spans="1:334" x14ac:dyDescent="0.25">
      <c r="A77" s="21">
        <f t="shared" si="1063"/>
        <v>76</v>
      </c>
      <c r="B77" s="22" t="s">
        <v>211</v>
      </c>
      <c r="C77" s="21" t="s">
        <v>539</v>
      </c>
      <c r="D77" s="22" t="s">
        <v>7</v>
      </c>
      <c r="E77" s="23" t="s">
        <v>865</v>
      </c>
      <c r="F77" s="21" t="s">
        <v>1124</v>
      </c>
      <c r="G77" s="32" t="s">
        <v>1467</v>
      </c>
      <c r="H77" s="31" t="s">
        <v>291</v>
      </c>
      <c r="I77" s="21" t="s">
        <v>196</v>
      </c>
      <c r="J77" s="94">
        <v>41371</v>
      </c>
      <c r="K77" s="94"/>
      <c r="L77" s="21" t="s">
        <v>275</v>
      </c>
      <c r="M77" s="25">
        <v>1395</v>
      </c>
      <c r="N77" s="25">
        <v>2330</v>
      </c>
      <c r="O77" s="26">
        <v>0.12</v>
      </c>
      <c r="P77" s="27">
        <v>690808.75</v>
      </c>
      <c r="Q77" s="27">
        <v>1503805.8099999998</v>
      </c>
      <c r="R77" s="27">
        <v>983273.99999999988</v>
      </c>
      <c r="S77" s="27">
        <v>1936050.9900000005</v>
      </c>
      <c r="T77" s="25">
        <v>1488890.67</v>
      </c>
      <c r="U77" s="25">
        <v>2016878.5500000003</v>
      </c>
      <c r="V77" s="25">
        <v>1451485.42</v>
      </c>
      <c r="W77" s="25">
        <v>1295832.8299999998</v>
      </c>
      <c r="X77" s="25">
        <v>2030012.9799999997</v>
      </c>
      <c r="Y77" s="25">
        <v>3263325.59</v>
      </c>
      <c r="Z77" s="25">
        <v>1155027.75</v>
      </c>
      <c r="AA77" s="25">
        <v>1667176.1599999995</v>
      </c>
      <c r="AB77" s="25">
        <v>2122049.0400000005</v>
      </c>
      <c r="AC77" s="25">
        <v>2527113.3400000003</v>
      </c>
      <c r="AD77" s="25">
        <v>2044014.6</v>
      </c>
      <c r="AE77" s="25">
        <v>3705097.9906999823</v>
      </c>
      <c r="AF77" s="25">
        <v>2263810.3899999997</v>
      </c>
      <c r="AG77" s="25">
        <v>1739730.0525</v>
      </c>
      <c r="AH77" s="25">
        <v>2099302.2419000007</v>
      </c>
      <c r="AI77" s="25">
        <v>2096495</v>
      </c>
      <c r="AJ77" s="25">
        <v>2599712.5345999994</v>
      </c>
      <c r="AK77" s="25">
        <v>4604602.53</v>
      </c>
      <c r="AL77" s="25">
        <v>1784800.7293700001</v>
      </c>
      <c r="AM77" s="25">
        <v>2731323.1699000006</v>
      </c>
      <c r="AN77" s="25">
        <v>3110897.89</v>
      </c>
      <c r="AO77" s="25">
        <v>3331274.81</v>
      </c>
      <c r="AP77" s="25">
        <v>3495029.85</v>
      </c>
      <c r="AQ77" s="25">
        <v>4857991.6623000009</v>
      </c>
      <c r="AR77" s="25">
        <v>3637304.2015000004</v>
      </c>
      <c r="AS77" s="25">
        <v>2779309.7163000004</v>
      </c>
      <c r="AT77" s="25">
        <v>2858885.5603</v>
      </c>
      <c r="AU77" s="25">
        <v>2598823.1643013018</v>
      </c>
      <c r="AV77" s="25">
        <v>2223593.4793803459</v>
      </c>
      <c r="AW77" s="25">
        <v>5445378.75</v>
      </c>
      <c r="AX77" s="25">
        <v>2779896</v>
      </c>
      <c r="AY77" s="25">
        <v>3039511.09</v>
      </c>
      <c r="AZ77" s="25">
        <v>3672074.952</v>
      </c>
      <c r="BA77" s="25">
        <v>6288427.5115160123</v>
      </c>
      <c r="BB77" s="25">
        <v>3320929.83</v>
      </c>
      <c r="BC77" s="25">
        <v>6806682.8691000212</v>
      </c>
      <c r="BD77" s="75">
        <v>4211423.7</v>
      </c>
      <c r="BE77" s="75">
        <v>3602992.0812800005</v>
      </c>
      <c r="BF77" s="75">
        <v>4134825.2663800009</v>
      </c>
      <c r="BG77" s="75">
        <v>3060947.19</v>
      </c>
      <c r="BH77" s="75">
        <v>3281206.28</v>
      </c>
      <c r="BI77" s="75">
        <v>5436147.4199999999</v>
      </c>
      <c r="BJ77" s="75">
        <v>0</v>
      </c>
      <c r="BK77" s="75">
        <v>0</v>
      </c>
      <c r="BL77" s="75">
        <v>0</v>
      </c>
      <c r="BM77" s="75">
        <v>0</v>
      </c>
      <c r="BN77" s="75">
        <v>0</v>
      </c>
      <c r="BO77" s="75">
        <v>0</v>
      </c>
      <c r="BP77" s="28">
        <f t="shared" si="1057"/>
        <v>0</v>
      </c>
      <c r="BQ77" s="29">
        <f t="shared" si="523"/>
        <v>495.20340501792117</v>
      </c>
      <c r="BR77" s="29">
        <f t="shared" si="524"/>
        <v>1077.9969964157706</v>
      </c>
      <c r="BS77" s="29">
        <f t="shared" si="525"/>
        <v>704.85591397849453</v>
      </c>
      <c r="BT77" s="29">
        <f t="shared" si="526"/>
        <v>1387.8501720430111</v>
      </c>
      <c r="BU77" s="29">
        <f t="shared" si="527"/>
        <v>1067.3051397849463</v>
      </c>
      <c r="BV77" s="29">
        <f t="shared" si="528"/>
        <v>1445.7910752688174</v>
      </c>
      <c r="BW77" s="29">
        <f t="shared" si="529"/>
        <v>1040.4913405017921</v>
      </c>
      <c r="BX77" s="29">
        <f t="shared" si="530"/>
        <v>928.91242293906794</v>
      </c>
      <c r="BY77" s="29">
        <f t="shared" si="531"/>
        <v>1455.2064372759855</v>
      </c>
      <c r="BZ77" s="29">
        <f t="shared" si="532"/>
        <v>2339.3014982078853</v>
      </c>
      <c r="CA77" s="29">
        <f t="shared" si="533"/>
        <v>827.97688172043013</v>
      </c>
      <c r="CB77" s="29">
        <f t="shared" si="534"/>
        <v>1195.1083584229386</v>
      </c>
      <c r="CC77" s="29">
        <f t="shared" si="535"/>
        <v>1521.1821075268822</v>
      </c>
      <c r="CD77" s="29">
        <f t="shared" si="536"/>
        <v>1811.5507813620075</v>
      </c>
      <c r="CE77" s="29">
        <f t="shared" si="537"/>
        <v>1465.2434408602151</v>
      </c>
      <c r="CF77" s="29">
        <f t="shared" si="538"/>
        <v>2655.9842227240015</v>
      </c>
      <c r="CG77" s="29">
        <f t="shared" si="539"/>
        <v>1622.8031469534048</v>
      </c>
      <c r="CH77" s="29">
        <f t="shared" si="540"/>
        <v>1247.1183172043011</v>
      </c>
      <c r="CI77" s="29">
        <f t="shared" si="541"/>
        <v>1504.8761590681008</v>
      </c>
      <c r="CJ77" s="29">
        <f t="shared" si="542"/>
        <v>1502.8637992831541</v>
      </c>
      <c r="CK77" s="29">
        <f t="shared" si="543"/>
        <v>1863.5932147670246</v>
      </c>
      <c r="CL77" s="29">
        <f t="shared" si="544"/>
        <v>3300.7903440860218</v>
      </c>
      <c r="CM77" s="29">
        <f t="shared" si="545"/>
        <v>1279.4270461433691</v>
      </c>
      <c r="CN77" s="29">
        <f t="shared" si="546"/>
        <v>1957.9377562007173</v>
      </c>
      <c r="CO77" s="29">
        <f t="shared" si="547"/>
        <v>2230.034329749104</v>
      </c>
      <c r="CP77" s="29">
        <f t="shared" si="548"/>
        <v>2388.0106164874551</v>
      </c>
      <c r="CQ77" s="29">
        <f t="shared" si="549"/>
        <v>2505.3977419354837</v>
      </c>
      <c r="CR77" s="29">
        <f t="shared" si="839"/>
        <v>3482.4312991397856</v>
      </c>
      <c r="CS77" s="29">
        <f t="shared" si="839"/>
        <v>2607.3865243727601</v>
      </c>
      <c r="CT77" s="29">
        <f t="shared" si="839"/>
        <v>1992.3367141935487</v>
      </c>
      <c r="CU77" s="29">
        <f t="shared" si="839"/>
        <v>2049.3803299641577</v>
      </c>
      <c r="CV77" s="29">
        <f t="shared" si="839"/>
        <v>1862.9556733342665</v>
      </c>
      <c r="CW77" s="29">
        <f t="shared" si="839"/>
        <v>1593.9738203443339</v>
      </c>
      <c r="CX77" s="29">
        <f t="shared" si="834"/>
        <v>3903.4973118279568</v>
      </c>
      <c r="CY77" s="29">
        <f t="shared" si="834"/>
        <v>1992.7569892473118</v>
      </c>
      <c r="CZ77" s="29">
        <f t="shared" si="834"/>
        <v>2178.8609964157704</v>
      </c>
      <c r="DA77" s="29">
        <f t="shared" si="834"/>
        <v>2632.311793548387</v>
      </c>
      <c r="DB77" s="29">
        <f t="shared" si="834"/>
        <v>4507.833341588539</v>
      </c>
      <c r="DC77" s="29">
        <f t="shared" si="834"/>
        <v>2380.5948602150538</v>
      </c>
      <c r="DD77" s="29">
        <f t="shared" si="834"/>
        <v>4879.342558494639</v>
      </c>
      <c r="DE77" s="29">
        <f t="shared" si="551"/>
        <v>3018.9417204301076</v>
      </c>
      <c r="DF77" s="29">
        <f t="shared" si="552"/>
        <v>2582.7900224229393</v>
      </c>
      <c r="DG77" s="29">
        <f t="shared" si="553"/>
        <v>2964.0324490179219</v>
      </c>
      <c r="DH77" s="29">
        <f t="shared" si="554"/>
        <v>2194.2273763440858</v>
      </c>
      <c r="DI77" s="29">
        <f t="shared" si="555"/>
        <v>2352.1191971326161</v>
      </c>
      <c r="DJ77" s="29">
        <f t="shared" si="556"/>
        <v>3896.8798709677417</v>
      </c>
      <c r="DK77" s="29">
        <f t="shared" si="556"/>
        <v>0</v>
      </c>
      <c r="DL77" s="29">
        <f t="shared" si="556"/>
        <v>0</v>
      </c>
      <c r="DM77" s="29">
        <f t="shared" si="556"/>
        <v>0</v>
      </c>
      <c r="DN77" s="29">
        <f t="shared" si="557"/>
        <v>0</v>
      </c>
      <c r="DO77" s="29">
        <f t="shared" si="557"/>
        <v>0</v>
      </c>
      <c r="DP77" s="29">
        <f t="shared" si="557"/>
        <v>0</v>
      </c>
      <c r="DQ77" s="105">
        <f t="shared" si="558"/>
        <v>0</v>
      </c>
      <c r="DR77" s="25">
        <v>223680</v>
      </c>
      <c r="DS77" s="25">
        <v>279600</v>
      </c>
      <c r="DT77" s="25">
        <v>279600</v>
      </c>
      <c r="DU77" s="25">
        <v>279600</v>
      </c>
      <c r="DV77" s="25">
        <v>279600</v>
      </c>
      <c r="DW77" s="25">
        <v>279600</v>
      </c>
      <c r="DX77" s="25">
        <v>279600</v>
      </c>
      <c r="DY77" s="25">
        <v>279600</v>
      </c>
      <c r="DZ77" s="25">
        <v>279600</v>
      </c>
      <c r="EA77" s="25">
        <v>279600</v>
      </c>
      <c r="EB77" s="25">
        <v>287367</v>
      </c>
      <c r="EC77" s="25">
        <v>302900</v>
      </c>
      <c r="ED77" s="25">
        <v>302900</v>
      </c>
      <c r="EE77" s="25">
        <v>302900</v>
      </c>
      <c r="EF77" s="25">
        <v>302900</v>
      </c>
      <c r="EG77" s="25">
        <v>302900</v>
      </c>
      <c r="EH77" s="25">
        <v>302900</v>
      </c>
      <c r="EI77" s="25">
        <v>302900</v>
      </c>
      <c r="EJ77" s="25">
        <v>302900</v>
      </c>
      <c r="EK77" s="25">
        <v>302900</v>
      </c>
      <c r="EL77" s="25">
        <v>302900</v>
      </c>
      <c r="EM77" s="25">
        <v>302900</v>
      </c>
      <c r="EN77" s="25">
        <v>310667</v>
      </c>
      <c r="EO77" s="25">
        <v>326200</v>
      </c>
      <c r="EP77" s="25">
        <v>326200</v>
      </c>
      <c r="EQ77" s="25">
        <v>326200</v>
      </c>
      <c r="ER77" s="25">
        <v>326200</v>
      </c>
      <c r="ES77" s="25">
        <v>326200</v>
      </c>
      <c r="ET77" s="25">
        <v>326200</v>
      </c>
      <c r="EU77" s="25">
        <v>326200</v>
      </c>
      <c r="EV77" s="25">
        <v>326200</v>
      </c>
      <c r="EW77" s="25">
        <v>326200</v>
      </c>
      <c r="EX77" s="25">
        <v>326200</v>
      </c>
      <c r="EY77" s="25">
        <v>326200</v>
      </c>
      <c r="EZ77" s="25">
        <v>342510</v>
      </c>
      <c r="FA77" s="25">
        <v>375130</v>
      </c>
      <c r="FB77" s="25">
        <v>375130</v>
      </c>
      <c r="FC77" s="25">
        <v>375130</v>
      </c>
      <c r="FD77" s="25">
        <v>375130</v>
      </c>
      <c r="FE77" s="25">
        <v>375130</v>
      </c>
      <c r="FF77" s="25">
        <v>375130</v>
      </c>
      <c r="FG77" s="25">
        <v>375130</v>
      </c>
      <c r="FH77" s="25">
        <v>375130</v>
      </c>
      <c r="FI77" s="25">
        <v>375130</v>
      </c>
      <c r="FJ77" s="25">
        <v>375130</v>
      </c>
      <c r="FK77" s="25">
        <v>375130</v>
      </c>
      <c r="FL77" s="25">
        <v>0</v>
      </c>
      <c r="FM77" s="25">
        <v>0</v>
      </c>
      <c r="FN77" s="25">
        <v>0</v>
      </c>
      <c r="FO77" s="25">
        <v>0</v>
      </c>
      <c r="FP77" s="25">
        <v>0</v>
      </c>
      <c r="FQ77" s="75">
        <v>0</v>
      </c>
      <c r="FR77" s="28">
        <f t="shared" si="1058"/>
        <v>0</v>
      </c>
      <c r="FS77" s="25">
        <v>0</v>
      </c>
      <c r="FT77" s="25">
        <v>0</v>
      </c>
      <c r="FU77" s="25">
        <v>0</v>
      </c>
      <c r="FV77" s="25">
        <v>0</v>
      </c>
      <c r="FW77" s="25">
        <v>0</v>
      </c>
      <c r="FX77" s="25">
        <v>0</v>
      </c>
      <c r="FY77" s="25">
        <v>0</v>
      </c>
      <c r="FZ77" s="25">
        <v>0</v>
      </c>
      <c r="GA77" s="25">
        <v>0</v>
      </c>
      <c r="GB77" s="25">
        <v>111961</v>
      </c>
      <c r="GC77" s="25">
        <v>0</v>
      </c>
      <c r="GD77" s="25">
        <v>0</v>
      </c>
      <c r="GE77" s="25">
        <v>0</v>
      </c>
      <c r="GF77" s="25">
        <v>353.60080000001471</v>
      </c>
      <c r="GG77" s="25">
        <v>0</v>
      </c>
      <c r="GH77" s="25">
        <v>131293.95400000003</v>
      </c>
      <c r="GI77" s="25">
        <v>0</v>
      </c>
      <c r="GJ77" s="25">
        <v>0</v>
      </c>
      <c r="GK77" s="25">
        <v>0</v>
      </c>
      <c r="GL77" s="25">
        <v>0</v>
      </c>
      <c r="GM77" s="25">
        <v>9065.5041519998922</v>
      </c>
      <c r="GN77" s="25">
        <v>249652.30359999998</v>
      </c>
      <c r="GO77" s="25">
        <v>0</v>
      </c>
      <c r="GP77" s="25">
        <v>1559</v>
      </c>
      <c r="GQ77" s="25">
        <v>47108</v>
      </c>
      <c r="GR77" s="25">
        <v>73553</v>
      </c>
      <c r="GS77" s="25">
        <v>93204</v>
      </c>
      <c r="GT77" s="25">
        <v>256759</v>
      </c>
      <c r="GU77" s="25">
        <v>110277</v>
      </c>
      <c r="GV77" s="25">
        <v>7317</v>
      </c>
      <c r="GW77" s="25">
        <v>16866</v>
      </c>
      <c r="GX77" s="25">
        <v>0</v>
      </c>
      <c r="GY77" s="25">
        <v>0</v>
      </c>
      <c r="GZ77" s="25">
        <v>327245</v>
      </c>
      <c r="HA77" s="25">
        <v>0</v>
      </c>
      <c r="HB77" s="25">
        <v>0</v>
      </c>
      <c r="HC77" s="75">
        <v>0</v>
      </c>
      <c r="HD77" s="75">
        <v>0</v>
      </c>
      <c r="HE77" s="75">
        <v>0</v>
      </c>
      <c r="HF77" s="75">
        <v>0</v>
      </c>
      <c r="HG77" s="75">
        <v>0</v>
      </c>
      <c r="HH77" s="75">
        <v>0</v>
      </c>
      <c r="HI77" s="75">
        <v>0</v>
      </c>
      <c r="HJ77" s="75">
        <v>0</v>
      </c>
      <c r="HK77" s="75">
        <v>0</v>
      </c>
      <c r="HL77" s="75">
        <v>0</v>
      </c>
      <c r="HM77" s="75">
        <v>0</v>
      </c>
      <c r="HN77" s="75">
        <v>0</v>
      </c>
      <c r="HO77" s="75">
        <v>0</v>
      </c>
      <c r="HP77" s="75">
        <v>0</v>
      </c>
      <c r="HQ77" s="75">
        <v>0</v>
      </c>
      <c r="HR77" s="75">
        <v>0</v>
      </c>
      <c r="HS77" s="25">
        <f t="shared" si="27"/>
        <v>223680</v>
      </c>
      <c r="HT77" s="25">
        <f t="shared" si="28"/>
        <v>279600</v>
      </c>
      <c r="HU77" s="25">
        <f t="shared" si="29"/>
        <v>279600</v>
      </c>
      <c r="HV77" s="25">
        <f t="shared" si="30"/>
        <v>279600</v>
      </c>
      <c r="HW77" s="25">
        <f t="shared" si="31"/>
        <v>279600</v>
      </c>
      <c r="HX77" s="25">
        <f t="shared" si="32"/>
        <v>279600</v>
      </c>
      <c r="HY77" s="25">
        <f t="shared" si="33"/>
        <v>279600</v>
      </c>
      <c r="HZ77" s="25">
        <f t="shared" si="34"/>
        <v>279600</v>
      </c>
      <c r="IA77" s="25">
        <f t="shared" si="35"/>
        <v>279600</v>
      </c>
      <c r="IB77" s="25">
        <f t="shared" si="36"/>
        <v>391561</v>
      </c>
      <c r="IC77" s="25">
        <f t="shared" si="37"/>
        <v>287367</v>
      </c>
      <c r="ID77" s="25">
        <f t="shared" si="38"/>
        <v>302900</v>
      </c>
      <c r="IE77" s="25">
        <f t="shared" si="39"/>
        <v>302900</v>
      </c>
      <c r="IF77" s="25">
        <f t="shared" si="40"/>
        <v>303253.60080000001</v>
      </c>
      <c r="IG77" s="25">
        <f t="shared" si="41"/>
        <v>302900</v>
      </c>
      <c r="IH77" s="25">
        <f t="shared" si="42"/>
        <v>434193.95400000003</v>
      </c>
      <c r="II77" s="25">
        <f t="shared" si="43"/>
        <v>302900</v>
      </c>
      <c r="IJ77" s="25">
        <f t="shared" si="44"/>
        <v>302900</v>
      </c>
      <c r="IK77" s="25">
        <f t="shared" si="45"/>
        <v>302900</v>
      </c>
      <c r="IL77" s="25">
        <f t="shared" si="46"/>
        <v>302900</v>
      </c>
      <c r="IM77" s="25">
        <f t="shared" si="47"/>
        <v>311965.50415199989</v>
      </c>
      <c r="IN77" s="25">
        <f t="shared" si="48"/>
        <v>552552.30359999998</v>
      </c>
      <c r="IO77" s="25">
        <f t="shared" si="49"/>
        <v>310667</v>
      </c>
      <c r="IP77" s="25">
        <f t="shared" si="50"/>
        <v>327759</v>
      </c>
      <c r="IQ77" s="25">
        <f t="shared" si="840"/>
        <v>373308</v>
      </c>
      <c r="IR77" s="25">
        <f t="shared" si="841"/>
        <v>399753</v>
      </c>
      <c r="IS77" s="25">
        <f t="shared" si="1134"/>
        <v>419404</v>
      </c>
      <c r="IT77" s="25">
        <f t="shared" si="1135"/>
        <v>582959</v>
      </c>
      <c r="IU77" s="25">
        <f t="shared" si="1136"/>
        <v>436477</v>
      </c>
      <c r="IV77" s="25">
        <f t="shared" si="1137"/>
        <v>333517</v>
      </c>
      <c r="IW77" s="25">
        <f t="shared" si="671"/>
        <v>343066</v>
      </c>
      <c r="IX77" s="25">
        <f t="shared" si="171"/>
        <v>326200</v>
      </c>
      <c r="IY77" s="25">
        <f t="shared" si="672"/>
        <v>326200</v>
      </c>
      <c r="IZ77" s="25">
        <f t="shared" si="673"/>
        <v>653445</v>
      </c>
      <c r="JA77" s="25">
        <f t="shared" si="842"/>
        <v>342510</v>
      </c>
      <c r="JB77" s="25">
        <f t="shared" si="240"/>
        <v>375130</v>
      </c>
      <c r="JC77" s="25">
        <f t="shared" si="241"/>
        <v>375130</v>
      </c>
      <c r="JD77" s="25">
        <f t="shared" si="835"/>
        <v>375130</v>
      </c>
      <c r="JE77" s="25">
        <f t="shared" si="836"/>
        <v>375130</v>
      </c>
      <c r="JF77" s="25">
        <f t="shared" si="845"/>
        <v>375130</v>
      </c>
      <c r="JG77" s="25">
        <f t="shared" si="846"/>
        <v>375130</v>
      </c>
      <c r="JH77" s="25">
        <f t="shared" si="847"/>
        <v>375130</v>
      </c>
      <c r="JI77" s="25">
        <f t="shared" si="848"/>
        <v>375130</v>
      </c>
      <c r="JJ77" s="25">
        <f t="shared" si="843"/>
        <v>375130</v>
      </c>
      <c r="JK77" s="25">
        <f t="shared" si="844"/>
        <v>375130</v>
      </c>
      <c r="JL77" s="25">
        <f t="shared" si="837"/>
        <v>375130</v>
      </c>
      <c r="JM77" s="25">
        <f t="shared" si="838"/>
        <v>0</v>
      </c>
      <c r="JN77" s="25">
        <f t="shared" si="428"/>
        <v>0</v>
      </c>
      <c r="JO77" s="25">
        <f t="shared" si="429"/>
        <v>0</v>
      </c>
      <c r="JP77" s="25">
        <f t="shared" si="759"/>
        <v>0</v>
      </c>
      <c r="JQ77" s="25">
        <f t="shared" si="760"/>
        <v>0</v>
      </c>
      <c r="JR77" s="25">
        <f t="shared" si="761"/>
        <v>0</v>
      </c>
      <c r="JS77" s="28">
        <f t="shared" si="1059"/>
        <v>0</v>
      </c>
      <c r="JT77" s="30">
        <f t="shared" si="1138"/>
        <v>96</v>
      </c>
      <c r="JU77" s="30">
        <f t="shared" si="1139"/>
        <v>120</v>
      </c>
      <c r="JV77" s="30">
        <f t="shared" si="1140"/>
        <v>120</v>
      </c>
      <c r="JW77" s="30">
        <f t="shared" si="1141"/>
        <v>120</v>
      </c>
      <c r="JX77" s="30">
        <f t="shared" si="1142"/>
        <v>120</v>
      </c>
      <c r="JY77" s="30">
        <f t="shared" si="1143"/>
        <v>120</v>
      </c>
      <c r="JZ77" s="30">
        <f t="shared" si="1144"/>
        <v>120</v>
      </c>
      <c r="KA77" s="30">
        <f t="shared" si="1145"/>
        <v>120</v>
      </c>
      <c r="KB77" s="30">
        <f t="shared" si="1146"/>
        <v>120</v>
      </c>
      <c r="KC77" s="30">
        <f t="shared" si="1147"/>
        <v>168.05193133047212</v>
      </c>
      <c r="KD77" s="30">
        <f t="shared" si="1148"/>
        <v>123.33347639484978</v>
      </c>
      <c r="KE77" s="30">
        <f t="shared" si="1149"/>
        <v>130</v>
      </c>
      <c r="KF77" s="30">
        <f t="shared" si="1150"/>
        <v>130</v>
      </c>
      <c r="KG77" s="30">
        <f t="shared" si="1151"/>
        <v>130.15176</v>
      </c>
      <c r="KH77" s="30">
        <f t="shared" si="1152"/>
        <v>130</v>
      </c>
      <c r="KI77" s="30">
        <f t="shared" si="1153"/>
        <v>186.3493364806867</v>
      </c>
      <c r="KJ77" s="30">
        <f t="shared" si="1154"/>
        <v>130</v>
      </c>
      <c r="KK77" s="30">
        <f t="shared" si="1155"/>
        <v>130</v>
      </c>
      <c r="KL77" s="30">
        <f t="shared" si="1156"/>
        <v>130</v>
      </c>
      <c r="KM77" s="30">
        <f t="shared" si="1157"/>
        <v>130</v>
      </c>
      <c r="KN77" s="30">
        <f t="shared" si="1158"/>
        <v>133.89077431416305</v>
      </c>
      <c r="KO77" s="30">
        <f t="shared" si="1159"/>
        <v>237.146911416309</v>
      </c>
      <c r="KP77" s="30">
        <f t="shared" si="1160"/>
        <v>133.33347639484978</v>
      </c>
      <c r="KQ77" s="30">
        <f t="shared" si="1161"/>
        <v>140.66909871244636</v>
      </c>
      <c r="KR77" s="30">
        <f t="shared" si="1162"/>
        <v>160.21802575107296</v>
      </c>
      <c r="KS77" s="30">
        <f t="shared" si="1163"/>
        <v>171.56781115879829</v>
      </c>
      <c r="KT77" s="30">
        <f t="shared" si="1164"/>
        <v>180.00171673819742</v>
      </c>
      <c r="KU77" s="30">
        <f t="shared" si="1165"/>
        <v>250.1969957081545</v>
      </c>
      <c r="KV77" s="30">
        <f t="shared" si="1166"/>
        <v>187.32918454935623</v>
      </c>
      <c r="KW77" s="30">
        <f t="shared" si="1167"/>
        <v>143.14034334763949</v>
      </c>
      <c r="KX77" s="30">
        <f t="shared" si="1168"/>
        <v>147.23862660944206</v>
      </c>
      <c r="KY77" s="30">
        <f t="shared" si="1169"/>
        <v>140</v>
      </c>
      <c r="KZ77" s="30">
        <f t="shared" si="1170"/>
        <v>140</v>
      </c>
      <c r="LA77" s="30">
        <f t="shared" si="1171"/>
        <v>280.44849785407723</v>
      </c>
      <c r="LB77" s="30">
        <f t="shared" si="1171"/>
        <v>147</v>
      </c>
      <c r="LC77" s="30">
        <f t="shared" si="1171"/>
        <v>161</v>
      </c>
      <c r="LD77" s="30">
        <f t="shared" si="1171"/>
        <v>161</v>
      </c>
      <c r="LE77" s="30">
        <f t="shared" si="1133"/>
        <v>161</v>
      </c>
      <c r="LF77" s="30">
        <f t="shared" si="1133"/>
        <v>161</v>
      </c>
      <c r="LG77" s="30">
        <f t="shared" si="1133"/>
        <v>161</v>
      </c>
      <c r="LH77" s="30">
        <f t="shared" si="1133"/>
        <v>161</v>
      </c>
      <c r="LI77" s="30">
        <f t="shared" si="1133"/>
        <v>161</v>
      </c>
      <c r="LJ77" s="30">
        <f t="shared" si="1133"/>
        <v>161</v>
      </c>
      <c r="LK77" s="30">
        <f t="shared" si="1133"/>
        <v>161</v>
      </c>
      <c r="LL77" s="30">
        <f t="shared" si="1133"/>
        <v>161</v>
      </c>
      <c r="LM77" s="30">
        <f t="shared" si="1133"/>
        <v>161</v>
      </c>
      <c r="LN77" s="30">
        <f t="shared" si="1133"/>
        <v>0</v>
      </c>
      <c r="LO77" s="30">
        <f t="shared" si="1133"/>
        <v>0</v>
      </c>
      <c r="LP77" s="30">
        <f t="shared" si="1133"/>
        <v>0</v>
      </c>
      <c r="LQ77" s="30">
        <f t="shared" si="1133"/>
        <v>0</v>
      </c>
      <c r="LR77" s="30">
        <f t="shared" si="1133"/>
        <v>0</v>
      </c>
      <c r="LS77" s="30">
        <f t="shared" si="1133"/>
        <v>0</v>
      </c>
      <c r="LT77" s="69">
        <f t="shared" si="1060"/>
        <v>0</v>
      </c>
      <c r="LU77" s="40">
        <f t="shared" si="1061"/>
        <v>0</v>
      </c>
      <c r="LV77" s="40">
        <f t="shared" si="1062"/>
        <v>0</v>
      </c>
    </row>
    <row r="78" spans="1:334" x14ac:dyDescent="0.25">
      <c r="A78" s="21">
        <f t="shared" si="1063"/>
        <v>77</v>
      </c>
      <c r="B78" s="22" t="s">
        <v>211</v>
      </c>
      <c r="C78" s="21" t="s">
        <v>1468</v>
      </c>
      <c r="D78" s="22" t="s">
        <v>7</v>
      </c>
      <c r="E78" s="23" t="s">
        <v>1491</v>
      </c>
      <c r="F78" s="21" t="s">
        <v>1492</v>
      </c>
      <c r="G78" s="23" t="s">
        <v>61</v>
      </c>
      <c r="H78" s="31" t="s">
        <v>291</v>
      </c>
      <c r="I78" s="21" t="s">
        <v>196</v>
      </c>
      <c r="J78" s="94">
        <v>42767</v>
      </c>
      <c r="K78" s="94">
        <v>44561</v>
      </c>
      <c r="L78" s="21" t="s">
        <v>275</v>
      </c>
      <c r="M78" s="25">
        <v>2707</v>
      </c>
      <c r="N78" s="25">
        <v>4521</v>
      </c>
      <c r="O78" s="26">
        <v>0.12</v>
      </c>
      <c r="P78" s="27"/>
      <c r="Q78" s="27"/>
      <c r="R78" s="27"/>
      <c r="S78" s="27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75"/>
      <c r="BE78" s="75"/>
      <c r="BF78" s="75"/>
      <c r="BG78" s="75"/>
      <c r="BH78" s="75"/>
      <c r="BI78" s="75"/>
      <c r="BJ78" s="75"/>
      <c r="BK78" s="75">
        <v>1083919.29</v>
      </c>
      <c r="BL78" s="75">
        <v>5269008.1606999999</v>
      </c>
      <c r="BM78" s="75">
        <v>4928597.4800000004</v>
      </c>
      <c r="BN78" s="75">
        <v>7059790.0999999996</v>
      </c>
      <c r="BO78" s="75">
        <v>4974086.6900000004</v>
      </c>
      <c r="BP78" s="28">
        <f t="shared" si="1057"/>
        <v>5557870.6076750001</v>
      </c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>
        <f t="shared" ref="DL78:DP78" si="1172">+BK78/$M78</f>
        <v>400.41347986701146</v>
      </c>
      <c r="DM78" s="29">
        <f t="shared" si="1172"/>
        <v>1946.4381827484299</v>
      </c>
      <c r="DN78" s="29">
        <f t="shared" si="1172"/>
        <v>1820.6861765792391</v>
      </c>
      <c r="DO78" s="29">
        <f t="shared" si="1172"/>
        <v>2607.9756557074252</v>
      </c>
      <c r="DP78" s="29">
        <f t="shared" si="1172"/>
        <v>1837.4904654599188</v>
      </c>
      <c r="DQ78" s="105">
        <f t="shared" ref="DQ78" si="1173">+BP78/M78</f>
        <v>2053.1476201237533</v>
      </c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>
        <v>0</v>
      </c>
      <c r="FN78" s="25">
        <v>904200</v>
      </c>
      <c r="FO78" s="25">
        <v>904200</v>
      </c>
      <c r="FP78" s="25">
        <v>904200</v>
      </c>
      <c r="FQ78" s="75">
        <v>904200</v>
      </c>
      <c r="FR78" s="28">
        <f t="shared" si="1058"/>
        <v>904200</v>
      </c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75">
        <v>65519</v>
      </c>
      <c r="HD78" s="75">
        <v>41367</v>
      </c>
      <c r="HE78" s="75">
        <v>23382</v>
      </c>
      <c r="HF78" s="75">
        <v>441672</v>
      </c>
      <c r="HG78" s="75">
        <v>130241</v>
      </c>
      <c r="HH78" s="75">
        <v>57229</v>
      </c>
      <c r="HI78" s="75">
        <v>121049</v>
      </c>
      <c r="HJ78" s="75">
        <v>0</v>
      </c>
      <c r="HK78" s="75">
        <v>18618</v>
      </c>
      <c r="HL78" s="75">
        <v>229688</v>
      </c>
      <c r="HM78" s="75">
        <v>0</v>
      </c>
      <c r="HN78" s="75">
        <v>0</v>
      </c>
      <c r="HO78" s="75">
        <v>0</v>
      </c>
      <c r="HP78" s="75">
        <v>0</v>
      </c>
      <c r="HQ78" s="75">
        <v>0</v>
      </c>
      <c r="HR78" s="75">
        <v>0</v>
      </c>
      <c r="HS78" s="25">
        <f t="shared" ref="HS78" si="1174">+DR78+FS78</f>
        <v>0</v>
      </c>
      <c r="HT78" s="25">
        <f t="shared" ref="HT78" si="1175">+DS78+FT78</f>
        <v>0</v>
      </c>
      <c r="HU78" s="25">
        <f t="shared" ref="HU78" si="1176">+DT78+FU78</f>
        <v>0</v>
      </c>
      <c r="HV78" s="25">
        <f t="shared" ref="HV78" si="1177">+DU78+FV78</f>
        <v>0</v>
      </c>
      <c r="HW78" s="25">
        <f t="shared" ref="HW78" si="1178">+DV78+FW78</f>
        <v>0</v>
      </c>
      <c r="HX78" s="25">
        <f t="shared" ref="HX78" si="1179">+DW78+FX78</f>
        <v>0</v>
      </c>
      <c r="HY78" s="25">
        <f t="shared" ref="HY78" si="1180">+DX78+FY78</f>
        <v>0</v>
      </c>
      <c r="HZ78" s="25">
        <f t="shared" ref="HZ78" si="1181">+DY78+FZ78</f>
        <v>0</v>
      </c>
      <c r="IA78" s="25">
        <f t="shared" ref="IA78" si="1182">+DZ78+GA78</f>
        <v>0</v>
      </c>
      <c r="IB78" s="25">
        <f t="shared" ref="IB78" si="1183">+EA78+GB78</f>
        <v>0</v>
      </c>
      <c r="IC78" s="25">
        <f t="shared" ref="IC78" si="1184">+EB78+GC78</f>
        <v>0</v>
      </c>
      <c r="ID78" s="25">
        <f t="shared" ref="ID78" si="1185">+EC78+GD78</f>
        <v>0</v>
      </c>
      <c r="IE78" s="25">
        <f t="shared" ref="IE78" si="1186">+ED78+GE78</f>
        <v>0</v>
      </c>
      <c r="IF78" s="25">
        <f t="shared" ref="IF78" si="1187">+EE78+GF78</f>
        <v>0</v>
      </c>
      <c r="IG78" s="25">
        <f t="shared" ref="IG78" si="1188">+EF78+GG78</f>
        <v>0</v>
      </c>
      <c r="IH78" s="25">
        <f t="shared" ref="IH78" si="1189">+EG78+GH78</f>
        <v>0</v>
      </c>
      <c r="II78" s="25">
        <f t="shared" ref="II78" si="1190">+EH78+GI78</f>
        <v>0</v>
      </c>
      <c r="IJ78" s="25">
        <f t="shared" ref="IJ78" si="1191">+EI78+GJ78</f>
        <v>0</v>
      </c>
      <c r="IK78" s="25">
        <f t="shared" ref="IK78" si="1192">+EJ78+GK78</f>
        <v>0</v>
      </c>
      <c r="IL78" s="25">
        <f t="shared" ref="IL78" si="1193">+EK78+GL78</f>
        <v>0</v>
      </c>
      <c r="IM78" s="25">
        <f t="shared" ref="IM78" si="1194">+EL78+GM78</f>
        <v>0</v>
      </c>
      <c r="IN78" s="25">
        <f t="shared" ref="IN78" si="1195">+EM78+GN78</f>
        <v>0</v>
      </c>
      <c r="IO78" s="25">
        <f t="shared" ref="IO78" si="1196">+EN78+GO78</f>
        <v>0</v>
      </c>
      <c r="IP78" s="25">
        <f t="shared" ref="IP78" si="1197">+EO78+GP78</f>
        <v>0</v>
      </c>
      <c r="IQ78" s="25">
        <f t="shared" ref="IQ78" si="1198">+EP78+GQ78</f>
        <v>0</v>
      </c>
      <c r="IR78" s="25">
        <f t="shared" ref="IR78" si="1199">+EQ78+GR78</f>
        <v>0</v>
      </c>
      <c r="IS78" s="25">
        <f t="shared" ref="IS78" si="1200">+ER78+GS78</f>
        <v>0</v>
      </c>
      <c r="IT78" s="25">
        <f t="shared" ref="IT78" si="1201">+ES78+GT78</f>
        <v>0</v>
      </c>
      <c r="IU78" s="25">
        <f t="shared" ref="IU78" si="1202">+ET78+GU78</f>
        <v>0</v>
      </c>
      <c r="IV78" s="25">
        <f t="shared" ref="IV78" si="1203">+EU78+GV78</f>
        <v>0</v>
      </c>
      <c r="IW78" s="25">
        <f t="shared" ref="IW78" si="1204">+EV78+GW78</f>
        <v>0</v>
      </c>
      <c r="IX78" s="25">
        <f t="shared" ref="IX78" si="1205">+EW78+GX78</f>
        <v>0</v>
      </c>
      <c r="IY78" s="25">
        <f t="shared" ref="IY78" si="1206">+EX78+GY78</f>
        <v>0</v>
      </c>
      <c r="IZ78" s="25">
        <f t="shared" ref="IZ78" si="1207">+EY78+GZ78</f>
        <v>0</v>
      </c>
      <c r="JA78" s="25">
        <f t="shared" ref="JA78" si="1208">+EZ78+HA78</f>
        <v>0</v>
      </c>
      <c r="JB78" s="25">
        <f t="shared" ref="JB78" si="1209">+FA78+HB78</f>
        <v>0</v>
      </c>
      <c r="JC78" s="25">
        <f t="shared" ref="JC78" si="1210">+FB78+HC78</f>
        <v>65519</v>
      </c>
      <c r="JD78" s="25">
        <f t="shared" ref="JD78" si="1211">+FC78+HD78</f>
        <v>41367</v>
      </c>
      <c r="JE78" s="25">
        <f t="shared" ref="JE78" si="1212">+FD78+HE78</f>
        <v>23382</v>
      </c>
      <c r="JF78" s="25">
        <f t="shared" ref="JF78" si="1213">+FE78+HF78</f>
        <v>441672</v>
      </c>
      <c r="JG78" s="25">
        <f t="shared" ref="JG78" si="1214">+FF78+HG78</f>
        <v>130241</v>
      </c>
      <c r="JH78" s="25">
        <f t="shared" ref="JH78" si="1215">+FG78+HH78</f>
        <v>57229</v>
      </c>
      <c r="JI78" s="25">
        <f t="shared" ref="JI78" si="1216">+FH78+HI78</f>
        <v>121049</v>
      </c>
      <c r="JJ78" s="25">
        <f t="shared" ref="JJ78" si="1217">+FI78+HJ78</f>
        <v>0</v>
      </c>
      <c r="JK78" s="25">
        <f t="shared" ref="JK78" si="1218">+FJ78+HK78</f>
        <v>18618</v>
      </c>
      <c r="JL78" s="25">
        <f t="shared" ref="JL78" si="1219">+FK78+HL78</f>
        <v>229688</v>
      </c>
      <c r="JM78" s="25">
        <f t="shared" ref="JM78" si="1220">+FL78+HM78</f>
        <v>0</v>
      </c>
      <c r="JN78" s="25">
        <f t="shared" si="428"/>
        <v>0</v>
      </c>
      <c r="JO78" s="25">
        <f t="shared" si="429"/>
        <v>904200</v>
      </c>
      <c r="JP78" s="25">
        <f t="shared" si="759"/>
        <v>904200</v>
      </c>
      <c r="JQ78" s="25">
        <f t="shared" si="760"/>
        <v>904200</v>
      </c>
      <c r="JR78" s="25">
        <f t="shared" si="761"/>
        <v>904200</v>
      </c>
      <c r="JS78" s="28">
        <f t="shared" si="1059"/>
        <v>904200</v>
      </c>
      <c r="JT78" s="30">
        <f t="shared" ref="JT78" si="1221">+HS78/$N78</f>
        <v>0</v>
      </c>
      <c r="JU78" s="30">
        <f t="shared" ref="JU78" si="1222">+HT78/$N78</f>
        <v>0</v>
      </c>
      <c r="JV78" s="30">
        <f t="shared" ref="JV78" si="1223">+HU78/$N78</f>
        <v>0</v>
      </c>
      <c r="JW78" s="30">
        <f t="shared" ref="JW78" si="1224">+HV78/$N78</f>
        <v>0</v>
      </c>
      <c r="JX78" s="30">
        <f t="shared" ref="JX78" si="1225">+HW78/$N78</f>
        <v>0</v>
      </c>
      <c r="JY78" s="30">
        <f t="shared" ref="JY78" si="1226">+HX78/$N78</f>
        <v>0</v>
      </c>
      <c r="JZ78" s="30">
        <f t="shared" ref="JZ78" si="1227">+HY78/$N78</f>
        <v>0</v>
      </c>
      <c r="KA78" s="30">
        <f t="shared" ref="KA78" si="1228">+HZ78/$N78</f>
        <v>0</v>
      </c>
      <c r="KB78" s="30">
        <f t="shared" ref="KB78" si="1229">+IA78/$N78</f>
        <v>0</v>
      </c>
      <c r="KC78" s="30">
        <f t="shared" ref="KC78" si="1230">+IB78/$N78</f>
        <v>0</v>
      </c>
      <c r="KD78" s="30">
        <f t="shared" ref="KD78" si="1231">+IC78/$N78</f>
        <v>0</v>
      </c>
      <c r="KE78" s="30">
        <f t="shared" ref="KE78" si="1232">+ID78/$N78</f>
        <v>0</v>
      </c>
      <c r="KF78" s="30">
        <f t="shared" ref="KF78" si="1233">+IE78/$N78</f>
        <v>0</v>
      </c>
      <c r="KG78" s="30">
        <f t="shared" ref="KG78" si="1234">+IF78/$N78</f>
        <v>0</v>
      </c>
      <c r="KH78" s="30">
        <f t="shared" ref="KH78" si="1235">+IG78/$N78</f>
        <v>0</v>
      </c>
      <c r="KI78" s="30">
        <f t="shared" ref="KI78" si="1236">+IH78/$N78</f>
        <v>0</v>
      </c>
      <c r="KJ78" s="30">
        <f t="shared" ref="KJ78" si="1237">+II78/$N78</f>
        <v>0</v>
      </c>
      <c r="KK78" s="30">
        <f t="shared" ref="KK78" si="1238">+IJ78/$N78</f>
        <v>0</v>
      </c>
      <c r="KL78" s="30">
        <f t="shared" ref="KL78" si="1239">+IK78/$N78</f>
        <v>0</v>
      </c>
      <c r="KM78" s="30">
        <f t="shared" ref="KM78" si="1240">+IL78/$N78</f>
        <v>0</v>
      </c>
      <c r="KN78" s="30">
        <f t="shared" ref="KN78" si="1241">+IM78/$N78</f>
        <v>0</v>
      </c>
      <c r="KO78" s="30">
        <f t="shared" ref="KO78" si="1242">+IN78/$N78</f>
        <v>0</v>
      </c>
      <c r="KP78" s="30">
        <f t="shared" ref="KP78" si="1243">+IO78/$N78</f>
        <v>0</v>
      </c>
      <c r="KQ78" s="30">
        <f t="shared" ref="KQ78" si="1244">+IP78/$N78</f>
        <v>0</v>
      </c>
      <c r="KR78" s="30">
        <f t="shared" ref="KR78" si="1245">+IQ78/$N78</f>
        <v>0</v>
      </c>
      <c r="KS78" s="30">
        <f t="shared" ref="KS78" si="1246">+IR78/$N78</f>
        <v>0</v>
      </c>
      <c r="KT78" s="30">
        <f t="shared" ref="KT78" si="1247">+IS78/$N78</f>
        <v>0</v>
      </c>
      <c r="KU78" s="30">
        <f t="shared" ref="KU78" si="1248">+IT78/$N78</f>
        <v>0</v>
      </c>
      <c r="KV78" s="30">
        <f t="shared" ref="KV78" si="1249">+IU78/$N78</f>
        <v>0</v>
      </c>
      <c r="KW78" s="30">
        <f t="shared" ref="KW78" si="1250">+IV78/$N78</f>
        <v>0</v>
      </c>
      <c r="KX78" s="30">
        <f t="shared" ref="KX78" si="1251">+IW78/$N78</f>
        <v>0</v>
      </c>
      <c r="KY78" s="30">
        <f t="shared" ref="KY78" si="1252">+IX78/$N78</f>
        <v>0</v>
      </c>
      <c r="KZ78" s="30">
        <f t="shared" ref="KZ78:LD78" si="1253">+IY78/$N78</f>
        <v>0</v>
      </c>
      <c r="LA78" s="30">
        <f t="shared" si="1253"/>
        <v>0</v>
      </c>
      <c r="LB78" s="30">
        <f t="shared" si="1253"/>
        <v>0</v>
      </c>
      <c r="LC78" s="30">
        <f t="shared" si="1253"/>
        <v>0</v>
      </c>
      <c r="LD78" s="30">
        <f t="shared" si="1253"/>
        <v>14.492147754921477</v>
      </c>
      <c r="LE78" s="30">
        <f t="shared" ref="LE78" si="1254">+JD78/$N78</f>
        <v>9.1499668214996674</v>
      </c>
      <c r="LF78" s="30">
        <f t="shared" ref="LF78" si="1255">+JE78/$N78</f>
        <v>5.1718646317186465</v>
      </c>
      <c r="LG78" s="30">
        <f t="shared" ref="LG78" si="1256">+JF78/$N78</f>
        <v>97.693430656934311</v>
      </c>
      <c r="LH78" s="30">
        <f t="shared" ref="LH78" si="1257">+JG78/$N78</f>
        <v>28.80800707808007</v>
      </c>
      <c r="LI78" s="30">
        <f t="shared" ref="LI78" si="1258">+JH78/$N78</f>
        <v>12.658482636584827</v>
      </c>
      <c r="LJ78" s="30">
        <f t="shared" ref="LJ78" si="1259">+JI78/$N78</f>
        <v>26.774828577748284</v>
      </c>
      <c r="LK78" s="30">
        <f t="shared" ref="LK78" si="1260">+JJ78/$N78</f>
        <v>0</v>
      </c>
      <c r="LL78" s="30">
        <f t="shared" ref="LL78" si="1261">+JK78/$N78</f>
        <v>4.118115461181155</v>
      </c>
      <c r="LM78" s="30">
        <f t="shared" ref="LM78" si="1262">+JL78/$N78</f>
        <v>50.80468922804689</v>
      </c>
      <c r="LN78" s="30">
        <f t="shared" ref="LN78" si="1263">+JM78/$N78</f>
        <v>0</v>
      </c>
      <c r="LO78" s="30">
        <f t="shared" ref="LO78:LS78" si="1264">+JN78/$N78</f>
        <v>0</v>
      </c>
      <c r="LP78" s="30">
        <f t="shared" si="1264"/>
        <v>200</v>
      </c>
      <c r="LQ78" s="30">
        <f t="shared" si="1264"/>
        <v>200</v>
      </c>
      <c r="LR78" s="30">
        <f t="shared" si="1264"/>
        <v>200</v>
      </c>
      <c r="LS78" s="30">
        <f t="shared" si="1264"/>
        <v>200</v>
      </c>
      <c r="LT78" s="69">
        <f t="shared" si="1060"/>
        <v>200</v>
      </c>
      <c r="LU78" s="40">
        <f t="shared" si="1061"/>
        <v>200</v>
      </c>
      <c r="LV78" s="40">
        <f t="shared" si="1062"/>
        <v>0</v>
      </c>
    </row>
    <row r="79" spans="1:334" x14ac:dyDescent="0.25">
      <c r="A79" s="21">
        <f t="shared" si="1063"/>
        <v>78</v>
      </c>
      <c r="B79" s="22" t="s">
        <v>211</v>
      </c>
      <c r="C79" s="21" t="s">
        <v>1412</v>
      </c>
      <c r="D79" s="22" t="s">
        <v>7</v>
      </c>
      <c r="E79" s="23" t="s">
        <v>866</v>
      </c>
      <c r="F79" s="21" t="s">
        <v>1125</v>
      </c>
      <c r="G79" s="23" t="s">
        <v>216</v>
      </c>
      <c r="H79" s="24" t="s">
        <v>1403</v>
      </c>
      <c r="I79" s="21" t="s">
        <v>197</v>
      </c>
      <c r="J79" s="94">
        <v>41405</v>
      </c>
      <c r="K79" s="94">
        <v>43131</v>
      </c>
      <c r="L79" s="21" t="s">
        <v>275</v>
      </c>
      <c r="M79" s="25">
        <v>715</v>
      </c>
      <c r="N79" s="25">
        <v>1194</v>
      </c>
      <c r="O79" s="26">
        <v>0</v>
      </c>
      <c r="P79" s="27">
        <v>0</v>
      </c>
      <c r="Q79" s="27">
        <v>430000</v>
      </c>
      <c r="R79" s="27">
        <v>945773</v>
      </c>
      <c r="S79" s="27">
        <v>890249</v>
      </c>
      <c r="T79" s="25">
        <v>1127099</v>
      </c>
      <c r="U79" s="25">
        <v>959028</v>
      </c>
      <c r="V79" s="25">
        <v>1088000</v>
      </c>
      <c r="W79" s="25">
        <v>830588</v>
      </c>
      <c r="X79" s="25">
        <v>1093598</v>
      </c>
      <c r="Y79" s="25">
        <v>1048214</v>
      </c>
      <c r="Z79" s="25">
        <v>920103</v>
      </c>
      <c r="AA79" s="25">
        <v>1280360</v>
      </c>
      <c r="AB79" s="25">
        <v>1032458</v>
      </c>
      <c r="AC79" s="25">
        <v>1136415</v>
      </c>
      <c r="AD79" s="25">
        <v>1201818</v>
      </c>
      <c r="AE79" s="25">
        <v>1392477</v>
      </c>
      <c r="AF79" s="25">
        <v>1577729</v>
      </c>
      <c r="AG79" s="25">
        <v>1274153</v>
      </c>
      <c r="AH79" s="25">
        <v>1434023</v>
      </c>
      <c r="AI79" s="25">
        <v>1385116</v>
      </c>
      <c r="AJ79" s="25">
        <v>1488002</v>
      </c>
      <c r="AK79" s="25">
        <v>1444320</v>
      </c>
      <c r="AL79" s="25">
        <v>1305233</v>
      </c>
      <c r="AM79" s="25">
        <v>1294470</v>
      </c>
      <c r="AN79" s="25">
        <v>787883</v>
      </c>
      <c r="AO79" s="25">
        <v>1000096</v>
      </c>
      <c r="AP79" s="25">
        <v>1267465</v>
      </c>
      <c r="AQ79" s="25">
        <v>1385597</v>
      </c>
      <c r="AR79" s="25">
        <v>1391985</v>
      </c>
      <c r="AS79" s="25">
        <v>1396642</v>
      </c>
      <c r="AT79" s="25">
        <v>1384744</v>
      </c>
      <c r="AU79" s="25">
        <v>1198337</v>
      </c>
      <c r="AV79" s="25">
        <v>980088</v>
      </c>
      <c r="AW79" s="25">
        <v>1116736</v>
      </c>
      <c r="AX79" s="25">
        <v>1355428.9706669999</v>
      </c>
      <c r="AY79" s="25">
        <v>1438319.1144373331</v>
      </c>
      <c r="AZ79" s="25">
        <v>1100922</v>
      </c>
      <c r="BA79" s="25">
        <v>1312930</v>
      </c>
      <c r="BB79" s="25">
        <v>1118178</v>
      </c>
      <c r="BC79" s="25">
        <v>1498013</v>
      </c>
      <c r="BD79" s="75">
        <v>1309821</v>
      </c>
      <c r="BE79" s="75">
        <v>1198670</v>
      </c>
      <c r="BF79" s="75">
        <v>1509821</v>
      </c>
      <c r="BG79" s="75">
        <v>1509321</v>
      </c>
      <c r="BH79" s="75">
        <v>1338121</v>
      </c>
      <c r="BI79" s="75">
        <v>1509321</v>
      </c>
      <c r="BJ79" s="75">
        <v>1309831</v>
      </c>
      <c r="BK79" s="75">
        <v>1509312</v>
      </c>
      <c r="BL79" s="75">
        <v>1500000</v>
      </c>
      <c r="BM79" s="75">
        <v>1600000</v>
      </c>
      <c r="BN79" s="75">
        <v>1398711</v>
      </c>
      <c r="BO79" s="75">
        <v>1566891</v>
      </c>
      <c r="BP79" s="28">
        <f t="shared" si="1057"/>
        <v>1516400.5</v>
      </c>
      <c r="BQ79" s="29">
        <f t="shared" si="523"/>
        <v>0</v>
      </c>
      <c r="BR79" s="29">
        <f t="shared" si="524"/>
        <v>601.39860139860139</v>
      </c>
      <c r="BS79" s="29">
        <f t="shared" si="525"/>
        <v>1322.7594405594405</v>
      </c>
      <c r="BT79" s="29">
        <f t="shared" si="526"/>
        <v>1245.1034965034964</v>
      </c>
      <c r="BU79" s="29">
        <f t="shared" si="527"/>
        <v>1576.3622377622378</v>
      </c>
      <c r="BV79" s="29">
        <f t="shared" si="528"/>
        <v>1341.2979020979021</v>
      </c>
      <c r="BW79" s="29">
        <f t="shared" si="529"/>
        <v>1521.6783216783217</v>
      </c>
      <c r="BX79" s="29">
        <f t="shared" si="530"/>
        <v>1161.6615384615384</v>
      </c>
      <c r="BY79" s="29">
        <f t="shared" si="531"/>
        <v>1529.5076923076922</v>
      </c>
      <c r="BZ79" s="29">
        <f t="shared" si="532"/>
        <v>1466.0335664335664</v>
      </c>
      <c r="CA79" s="29">
        <f t="shared" si="533"/>
        <v>1286.8573426573428</v>
      </c>
      <c r="CB79" s="29">
        <f t="shared" si="534"/>
        <v>1790.7132867132866</v>
      </c>
      <c r="CC79" s="29">
        <f t="shared" si="535"/>
        <v>1443.9972027972028</v>
      </c>
      <c r="CD79" s="29">
        <f t="shared" si="536"/>
        <v>1589.3916083916083</v>
      </c>
      <c r="CE79" s="29">
        <f t="shared" si="537"/>
        <v>1680.8643356643356</v>
      </c>
      <c r="CF79" s="29">
        <f t="shared" si="538"/>
        <v>1947.5202797202796</v>
      </c>
      <c r="CG79" s="29">
        <f t="shared" si="539"/>
        <v>2206.6139860139861</v>
      </c>
      <c r="CH79" s="29">
        <f t="shared" si="540"/>
        <v>1782.0321678321679</v>
      </c>
      <c r="CI79" s="29">
        <f t="shared" si="541"/>
        <v>2005.6265734265735</v>
      </c>
      <c r="CJ79" s="29">
        <f t="shared" si="542"/>
        <v>1937.2251748251749</v>
      </c>
      <c r="CK79" s="29">
        <f t="shared" si="543"/>
        <v>2081.1216783216782</v>
      </c>
      <c r="CL79" s="29">
        <f t="shared" si="544"/>
        <v>2020.0279720279721</v>
      </c>
      <c r="CM79" s="29">
        <f t="shared" si="545"/>
        <v>1825.5006993006994</v>
      </c>
      <c r="CN79" s="29">
        <f t="shared" si="546"/>
        <v>1810.4475524475524</v>
      </c>
      <c r="CO79" s="29">
        <f t="shared" si="547"/>
        <v>1101.9342657342656</v>
      </c>
      <c r="CP79" s="29">
        <f t="shared" si="548"/>
        <v>1398.7356643356643</v>
      </c>
      <c r="CQ79" s="29">
        <f t="shared" si="549"/>
        <v>1772.6783216783217</v>
      </c>
      <c r="CR79" s="29">
        <f t="shared" si="839"/>
        <v>1937.897902097902</v>
      </c>
      <c r="CS79" s="29">
        <f t="shared" si="839"/>
        <v>1946.8321678321679</v>
      </c>
      <c r="CT79" s="29">
        <f t="shared" si="839"/>
        <v>1953.3454545454545</v>
      </c>
      <c r="CU79" s="29">
        <f t="shared" si="839"/>
        <v>1936.7048951048951</v>
      </c>
      <c r="CV79" s="29">
        <f t="shared" si="839"/>
        <v>1675.9958041958041</v>
      </c>
      <c r="CW79" s="29">
        <f t="shared" si="839"/>
        <v>1370.7524475524476</v>
      </c>
      <c r="CX79" s="29">
        <f t="shared" si="834"/>
        <v>1561.8685314685315</v>
      </c>
      <c r="CY79" s="29">
        <f t="shared" si="834"/>
        <v>1895.7048540797202</v>
      </c>
      <c r="CZ79" s="29">
        <f t="shared" si="834"/>
        <v>2011.6351250871792</v>
      </c>
      <c r="DA79" s="29">
        <f t="shared" si="834"/>
        <v>1539.7510489510489</v>
      </c>
      <c r="DB79" s="29">
        <f t="shared" si="834"/>
        <v>1836.2657342657342</v>
      </c>
      <c r="DC79" s="29">
        <f t="shared" si="834"/>
        <v>1563.8853146853146</v>
      </c>
      <c r="DD79" s="29">
        <f t="shared" si="834"/>
        <v>2095.123076923077</v>
      </c>
      <c r="DE79" s="29">
        <f t="shared" si="551"/>
        <v>1831.9174825174825</v>
      </c>
      <c r="DF79" s="29">
        <f t="shared" si="552"/>
        <v>1676.4615384615386</v>
      </c>
      <c r="DG79" s="29">
        <f t="shared" si="553"/>
        <v>2111.6377622377622</v>
      </c>
      <c r="DH79" s="29">
        <f t="shared" si="554"/>
        <v>2110.9384615384615</v>
      </c>
      <c r="DI79" s="29">
        <f t="shared" si="555"/>
        <v>1871.4979020979022</v>
      </c>
      <c r="DJ79" s="29">
        <f t="shared" si="556"/>
        <v>2110.9384615384615</v>
      </c>
      <c r="DK79" s="29">
        <f t="shared" si="556"/>
        <v>1831.9314685314685</v>
      </c>
      <c r="DL79" s="29">
        <f t="shared" si="556"/>
        <v>2110.9258741258741</v>
      </c>
      <c r="DM79" s="29">
        <f t="shared" si="556"/>
        <v>2097.9020979020979</v>
      </c>
      <c r="DN79" s="29">
        <f t="shared" si="557"/>
        <v>2237.7622377622379</v>
      </c>
      <c r="DO79" s="29">
        <f t="shared" si="557"/>
        <v>1956.2391608391608</v>
      </c>
      <c r="DP79" s="29">
        <f t="shared" si="557"/>
        <v>2191.4559440559442</v>
      </c>
      <c r="DQ79" s="105">
        <f t="shared" si="558"/>
        <v>2120.8398601398603</v>
      </c>
      <c r="DR79" s="25"/>
      <c r="DS79" s="25">
        <v>75620</v>
      </c>
      <c r="DT79" s="25">
        <v>119400</v>
      </c>
      <c r="DU79" s="25">
        <v>119400</v>
      </c>
      <c r="DV79" s="25">
        <v>119400</v>
      </c>
      <c r="DW79" s="25">
        <v>119400</v>
      </c>
      <c r="DX79" s="25">
        <v>119400</v>
      </c>
      <c r="DY79" s="25">
        <v>119400</v>
      </c>
      <c r="DZ79" s="25">
        <v>119400</v>
      </c>
      <c r="EA79" s="25">
        <v>119400</v>
      </c>
      <c r="EB79" s="25">
        <v>120992</v>
      </c>
      <c r="EC79" s="25">
        <v>131340</v>
      </c>
      <c r="ED79" s="25">
        <v>131340</v>
      </c>
      <c r="EE79" s="25">
        <v>131340</v>
      </c>
      <c r="EF79" s="25">
        <v>131340</v>
      </c>
      <c r="EG79" s="25">
        <v>131340</v>
      </c>
      <c r="EH79" s="25">
        <v>131340</v>
      </c>
      <c r="EI79" s="25">
        <v>131340</v>
      </c>
      <c r="EJ79" s="25">
        <v>131340</v>
      </c>
      <c r="EK79" s="25">
        <v>131340</v>
      </c>
      <c r="EL79" s="25">
        <v>131340</v>
      </c>
      <c r="EM79" s="25">
        <v>131340</v>
      </c>
      <c r="EN79" s="25">
        <v>131340</v>
      </c>
      <c r="EO79" s="25">
        <v>131340</v>
      </c>
      <c r="EP79" s="25">
        <v>137708</v>
      </c>
      <c r="EQ79" s="25">
        <v>143280</v>
      </c>
      <c r="ER79" s="25">
        <v>143280</v>
      </c>
      <c r="ES79" s="25">
        <v>143280</v>
      </c>
      <c r="ET79" s="25">
        <v>143280</v>
      </c>
      <c r="EU79" s="25">
        <v>143280</v>
      </c>
      <c r="EV79" s="25">
        <v>143280</v>
      </c>
      <c r="EW79" s="25">
        <v>143280</v>
      </c>
      <c r="EX79" s="25">
        <v>143280</v>
      </c>
      <c r="EY79" s="25">
        <v>143280</v>
      </c>
      <c r="EZ79" s="25">
        <v>143280</v>
      </c>
      <c r="FA79" s="25">
        <v>143280</v>
      </c>
      <c r="FB79" s="25">
        <v>149648</v>
      </c>
      <c r="FC79" s="25">
        <v>155220</v>
      </c>
      <c r="FD79" s="25">
        <v>155220</v>
      </c>
      <c r="FE79" s="25">
        <v>155220</v>
      </c>
      <c r="FF79" s="25">
        <v>155220</v>
      </c>
      <c r="FG79" s="25">
        <v>155220</v>
      </c>
      <c r="FH79" s="25">
        <v>155220</v>
      </c>
      <c r="FI79" s="25">
        <v>155220</v>
      </c>
      <c r="FJ79" s="25">
        <v>155220</v>
      </c>
      <c r="FK79" s="25">
        <v>155220</v>
      </c>
      <c r="FL79" s="25">
        <v>155220</v>
      </c>
      <c r="FM79" s="25">
        <v>155220</v>
      </c>
      <c r="FN79" s="25">
        <v>158404</v>
      </c>
      <c r="FO79" s="25">
        <v>161190</v>
      </c>
      <c r="FP79" s="25">
        <v>161190</v>
      </c>
      <c r="FQ79" s="75">
        <v>161190</v>
      </c>
      <c r="FR79" s="28">
        <f t="shared" si="1058"/>
        <v>160493.5</v>
      </c>
      <c r="FS79" s="25">
        <v>0</v>
      </c>
      <c r="FT79" s="25">
        <v>0</v>
      </c>
      <c r="FU79" s="25">
        <v>0</v>
      </c>
      <c r="FV79" s="25">
        <v>0</v>
      </c>
      <c r="FW79" s="25">
        <v>0</v>
      </c>
      <c r="FX79" s="25">
        <v>0</v>
      </c>
      <c r="FY79" s="25">
        <v>0</v>
      </c>
      <c r="FZ79" s="25">
        <v>0</v>
      </c>
      <c r="GA79" s="25">
        <v>0</v>
      </c>
      <c r="GB79" s="25">
        <v>0</v>
      </c>
      <c r="GC79" s="25">
        <v>0</v>
      </c>
      <c r="GD79" s="25">
        <v>0</v>
      </c>
      <c r="GE79" s="25">
        <v>0</v>
      </c>
      <c r="GF79" s="25">
        <v>0</v>
      </c>
      <c r="GG79" s="25">
        <v>0</v>
      </c>
      <c r="GH79" s="25">
        <v>0</v>
      </c>
      <c r="GI79" s="25">
        <v>0</v>
      </c>
      <c r="GJ79" s="25">
        <v>0</v>
      </c>
      <c r="GK79" s="25">
        <v>0</v>
      </c>
      <c r="GL79" s="25">
        <v>0</v>
      </c>
      <c r="GM79" s="25">
        <v>0</v>
      </c>
      <c r="GN79" s="25">
        <v>0</v>
      </c>
      <c r="GO79" s="25">
        <v>0</v>
      </c>
      <c r="GP79" s="25">
        <v>0</v>
      </c>
      <c r="GQ79" s="25">
        <v>0</v>
      </c>
      <c r="GR79" s="25">
        <v>0</v>
      </c>
      <c r="GS79" s="25">
        <v>0</v>
      </c>
      <c r="GT79" s="25">
        <v>0</v>
      </c>
      <c r="GU79" s="25">
        <v>0</v>
      </c>
      <c r="GV79" s="25">
        <v>0</v>
      </c>
      <c r="GW79" s="25">
        <v>0</v>
      </c>
      <c r="GX79" s="25">
        <v>0</v>
      </c>
      <c r="GY79" s="25">
        <v>0</v>
      </c>
      <c r="GZ79" s="25">
        <v>0</v>
      </c>
      <c r="HA79" s="25">
        <v>0</v>
      </c>
      <c r="HB79" s="25">
        <v>0</v>
      </c>
      <c r="HC79" s="75">
        <v>0</v>
      </c>
      <c r="HD79" s="75">
        <v>0</v>
      </c>
      <c r="HE79" s="75">
        <v>0</v>
      </c>
      <c r="HF79" s="75">
        <v>0</v>
      </c>
      <c r="HG79" s="75">
        <v>0</v>
      </c>
      <c r="HH79" s="75">
        <v>0</v>
      </c>
      <c r="HI79" s="75">
        <v>0</v>
      </c>
      <c r="HJ79" s="75">
        <v>0</v>
      </c>
      <c r="HK79" s="75">
        <v>0</v>
      </c>
      <c r="HL79" s="75">
        <v>0</v>
      </c>
      <c r="HM79" s="75">
        <v>0</v>
      </c>
      <c r="HN79" s="75">
        <v>0</v>
      </c>
      <c r="HO79" s="75">
        <v>0</v>
      </c>
      <c r="HP79" s="75">
        <v>0</v>
      </c>
      <c r="HQ79" s="75">
        <v>0</v>
      </c>
      <c r="HR79" s="75">
        <v>0</v>
      </c>
      <c r="HS79" s="25">
        <f t="shared" ref="HS79:HS155" si="1265">+DR79+FS79</f>
        <v>0</v>
      </c>
      <c r="HT79" s="25">
        <f t="shared" ref="HT79:HT155" si="1266">+DS79+FT79</f>
        <v>75620</v>
      </c>
      <c r="HU79" s="25">
        <f t="shared" ref="HU79:HU155" si="1267">+DT79+FU79</f>
        <v>119400</v>
      </c>
      <c r="HV79" s="25">
        <f t="shared" ref="HV79:HV155" si="1268">+DU79+FV79</f>
        <v>119400</v>
      </c>
      <c r="HW79" s="25">
        <f t="shared" ref="HW79:HW155" si="1269">+DV79+FW79</f>
        <v>119400</v>
      </c>
      <c r="HX79" s="25">
        <f t="shared" ref="HX79:HX155" si="1270">+DW79+FX79</f>
        <v>119400</v>
      </c>
      <c r="HY79" s="25">
        <f t="shared" ref="HY79:HY155" si="1271">+DX79+FY79</f>
        <v>119400</v>
      </c>
      <c r="HZ79" s="25">
        <f t="shared" ref="HZ79:HZ155" si="1272">+DY79+FZ79</f>
        <v>119400</v>
      </c>
      <c r="IA79" s="25">
        <f t="shared" ref="IA79:IA155" si="1273">+DZ79+GA79</f>
        <v>119400</v>
      </c>
      <c r="IB79" s="25">
        <f t="shared" ref="IB79:IB155" si="1274">+EA79+GB79</f>
        <v>119400</v>
      </c>
      <c r="IC79" s="25">
        <f t="shared" ref="IC79:IC155" si="1275">+EB79+GC79</f>
        <v>120992</v>
      </c>
      <c r="ID79" s="25">
        <f t="shared" ref="ID79:ID155" si="1276">+EC79+GD79</f>
        <v>131340</v>
      </c>
      <c r="IE79" s="25">
        <f t="shared" ref="IE79:IE155" si="1277">+ED79+GE79</f>
        <v>131340</v>
      </c>
      <c r="IF79" s="25">
        <f t="shared" ref="IF79:IF155" si="1278">+EE79+GF79</f>
        <v>131340</v>
      </c>
      <c r="IG79" s="25">
        <f t="shared" ref="IG79:IG155" si="1279">+EF79+GG79</f>
        <v>131340</v>
      </c>
      <c r="IH79" s="25">
        <f t="shared" ref="IH79:IH155" si="1280">+EG79+GH79</f>
        <v>131340</v>
      </c>
      <c r="II79" s="25">
        <f t="shared" ref="II79:II155" si="1281">+EH79+GI79</f>
        <v>131340</v>
      </c>
      <c r="IJ79" s="25">
        <f t="shared" ref="IJ79:IJ155" si="1282">+EI79+GJ79</f>
        <v>131340</v>
      </c>
      <c r="IK79" s="25">
        <f t="shared" ref="IK79:IK155" si="1283">+EJ79+GK79</f>
        <v>131340</v>
      </c>
      <c r="IL79" s="25">
        <f t="shared" ref="IL79:IL155" si="1284">+EK79+GL79</f>
        <v>131340</v>
      </c>
      <c r="IM79" s="25">
        <f t="shared" ref="IM79:IM155" si="1285">+EL79+GM79</f>
        <v>131340</v>
      </c>
      <c r="IN79" s="25">
        <f t="shared" ref="IN79:IN155" si="1286">+EM79+GN79</f>
        <v>131340</v>
      </c>
      <c r="IO79" s="25">
        <f t="shared" ref="IO79:IO155" si="1287">+EN79+GO79</f>
        <v>131340</v>
      </c>
      <c r="IP79" s="25">
        <f t="shared" ref="IP79:IP155" si="1288">+EO79+GP79</f>
        <v>131340</v>
      </c>
      <c r="IQ79" s="25">
        <f t="shared" si="840"/>
        <v>137708</v>
      </c>
      <c r="IR79" s="25">
        <f t="shared" si="841"/>
        <v>143280</v>
      </c>
      <c r="IS79" s="25">
        <f t="shared" si="1134"/>
        <v>143280</v>
      </c>
      <c r="IT79" s="25">
        <f t="shared" si="1135"/>
        <v>143280</v>
      </c>
      <c r="IU79" s="25">
        <f t="shared" si="1136"/>
        <v>143280</v>
      </c>
      <c r="IV79" s="25">
        <f t="shared" si="1137"/>
        <v>143280</v>
      </c>
      <c r="IW79" s="25">
        <f t="shared" si="671"/>
        <v>143280</v>
      </c>
      <c r="IX79" s="25">
        <f t="shared" ref="IX79:IX153" si="1289">+EW79+GX79</f>
        <v>143280</v>
      </c>
      <c r="IY79" s="25">
        <f t="shared" si="672"/>
        <v>143280</v>
      </c>
      <c r="IZ79" s="25">
        <f t="shared" si="673"/>
        <v>143280</v>
      </c>
      <c r="JA79" s="25">
        <f t="shared" si="842"/>
        <v>143280</v>
      </c>
      <c r="JB79" s="25">
        <f t="shared" si="240"/>
        <v>143280</v>
      </c>
      <c r="JC79" s="25">
        <f t="shared" si="241"/>
        <v>149648</v>
      </c>
      <c r="JD79" s="25">
        <f t="shared" si="835"/>
        <v>155220</v>
      </c>
      <c r="JE79" s="25">
        <f t="shared" si="836"/>
        <v>155220</v>
      </c>
      <c r="JF79" s="25">
        <f t="shared" si="845"/>
        <v>155220</v>
      </c>
      <c r="JG79" s="25">
        <f t="shared" si="846"/>
        <v>155220</v>
      </c>
      <c r="JH79" s="25">
        <f t="shared" si="847"/>
        <v>155220</v>
      </c>
      <c r="JI79" s="25">
        <f t="shared" si="848"/>
        <v>155220</v>
      </c>
      <c r="JJ79" s="25">
        <f t="shared" si="843"/>
        <v>155220</v>
      </c>
      <c r="JK79" s="25">
        <f t="shared" si="844"/>
        <v>155220</v>
      </c>
      <c r="JL79" s="25">
        <f t="shared" si="837"/>
        <v>155220</v>
      </c>
      <c r="JM79" s="25">
        <f t="shared" si="838"/>
        <v>155220</v>
      </c>
      <c r="JN79" s="25">
        <f t="shared" si="428"/>
        <v>155220</v>
      </c>
      <c r="JO79" s="25">
        <f t="shared" si="429"/>
        <v>158404</v>
      </c>
      <c r="JP79" s="25">
        <f t="shared" si="759"/>
        <v>161190</v>
      </c>
      <c r="JQ79" s="25">
        <f t="shared" si="760"/>
        <v>161190</v>
      </c>
      <c r="JR79" s="25">
        <f t="shared" si="761"/>
        <v>161190</v>
      </c>
      <c r="JS79" s="28">
        <f t="shared" si="1059"/>
        <v>160493.5</v>
      </c>
      <c r="JT79" s="30">
        <f t="shared" si="1138"/>
        <v>0</v>
      </c>
      <c r="JU79" s="30">
        <f t="shared" si="1139"/>
        <v>63.333333333333336</v>
      </c>
      <c r="JV79" s="30">
        <f t="shared" si="1140"/>
        <v>100</v>
      </c>
      <c r="JW79" s="30">
        <f t="shared" si="1141"/>
        <v>100</v>
      </c>
      <c r="JX79" s="30">
        <f t="shared" si="1142"/>
        <v>100</v>
      </c>
      <c r="JY79" s="30">
        <f t="shared" si="1143"/>
        <v>100</v>
      </c>
      <c r="JZ79" s="30">
        <f t="shared" si="1144"/>
        <v>100</v>
      </c>
      <c r="KA79" s="30">
        <f t="shared" si="1145"/>
        <v>100</v>
      </c>
      <c r="KB79" s="30">
        <f t="shared" si="1146"/>
        <v>100</v>
      </c>
      <c r="KC79" s="30">
        <f t="shared" si="1147"/>
        <v>100</v>
      </c>
      <c r="KD79" s="30">
        <f t="shared" si="1148"/>
        <v>101.33333333333333</v>
      </c>
      <c r="KE79" s="30">
        <f t="shared" si="1149"/>
        <v>110</v>
      </c>
      <c r="KF79" s="30">
        <f t="shared" si="1150"/>
        <v>110</v>
      </c>
      <c r="KG79" s="30">
        <f t="shared" si="1151"/>
        <v>110</v>
      </c>
      <c r="KH79" s="30">
        <f t="shared" si="1152"/>
        <v>110</v>
      </c>
      <c r="KI79" s="30">
        <f t="shared" si="1153"/>
        <v>110</v>
      </c>
      <c r="KJ79" s="30">
        <f t="shared" si="1154"/>
        <v>110</v>
      </c>
      <c r="KK79" s="30">
        <f t="shared" si="1155"/>
        <v>110</v>
      </c>
      <c r="KL79" s="30">
        <f t="shared" si="1156"/>
        <v>110</v>
      </c>
      <c r="KM79" s="30">
        <f t="shared" si="1157"/>
        <v>110</v>
      </c>
      <c r="KN79" s="30">
        <f t="shared" si="1158"/>
        <v>110</v>
      </c>
      <c r="KO79" s="30">
        <f t="shared" si="1159"/>
        <v>110</v>
      </c>
      <c r="KP79" s="30">
        <f t="shared" si="1160"/>
        <v>110</v>
      </c>
      <c r="KQ79" s="30">
        <f t="shared" si="1161"/>
        <v>110</v>
      </c>
      <c r="KR79" s="30">
        <f t="shared" si="1162"/>
        <v>115.33333333333333</v>
      </c>
      <c r="KS79" s="30">
        <f t="shared" si="1163"/>
        <v>120</v>
      </c>
      <c r="KT79" s="30">
        <f t="shared" si="1164"/>
        <v>120</v>
      </c>
      <c r="KU79" s="30">
        <f t="shared" si="1165"/>
        <v>120</v>
      </c>
      <c r="KV79" s="30">
        <f t="shared" si="1166"/>
        <v>120</v>
      </c>
      <c r="KW79" s="30">
        <f t="shared" si="1167"/>
        <v>120</v>
      </c>
      <c r="KX79" s="30">
        <f t="shared" si="1168"/>
        <v>120</v>
      </c>
      <c r="KY79" s="30">
        <f t="shared" si="1169"/>
        <v>120</v>
      </c>
      <c r="KZ79" s="30">
        <f t="shared" si="1170"/>
        <v>120</v>
      </c>
      <c r="LA79" s="30">
        <f t="shared" si="1171"/>
        <v>120</v>
      </c>
      <c r="LB79" s="30">
        <f t="shared" si="1171"/>
        <v>120</v>
      </c>
      <c r="LC79" s="30">
        <f t="shared" si="1171"/>
        <v>120</v>
      </c>
      <c r="LD79" s="30">
        <f t="shared" si="1171"/>
        <v>125.33333333333333</v>
      </c>
      <c r="LE79" s="30">
        <f t="shared" si="1133"/>
        <v>130</v>
      </c>
      <c r="LF79" s="30">
        <f t="shared" si="1133"/>
        <v>130</v>
      </c>
      <c r="LG79" s="30">
        <f t="shared" si="1133"/>
        <v>130</v>
      </c>
      <c r="LH79" s="30">
        <f t="shared" si="1133"/>
        <v>130</v>
      </c>
      <c r="LI79" s="30">
        <f t="shared" si="1133"/>
        <v>130</v>
      </c>
      <c r="LJ79" s="30">
        <f t="shared" si="1133"/>
        <v>130</v>
      </c>
      <c r="LK79" s="30">
        <f t="shared" si="1133"/>
        <v>130</v>
      </c>
      <c r="LL79" s="30">
        <f t="shared" si="1133"/>
        <v>130</v>
      </c>
      <c r="LM79" s="30">
        <f t="shared" si="1133"/>
        <v>130</v>
      </c>
      <c r="LN79" s="30">
        <f t="shared" si="1133"/>
        <v>130</v>
      </c>
      <c r="LO79" s="30">
        <f t="shared" si="1133"/>
        <v>130</v>
      </c>
      <c r="LP79" s="30">
        <f t="shared" si="1133"/>
        <v>132.66666666666666</v>
      </c>
      <c r="LQ79" s="30">
        <f t="shared" si="1133"/>
        <v>135</v>
      </c>
      <c r="LR79" s="30">
        <f t="shared" si="1133"/>
        <v>135</v>
      </c>
      <c r="LS79" s="30">
        <f t="shared" si="1133"/>
        <v>135</v>
      </c>
      <c r="LT79" s="69">
        <f t="shared" si="1060"/>
        <v>134.41666666666666</v>
      </c>
      <c r="LU79" s="40">
        <f t="shared" si="1061"/>
        <v>135</v>
      </c>
      <c r="LV79" s="40">
        <f t="shared" si="1062"/>
        <v>0</v>
      </c>
    </row>
    <row r="80" spans="1:334" x14ac:dyDescent="0.25">
      <c r="A80" s="21">
        <f t="shared" si="1063"/>
        <v>79</v>
      </c>
      <c r="B80" s="22" t="s">
        <v>211</v>
      </c>
      <c r="C80" s="21" t="s">
        <v>540</v>
      </c>
      <c r="D80" s="22" t="s">
        <v>7</v>
      </c>
      <c r="E80" s="23" t="s">
        <v>867</v>
      </c>
      <c r="F80" s="21" t="s">
        <v>1126</v>
      </c>
      <c r="G80" s="23" t="s">
        <v>62</v>
      </c>
      <c r="H80" s="31" t="s">
        <v>291</v>
      </c>
      <c r="I80" s="21" t="s">
        <v>196</v>
      </c>
      <c r="J80" s="94">
        <v>41453</v>
      </c>
      <c r="K80" s="94">
        <v>43247</v>
      </c>
      <c r="L80" s="21" t="s">
        <v>275</v>
      </c>
      <c r="M80" s="25">
        <v>699</v>
      </c>
      <c r="N80" s="25">
        <v>1167</v>
      </c>
      <c r="O80" s="26">
        <v>0.15</v>
      </c>
      <c r="P80" s="27">
        <v>0</v>
      </c>
      <c r="Q80" s="27">
        <v>0</v>
      </c>
      <c r="R80" s="27">
        <v>0</v>
      </c>
      <c r="S80" s="27">
        <v>1196454.8600000001</v>
      </c>
      <c r="T80" s="25">
        <v>743247.49000000022</v>
      </c>
      <c r="U80" s="25">
        <v>952806.49999999942</v>
      </c>
      <c r="V80" s="25">
        <v>631171.66</v>
      </c>
      <c r="W80" s="25">
        <v>607084.55999999994</v>
      </c>
      <c r="X80" s="25">
        <v>887773.2300000001</v>
      </c>
      <c r="Y80" s="25">
        <v>2026162</v>
      </c>
      <c r="Z80" s="25">
        <v>819364.91000000015</v>
      </c>
      <c r="AA80" s="25">
        <v>1149540</v>
      </c>
      <c r="AB80" s="25">
        <v>1089811.08</v>
      </c>
      <c r="AC80" s="25">
        <v>1068346.54</v>
      </c>
      <c r="AD80" s="25">
        <v>927476.60999999964</v>
      </c>
      <c r="AE80" s="25">
        <v>1913376.9</v>
      </c>
      <c r="AF80" s="25">
        <v>473340.17</v>
      </c>
      <c r="AG80" s="25">
        <v>0</v>
      </c>
      <c r="AH80" s="25">
        <v>0</v>
      </c>
      <c r="AI80" s="25">
        <v>0</v>
      </c>
      <c r="AJ80" s="25">
        <v>0</v>
      </c>
      <c r="AK80" s="25">
        <v>1300229.8999999999</v>
      </c>
      <c r="AL80" s="25">
        <v>695162.1</v>
      </c>
      <c r="AM80" s="25">
        <v>981464</v>
      </c>
      <c r="AN80" s="25">
        <v>1092493.5</v>
      </c>
      <c r="AO80" s="25">
        <v>1173019.1599999999</v>
      </c>
      <c r="AP80" s="25">
        <v>1583311.71</v>
      </c>
      <c r="AQ80" s="25">
        <v>2078058.34</v>
      </c>
      <c r="AR80" s="25">
        <v>1523885</v>
      </c>
      <c r="AS80" s="25">
        <v>1072580</v>
      </c>
      <c r="AT80" s="25">
        <v>1196091</v>
      </c>
      <c r="AU80" s="25">
        <v>765767.21482307999</v>
      </c>
      <c r="AV80" s="25">
        <v>1134204.4330008158</v>
      </c>
      <c r="AW80" s="25">
        <v>1736691</v>
      </c>
      <c r="AX80" s="25">
        <v>1043626.1599719002</v>
      </c>
      <c r="AY80" s="25">
        <v>1075228.3</v>
      </c>
      <c r="AZ80" s="25">
        <v>1073187</v>
      </c>
      <c r="BA80" s="25">
        <v>1238159.3276807107</v>
      </c>
      <c r="BB80" s="25">
        <v>1294441.76</v>
      </c>
      <c r="BC80" s="25">
        <v>1717147.2</v>
      </c>
      <c r="BD80" s="75">
        <v>1317402.73</v>
      </c>
      <c r="BE80" s="75">
        <v>1462436.16</v>
      </c>
      <c r="BF80" s="75">
        <v>1295908.5900000001</v>
      </c>
      <c r="BG80" s="75">
        <v>1056142.27</v>
      </c>
      <c r="BH80" s="75">
        <v>1515843.81</v>
      </c>
      <c r="BI80" s="75">
        <v>1346251.75</v>
      </c>
      <c r="BJ80" s="75">
        <v>1045878.34</v>
      </c>
      <c r="BK80" s="75">
        <v>829024.49</v>
      </c>
      <c r="BL80" s="75">
        <v>1433598.51</v>
      </c>
      <c r="BM80" s="75">
        <v>1430363.15</v>
      </c>
      <c r="BN80" s="75">
        <v>1933104.86</v>
      </c>
      <c r="BO80" s="75">
        <v>1156687.52</v>
      </c>
      <c r="BP80" s="28">
        <f t="shared" si="1057"/>
        <v>1488438.5100000002</v>
      </c>
      <c r="BQ80" s="29">
        <f t="shared" si="523"/>
        <v>0</v>
      </c>
      <c r="BR80" s="29">
        <f t="shared" si="524"/>
        <v>0</v>
      </c>
      <c r="BS80" s="29">
        <f t="shared" si="525"/>
        <v>0</v>
      </c>
      <c r="BT80" s="29">
        <f t="shared" si="526"/>
        <v>1711.6664663805439</v>
      </c>
      <c r="BU80" s="29">
        <f t="shared" si="527"/>
        <v>1063.3011301859804</v>
      </c>
      <c r="BV80" s="29">
        <f t="shared" si="528"/>
        <v>1363.0994277539335</v>
      </c>
      <c r="BW80" s="29">
        <f t="shared" si="529"/>
        <v>902.96374821173106</v>
      </c>
      <c r="BX80" s="29">
        <f t="shared" si="530"/>
        <v>868.5043776824034</v>
      </c>
      <c r="BY80" s="29">
        <f t="shared" si="531"/>
        <v>1270.0618454935623</v>
      </c>
      <c r="BZ80" s="29">
        <f t="shared" si="532"/>
        <v>2898.6580829756795</v>
      </c>
      <c r="CA80" s="29">
        <f t="shared" si="533"/>
        <v>1172.1958655221747</v>
      </c>
      <c r="CB80" s="29">
        <f t="shared" si="534"/>
        <v>1644.5493562231759</v>
      </c>
      <c r="CC80" s="29">
        <f t="shared" si="535"/>
        <v>1559.1002575107298</v>
      </c>
      <c r="CD80" s="29">
        <f t="shared" si="536"/>
        <v>1528.3927610872677</v>
      </c>
      <c r="CE80" s="29">
        <f t="shared" si="537"/>
        <v>1326.8621030042914</v>
      </c>
      <c r="CF80" s="29">
        <f t="shared" si="538"/>
        <v>2737.306008583691</v>
      </c>
      <c r="CG80" s="29">
        <f t="shared" si="539"/>
        <v>677.16762517882682</v>
      </c>
      <c r="CH80" s="29">
        <f t="shared" si="540"/>
        <v>0</v>
      </c>
      <c r="CI80" s="29">
        <f t="shared" si="541"/>
        <v>0</v>
      </c>
      <c r="CJ80" s="29">
        <f t="shared" si="542"/>
        <v>0</v>
      </c>
      <c r="CK80" s="29">
        <f t="shared" si="543"/>
        <v>0</v>
      </c>
      <c r="CL80" s="29">
        <f t="shared" si="544"/>
        <v>1860.1286123032903</v>
      </c>
      <c r="CM80" s="29">
        <f t="shared" si="545"/>
        <v>994.5094420600858</v>
      </c>
      <c r="CN80" s="29">
        <f t="shared" si="546"/>
        <v>1404.0972818311875</v>
      </c>
      <c r="CO80" s="29">
        <f t="shared" si="547"/>
        <v>1562.9377682403433</v>
      </c>
      <c r="CP80" s="29">
        <f t="shared" si="548"/>
        <v>1678.1389985693847</v>
      </c>
      <c r="CQ80" s="29">
        <f t="shared" si="549"/>
        <v>2265.1097424892705</v>
      </c>
      <c r="CR80" s="29">
        <f t="shared" si="839"/>
        <v>2972.9017739628043</v>
      </c>
      <c r="CS80" s="29">
        <f t="shared" si="839"/>
        <v>2180.0929899856937</v>
      </c>
      <c r="CT80" s="29">
        <f t="shared" si="839"/>
        <v>1534.4492131616596</v>
      </c>
      <c r="CU80" s="29">
        <f t="shared" si="839"/>
        <v>1711.145922746781</v>
      </c>
      <c r="CV80" s="29">
        <f t="shared" si="839"/>
        <v>1095.5181900187124</v>
      </c>
      <c r="CW80" s="29">
        <f t="shared" si="839"/>
        <v>1622.6100615176192</v>
      </c>
      <c r="CX80" s="29">
        <f t="shared" si="834"/>
        <v>2484.5364806866951</v>
      </c>
      <c r="CY80" s="29">
        <f t="shared" si="834"/>
        <v>1493.0274105463523</v>
      </c>
      <c r="CZ80" s="29">
        <f t="shared" si="834"/>
        <v>1538.2379113018599</v>
      </c>
      <c r="DA80" s="29">
        <f t="shared" si="834"/>
        <v>1535.3175965665237</v>
      </c>
      <c r="DB80" s="29">
        <f t="shared" si="834"/>
        <v>1771.3295102728337</v>
      </c>
      <c r="DC80" s="29">
        <f t="shared" si="834"/>
        <v>1851.8480114449214</v>
      </c>
      <c r="DD80" s="29">
        <f t="shared" si="834"/>
        <v>2456.5768240343345</v>
      </c>
      <c r="DE80" s="29">
        <f t="shared" si="551"/>
        <v>1884.6963233190272</v>
      </c>
      <c r="DF80" s="29">
        <f t="shared" si="552"/>
        <v>2092.183347639485</v>
      </c>
      <c r="DG80" s="29">
        <f t="shared" si="553"/>
        <v>1853.9464806866954</v>
      </c>
      <c r="DH80" s="29">
        <f t="shared" si="554"/>
        <v>1510.9331473533621</v>
      </c>
      <c r="DI80" s="29">
        <f t="shared" si="555"/>
        <v>2168.5891416309014</v>
      </c>
      <c r="DJ80" s="29">
        <f t="shared" si="556"/>
        <v>1925.9681688125895</v>
      </c>
      <c r="DK80" s="29">
        <f t="shared" si="556"/>
        <v>1496.2494134477824</v>
      </c>
      <c r="DL80" s="29">
        <f t="shared" si="556"/>
        <v>1186.0150071530759</v>
      </c>
      <c r="DM80" s="29">
        <f t="shared" si="556"/>
        <v>2050.9277682403435</v>
      </c>
      <c r="DN80" s="29">
        <f t="shared" si="557"/>
        <v>2046.2992131616593</v>
      </c>
      <c r="DO80" s="29">
        <f t="shared" si="557"/>
        <v>2765.5291273247499</v>
      </c>
      <c r="DP80" s="29">
        <f t="shared" si="557"/>
        <v>1654.7747067238913</v>
      </c>
      <c r="DQ80" s="105">
        <f t="shared" si="558"/>
        <v>2129.3827038626614</v>
      </c>
      <c r="DR80" s="25"/>
      <c r="DS80" s="25"/>
      <c r="DT80" s="25"/>
      <c r="DU80" s="25">
        <v>192555</v>
      </c>
      <c r="DV80" s="25">
        <v>175050</v>
      </c>
      <c r="DW80" s="25">
        <v>175050</v>
      </c>
      <c r="DX80" s="25">
        <v>175050</v>
      </c>
      <c r="DY80" s="25">
        <v>175050</v>
      </c>
      <c r="DZ80" s="25">
        <v>175050</v>
      </c>
      <c r="EA80" s="25">
        <v>175050</v>
      </c>
      <c r="EB80" s="25">
        <v>175050</v>
      </c>
      <c r="EC80" s="25">
        <v>175050</v>
      </c>
      <c r="ED80" s="25">
        <v>175050</v>
      </c>
      <c r="EE80" s="25">
        <v>175050</v>
      </c>
      <c r="EF80" s="25">
        <v>176217</v>
      </c>
      <c r="EG80" s="25">
        <v>186720</v>
      </c>
      <c r="EH80" s="25">
        <v>186720</v>
      </c>
      <c r="EI80" s="25">
        <v>186720</v>
      </c>
      <c r="EJ80" s="25">
        <v>186720</v>
      </c>
      <c r="EK80" s="25">
        <v>0</v>
      </c>
      <c r="EL80" s="25">
        <v>0</v>
      </c>
      <c r="EM80" s="25">
        <v>186720</v>
      </c>
      <c r="EN80" s="25">
        <v>186720</v>
      </c>
      <c r="EO80" s="25">
        <v>186720</v>
      </c>
      <c r="EP80" s="25">
        <v>186720</v>
      </c>
      <c r="EQ80" s="25">
        <v>186720</v>
      </c>
      <c r="ER80" s="25">
        <v>187887</v>
      </c>
      <c r="ES80" s="25">
        <v>198390</v>
      </c>
      <c r="ET80" s="25">
        <v>198390</v>
      </c>
      <c r="EU80" s="25">
        <v>198390</v>
      </c>
      <c r="EV80" s="25">
        <v>198390</v>
      </c>
      <c r="EW80" s="25">
        <v>198390</v>
      </c>
      <c r="EX80" s="25">
        <v>198390</v>
      </c>
      <c r="EY80" s="25">
        <v>198390</v>
      </c>
      <c r="EZ80" s="25">
        <v>198390</v>
      </c>
      <c r="FA80" s="25">
        <v>198390</v>
      </c>
      <c r="FB80" s="25">
        <v>198390</v>
      </c>
      <c r="FC80" s="25">
        <v>198390</v>
      </c>
      <c r="FD80" s="25">
        <v>201366</v>
      </c>
      <c r="FE80" s="25">
        <v>228149</v>
      </c>
      <c r="FF80" s="25">
        <v>228149</v>
      </c>
      <c r="FG80" s="25">
        <v>228149</v>
      </c>
      <c r="FH80" s="25">
        <v>228149</v>
      </c>
      <c r="FI80" s="25">
        <v>228149</v>
      </c>
      <c r="FJ80" s="25">
        <v>228149</v>
      </c>
      <c r="FK80" s="25">
        <v>228149</v>
      </c>
      <c r="FL80" s="25">
        <v>228149</v>
      </c>
      <c r="FM80" s="25">
        <v>228149</v>
      </c>
      <c r="FN80" s="25">
        <v>228149</v>
      </c>
      <c r="FO80" s="25">
        <v>228149</v>
      </c>
      <c r="FP80" s="25">
        <v>228149</v>
      </c>
      <c r="FQ80" s="75">
        <v>228149</v>
      </c>
      <c r="FR80" s="28">
        <f t="shared" si="1058"/>
        <v>228149</v>
      </c>
      <c r="FS80" s="25">
        <v>0</v>
      </c>
      <c r="FT80" s="25">
        <v>0</v>
      </c>
      <c r="FU80" s="25">
        <v>0</v>
      </c>
      <c r="FV80" s="25">
        <v>25753</v>
      </c>
      <c r="FW80" s="25">
        <v>0</v>
      </c>
      <c r="FX80" s="25">
        <v>0</v>
      </c>
      <c r="FY80" s="25">
        <v>0</v>
      </c>
      <c r="FZ80" s="25">
        <v>0</v>
      </c>
      <c r="GA80" s="25">
        <v>0</v>
      </c>
      <c r="GB80" s="25">
        <v>98504</v>
      </c>
      <c r="GC80" s="25">
        <v>0</v>
      </c>
      <c r="GD80" s="25">
        <v>0</v>
      </c>
      <c r="GE80" s="25">
        <v>0</v>
      </c>
      <c r="GF80" s="25">
        <v>0</v>
      </c>
      <c r="GG80" s="25">
        <v>0</v>
      </c>
      <c r="GH80" s="25">
        <v>100286.53499999997</v>
      </c>
      <c r="GI80" s="25">
        <v>0</v>
      </c>
      <c r="GJ80" s="25">
        <v>0</v>
      </c>
      <c r="GK80" s="25">
        <v>0</v>
      </c>
      <c r="GL80" s="25">
        <v>0</v>
      </c>
      <c r="GM80" s="25">
        <v>0</v>
      </c>
      <c r="GN80" s="25">
        <v>8314.484999999986</v>
      </c>
      <c r="GO80" s="25">
        <v>0</v>
      </c>
      <c r="GP80" s="25">
        <v>0</v>
      </c>
      <c r="GQ80" s="25">
        <v>0</v>
      </c>
      <c r="GR80" s="25">
        <v>0</v>
      </c>
      <c r="GS80" s="25">
        <v>49610</v>
      </c>
      <c r="GT80" s="25">
        <v>113319</v>
      </c>
      <c r="GU80" s="25">
        <v>30193</v>
      </c>
      <c r="GV80" s="25">
        <v>0</v>
      </c>
      <c r="GW80" s="25">
        <v>0</v>
      </c>
      <c r="GX80" s="25">
        <v>0</v>
      </c>
      <c r="GY80" s="25">
        <v>0</v>
      </c>
      <c r="GZ80" s="25">
        <v>62114</v>
      </c>
      <c r="HA80" s="25">
        <v>0</v>
      </c>
      <c r="HB80" s="25">
        <v>0</v>
      </c>
      <c r="HC80" s="75">
        <v>0</v>
      </c>
      <c r="HD80" s="75">
        <v>0</v>
      </c>
      <c r="HE80" s="75">
        <v>0</v>
      </c>
      <c r="HF80" s="75">
        <v>29423</v>
      </c>
      <c r="HG80" s="75">
        <v>0</v>
      </c>
      <c r="HH80" s="75">
        <v>0</v>
      </c>
      <c r="HI80" s="75">
        <v>0</v>
      </c>
      <c r="HJ80" s="75">
        <v>0</v>
      </c>
      <c r="HK80" s="75">
        <v>0</v>
      </c>
      <c r="HL80" s="75">
        <v>0</v>
      </c>
      <c r="HM80" s="75">
        <v>0</v>
      </c>
      <c r="HN80" s="75">
        <v>0</v>
      </c>
      <c r="HO80" s="75">
        <v>0</v>
      </c>
      <c r="HP80" s="75">
        <v>0</v>
      </c>
      <c r="HQ80" s="75">
        <v>61817</v>
      </c>
      <c r="HR80" s="75">
        <v>0</v>
      </c>
      <c r="HS80" s="25">
        <f t="shared" si="1265"/>
        <v>0</v>
      </c>
      <c r="HT80" s="25">
        <f t="shared" si="1266"/>
        <v>0</v>
      </c>
      <c r="HU80" s="25">
        <f t="shared" si="1267"/>
        <v>0</v>
      </c>
      <c r="HV80" s="25">
        <f t="shared" si="1268"/>
        <v>218308</v>
      </c>
      <c r="HW80" s="25">
        <f t="shared" si="1269"/>
        <v>175050</v>
      </c>
      <c r="HX80" s="25">
        <f t="shared" si="1270"/>
        <v>175050</v>
      </c>
      <c r="HY80" s="25">
        <f t="shared" si="1271"/>
        <v>175050</v>
      </c>
      <c r="HZ80" s="25">
        <f t="shared" si="1272"/>
        <v>175050</v>
      </c>
      <c r="IA80" s="25">
        <f t="shared" si="1273"/>
        <v>175050</v>
      </c>
      <c r="IB80" s="25">
        <f t="shared" si="1274"/>
        <v>273554</v>
      </c>
      <c r="IC80" s="25">
        <f t="shared" si="1275"/>
        <v>175050</v>
      </c>
      <c r="ID80" s="25">
        <f t="shared" si="1276"/>
        <v>175050</v>
      </c>
      <c r="IE80" s="25">
        <f t="shared" si="1277"/>
        <v>175050</v>
      </c>
      <c r="IF80" s="25">
        <f t="shared" si="1278"/>
        <v>175050</v>
      </c>
      <c r="IG80" s="25">
        <f t="shared" si="1279"/>
        <v>176217</v>
      </c>
      <c r="IH80" s="25">
        <f t="shared" si="1280"/>
        <v>287006.53499999997</v>
      </c>
      <c r="II80" s="25">
        <f t="shared" si="1281"/>
        <v>186720</v>
      </c>
      <c r="IJ80" s="25">
        <f t="shared" si="1282"/>
        <v>186720</v>
      </c>
      <c r="IK80" s="25">
        <f t="shared" si="1283"/>
        <v>186720</v>
      </c>
      <c r="IL80" s="25">
        <f t="shared" si="1284"/>
        <v>0</v>
      </c>
      <c r="IM80" s="25">
        <f t="shared" si="1285"/>
        <v>0</v>
      </c>
      <c r="IN80" s="25">
        <f t="shared" si="1286"/>
        <v>195034.48499999999</v>
      </c>
      <c r="IO80" s="25">
        <f t="shared" si="1287"/>
        <v>186720</v>
      </c>
      <c r="IP80" s="25">
        <f t="shared" si="1288"/>
        <v>186720</v>
      </c>
      <c r="IQ80" s="25">
        <f t="shared" si="840"/>
        <v>186720</v>
      </c>
      <c r="IR80" s="25">
        <f t="shared" si="841"/>
        <v>186720</v>
      </c>
      <c r="IS80" s="25">
        <f t="shared" si="1134"/>
        <v>237497</v>
      </c>
      <c r="IT80" s="25">
        <f t="shared" si="1135"/>
        <v>311709</v>
      </c>
      <c r="IU80" s="25">
        <f t="shared" si="1136"/>
        <v>228583</v>
      </c>
      <c r="IV80" s="25">
        <f t="shared" si="1137"/>
        <v>198390</v>
      </c>
      <c r="IW80" s="25">
        <f t="shared" si="671"/>
        <v>198390</v>
      </c>
      <c r="IX80" s="25">
        <f t="shared" si="1289"/>
        <v>198390</v>
      </c>
      <c r="IY80" s="25">
        <f t="shared" si="672"/>
        <v>198390</v>
      </c>
      <c r="IZ80" s="25">
        <f t="shared" si="673"/>
        <v>260504</v>
      </c>
      <c r="JA80" s="25">
        <f t="shared" si="842"/>
        <v>198390</v>
      </c>
      <c r="JB80" s="25">
        <f t="shared" si="240"/>
        <v>198390</v>
      </c>
      <c r="JC80" s="25">
        <f t="shared" si="241"/>
        <v>198390</v>
      </c>
      <c r="JD80" s="25">
        <f t="shared" si="835"/>
        <v>198390</v>
      </c>
      <c r="JE80" s="25">
        <f t="shared" si="836"/>
        <v>201366</v>
      </c>
      <c r="JF80" s="25">
        <f t="shared" si="845"/>
        <v>257572</v>
      </c>
      <c r="JG80" s="25">
        <f t="shared" si="846"/>
        <v>228149</v>
      </c>
      <c r="JH80" s="25">
        <f t="shared" si="847"/>
        <v>228149</v>
      </c>
      <c r="JI80" s="25">
        <f t="shared" si="848"/>
        <v>228149</v>
      </c>
      <c r="JJ80" s="25">
        <f t="shared" si="843"/>
        <v>228149</v>
      </c>
      <c r="JK80" s="25">
        <f t="shared" si="844"/>
        <v>228149</v>
      </c>
      <c r="JL80" s="25">
        <f t="shared" si="837"/>
        <v>228149</v>
      </c>
      <c r="JM80" s="25">
        <f t="shared" si="838"/>
        <v>228149</v>
      </c>
      <c r="JN80" s="25">
        <f t="shared" si="428"/>
        <v>228149</v>
      </c>
      <c r="JO80" s="25">
        <f t="shared" si="429"/>
        <v>228149</v>
      </c>
      <c r="JP80" s="25">
        <f t="shared" si="759"/>
        <v>228149</v>
      </c>
      <c r="JQ80" s="25">
        <f t="shared" si="760"/>
        <v>289966</v>
      </c>
      <c r="JR80" s="25">
        <f t="shared" si="761"/>
        <v>228149</v>
      </c>
      <c r="JS80" s="28">
        <f t="shared" si="1059"/>
        <v>243603.25</v>
      </c>
      <c r="JT80" s="30">
        <f t="shared" si="1138"/>
        <v>0</v>
      </c>
      <c r="JU80" s="30">
        <f t="shared" si="1139"/>
        <v>0</v>
      </c>
      <c r="JV80" s="30">
        <f t="shared" si="1140"/>
        <v>0</v>
      </c>
      <c r="JW80" s="30">
        <f t="shared" si="1141"/>
        <v>187.06769494430162</v>
      </c>
      <c r="JX80" s="30">
        <f t="shared" si="1142"/>
        <v>150</v>
      </c>
      <c r="JY80" s="30">
        <f t="shared" si="1143"/>
        <v>150</v>
      </c>
      <c r="JZ80" s="30">
        <f t="shared" si="1144"/>
        <v>150</v>
      </c>
      <c r="KA80" s="30">
        <f t="shared" si="1145"/>
        <v>150</v>
      </c>
      <c r="KB80" s="30">
        <f t="shared" si="1146"/>
        <v>150</v>
      </c>
      <c r="KC80" s="30">
        <f t="shared" si="1147"/>
        <v>234.40788346186804</v>
      </c>
      <c r="KD80" s="30">
        <f t="shared" si="1148"/>
        <v>150</v>
      </c>
      <c r="KE80" s="30">
        <f t="shared" si="1149"/>
        <v>150</v>
      </c>
      <c r="KF80" s="30">
        <f t="shared" si="1150"/>
        <v>150</v>
      </c>
      <c r="KG80" s="30">
        <f t="shared" si="1151"/>
        <v>150</v>
      </c>
      <c r="KH80" s="30">
        <f t="shared" si="1152"/>
        <v>151</v>
      </c>
      <c r="KI80" s="30">
        <f t="shared" si="1153"/>
        <v>245.93533419023134</v>
      </c>
      <c r="KJ80" s="30">
        <f t="shared" si="1154"/>
        <v>160</v>
      </c>
      <c r="KK80" s="30">
        <f t="shared" si="1155"/>
        <v>160</v>
      </c>
      <c r="KL80" s="30">
        <f t="shared" si="1156"/>
        <v>160</v>
      </c>
      <c r="KM80" s="30">
        <f t="shared" si="1157"/>
        <v>0</v>
      </c>
      <c r="KN80" s="30">
        <f t="shared" si="1158"/>
        <v>0</v>
      </c>
      <c r="KO80" s="30">
        <f t="shared" si="1159"/>
        <v>167.12466580976863</v>
      </c>
      <c r="KP80" s="30">
        <f t="shared" si="1160"/>
        <v>160</v>
      </c>
      <c r="KQ80" s="30">
        <f t="shared" si="1161"/>
        <v>160</v>
      </c>
      <c r="KR80" s="30">
        <f t="shared" si="1162"/>
        <v>160</v>
      </c>
      <c r="KS80" s="30">
        <f t="shared" si="1163"/>
        <v>160</v>
      </c>
      <c r="KT80" s="30">
        <f t="shared" si="1164"/>
        <v>203.51071122536419</v>
      </c>
      <c r="KU80" s="30">
        <f t="shared" si="1165"/>
        <v>267.10282776349612</v>
      </c>
      <c r="KV80" s="30">
        <f t="shared" si="1166"/>
        <v>195.87232219365896</v>
      </c>
      <c r="KW80" s="30">
        <f t="shared" si="1167"/>
        <v>170</v>
      </c>
      <c r="KX80" s="30">
        <f t="shared" si="1168"/>
        <v>170</v>
      </c>
      <c r="KY80" s="30">
        <f t="shared" si="1169"/>
        <v>170</v>
      </c>
      <c r="KZ80" s="30">
        <f t="shared" si="1170"/>
        <v>170</v>
      </c>
      <c r="LA80" s="30">
        <f t="shared" si="1171"/>
        <v>223.22536418166237</v>
      </c>
      <c r="LB80" s="30">
        <f t="shared" si="1171"/>
        <v>170</v>
      </c>
      <c r="LC80" s="30">
        <f t="shared" si="1171"/>
        <v>170</v>
      </c>
      <c r="LD80" s="30">
        <f t="shared" si="1171"/>
        <v>170</v>
      </c>
      <c r="LE80" s="30">
        <f t="shared" si="1133"/>
        <v>170</v>
      </c>
      <c r="LF80" s="30">
        <f t="shared" si="1133"/>
        <v>172.55012853470436</v>
      </c>
      <c r="LG80" s="30">
        <f t="shared" si="1133"/>
        <v>220.71293916023993</v>
      </c>
      <c r="LH80" s="30">
        <f t="shared" si="1133"/>
        <v>195.50042844901458</v>
      </c>
      <c r="LI80" s="30">
        <f t="shared" si="1133"/>
        <v>195.50042844901458</v>
      </c>
      <c r="LJ80" s="30">
        <f t="shared" si="1133"/>
        <v>195.50042844901458</v>
      </c>
      <c r="LK80" s="30">
        <f t="shared" si="1133"/>
        <v>195.50042844901458</v>
      </c>
      <c r="LL80" s="30">
        <f t="shared" si="1133"/>
        <v>195.50042844901458</v>
      </c>
      <c r="LM80" s="30">
        <f t="shared" si="1133"/>
        <v>195.50042844901458</v>
      </c>
      <c r="LN80" s="30">
        <f t="shared" si="1133"/>
        <v>195.50042844901458</v>
      </c>
      <c r="LO80" s="30">
        <f t="shared" si="1133"/>
        <v>195.50042844901458</v>
      </c>
      <c r="LP80" s="30">
        <f t="shared" si="1133"/>
        <v>195.50042844901458</v>
      </c>
      <c r="LQ80" s="30">
        <f t="shared" si="1133"/>
        <v>195.50042844901458</v>
      </c>
      <c r="LR80" s="30">
        <f t="shared" si="1133"/>
        <v>248.471293916024</v>
      </c>
      <c r="LS80" s="30">
        <f t="shared" si="1133"/>
        <v>195.50042844901458</v>
      </c>
      <c r="LT80" s="69">
        <f t="shared" si="1060"/>
        <v>208.74314481576693</v>
      </c>
      <c r="LU80" s="40">
        <f t="shared" si="1061"/>
        <v>195.50042844901458</v>
      </c>
      <c r="LV80" s="40">
        <f t="shared" si="1062"/>
        <v>0</v>
      </c>
    </row>
    <row r="81" spans="1:334" x14ac:dyDescent="0.25">
      <c r="A81" s="21">
        <f t="shared" si="1063"/>
        <v>80</v>
      </c>
      <c r="B81" s="22" t="s">
        <v>211</v>
      </c>
      <c r="C81" s="21" t="s">
        <v>541</v>
      </c>
      <c r="D81" s="22" t="s">
        <v>63</v>
      </c>
      <c r="E81" s="23" t="s">
        <v>868</v>
      </c>
      <c r="F81" s="21" t="s">
        <v>1127</v>
      </c>
      <c r="G81" s="23" t="s">
        <v>64</v>
      </c>
      <c r="H81" s="24" t="s">
        <v>290</v>
      </c>
      <c r="I81" s="21" t="s">
        <v>197</v>
      </c>
      <c r="J81" s="94">
        <v>41314</v>
      </c>
      <c r="K81" s="94">
        <v>43000</v>
      </c>
      <c r="L81" s="21" t="s">
        <v>275</v>
      </c>
      <c r="M81" s="25">
        <v>9551</v>
      </c>
      <c r="N81" s="25">
        <v>13644</v>
      </c>
      <c r="O81" s="26">
        <v>3.5000000000000003E-2</v>
      </c>
      <c r="P81" s="27">
        <v>11812734</v>
      </c>
      <c r="Q81" s="27">
        <v>13500508</v>
      </c>
      <c r="R81" s="27">
        <v>15248967</v>
      </c>
      <c r="S81" s="27">
        <v>15684433</v>
      </c>
      <c r="T81" s="25">
        <v>20419347</v>
      </c>
      <c r="U81" s="25">
        <v>16313772</v>
      </c>
      <c r="V81" s="25">
        <v>17764084</v>
      </c>
      <c r="W81" s="25">
        <v>17459677</v>
      </c>
      <c r="X81" s="25">
        <v>14499029</v>
      </c>
      <c r="Y81" s="25">
        <v>17695952</v>
      </c>
      <c r="Z81" s="25">
        <v>11372284</v>
      </c>
      <c r="AA81" s="25">
        <v>14554733</v>
      </c>
      <c r="AB81" s="25">
        <v>13985868</v>
      </c>
      <c r="AC81" s="25">
        <v>15560136</v>
      </c>
      <c r="AD81" s="25">
        <v>16274791</v>
      </c>
      <c r="AE81" s="25">
        <v>16791686</v>
      </c>
      <c r="AF81" s="25">
        <v>23652532</v>
      </c>
      <c r="AG81" s="25">
        <v>16627753</v>
      </c>
      <c r="AH81" s="25">
        <v>24024680</v>
      </c>
      <c r="AI81" s="25">
        <v>16757852.4</v>
      </c>
      <c r="AJ81" s="25">
        <v>15238550</v>
      </c>
      <c r="AK81" s="25">
        <v>21205715.820999999</v>
      </c>
      <c r="AL81" s="25">
        <v>6635063.3999999994</v>
      </c>
      <c r="AM81" s="25">
        <v>13679918</v>
      </c>
      <c r="AN81" s="25">
        <v>19361749</v>
      </c>
      <c r="AO81" s="25">
        <v>18417637</v>
      </c>
      <c r="AP81" s="25">
        <v>17266976</v>
      </c>
      <c r="AQ81" s="25">
        <v>20257213</v>
      </c>
      <c r="AR81" s="25">
        <v>23801830</v>
      </c>
      <c r="AS81" s="25">
        <v>15000000</v>
      </c>
      <c r="AT81" s="25">
        <v>16663289</v>
      </c>
      <c r="AU81" s="25">
        <v>18499866.265933596</v>
      </c>
      <c r="AV81" s="25">
        <v>15963349.6875</v>
      </c>
      <c r="AW81" s="25">
        <v>19079310</v>
      </c>
      <c r="AX81" s="25">
        <v>15997035.818400001</v>
      </c>
      <c r="AY81" s="25">
        <v>22916683.870080002</v>
      </c>
      <c r="AZ81" s="25">
        <v>18868075</v>
      </c>
      <c r="BA81" s="25">
        <v>21022830</v>
      </c>
      <c r="BB81" s="25">
        <v>18735048</v>
      </c>
      <c r="BC81" s="25">
        <v>23700247</v>
      </c>
      <c r="BD81" s="75">
        <v>23919509</v>
      </c>
      <c r="BE81" s="75">
        <v>22726965</v>
      </c>
      <c r="BF81" s="75">
        <v>27182884</v>
      </c>
      <c r="BG81" s="75">
        <v>16932535</v>
      </c>
      <c r="BH81" s="75">
        <v>21436532</v>
      </c>
      <c r="BI81" s="75">
        <v>23294396</v>
      </c>
      <c r="BJ81" s="75">
        <v>16182418</v>
      </c>
      <c r="BK81" s="75">
        <v>18465605</v>
      </c>
      <c r="BL81" s="75">
        <v>19798217</v>
      </c>
      <c r="BM81" s="75">
        <v>21354731</v>
      </c>
      <c r="BN81" s="75">
        <v>23646385</v>
      </c>
      <c r="BO81" s="75">
        <v>20128284</v>
      </c>
      <c r="BP81" s="28">
        <f t="shared" si="1057"/>
        <v>21231904.25</v>
      </c>
      <c r="BQ81" s="29">
        <f t="shared" si="523"/>
        <v>1236.8059889016856</v>
      </c>
      <c r="BR81" s="29">
        <f t="shared" si="524"/>
        <v>1413.5177468327925</v>
      </c>
      <c r="BS81" s="29">
        <f t="shared" si="525"/>
        <v>1596.583289707884</v>
      </c>
      <c r="BT81" s="29">
        <f t="shared" si="526"/>
        <v>1642.1770495236101</v>
      </c>
      <c r="BU81" s="29">
        <f t="shared" si="527"/>
        <v>2137.9276515548108</v>
      </c>
      <c r="BV81" s="29">
        <f t="shared" si="528"/>
        <v>1708.0695215160715</v>
      </c>
      <c r="BW81" s="29">
        <f t="shared" si="529"/>
        <v>1859.9187519631453</v>
      </c>
      <c r="BX81" s="29">
        <f t="shared" si="530"/>
        <v>1828.0470107842111</v>
      </c>
      <c r="BY81" s="29">
        <f t="shared" si="531"/>
        <v>1518.0639723589154</v>
      </c>
      <c r="BZ81" s="29">
        <f t="shared" si="532"/>
        <v>1852.7852580881583</v>
      </c>
      <c r="CA81" s="29">
        <f t="shared" si="533"/>
        <v>1190.6903989111088</v>
      </c>
      <c r="CB81" s="29">
        <f t="shared" si="534"/>
        <v>1523.8962412312846</v>
      </c>
      <c r="CC81" s="29">
        <f t="shared" si="535"/>
        <v>1464.3354622552613</v>
      </c>
      <c r="CD81" s="29">
        <f t="shared" si="536"/>
        <v>1629.1630195791017</v>
      </c>
      <c r="CE81" s="29">
        <f t="shared" si="537"/>
        <v>1703.9881687781385</v>
      </c>
      <c r="CF81" s="29">
        <f t="shared" si="538"/>
        <v>1758.1076327086168</v>
      </c>
      <c r="CG81" s="29">
        <f t="shared" si="539"/>
        <v>2476.4456077897603</v>
      </c>
      <c r="CH81" s="29">
        <f t="shared" si="540"/>
        <v>1740.9436708198095</v>
      </c>
      <c r="CI81" s="29">
        <f t="shared" si="541"/>
        <v>2515.4099047220188</v>
      </c>
      <c r="CJ81" s="29">
        <f t="shared" si="542"/>
        <v>1754.5652183017485</v>
      </c>
      <c r="CK81" s="29">
        <f t="shared" si="543"/>
        <v>1595.4926185739714</v>
      </c>
      <c r="CL81" s="29">
        <f t="shared" si="544"/>
        <v>2220.261315150246</v>
      </c>
      <c r="CM81" s="29">
        <f t="shared" si="545"/>
        <v>694.69829337242163</v>
      </c>
      <c r="CN81" s="29">
        <f t="shared" si="546"/>
        <v>1432.3021673123233</v>
      </c>
      <c r="CO81" s="29">
        <f t="shared" si="547"/>
        <v>2027.1960004188043</v>
      </c>
      <c r="CP81" s="29">
        <f t="shared" si="548"/>
        <v>1928.3464558684955</v>
      </c>
      <c r="CQ81" s="29">
        <f t="shared" si="549"/>
        <v>1807.8710082713851</v>
      </c>
      <c r="CR81" s="29">
        <f t="shared" si="839"/>
        <v>2120.9520469060831</v>
      </c>
      <c r="CS81" s="29">
        <f t="shared" si="839"/>
        <v>2492.0772693958747</v>
      </c>
      <c r="CT81" s="29">
        <f t="shared" si="839"/>
        <v>1570.5161763166161</v>
      </c>
      <c r="CU81" s="29">
        <f t="shared" si="839"/>
        <v>1744.6643283425819</v>
      </c>
      <c r="CV81" s="29">
        <f t="shared" si="839"/>
        <v>1936.9559486895189</v>
      </c>
      <c r="CW81" s="29">
        <f t="shared" si="839"/>
        <v>1671.3799274945031</v>
      </c>
      <c r="CX81" s="29">
        <f t="shared" si="834"/>
        <v>1997.624332530625</v>
      </c>
      <c r="CY81" s="29">
        <f t="shared" si="834"/>
        <v>1674.9069017275679</v>
      </c>
      <c r="CZ81" s="29">
        <f t="shared" si="834"/>
        <v>2399.401515032981</v>
      </c>
      <c r="DA81" s="29">
        <f t="shared" si="834"/>
        <v>1975.5078002303424</v>
      </c>
      <c r="DB81" s="29">
        <f t="shared" si="834"/>
        <v>2201.1129724636162</v>
      </c>
      <c r="DC81" s="29">
        <f t="shared" si="834"/>
        <v>1961.5797298712178</v>
      </c>
      <c r="DD81" s="29">
        <f t="shared" si="834"/>
        <v>2481.4414197466235</v>
      </c>
      <c r="DE81" s="29">
        <f t="shared" si="551"/>
        <v>2504.3983876033922</v>
      </c>
      <c r="DF81" s="29">
        <f t="shared" si="552"/>
        <v>2379.5377447387709</v>
      </c>
      <c r="DG81" s="29">
        <f t="shared" si="553"/>
        <v>2846.0772693958747</v>
      </c>
      <c r="DH81" s="29">
        <f t="shared" si="554"/>
        <v>1772.8546749031516</v>
      </c>
      <c r="DI81" s="29">
        <f t="shared" si="555"/>
        <v>2244.4280180085857</v>
      </c>
      <c r="DJ81" s="29">
        <f t="shared" si="556"/>
        <v>2438.9483823683386</v>
      </c>
      <c r="DK81" s="29">
        <f t="shared" si="556"/>
        <v>1694.3166160611454</v>
      </c>
      <c r="DL81" s="29">
        <f t="shared" si="556"/>
        <v>1933.3687571981991</v>
      </c>
      <c r="DM81" s="29">
        <f t="shared" si="556"/>
        <v>2072.8946707151085</v>
      </c>
      <c r="DN81" s="29">
        <f t="shared" si="557"/>
        <v>2235.8633650926604</v>
      </c>
      <c r="DO81" s="29">
        <f t="shared" si="557"/>
        <v>2475.8020102607056</v>
      </c>
      <c r="DP81" s="29">
        <f t="shared" si="557"/>
        <v>2107.453041566328</v>
      </c>
      <c r="DQ81" s="105">
        <f t="shared" si="558"/>
        <v>2223.0032719087008</v>
      </c>
      <c r="DR81" s="25">
        <v>955100</v>
      </c>
      <c r="DS81" s="25">
        <v>955100</v>
      </c>
      <c r="DT81" s="25">
        <v>955100</v>
      </c>
      <c r="DU81" s="25">
        <v>955100</v>
      </c>
      <c r="DV81" s="25">
        <v>955100</v>
      </c>
      <c r="DW81" s="25">
        <v>955100</v>
      </c>
      <c r="DX81" s="25">
        <v>955100</v>
      </c>
      <c r="DY81" s="25">
        <v>955100</v>
      </c>
      <c r="DZ81" s="25">
        <v>955100</v>
      </c>
      <c r="EA81" s="25">
        <v>955100</v>
      </c>
      <c r="EB81" s="25">
        <v>1057614</v>
      </c>
      <c r="EC81" s="25">
        <v>1088814</v>
      </c>
      <c r="ED81" s="25">
        <v>1088814</v>
      </c>
      <c r="EE81" s="25">
        <v>1088814</v>
      </c>
      <c r="EF81" s="25">
        <v>1088814</v>
      </c>
      <c r="EG81" s="25">
        <v>1088814</v>
      </c>
      <c r="EH81" s="25">
        <v>1088814</v>
      </c>
      <c r="EI81" s="25">
        <v>1088814</v>
      </c>
      <c r="EJ81" s="25">
        <v>1088814</v>
      </c>
      <c r="EK81" s="25">
        <v>1088814</v>
      </c>
      <c r="EL81" s="25">
        <v>1088814</v>
      </c>
      <c r="EM81" s="25">
        <v>1088814</v>
      </c>
      <c r="EN81" s="25">
        <v>1191328</v>
      </c>
      <c r="EO81" s="25">
        <v>1222528</v>
      </c>
      <c r="EP81" s="25">
        <v>1222528</v>
      </c>
      <c r="EQ81" s="25">
        <v>1222528</v>
      </c>
      <c r="ER81" s="25">
        <v>1222528</v>
      </c>
      <c r="ES81" s="25">
        <v>1222528</v>
      </c>
      <c r="ET81" s="25">
        <v>1222528</v>
      </c>
      <c r="EU81" s="25">
        <v>1222528</v>
      </c>
      <c r="EV81" s="25">
        <v>1222528</v>
      </c>
      <c r="EW81" s="25">
        <v>1222528</v>
      </c>
      <c r="EX81" s="25">
        <v>1222528</v>
      </c>
      <c r="EY81" s="25">
        <v>1222528</v>
      </c>
      <c r="EZ81" s="25">
        <v>1363119</v>
      </c>
      <c r="FA81" s="25">
        <v>1405907</v>
      </c>
      <c r="FB81" s="25">
        <v>1405907</v>
      </c>
      <c r="FC81" s="25">
        <v>1405907</v>
      </c>
      <c r="FD81" s="25">
        <v>1405907</v>
      </c>
      <c r="FE81" s="25">
        <v>1405907</v>
      </c>
      <c r="FF81" s="25">
        <v>1405907</v>
      </c>
      <c r="FG81" s="25">
        <v>1405907</v>
      </c>
      <c r="FH81" s="25">
        <v>1405907</v>
      </c>
      <c r="FI81" s="25">
        <v>1405907</v>
      </c>
      <c r="FJ81" s="25">
        <v>1405907</v>
      </c>
      <c r="FK81" s="25">
        <v>1405907</v>
      </c>
      <c r="FL81" s="25">
        <v>1405907</v>
      </c>
      <c r="FM81" s="25">
        <v>1405907</v>
      </c>
      <c r="FN81" s="25">
        <v>1405907</v>
      </c>
      <c r="FO81" s="25">
        <v>1405907</v>
      </c>
      <c r="FP81" s="25">
        <v>1405907</v>
      </c>
      <c r="FQ81" s="75">
        <v>1405907</v>
      </c>
      <c r="FR81" s="28">
        <f t="shared" si="1058"/>
        <v>1405907</v>
      </c>
      <c r="FS81" s="25">
        <v>0</v>
      </c>
      <c r="FT81" s="25">
        <v>0</v>
      </c>
      <c r="FU81" s="25">
        <v>0</v>
      </c>
      <c r="FV81" s="25">
        <v>0</v>
      </c>
      <c r="FW81" s="25">
        <v>0</v>
      </c>
      <c r="FX81" s="25">
        <v>0</v>
      </c>
      <c r="FY81" s="25">
        <v>0</v>
      </c>
      <c r="FZ81" s="25">
        <v>0</v>
      </c>
      <c r="GA81" s="25">
        <v>0</v>
      </c>
      <c r="GB81" s="25">
        <v>0</v>
      </c>
      <c r="GC81" s="25">
        <v>0</v>
      </c>
      <c r="GD81" s="25">
        <v>0</v>
      </c>
      <c r="GE81" s="25">
        <v>0</v>
      </c>
      <c r="GF81" s="25">
        <v>0</v>
      </c>
      <c r="GG81" s="25">
        <v>0</v>
      </c>
      <c r="GH81" s="25">
        <v>0</v>
      </c>
      <c r="GI81" s="25">
        <v>0</v>
      </c>
      <c r="GJ81" s="25">
        <v>0</v>
      </c>
      <c r="GK81" s="25">
        <v>0</v>
      </c>
      <c r="GL81" s="25">
        <v>0</v>
      </c>
      <c r="GM81" s="25">
        <v>0</v>
      </c>
      <c r="GN81" s="25">
        <v>0</v>
      </c>
      <c r="GO81" s="25">
        <v>0</v>
      </c>
      <c r="GP81" s="25">
        <v>0</v>
      </c>
      <c r="GQ81" s="25">
        <v>0</v>
      </c>
      <c r="GR81" s="25">
        <v>0</v>
      </c>
      <c r="GS81" s="25">
        <v>0</v>
      </c>
      <c r="GT81" s="25">
        <v>0</v>
      </c>
      <c r="GU81" s="25">
        <v>0</v>
      </c>
      <c r="GV81" s="25">
        <v>0</v>
      </c>
      <c r="GW81" s="25">
        <v>0</v>
      </c>
      <c r="GX81" s="25">
        <v>0</v>
      </c>
      <c r="GY81" s="25">
        <v>0</v>
      </c>
      <c r="GZ81" s="25">
        <v>0</v>
      </c>
      <c r="HA81" s="25">
        <v>0</v>
      </c>
      <c r="HB81" s="25">
        <v>0</v>
      </c>
      <c r="HC81" s="75">
        <v>0</v>
      </c>
      <c r="HD81" s="75">
        <v>0</v>
      </c>
      <c r="HE81" s="75">
        <v>0</v>
      </c>
      <c r="HF81" s="75">
        <v>0</v>
      </c>
      <c r="HG81" s="75">
        <v>0</v>
      </c>
      <c r="HH81" s="75">
        <v>0</v>
      </c>
      <c r="HI81" s="75">
        <v>0</v>
      </c>
      <c r="HJ81" s="75">
        <v>0</v>
      </c>
      <c r="HK81" s="75">
        <v>0</v>
      </c>
      <c r="HL81" s="75">
        <v>0</v>
      </c>
      <c r="HM81" s="75">
        <v>0</v>
      </c>
      <c r="HN81" s="75">
        <v>0</v>
      </c>
      <c r="HO81" s="75">
        <v>0</v>
      </c>
      <c r="HP81" s="75">
        <v>0</v>
      </c>
      <c r="HQ81" s="75">
        <v>0</v>
      </c>
      <c r="HR81" s="75">
        <v>0</v>
      </c>
      <c r="HS81" s="25">
        <f t="shared" si="1265"/>
        <v>955100</v>
      </c>
      <c r="HT81" s="25">
        <f t="shared" si="1266"/>
        <v>955100</v>
      </c>
      <c r="HU81" s="25">
        <f t="shared" si="1267"/>
        <v>955100</v>
      </c>
      <c r="HV81" s="25">
        <f t="shared" si="1268"/>
        <v>955100</v>
      </c>
      <c r="HW81" s="25">
        <f t="shared" si="1269"/>
        <v>955100</v>
      </c>
      <c r="HX81" s="25">
        <f t="shared" si="1270"/>
        <v>955100</v>
      </c>
      <c r="HY81" s="25">
        <f t="shared" si="1271"/>
        <v>955100</v>
      </c>
      <c r="HZ81" s="25">
        <f t="shared" si="1272"/>
        <v>955100</v>
      </c>
      <c r="IA81" s="25">
        <f t="shared" si="1273"/>
        <v>955100</v>
      </c>
      <c r="IB81" s="25">
        <f t="shared" si="1274"/>
        <v>955100</v>
      </c>
      <c r="IC81" s="25">
        <f t="shared" si="1275"/>
        <v>1057614</v>
      </c>
      <c r="ID81" s="25">
        <f t="shared" si="1276"/>
        <v>1088814</v>
      </c>
      <c r="IE81" s="25">
        <f t="shared" si="1277"/>
        <v>1088814</v>
      </c>
      <c r="IF81" s="25">
        <f t="shared" si="1278"/>
        <v>1088814</v>
      </c>
      <c r="IG81" s="25">
        <f t="shared" si="1279"/>
        <v>1088814</v>
      </c>
      <c r="IH81" s="25">
        <f t="shared" si="1280"/>
        <v>1088814</v>
      </c>
      <c r="II81" s="25">
        <f t="shared" si="1281"/>
        <v>1088814</v>
      </c>
      <c r="IJ81" s="25">
        <f t="shared" si="1282"/>
        <v>1088814</v>
      </c>
      <c r="IK81" s="25">
        <f t="shared" si="1283"/>
        <v>1088814</v>
      </c>
      <c r="IL81" s="25">
        <f t="shared" si="1284"/>
        <v>1088814</v>
      </c>
      <c r="IM81" s="25">
        <f t="shared" si="1285"/>
        <v>1088814</v>
      </c>
      <c r="IN81" s="25">
        <f t="shared" si="1286"/>
        <v>1088814</v>
      </c>
      <c r="IO81" s="25">
        <f t="shared" si="1287"/>
        <v>1191328</v>
      </c>
      <c r="IP81" s="25">
        <f t="shared" si="1288"/>
        <v>1222528</v>
      </c>
      <c r="IQ81" s="25">
        <f t="shared" si="840"/>
        <v>1222528</v>
      </c>
      <c r="IR81" s="25">
        <f t="shared" si="841"/>
        <v>1222528</v>
      </c>
      <c r="IS81" s="25">
        <f t="shared" si="1134"/>
        <v>1222528</v>
      </c>
      <c r="IT81" s="25">
        <f t="shared" si="1135"/>
        <v>1222528</v>
      </c>
      <c r="IU81" s="25">
        <f t="shared" si="1136"/>
        <v>1222528</v>
      </c>
      <c r="IV81" s="25">
        <f t="shared" si="1137"/>
        <v>1222528</v>
      </c>
      <c r="IW81" s="25">
        <f t="shared" si="671"/>
        <v>1222528</v>
      </c>
      <c r="IX81" s="25">
        <f t="shared" si="1289"/>
        <v>1222528</v>
      </c>
      <c r="IY81" s="25">
        <f t="shared" si="672"/>
        <v>1222528</v>
      </c>
      <c r="IZ81" s="25">
        <f t="shared" si="673"/>
        <v>1222528</v>
      </c>
      <c r="JA81" s="25">
        <f t="shared" si="842"/>
        <v>1363119</v>
      </c>
      <c r="JB81" s="25">
        <f t="shared" si="240"/>
        <v>1405907</v>
      </c>
      <c r="JC81" s="25">
        <f t="shared" si="241"/>
        <v>1405907</v>
      </c>
      <c r="JD81" s="25">
        <f t="shared" si="835"/>
        <v>1405907</v>
      </c>
      <c r="JE81" s="25">
        <f t="shared" si="836"/>
        <v>1405907</v>
      </c>
      <c r="JF81" s="25">
        <f t="shared" si="845"/>
        <v>1405907</v>
      </c>
      <c r="JG81" s="25">
        <f t="shared" si="846"/>
        <v>1405907</v>
      </c>
      <c r="JH81" s="25">
        <f t="shared" si="847"/>
        <v>1405907</v>
      </c>
      <c r="JI81" s="25">
        <f t="shared" si="848"/>
        <v>1405907</v>
      </c>
      <c r="JJ81" s="25">
        <f t="shared" si="843"/>
        <v>1405907</v>
      </c>
      <c r="JK81" s="25">
        <f t="shared" si="844"/>
        <v>1405907</v>
      </c>
      <c r="JL81" s="25">
        <f t="shared" si="837"/>
        <v>1405907</v>
      </c>
      <c r="JM81" s="25">
        <f t="shared" si="838"/>
        <v>1405907</v>
      </c>
      <c r="JN81" s="25">
        <f t="shared" si="428"/>
        <v>1405907</v>
      </c>
      <c r="JO81" s="25">
        <f t="shared" si="429"/>
        <v>1405907</v>
      </c>
      <c r="JP81" s="25">
        <f t="shared" si="759"/>
        <v>1405907</v>
      </c>
      <c r="JQ81" s="25">
        <f t="shared" si="760"/>
        <v>1405907</v>
      </c>
      <c r="JR81" s="25">
        <f t="shared" si="761"/>
        <v>1405907</v>
      </c>
      <c r="JS81" s="28">
        <f t="shared" si="1059"/>
        <v>1405907</v>
      </c>
      <c r="JT81" s="30">
        <f t="shared" si="1138"/>
        <v>70.001465845793021</v>
      </c>
      <c r="JU81" s="30">
        <f t="shared" si="1139"/>
        <v>70.001465845793021</v>
      </c>
      <c r="JV81" s="30">
        <f t="shared" si="1140"/>
        <v>70.001465845793021</v>
      </c>
      <c r="JW81" s="30">
        <f t="shared" si="1141"/>
        <v>70.001465845793021</v>
      </c>
      <c r="JX81" s="30">
        <f t="shared" si="1142"/>
        <v>70.001465845793021</v>
      </c>
      <c r="JY81" s="30">
        <f t="shared" si="1143"/>
        <v>70.001465845793021</v>
      </c>
      <c r="JZ81" s="30">
        <f t="shared" si="1144"/>
        <v>70.001465845793021</v>
      </c>
      <c r="KA81" s="30">
        <f t="shared" si="1145"/>
        <v>70.001465845793021</v>
      </c>
      <c r="KB81" s="30">
        <f t="shared" si="1146"/>
        <v>70.001465845793021</v>
      </c>
      <c r="KC81" s="30">
        <f t="shared" si="1147"/>
        <v>70.001465845793021</v>
      </c>
      <c r="KD81" s="30">
        <f t="shared" si="1148"/>
        <v>77.514951627088834</v>
      </c>
      <c r="KE81" s="30">
        <f t="shared" si="1149"/>
        <v>79.801671064204044</v>
      </c>
      <c r="KF81" s="30">
        <f t="shared" si="1150"/>
        <v>79.801671064204044</v>
      </c>
      <c r="KG81" s="30">
        <f t="shared" si="1151"/>
        <v>79.801671064204044</v>
      </c>
      <c r="KH81" s="30">
        <f t="shared" si="1152"/>
        <v>79.801671064204044</v>
      </c>
      <c r="KI81" s="30">
        <f t="shared" si="1153"/>
        <v>79.801671064204044</v>
      </c>
      <c r="KJ81" s="30">
        <f t="shared" si="1154"/>
        <v>79.801671064204044</v>
      </c>
      <c r="KK81" s="30">
        <f t="shared" si="1155"/>
        <v>79.801671064204044</v>
      </c>
      <c r="KL81" s="30">
        <f t="shared" si="1156"/>
        <v>79.801671064204044</v>
      </c>
      <c r="KM81" s="30">
        <f t="shared" si="1157"/>
        <v>79.801671064204044</v>
      </c>
      <c r="KN81" s="30">
        <f t="shared" si="1158"/>
        <v>79.801671064204044</v>
      </c>
      <c r="KO81" s="30">
        <f t="shared" si="1159"/>
        <v>79.801671064204044</v>
      </c>
      <c r="KP81" s="30">
        <f t="shared" si="1160"/>
        <v>87.315156845499857</v>
      </c>
      <c r="KQ81" s="30">
        <f t="shared" si="1161"/>
        <v>89.601876282615066</v>
      </c>
      <c r="KR81" s="30">
        <f t="shared" si="1162"/>
        <v>89.601876282615066</v>
      </c>
      <c r="KS81" s="30">
        <f t="shared" si="1163"/>
        <v>89.601876282615066</v>
      </c>
      <c r="KT81" s="30">
        <f t="shared" si="1164"/>
        <v>89.601876282615066</v>
      </c>
      <c r="KU81" s="30">
        <f t="shared" si="1165"/>
        <v>89.601876282615066</v>
      </c>
      <c r="KV81" s="30">
        <f t="shared" si="1166"/>
        <v>89.601876282615066</v>
      </c>
      <c r="KW81" s="30">
        <f t="shared" si="1167"/>
        <v>89.601876282615066</v>
      </c>
      <c r="KX81" s="30">
        <f t="shared" si="1168"/>
        <v>89.601876282615066</v>
      </c>
      <c r="KY81" s="30">
        <f t="shared" si="1169"/>
        <v>89.601876282615066</v>
      </c>
      <c r="KZ81" s="30">
        <f t="shared" si="1170"/>
        <v>89.601876282615066</v>
      </c>
      <c r="LA81" s="30">
        <f t="shared" si="1171"/>
        <v>89.601876282615066</v>
      </c>
      <c r="LB81" s="30">
        <f t="shared" si="1171"/>
        <v>99.9061125769569</v>
      </c>
      <c r="LC81" s="30">
        <f t="shared" si="1171"/>
        <v>103.0421430665494</v>
      </c>
      <c r="LD81" s="30">
        <f t="shared" si="1171"/>
        <v>103.0421430665494</v>
      </c>
      <c r="LE81" s="30">
        <f t="shared" si="1133"/>
        <v>103.0421430665494</v>
      </c>
      <c r="LF81" s="30">
        <f t="shared" si="1133"/>
        <v>103.0421430665494</v>
      </c>
      <c r="LG81" s="30">
        <f t="shared" si="1133"/>
        <v>103.0421430665494</v>
      </c>
      <c r="LH81" s="30">
        <f t="shared" si="1133"/>
        <v>103.0421430665494</v>
      </c>
      <c r="LI81" s="30">
        <f t="shared" si="1133"/>
        <v>103.0421430665494</v>
      </c>
      <c r="LJ81" s="30">
        <f t="shared" si="1133"/>
        <v>103.0421430665494</v>
      </c>
      <c r="LK81" s="30">
        <f t="shared" si="1133"/>
        <v>103.0421430665494</v>
      </c>
      <c r="LL81" s="30">
        <f t="shared" si="1133"/>
        <v>103.0421430665494</v>
      </c>
      <c r="LM81" s="30">
        <f t="shared" si="1133"/>
        <v>103.0421430665494</v>
      </c>
      <c r="LN81" s="30">
        <f t="shared" si="1133"/>
        <v>103.0421430665494</v>
      </c>
      <c r="LO81" s="30">
        <f t="shared" si="1133"/>
        <v>103.0421430665494</v>
      </c>
      <c r="LP81" s="30">
        <f t="shared" si="1133"/>
        <v>103.0421430665494</v>
      </c>
      <c r="LQ81" s="30">
        <f t="shared" si="1133"/>
        <v>103.0421430665494</v>
      </c>
      <c r="LR81" s="30">
        <f t="shared" si="1133"/>
        <v>103.0421430665494</v>
      </c>
      <c r="LS81" s="30">
        <f t="shared" si="1133"/>
        <v>103.0421430665494</v>
      </c>
      <c r="LT81" s="69">
        <f t="shared" si="1060"/>
        <v>103.0421430665494</v>
      </c>
      <c r="LU81" s="40">
        <f t="shared" si="1061"/>
        <v>103.0421430665494</v>
      </c>
      <c r="LV81" s="40">
        <f t="shared" si="1062"/>
        <v>0</v>
      </c>
    </row>
    <row r="82" spans="1:334" x14ac:dyDescent="0.25">
      <c r="A82" s="21">
        <f t="shared" si="1063"/>
        <v>81</v>
      </c>
      <c r="B82" s="22" t="s">
        <v>211</v>
      </c>
      <c r="C82" s="21" t="s">
        <v>542</v>
      </c>
      <c r="D82" s="22" t="s">
        <v>63</v>
      </c>
      <c r="E82" s="23" t="s">
        <v>869</v>
      </c>
      <c r="F82" s="21" t="s">
        <v>1128</v>
      </c>
      <c r="G82" s="23" t="s">
        <v>65</v>
      </c>
      <c r="H82" s="24" t="s">
        <v>1341</v>
      </c>
      <c r="I82" s="21" t="s">
        <v>196</v>
      </c>
      <c r="J82" s="94">
        <v>41297</v>
      </c>
      <c r="K82" s="94">
        <v>44584</v>
      </c>
      <c r="L82" s="21" t="s">
        <v>275</v>
      </c>
      <c r="M82" s="25">
        <v>6621</v>
      </c>
      <c r="N82" s="25">
        <v>10186</v>
      </c>
      <c r="O82" s="26">
        <v>0.09</v>
      </c>
      <c r="P82" s="27">
        <v>2373810</v>
      </c>
      <c r="Q82" s="27">
        <v>2350058</v>
      </c>
      <c r="R82" s="27">
        <v>1101943</v>
      </c>
      <c r="S82" s="27">
        <v>3340000</v>
      </c>
      <c r="T82" s="25">
        <v>2668000</v>
      </c>
      <c r="U82" s="25">
        <v>2059000</v>
      </c>
      <c r="V82" s="25">
        <v>2817000</v>
      </c>
      <c r="W82" s="25">
        <v>2009000</v>
      </c>
      <c r="X82" s="25">
        <v>3330405</v>
      </c>
      <c r="Y82" s="25">
        <v>3300000</v>
      </c>
      <c r="Z82" s="25">
        <v>2533012.8100000019</v>
      </c>
      <c r="AA82" s="25">
        <v>2652679</v>
      </c>
      <c r="AB82" s="25">
        <v>3619693</v>
      </c>
      <c r="AC82" s="25">
        <v>3798455.850000001</v>
      </c>
      <c r="AD82" s="25">
        <v>3144236</v>
      </c>
      <c r="AE82" s="25">
        <v>5412625</v>
      </c>
      <c r="AF82" s="25">
        <v>3997114</v>
      </c>
      <c r="AG82" s="25">
        <v>2420563.85</v>
      </c>
      <c r="AH82" s="25">
        <v>6000000</v>
      </c>
      <c r="AI82" s="25">
        <v>4090149</v>
      </c>
      <c r="AJ82" s="25">
        <v>4677402</v>
      </c>
      <c r="AK82" s="25">
        <v>4606652</v>
      </c>
      <c r="AL82" s="25">
        <v>4677230.04</v>
      </c>
      <c r="AM82" s="25">
        <v>2346748</v>
      </c>
      <c r="AN82" s="25">
        <v>3057705</v>
      </c>
      <c r="AO82" s="25">
        <v>3584956</v>
      </c>
      <c r="AP82" s="25">
        <v>3611018</v>
      </c>
      <c r="AQ82" s="25">
        <v>5724798</v>
      </c>
      <c r="AR82" s="25">
        <v>4273134</v>
      </c>
      <c r="AS82" s="25">
        <v>3014397</v>
      </c>
      <c r="AT82" s="25">
        <v>3317127</v>
      </c>
      <c r="AU82" s="25">
        <v>2305500.5068317261</v>
      </c>
      <c r="AV82" s="25">
        <v>4119413</v>
      </c>
      <c r="AW82" s="25">
        <v>5520659</v>
      </c>
      <c r="AX82" s="25">
        <v>3172299</v>
      </c>
      <c r="AY82" s="25">
        <v>4473201.9948000005</v>
      </c>
      <c r="AZ82" s="25">
        <v>4023374</v>
      </c>
      <c r="BA82" s="25">
        <v>4012758</v>
      </c>
      <c r="BB82" s="25">
        <v>3368286</v>
      </c>
      <c r="BC82" s="25">
        <v>5315802</v>
      </c>
      <c r="BD82" s="75">
        <v>3812787</v>
      </c>
      <c r="BE82" s="75">
        <v>2060977.25</v>
      </c>
      <c r="BF82" s="75">
        <v>4101540.38</v>
      </c>
      <c r="BG82" s="75">
        <v>2291930</v>
      </c>
      <c r="BH82" s="75">
        <v>4486100</v>
      </c>
      <c r="BI82" s="75">
        <v>4069242</v>
      </c>
      <c r="BJ82" s="75">
        <v>2793924</v>
      </c>
      <c r="BK82" s="75">
        <v>4682085</v>
      </c>
      <c r="BL82" s="75">
        <v>5102688.33</v>
      </c>
      <c r="BM82" s="75">
        <v>5060681.43</v>
      </c>
      <c r="BN82" s="75">
        <v>4776636.5999999996</v>
      </c>
      <c r="BO82" s="75">
        <v>5535075.1100000003</v>
      </c>
      <c r="BP82" s="28">
        <f t="shared" si="1057"/>
        <v>5118770.3674999997</v>
      </c>
      <c r="BQ82" s="29">
        <f t="shared" si="523"/>
        <v>358.52741277752608</v>
      </c>
      <c r="BR82" s="29">
        <f t="shared" si="524"/>
        <v>354.94003926899262</v>
      </c>
      <c r="BS82" s="29">
        <f t="shared" si="525"/>
        <v>166.43150581483161</v>
      </c>
      <c r="BT82" s="29">
        <f t="shared" si="526"/>
        <v>504.45552031415195</v>
      </c>
      <c r="BU82" s="29">
        <f t="shared" si="527"/>
        <v>402.96027790363991</v>
      </c>
      <c r="BV82" s="29">
        <f t="shared" si="528"/>
        <v>310.98021446911343</v>
      </c>
      <c r="BW82" s="29">
        <f t="shared" si="529"/>
        <v>425.46443135478023</v>
      </c>
      <c r="BX82" s="29">
        <f t="shared" si="530"/>
        <v>303.4284851230932</v>
      </c>
      <c r="BY82" s="29">
        <f t="shared" si="531"/>
        <v>503.00634345265064</v>
      </c>
      <c r="BZ82" s="29">
        <f t="shared" si="532"/>
        <v>498.41413683733577</v>
      </c>
      <c r="CA82" s="29">
        <f t="shared" si="533"/>
        <v>382.57254342244403</v>
      </c>
      <c r="CB82" s="29">
        <f t="shared" si="534"/>
        <v>400.64627699743244</v>
      </c>
      <c r="CC82" s="29">
        <f t="shared" si="535"/>
        <v>546.69883703368066</v>
      </c>
      <c r="CD82" s="29">
        <f t="shared" si="536"/>
        <v>573.69821024014516</v>
      </c>
      <c r="CE82" s="29">
        <f t="shared" si="537"/>
        <v>474.88838544026584</v>
      </c>
      <c r="CF82" s="29">
        <f t="shared" si="538"/>
        <v>817.49358103005591</v>
      </c>
      <c r="CG82" s="29">
        <f t="shared" si="539"/>
        <v>603.70246186376676</v>
      </c>
      <c r="CH82" s="29">
        <f t="shared" si="540"/>
        <v>365.58886119921465</v>
      </c>
      <c r="CI82" s="29">
        <f t="shared" si="541"/>
        <v>906.20752152242869</v>
      </c>
      <c r="CJ82" s="29">
        <f t="shared" si="542"/>
        <v>617.75396465790664</v>
      </c>
      <c r="CK82" s="29">
        <f t="shared" si="543"/>
        <v>706.44947893067513</v>
      </c>
      <c r="CL82" s="29">
        <f t="shared" si="544"/>
        <v>695.76378190605647</v>
      </c>
      <c r="CM82" s="29">
        <f t="shared" si="545"/>
        <v>706.4235070231083</v>
      </c>
      <c r="CN82" s="29">
        <f t="shared" si="546"/>
        <v>354.44011478628607</v>
      </c>
      <c r="CO82" s="29">
        <f t="shared" si="547"/>
        <v>461.81921159945625</v>
      </c>
      <c r="CP82" s="29">
        <f t="shared" si="548"/>
        <v>541.45234858782658</v>
      </c>
      <c r="CQ82" s="29">
        <f t="shared" si="549"/>
        <v>545.38861199214625</v>
      </c>
      <c r="CR82" s="29">
        <f t="shared" si="839"/>
        <v>864.64250113275943</v>
      </c>
      <c r="CS82" s="29">
        <f t="shared" si="839"/>
        <v>645.39102854553698</v>
      </c>
      <c r="CT82" s="29">
        <f t="shared" si="839"/>
        <v>455.2782057091074</v>
      </c>
      <c r="CU82" s="29">
        <f t="shared" si="839"/>
        <v>501.0009062075215</v>
      </c>
      <c r="CV82" s="29">
        <f t="shared" si="839"/>
        <v>348.2103166941136</v>
      </c>
      <c r="CW82" s="29">
        <f t="shared" si="839"/>
        <v>622.17384080954537</v>
      </c>
      <c r="CX82" s="29">
        <f t="shared" si="834"/>
        <v>833.81045159341488</v>
      </c>
      <c r="CY82" s="29">
        <f t="shared" si="834"/>
        <v>479.12686905301314</v>
      </c>
      <c r="CZ82" s="29">
        <f t="shared" si="834"/>
        <v>675.60821549614866</v>
      </c>
      <c r="DA82" s="29">
        <f t="shared" si="834"/>
        <v>607.66863011629664</v>
      </c>
      <c r="DB82" s="29">
        <f t="shared" si="834"/>
        <v>606.06524694154962</v>
      </c>
      <c r="DC82" s="29">
        <f t="shared" si="834"/>
        <v>508.72768463978252</v>
      </c>
      <c r="DD82" s="29">
        <f t="shared" si="834"/>
        <v>802.86995922066149</v>
      </c>
      <c r="DE82" s="29">
        <f t="shared" si="551"/>
        <v>575.86270956048941</v>
      </c>
      <c r="DF82" s="29">
        <f t="shared" si="552"/>
        <v>311.27884760610181</v>
      </c>
      <c r="DG82" s="29">
        <f t="shared" si="553"/>
        <v>619.47445703066001</v>
      </c>
      <c r="DH82" s="29">
        <f t="shared" si="554"/>
        <v>346.16070080048331</v>
      </c>
      <c r="DI82" s="29">
        <f t="shared" si="555"/>
        <v>677.55626038362789</v>
      </c>
      <c r="DJ82" s="29">
        <f t="shared" si="556"/>
        <v>614.59628454916174</v>
      </c>
      <c r="DK82" s="29">
        <f t="shared" si="556"/>
        <v>421.97915722700498</v>
      </c>
      <c r="DL82" s="29">
        <f t="shared" si="556"/>
        <v>707.15677390122335</v>
      </c>
      <c r="DM82" s="29">
        <f t="shared" si="556"/>
        <v>770.68242410512005</v>
      </c>
      <c r="DN82" s="29">
        <f t="shared" si="557"/>
        <v>764.33792931581331</v>
      </c>
      <c r="DO82" s="29">
        <f t="shared" si="557"/>
        <v>721.43733574988664</v>
      </c>
      <c r="DP82" s="29">
        <f t="shared" si="557"/>
        <v>835.98778281226407</v>
      </c>
      <c r="DQ82" s="105">
        <f t="shared" si="558"/>
        <v>773.11136799577093</v>
      </c>
      <c r="DR82" s="25">
        <v>865810</v>
      </c>
      <c r="DS82" s="25">
        <v>865810</v>
      </c>
      <c r="DT82" s="25">
        <v>865810</v>
      </c>
      <c r="DU82" s="25">
        <v>865810</v>
      </c>
      <c r="DV82" s="25">
        <v>865810</v>
      </c>
      <c r="DW82" s="25">
        <v>865810</v>
      </c>
      <c r="DX82" s="25">
        <v>865810</v>
      </c>
      <c r="DY82" s="25">
        <v>865810</v>
      </c>
      <c r="DZ82" s="25">
        <v>865810</v>
      </c>
      <c r="EA82" s="25">
        <v>877354</v>
      </c>
      <c r="EB82" s="25">
        <v>909101</v>
      </c>
      <c r="EC82" s="25">
        <v>909101</v>
      </c>
      <c r="ED82" s="25">
        <v>909101</v>
      </c>
      <c r="EE82" s="25">
        <v>909101</v>
      </c>
      <c r="EF82" s="25">
        <v>909101</v>
      </c>
      <c r="EG82" s="25">
        <v>909101</v>
      </c>
      <c r="EH82" s="25">
        <v>909101</v>
      </c>
      <c r="EI82" s="25">
        <v>909101</v>
      </c>
      <c r="EJ82" s="25">
        <v>909101</v>
      </c>
      <c r="EK82" s="25">
        <v>909101</v>
      </c>
      <c r="EL82" s="25">
        <v>909101</v>
      </c>
      <c r="EM82" s="25">
        <v>920831</v>
      </c>
      <c r="EN82" s="25">
        <v>954556</v>
      </c>
      <c r="EO82" s="25">
        <v>954556</v>
      </c>
      <c r="EP82" s="25">
        <v>954556</v>
      </c>
      <c r="EQ82" s="25">
        <v>954556</v>
      </c>
      <c r="ER82" s="25">
        <v>954556</v>
      </c>
      <c r="ES82" s="25">
        <v>954556</v>
      </c>
      <c r="ET82" s="25">
        <v>954556</v>
      </c>
      <c r="EU82" s="25">
        <v>954556</v>
      </c>
      <c r="EV82" s="25">
        <v>954556</v>
      </c>
      <c r="EW82" s="25">
        <v>954556</v>
      </c>
      <c r="EX82" s="25">
        <v>954556</v>
      </c>
      <c r="EY82" s="25">
        <v>966872</v>
      </c>
      <c r="EZ82" s="25">
        <v>1002283</v>
      </c>
      <c r="FA82" s="25">
        <v>1002283</v>
      </c>
      <c r="FB82" s="25">
        <v>1002283</v>
      </c>
      <c r="FC82" s="25">
        <v>1002283</v>
      </c>
      <c r="FD82" s="25">
        <v>1002283</v>
      </c>
      <c r="FE82" s="25">
        <v>1002284</v>
      </c>
      <c r="FF82" s="25">
        <v>1002284</v>
      </c>
      <c r="FG82" s="25">
        <v>1002284</v>
      </c>
      <c r="FH82" s="25">
        <v>1002284</v>
      </c>
      <c r="FI82" s="25">
        <v>1002284</v>
      </c>
      <c r="FJ82" s="25">
        <v>1002284</v>
      </c>
      <c r="FK82" s="25">
        <v>1013978</v>
      </c>
      <c r="FL82" s="25">
        <v>1052398</v>
      </c>
      <c r="FM82" s="25">
        <v>1052398</v>
      </c>
      <c r="FN82" s="25">
        <v>1052398</v>
      </c>
      <c r="FO82" s="25">
        <v>1052398</v>
      </c>
      <c r="FP82" s="25">
        <v>1052398</v>
      </c>
      <c r="FQ82" s="75">
        <v>1052398</v>
      </c>
      <c r="FR82" s="28">
        <f t="shared" si="1058"/>
        <v>1052398</v>
      </c>
      <c r="FS82" s="25">
        <v>0</v>
      </c>
      <c r="FT82" s="25">
        <v>0</v>
      </c>
      <c r="FU82" s="25">
        <v>0</v>
      </c>
      <c r="FV82" s="25">
        <v>0</v>
      </c>
      <c r="FW82" s="25">
        <v>0</v>
      </c>
      <c r="FX82" s="25">
        <v>0</v>
      </c>
      <c r="FY82" s="25">
        <v>0</v>
      </c>
      <c r="FZ82" s="25">
        <v>0</v>
      </c>
      <c r="GA82" s="25">
        <v>0</v>
      </c>
      <c r="GB82" s="25">
        <v>0</v>
      </c>
      <c r="GC82" s="25">
        <v>0</v>
      </c>
      <c r="GD82" s="25">
        <v>0</v>
      </c>
      <c r="GE82" s="25">
        <v>0</v>
      </c>
      <c r="GF82" s="25">
        <v>0</v>
      </c>
      <c r="GG82" s="25">
        <v>0</v>
      </c>
      <c r="GH82" s="25">
        <v>0</v>
      </c>
      <c r="GI82" s="25">
        <v>0</v>
      </c>
      <c r="GJ82" s="25">
        <v>0</v>
      </c>
      <c r="GK82" s="25">
        <v>0</v>
      </c>
      <c r="GL82" s="25">
        <v>0</v>
      </c>
      <c r="GM82" s="25">
        <v>0</v>
      </c>
      <c r="GN82" s="25">
        <v>0</v>
      </c>
      <c r="GO82" s="25">
        <v>0</v>
      </c>
      <c r="GP82" s="25">
        <v>0</v>
      </c>
      <c r="GQ82" s="25">
        <v>0</v>
      </c>
      <c r="GR82" s="25">
        <v>0</v>
      </c>
      <c r="GS82" s="25">
        <v>0</v>
      </c>
      <c r="GT82" s="25">
        <v>0</v>
      </c>
      <c r="GU82" s="25">
        <v>0</v>
      </c>
      <c r="GV82" s="25">
        <v>0</v>
      </c>
      <c r="GW82" s="25">
        <v>0</v>
      </c>
      <c r="GX82" s="25">
        <v>0</v>
      </c>
      <c r="GY82" s="25">
        <v>0</v>
      </c>
      <c r="GZ82" s="25">
        <v>0</v>
      </c>
      <c r="HA82" s="25">
        <v>0</v>
      </c>
      <c r="HB82" s="25">
        <v>0</v>
      </c>
      <c r="HC82" s="75">
        <v>0</v>
      </c>
      <c r="HD82" s="75">
        <v>0</v>
      </c>
      <c r="HE82" s="75">
        <v>0</v>
      </c>
      <c r="HF82" s="75">
        <v>0</v>
      </c>
      <c r="HG82" s="75">
        <v>0</v>
      </c>
      <c r="HH82" s="75">
        <v>0</v>
      </c>
      <c r="HI82" s="75">
        <v>0</v>
      </c>
      <c r="HJ82" s="75">
        <v>0</v>
      </c>
      <c r="HK82" s="75">
        <v>0</v>
      </c>
      <c r="HL82" s="75">
        <v>0</v>
      </c>
      <c r="HM82" s="75">
        <v>0</v>
      </c>
      <c r="HN82" s="75">
        <v>0</v>
      </c>
      <c r="HO82" s="75">
        <v>0</v>
      </c>
      <c r="HP82" s="75">
        <v>0</v>
      </c>
      <c r="HQ82" s="75">
        <v>0</v>
      </c>
      <c r="HR82" s="75">
        <v>0</v>
      </c>
      <c r="HS82" s="25">
        <f t="shared" si="1265"/>
        <v>865810</v>
      </c>
      <c r="HT82" s="25">
        <f t="shared" si="1266"/>
        <v>865810</v>
      </c>
      <c r="HU82" s="25">
        <f t="shared" si="1267"/>
        <v>865810</v>
      </c>
      <c r="HV82" s="25">
        <f t="shared" si="1268"/>
        <v>865810</v>
      </c>
      <c r="HW82" s="25">
        <f t="shared" si="1269"/>
        <v>865810</v>
      </c>
      <c r="HX82" s="25">
        <f t="shared" si="1270"/>
        <v>865810</v>
      </c>
      <c r="HY82" s="25">
        <f t="shared" si="1271"/>
        <v>865810</v>
      </c>
      <c r="HZ82" s="25">
        <f t="shared" si="1272"/>
        <v>865810</v>
      </c>
      <c r="IA82" s="25">
        <f t="shared" si="1273"/>
        <v>865810</v>
      </c>
      <c r="IB82" s="25">
        <f t="shared" si="1274"/>
        <v>877354</v>
      </c>
      <c r="IC82" s="25">
        <f t="shared" si="1275"/>
        <v>909101</v>
      </c>
      <c r="ID82" s="25">
        <f t="shared" si="1276"/>
        <v>909101</v>
      </c>
      <c r="IE82" s="25">
        <f t="shared" si="1277"/>
        <v>909101</v>
      </c>
      <c r="IF82" s="25">
        <f t="shared" si="1278"/>
        <v>909101</v>
      </c>
      <c r="IG82" s="25">
        <f t="shared" si="1279"/>
        <v>909101</v>
      </c>
      <c r="IH82" s="25">
        <f t="shared" si="1280"/>
        <v>909101</v>
      </c>
      <c r="II82" s="25">
        <f t="shared" si="1281"/>
        <v>909101</v>
      </c>
      <c r="IJ82" s="25">
        <f t="shared" si="1282"/>
        <v>909101</v>
      </c>
      <c r="IK82" s="25">
        <f t="shared" si="1283"/>
        <v>909101</v>
      </c>
      <c r="IL82" s="25">
        <f t="shared" si="1284"/>
        <v>909101</v>
      </c>
      <c r="IM82" s="25">
        <f t="shared" si="1285"/>
        <v>909101</v>
      </c>
      <c r="IN82" s="25">
        <f t="shared" si="1286"/>
        <v>920831</v>
      </c>
      <c r="IO82" s="25">
        <f t="shared" si="1287"/>
        <v>954556</v>
      </c>
      <c r="IP82" s="25">
        <f t="shared" si="1288"/>
        <v>954556</v>
      </c>
      <c r="IQ82" s="25">
        <f t="shared" si="840"/>
        <v>954556</v>
      </c>
      <c r="IR82" s="25">
        <f t="shared" si="841"/>
        <v>954556</v>
      </c>
      <c r="IS82" s="25">
        <f t="shared" si="1134"/>
        <v>954556</v>
      </c>
      <c r="IT82" s="25">
        <f t="shared" si="1135"/>
        <v>954556</v>
      </c>
      <c r="IU82" s="25">
        <f t="shared" si="1136"/>
        <v>954556</v>
      </c>
      <c r="IV82" s="25">
        <f t="shared" si="1137"/>
        <v>954556</v>
      </c>
      <c r="IW82" s="25">
        <f t="shared" si="671"/>
        <v>954556</v>
      </c>
      <c r="IX82" s="25">
        <f t="shared" si="1289"/>
        <v>954556</v>
      </c>
      <c r="IY82" s="25">
        <f t="shared" si="672"/>
        <v>954556</v>
      </c>
      <c r="IZ82" s="25">
        <f t="shared" si="673"/>
        <v>966872</v>
      </c>
      <c r="JA82" s="25">
        <f t="shared" si="842"/>
        <v>1002283</v>
      </c>
      <c r="JB82" s="25">
        <f t="shared" si="240"/>
        <v>1002283</v>
      </c>
      <c r="JC82" s="25">
        <f t="shared" si="241"/>
        <v>1002283</v>
      </c>
      <c r="JD82" s="25">
        <f t="shared" si="835"/>
        <v>1002283</v>
      </c>
      <c r="JE82" s="25">
        <f t="shared" si="836"/>
        <v>1002283</v>
      </c>
      <c r="JF82" s="25">
        <f t="shared" si="845"/>
        <v>1002284</v>
      </c>
      <c r="JG82" s="25">
        <f t="shared" si="846"/>
        <v>1002284</v>
      </c>
      <c r="JH82" s="25">
        <f t="shared" si="847"/>
        <v>1002284</v>
      </c>
      <c r="JI82" s="25">
        <f t="shared" si="848"/>
        <v>1002284</v>
      </c>
      <c r="JJ82" s="25">
        <f t="shared" si="843"/>
        <v>1002284</v>
      </c>
      <c r="JK82" s="25">
        <f t="shared" si="844"/>
        <v>1002284</v>
      </c>
      <c r="JL82" s="25">
        <f t="shared" si="837"/>
        <v>1013978</v>
      </c>
      <c r="JM82" s="25">
        <f t="shared" si="838"/>
        <v>1052398</v>
      </c>
      <c r="JN82" s="25">
        <f t="shared" si="428"/>
        <v>1052398</v>
      </c>
      <c r="JO82" s="25">
        <f t="shared" si="429"/>
        <v>1052398</v>
      </c>
      <c r="JP82" s="25">
        <f t="shared" si="759"/>
        <v>1052398</v>
      </c>
      <c r="JQ82" s="25">
        <f t="shared" si="760"/>
        <v>1052398</v>
      </c>
      <c r="JR82" s="25">
        <f t="shared" si="761"/>
        <v>1052398</v>
      </c>
      <c r="JS82" s="28">
        <f t="shared" si="1059"/>
        <v>1052398</v>
      </c>
      <c r="JT82" s="30">
        <f t="shared" si="1138"/>
        <v>85</v>
      </c>
      <c r="JU82" s="30">
        <f t="shared" si="1139"/>
        <v>85</v>
      </c>
      <c r="JV82" s="30">
        <f t="shared" si="1140"/>
        <v>85</v>
      </c>
      <c r="JW82" s="30">
        <f t="shared" si="1141"/>
        <v>85</v>
      </c>
      <c r="JX82" s="30">
        <f t="shared" si="1142"/>
        <v>85</v>
      </c>
      <c r="JY82" s="30">
        <f t="shared" si="1143"/>
        <v>85</v>
      </c>
      <c r="JZ82" s="30">
        <f t="shared" si="1144"/>
        <v>85</v>
      </c>
      <c r="KA82" s="30">
        <f t="shared" si="1145"/>
        <v>85</v>
      </c>
      <c r="KB82" s="30">
        <f t="shared" si="1146"/>
        <v>85</v>
      </c>
      <c r="KC82" s="30">
        <f t="shared" si="1147"/>
        <v>86.133320243471431</v>
      </c>
      <c r="KD82" s="30">
        <f t="shared" si="1148"/>
        <v>89.250049086982131</v>
      </c>
      <c r="KE82" s="30">
        <f t="shared" si="1149"/>
        <v>89.250049086982131</v>
      </c>
      <c r="KF82" s="30">
        <f t="shared" si="1150"/>
        <v>89.250049086982131</v>
      </c>
      <c r="KG82" s="30">
        <f t="shared" si="1151"/>
        <v>89.250049086982131</v>
      </c>
      <c r="KH82" s="30">
        <f t="shared" si="1152"/>
        <v>89.250049086982131</v>
      </c>
      <c r="KI82" s="30">
        <f t="shared" si="1153"/>
        <v>89.250049086982131</v>
      </c>
      <c r="KJ82" s="30">
        <f t="shared" si="1154"/>
        <v>89.250049086982131</v>
      </c>
      <c r="KK82" s="30">
        <f t="shared" si="1155"/>
        <v>89.250049086982131</v>
      </c>
      <c r="KL82" s="30">
        <f t="shared" si="1156"/>
        <v>89.250049086982131</v>
      </c>
      <c r="KM82" s="30">
        <f t="shared" si="1157"/>
        <v>89.250049086982131</v>
      </c>
      <c r="KN82" s="30">
        <f t="shared" si="1158"/>
        <v>89.250049086982131</v>
      </c>
      <c r="KO82" s="30">
        <f t="shared" si="1159"/>
        <v>90.401629687806789</v>
      </c>
      <c r="KP82" s="30">
        <f t="shared" si="1160"/>
        <v>93.712546632633021</v>
      </c>
      <c r="KQ82" s="30">
        <f t="shared" si="1161"/>
        <v>93.712546632633021</v>
      </c>
      <c r="KR82" s="30">
        <f t="shared" si="1162"/>
        <v>93.712546632633021</v>
      </c>
      <c r="KS82" s="30">
        <f t="shared" si="1163"/>
        <v>93.712546632633021</v>
      </c>
      <c r="KT82" s="30">
        <f t="shared" si="1164"/>
        <v>93.712546632633021</v>
      </c>
      <c r="KU82" s="30">
        <f t="shared" si="1165"/>
        <v>93.712546632633021</v>
      </c>
      <c r="KV82" s="30">
        <f t="shared" si="1166"/>
        <v>93.712546632633021</v>
      </c>
      <c r="KW82" s="30">
        <f t="shared" si="1167"/>
        <v>93.712546632633021</v>
      </c>
      <c r="KX82" s="30">
        <f t="shared" si="1168"/>
        <v>93.712546632633021</v>
      </c>
      <c r="KY82" s="30">
        <f t="shared" si="1169"/>
        <v>93.712546632633021</v>
      </c>
      <c r="KZ82" s="30">
        <f t="shared" si="1170"/>
        <v>93.712546632633021</v>
      </c>
      <c r="LA82" s="30">
        <f t="shared" si="1171"/>
        <v>94.921657176516788</v>
      </c>
      <c r="LB82" s="30">
        <f t="shared" si="1171"/>
        <v>98.39809542509326</v>
      </c>
      <c r="LC82" s="30">
        <f t="shared" si="1171"/>
        <v>98.39809542509326</v>
      </c>
      <c r="LD82" s="30">
        <f t="shared" si="1171"/>
        <v>98.39809542509326</v>
      </c>
      <c r="LE82" s="30">
        <f t="shared" si="1133"/>
        <v>98.39809542509326</v>
      </c>
      <c r="LF82" s="30">
        <f t="shared" si="1133"/>
        <v>98.39809542509326</v>
      </c>
      <c r="LG82" s="30">
        <f t="shared" si="1133"/>
        <v>98.398193599057535</v>
      </c>
      <c r="LH82" s="30">
        <f t="shared" si="1133"/>
        <v>98.398193599057535</v>
      </c>
      <c r="LI82" s="30">
        <f t="shared" si="1133"/>
        <v>98.398193599057535</v>
      </c>
      <c r="LJ82" s="30">
        <f t="shared" si="1133"/>
        <v>98.398193599057535</v>
      </c>
      <c r="LK82" s="30">
        <f t="shared" si="1133"/>
        <v>98.398193599057535</v>
      </c>
      <c r="LL82" s="30">
        <f t="shared" si="1133"/>
        <v>98.398193599057535</v>
      </c>
      <c r="LM82" s="30">
        <f t="shared" si="1133"/>
        <v>99.546239937168664</v>
      </c>
      <c r="LN82" s="30">
        <f t="shared" si="1133"/>
        <v>103.31808364421755</v>
      </c>
      <c r="LO82" s="30">
        <f t="shared" si="1133"/>
        <v>103.31808364421755</v>
      </c>
      <c r="LP82" s="30">
        <f t="shared" si="1133"/>
        <v>103.31808364421755</v>
      </c>
      <c r="LQ82" s="30">
        <f t="shared" si="1133"/>
        <v>103.31808364421755</v>
      </c>
      <c r="LR82" s="30">
        <f t="shared" si="1133"/>
        <v>103.31808364421755</v>
      </c>
      <c r="LS82" s="30">
        <f t="shared" si="1133"/>
        <v>103.31808364421755</v>
      </c>
      <c r="LT82" s="69">
        <f t="shared" si="1060"/>
        <v>103.31808364421755</v>
      </c>
      <c r="LU82" s="40">
        <f t="shared" si="1061"/>
        <v>103.31808364421755</v>
      </c>
      <c r="LV82" s="40">
        <f t="shared" si="1062"/>
        <v>0</v>
      </c>
    </row>
    <row r="83" spans="1:334" x14ac:dyDescent="0.25">
      <c r="A83" s="21">
        <f t="shared" si="1063"/>
        <v>82</v>
      </c>
      <c r="B83" s="22" t="s">
        <v>66</v>
      </c>
      <c r="C83" s="21" t="s">
        <v>66</v>
      </c>
      <c r="D83" s="22" t="s">
        <v>66</v>
      </c>
      <c r="E83" s="23" t="s">
        <v>790</v>
      </c>
      <c r="F83" s="21" t="s">
        <v>1027</v>
      </c>
      <c r="G83" s="23" t="s">
        <v>67</v>
      </c>
      <c r="H83" s="24" t="s">
        <v>1403</v>
      </c>
      <c r="I83" s="21" t="s">
        <v>196</v>
      </c>
      <c r="J83" s="94">
        <v>41297</v>
      </c>
      <c r="K83" s="94">
        <v>43404</v>
      </c>
      <c r="L83" s="21" t="s">
        <v>275</v>
      </c>
      <c r="M83" s="25">
        <v>1000</v>
      </c>
      <c r="N83" s="25">
        <v>1000</v>
      </c>
      <c r="O83" s="26">
        <v>0.23</v>
      </c>
      <c r="P83" s="27">
        <v>570280</v>
      </c>
      <c r="Q83" s="27">
        <v>590689</v>
      </c>
      <c r="R83" s="27">
        <v>1069888</v>
      </c>
      <c r="S83" s="27">
        <v>1004565</v>
      </c>
      <c r="T83" s="25">
        <v>1209545</v>
      </c>
      <c r="U83" s="25">
        <v>1043801</v>
      </c>
      <c r="V83" s="25">
        <v>1269328</v>
      </c>
      <c r="W83" s="25">
        <v>936072</v>
      </c>
      <c r="X83" s="25">
        <v>1354647.98</v>
      </c>
      <c r="Y83" s="25">
        <v>1265485</v>
      </c>
      <c r="Z83" s="25">
        <v>797502.52</v>
      </c>
      <c r="AA83" s="25">
        <v>953921</v>
      </c>
      <c r="AB83" s="25">
        <v>1318837</v>
      </c>
      <c r="AC83" s="25">
        <v>1624564.6400000001</v>
      </c>
      <c r="AD83" s="25">
        <v>1373606</v>
      </c>
      <c r="AE83" s="25">
        <v>1488170.92</v>
      </c>
      <c r="AF83" s="25">
        <v>1416151</v>
      </c>
      <c r="AG83" s="25">
        <v>1018700.43</v>
      </c>
      <c r="AH83" s="25">
        <v>1372698</v>
      </c>
      <c r="AI83" s="25">
        <v>1105289.77</v>
      </c>
      <c r="AJ83" s="25">
        <v>1651311</v>
      </c>
      <c r="AK83" s="25">
        <v>1431736</v>
      </c>
      <c r="AL83" s="25">
        <v>1000241</v>
      </c>
      <c r="AM83" s="25">
        <v>1170193</v>
      </c>
      <c r="AN83" s="25">
        <v>1480121.52</v>
      </c>
      <c r="AO83" s="25">
        <v>1727453.85</v>
      </c>
      <c r="AP83" s="25">
        <v>1363366.11</v>
      </c>
      <c r="AQ83" s="25">
        <v>1564725</v>
      </c>
      <c r="AR83" s="25">
        <v>1481240</v>
      </c>
      <c r="AS83" s="25">
        <v>1216603.19</v>
      </c>
      <c r="AT83" s="25">
        <v>1336231</v>
      </c>
      <c r="AU83" s="25">
        <v>1103876.0002444643</v>
      </c>
      <c r="AV83" s="25">
        <v>980833.60820045951</v>
      </c>
      <c r="AW83" s="25">
        <v>1298641</v>
      </c>
      <c r="AX83" s="25">
        <v>1253412.9907840802</v>
      </c>
      <c r="AY83" s="25">
        <v>1330064.4312196269</v>
      </c>
      <c r="AZ83" s="25">
        <v>1445364</v>
      </c>
      <c r="BA83" s="25">
        <v>1564141.2253287453</v>
      </c>
      <c r="BB83" s="25">
        <v>1238249.22</v>
      </c>
      <c r="BC83" s="25">
        <v>1584702.12</v>
      </c>
      <c r="BD83" s="75">
        <v>1267173.53</v>
      </c>
      <c r="BE83" s="75">
        <v>1044466.26</v>
      </c>
      <c r="BF83" s="75">
        <v>1425615</v>
      </c>
      <c r="BG83" s="75">
        <v>981107.71</v>
      </c>
      <c r="BH83" s="75">
        <v>1361769.56</v>
      </c>
      <c r="BI83" s="75">
        <v>1183468</v>
      </c>
      <c r="BJ83" s="75">
        <v>970730.54</v>
      </c>
      <c r="BK83" s="75">
        <v>1230607.26</v>
      </c>
      <c r="BL83" s="75">
        <v>1697919.52</v>
      </c>
      <c r="BM83" s="75">
        <v>1844707.31</v>
      </c>
      <c r="BN83" s="75">
        <v>1627307.32</v>
      </c>
      <c r="BO83" s="75">
        <v>1762650</v>
      </c>
      <c r="BP83" s="28">
        <f t="shared" si="1057"/>
        <v>1733146.0375000001</v>
      </c>
      <c r="BQ83" s="29">
        <f t="shared" si="523"/>
        <v>570.28</v>
      </c>
      <c r="BR83" s="29">
        <f t="shared" si="524"/>
        <v>590.68899999999996</v>
      </c>
      <c r="BS83" s="29">
        <f t="shared" si="525"/>
        <v>1069.8879999999999</v>
      </c>
      <c r="BT83" s="29">
        <f t="shared" si="526"/>
        <v>1004.5650000000001</v>
      </c>
      <c r="BU83" s="29">
        <f t="shared" si="527"/>
        <v>1209.5450000000001</v>
      </c>
      <c r="BV83" s="29">
        <f t="shared" si="528"/>
        <v>1043.8009999999999</v>
      </c>
      <c r="BW83" s="29">
        <f t="shared" si="529"/>
        <v>1269.328</v>
      </c>
      <c r="BX83" s="29">
        <f t="shared" si="530"/>
        <v>936.072</v>
      </c>
      <c r="BY83" s="29">
        <f t="shared" si="531"/>
        <v>1354.64798</v>
      </c>
      <c r="BZ83" s="29">
        <f t="shared" si="532"/>
        <v>1265.4849999999999</v>
      </c>
      <c r="CA83" s="29">
        <f t="shared" si="533"/>
        <v>797.50252</v>
      </c>
      <c r="CB83" s="29">
        <f t="shared" si="534"/>
        <v>953.92100000000005</v>
      </c>
      <c r="CC83" s="29">
        <f t="shared" si="535"/>
        <v>1318.837</v>
      </c>
      <c r="CD83" s="29">
        <f t="shared" si="536"/>
        <v>1624.5646400000001</v>
      </c>
      <c r="CE83" s="29">
        <f t="shared" si="537"/>
        <v>1373.606</v>
      </c>
      <c r="CF83" s="29">
        <f t="shared" si="538"/>
        <v>1488.17092</v>
      </c>
      <c r="CG83" s="29">
        <f t="shared" si="539"/>
        <v>1416.1510000000001</v>
      </c>
      <c r="CH83" s="29">
        <f t="shared" si="540"/>
        <v>1018.7004300000001</v>
      </c>
      <c r="CI83" s="29">
        <f t="shared" si="541"/>
        <v>1372.6980000000001</v>
      </c>
      <c r="CJ83" s="29">
        <f t="shared" si="542"/>
        <v>1105.2897700000001</v>
      </c>
      <c r="CK83" s="29">
        <f t="shared" si="543"/>
        <v>1651.3109999999999</v>
      </c>
      <c r="CL83" s="29">
        <f t="shared" si="544"/>
        <v>1431.7360000000001</v>
      </c>
      <c r="CM83" s="29">
        <f t="shared" si="545"/>
        <v>1000.241</v>
      </c>
      <c r="CN83" s="29">
        <f t="shared" si="546"/>
        <v>1170.193</v>
      </c>
      <c r="CO83" s="29">
        <f t="shared" si="547"/>
        <v>1480.1215199999999</v>
      </c>
      <c r="CP83" s="29">
        <f t="shared" si="548"/>
        <v>1727.4538500000001</v>
      </c>
      <c r="CQ83" s="29">
        <f t="shared" si="549"/>
        <v>1363.3661100000002</v>
      </c>
      <c r="CR83" s="29">
        <f t="shared" si="839"/>
        <v>1564.7249999999999</v>
      </c>
      <c r="CS83" s="29">
        <f t="shared" si="839"/>
        <v>1481.24</v>
      </c>
      <c r="CT83" s="29">
        <f t="shared" si="839"/>
        <v>1216.60319</v>
      </c>
      <c r="CU83" s="29">
        <f t="shared" si="839"/>
        <v>1336.231</v>
      </c>
      <c r="CV83" s="29">
        <f t="shared" si="839"/>
        <v>1103.8760002444642</v>
      </c>
      <c r="CW83" s="29">
        <f t="shared" si="839"/>
        <v>980.83360820045948</v>
      </c>
      <c r="CX83" s="29">
        <f t="shared" si="834"/>
        <v>1298.6410000000001</v>
      </c>
      <c r="CY83" s="29">
        <f t="shared" si="834"/>
        <v>1253.4129907840802</v>
      </c>
      <c r="CZ83" s="29">
        <f t="shared" si="834"/>
        <v>1330.0644312196268</v>
      </c>
      <c r="DA83" s="29">
        <f t="shared" si="834"/>
        <v>1445.364</v>
      </c>
      <c r="DB83" s="29">
        <f t="shared" si="834"/>
        <v>1564.1412253287453</v>
      </c>
      <c r="DC83" s="29">
        <f t="shared" si="834"/>
        <v>1238.2492199999999</v>
      </c>
      <c r="DD83" s="29">
        <f t="shared" si="834"/>
        <v>1584.7021200000001</v>
      </c>
      <c r="DE83" s="29">
        <f t="shared" si="551"/>
        <v>1267.17353</v>
      </c>
      <c r="DF83" s="29">
        <f t="shared" si="552"/>
        <v>1044.4662599999999</v>
      </c>
      <c r="DG83" s="29">
        <f t="shared" si="553"/>
        <v>1425.615</v>
      </c>
      <c r="DH83" s="29">
        <f t="shared" si="554"/>
        <v>981.10771</v>
      </c>
      <c r="DI83" s="29">
        <f t="shared" si="555"/>
        <v>1361.76956</v>
      </c>
      <c r="DJ83" s="29">
        <f t="shared" si="556"/>
        <v>1183.4680000000001</v>
      </c>
      <c r="DK83" s="29">
        <f t="shared" si="556"/>
        <v>970.73054000000002</v>
      </c>
      <c r="DL83" s="29">
        <f t="shared" si="556"/>
        <v>1230.60726</v>
      </c>
      <c r="DM83" s="29">
        <f t="shared" si="556"/>
        <v>1697.9195199999999</v>
      </c>
      <c r="DN83" s="29">
        <f t="shared" si="557"/>
        <v>1844.70731</v>
      </c>
      <c r="DO83" s="29">
        <f t="shared" si="557"/>
        <v>1627.3073200000001</v>
      </c>
      <c r="DP83" s="29">
        <f t="shared" si="557"/>
        <v>1762.65</v>
      </c>
      <c r="DQ83" s="105">
        <f t="shared" si="558"/>
        <v>1733.1460375000001</v>
      </c>
      <c r="DR83" s="25">
        <v>55000</v>
      </c>
      <c r="DS83" s="25">
        <v>55000</v>
      </c>
      <c r="DT83" s="25">
        <v>55000</v>
      </c>
      <c r="DU83" s="25">
        <v>110000</v>
      </c>
      <c r="DV83" s="25">
        <v>110000</v>
      </c>
      <c r="DW83" s="25">
        <v>110000</v>
      </c>
      <c r="DX83" s="25">
        <v>110000</v>
      </c>
      <c r="DY83" s="25">
        <v>110000</v>
      </c>
      <c r="DZ83" s="25">
        <v>111333</v>
      </c>
      <c r="EA83" s="25">
        <v>115000</v>
      </c>
      <c r="EB83" s="25">
        <v>115000</v>
      </c>
      <c r="EC83" s="25">
        <v>115000</v>
      </c>
      <c r="ED83" s="25">
        <v>115000</v>
      </c>
      <c r="EE83" s="25">
        <v>115000</v>
      </c>
      <c r="EF83" s="25">
        <v>110000</v>
      </c>
      <c r="EG83" s="25">
        <v>115000</v>
      </c>
      <c r="EH83" s="25">
        <v>115000</v>
      </c>
      <c r="EI83" s="25">
        <v>115000</v>
      </c>
      <c r="EJ83" s="25">
        <v>115000</v>
      </c>
      <c r="EK83" s="25">
        <v>115000</v>
      </c>
      <c r="EL83" s="25">
        <v>115000</v>
      </c>
      <c r="EM83" s="25">
        <v>115000</v>
      </c>
      <c r="EN83" s="25">
        <v>115000</v>
      </c>
      <c r="EO83" s="25">
        <v>115000</v>
      </c>
      <c r="EP83" s="25">
        <v>115000</v>
      </c>
      <c r="EQ83" s="25">
        <v>115000</v>
      </c>
      <c r="ER83" s="25">
        <v>115000</v>
      </c>
      <c r="ES83" s="25">
        <v>120000</v>
      </c>
      <c r="ET83" s="25">
        <v>120000</v>
      </c>
      <c r="EU83" s="25">
        <v>120000</v>
      </c>
      <c r="EV83" s="25">
        <v>120000</v>
      </c>
      <c r="EW83" s="25">
        <v>120000</v>
      </c>
      <c r="EX83" s="25">
        <v>120000</v>
      </c>
      <c r="EY83" s="25">
        <v>120000</v>
      </c>
      <c r="EZ83" s="25">
        <v>138000</v>
      </c>
      <c r="FA83" s="25">
        <v>138000</v>
      </c>
      <c r="FB83" s="25">
        <v>138000</v>
      </c>
      <c r="FC83" s="25">
        <v>138000</v>
      </c>
      <c r="FD83" s="25">
        <v>138000</v>
      </c>
      <c r="FE83" s="25">
        <v>138000</v>
      </c>
      <c r="FF83" s="25">
        <v>138000</v>
      </c>
      <c r="FG83" s="25">
        <v>138000</v>
      </c>
      <c r="FH83" s="25">
        <v>138000</v>
      </c>
      <c r="FI83" s="25">
        <v>138000</v>
      </c>
      <c r="FJ83" s="25">
        <v>138000</v>
      </c>
      <c r="FK83" s="25">
        <v>138000</v>
      </c>
      <c r="FL83" s="25">
        <v>138000</v>
      </c>
      <c r="FM83" s="25">
        <v>138000</v>
      </c>
      <c r="FN83" s="25">
        <v>138000</v>
      </c>
      <c r="FO83" s="25">
        <v>138000</v>
      </c>
      <c r="FP83" s="25">
        <v>138000</v>
      </c>
      <c r="FQ83" s="75">
        <v>138000</v>
      </c>
      <c r="FR83" s="28">
        <f t="shared" si="1058"/>
        <v>138000</v>
      </c>
      <c r="FS83" s="25">
        <v>8350</v>
      </c>
      <c r="FT83" s="25">
        <v>17836.305199999988</v>
      </c>
      <c r="FU83" s="25">
        <v>142845</v>
      </c>
      <c r="FV83" s="25">
        <v>107016</v>
      </c>
      <c r="FW83" s="25">
        <v>142852</v>
      </c>
      <c r="FX83" s="25">
        <v>119636</v>
      </c>
      <c r="FY83" s="25">
        <v>153587</v>
      </c>
      <c r="FZ83" s="25">
        <v>95936</v>
      </c>
      <c r="GA83" s="25">
        <v>184832</v>
      </c>
      <c r="GB83" s="25">
        <v>154222</v>
      </c>
      <c r="GC83" s="25">
        <v>60451</v>
      </c>
      <c r="GD83" s="25">
        <v>93809</v>
      </c>
      <c r="GE83" s="25">
        <v>175144.14</v>
      </c>
      <c r="GF83" s="25">
        <v>242404.22080000001</v>
      </c>
      <c r="GG83" s="25">
        <v>192193.32</v>
      </c>
      <c r="GH83" s="25">
        <v>212397.60239999997</v>
      </c>
      <c r="GI83" s="25">
        <v>196561.69439999998</v>
      </c>
      <c r="GJ83" s="25">
        <v>109114.09460000001</v>
      </c>
      <c r="GK83" s="25">
        <v>186993.56</v>
      </c>
      <c r="GL83" s="25">
        <v>128164</v>
      </c>
      <c r="GM83" s="25">
        <v>248288.41999999998</v>
      </c>
      <c r="GN83" s="25">
        <v>199981.91999999998</v>
      </c>
      <c r="GO83" s="25">
        <v>105053</v>
      </c>
      <c r="GP83" s="25">
        <v>142442</v>
      </c>
      <c r="GQ83" s="25">
        <v>210627</v>
      </c>
      <c r="GR83" s="25">
        <v>265040</v>
      </c>
      <c r="GS83" s="25">
        <v>184941</v>
      </c>
      <c r="GT83" s="25">
        <v>224240</v>
      </c>
      <c r="GU83" s="25">
        <v>205873</v>
      </c>
      <c r="GV83" s="25">
        <v>147653</v>
      </c>
      <c r="GW83" s="25">
        <v>173971</v>
      </c>
      <c r="GX83" s="25">
        <v>118830</v>
      </c>
      <c r="GY83" s="25">
        <v>91438</v>
      </c>
      <c r="GZ83" s="25">
        <v>165701</v>
      </c>
      <c r="HA83" s="25">
        <v>79899</v>
      </c>
      <c r="HB83" s="25">
        <v>99153</v>
      </c>
      <c r="HC83" s="25">
        <v>179980</v>
      </c>
      <c r="HD83" s="25">
        <v>191690</v>
      </c>
      <c r="HE83" s="25">
        <v>134415</v>
      </c>
      <c r="HF83" s="25">
        <v>210634</v>
      </c>
      <c r="HG83" s="75">
        <v>235431</v>
      </c>
      <c r="HH83" s="75">
        <v>102227</v>
      </c>
      <c r="HI83" s="75">
        <v>189891</v>
      </c>
      <c r="HJ83" s="75">
        <v>85978</v>
      </c>
      <c r="HK83" s="75">
        <v>175207</v>
      </c>
      <c r="HL83" s="75">
        <v>134254</v>
      </c>
      <c r="HM83" s="75">
        <v>85268</v>
      </c>
      <c r="HN83" s="75">
        <v>145040</v>
      </c>
      <c r="HO83" s="75">
        <v>252521.48960000003</v>
      </c>
      <c r="HP83" s="75">
        <v>286283</v>
      </c>
      <c r="HQ83" s="75">
        <v>236281</v>
      </c>
      <c r="HR83" s="75">
        <v>252025</v>
      </c>
      <c r="HS83" s="25">
        <f t="shared" si="1265"/>
        <v>63350</v>
      </c>
      <c r="HT83" s="25">
        <f t="shared" si="1266"/>
        <v>72836.305199999988</v>
      </c>
      <c r="HU83" s="25">
        <f t="shared" si="1267"/>
        <v>197845</v>
      </c>
      <c r="HV83" s="25">
        <f t="shared" si="1268"/>
        <v>217016</v>
      </c>
      <c r="HW83" s="25">
        <f t="shared" si="1269"/>
        <v>252852</v>
      </c>
      <c r="HX83" s="25">
        <f t="shared" si="1270"/>
        <v>229636</v>
      </c>
      <c r="HY83" s="25">
        <f t="shared" si="1271"/>
        <v>263587</v>
      </c>
      <c r="HZ83" s="25">
        <f t="shared" si="1272"/>
        <v>205936</v>
      </c>
      <c r="IA83" s="25">
        <f t="shared" si="1273"/>
        <v>296165</v>
      </c>
      <c r="IB83" s="25">
        <f t="shared" si="1274"/>
        <v>269222</v>
      </c>
      <c r="IC83" s="25">
        <f t="shared" si="1275"/>
        <v>175451</v>
      </c>
      <c r="ID83" s="25">
        <f t="shared" si="1276"/>
        <v>208809</v>
      </c>
      <c r="IE83" s="25">
        <f t="shared" si="1277"/>
        <v>290144.14</v>
      </c>
      <c r="IF83" s="25">
        <f t="shared" si="1278"/>
        <v>357404.22080000001</v>
      </c>
      <c r="IG83" s="25">
        <f t="shared" si="1279"/>
        <v>302193.32</v>
      </c>
      <c r="IH83" s="25">
        <f t="shared" si="1280"/>
        <v>327397.60239999997</v>
      </c>
      <c r="II83" s="25">
        <f t="shared" si="1281"/>
        <v>311561.69439999998</v>
      </c>
      <c r="IJ83" s="25">
        <f t="shared" si="1282"/>
        <v>224114.09460000001</v>
      </c>
      <c r="IK83" s="25">
        <f t="shared" si="1283"/>
        <v>301993.56</v>
      </c>
      <c r="IL83" s="25">
        <f t="shared" si="1284"/>
        <v>243164</v>
      </c>
      <c r="IM83" s="25">
        <f t="shared" si="1285"/>
        <v>363288.42</v>
      </c>
      <c r="IN83" s="25">
        <f t="shared" si="1286"/>
        <v>314981.92</v>
      </c>
      <c r="IO83" s="25">
        <f t="shared" si="1287"/>
        <v>220053</v>
      </c>
      <c r="IP83" s="25">
        <f t="shared" si="1288"/>
        <v>257442</v>
      </c>
      <c r="IQ83" s="25">
        <f t="shared" si="840"/>
        <v>325627</v>
      </c>
      <c r="IR83" s="25">
        <f t="shared" si="841"/>
        <v>380040</v>
      </c>
      <c r="IS83" s="25">
        <f t="shared" si="1134"/>
        <v>299941</v>
      </c>
      <c r="IT83" s="25">
        <f t="shared" si="1135"/>
        <v>344240</v>
      </c>
      <c r="IU83" s="25">
        <f t="shared" si="1136"/>
        <v>325873</v>
      </c>
      <c r="IV83" s="25">
        <f t="shared" si="1137"/>
        <v>267653</v>
      </c>
      <c r="IW83" s="25">
        <f t="shared" si="671"/>
        <v>293971</v>
      </c>
      <c r="IX83" s="25">
        <f t="shared" si="1289"/>
        <v>238830</v>
      </c>
      <c r="IY83" s="25">
        <f t="shared" si="672"/>
        <v>211438</v>
      </c>
      <c r="IZ83" s="25">
        <f t="shared" si="673"/>
        <v>285701</v>
      </c>
      <c r="JA83" s="25">
        <f t="shared" si="842"/>
        <v>217899</v>
      </c>
      <c r="JB83" s="25">
        <f t="shared" si="240"/>
        <v>237153</v>
      </c>
      <c r="JC83" s="25">
        <f t="shared" si="241"/>
        <v>317980</v>
      </c>
      <c r="JD83" s="25">
        <f t="shared" si="835"/>
        <v>329690</v>
      </c>
      <c r="JE83" s="25">
        <f t="shared" si="836"/>
        <v>272415</v>
      </c>
      <c r="JF83" s="25">
        <f t="shared" si="845"/>
        <v>348634</v>
      </c>
      <c r="JG83" s="25">
        <f t="shared" si="846"/>
        <v>373431</v>
      </c>
      <c r="JH83" s="25">
        <f t="shared" si="847"/>
        <v>240227</v>
      </c>
      <c r="JI83" s="25">
        <f t="shared" si="848"/>
        <v>327891</v>
      </c>
      <c r="JJ83" s="25">
        <f t="shared" si="843"/>
        <v>223978</v>
      </c>
      <c r="JK83" s="25">
        <f t="shared" si="844"/>
        <v>313207</v>
      </c>
      <c r="JL83" s="25">
        <f t="shared" si="837"/>
        <v>272254</v>
      </c>
      <c r="JM83" s="25">
        <f t="shared" si="838"/>
        <v>223268</v>
      </c>
      <c r="JN83" s="25">
        <f t="shared" si="428"/>
        <v>283040</v>
      </c>
      <c r="JO83" s="25">
        <f t="shared" si="429"/>
        <v>390521.48960000003</v>
      </c>
      <c r="JP83" s="25">
        <f t="shared" ref="JP83:JP114" si="1290">+FO83+HP83</f>
        <v>424283</v>
      </c>
      <c r="JQ83" s="25">
        <f t="shared" ref="JQ83:JQ114" si="1291">+FP83+HQ83</f>
        <v>374281</v>
      </c>
      <c r="JR83" s="25">
        <f t="shared" ref="JR83:JR114" si="1292">+FQ83+HR83</f>
        <v>390025</v>
      </c>
      <c r="JS83" s="28">
        <f t="shared" si="1059"/>
        <v>394777.62239999999</v>
      </c>
      <c r="JT83" s="30">
        <f t="shared" si="1138"/>
        <v>63.35</v>
      </c>
      <c r="JU83" s="30">
        <f t="shared" si="1139"/>
        <v>72.836305199999984</v>
      </c>
      <c r="JV83" s="30">
        <f t="shared" si="1140"/>
        <v>197.845</v>
      </c>
      <c r="JW83" s="30">
        <f t="shared" si="1141"/>
        <v>217.01599999999999</v>
      </c>
      <c r="JX83" s="30">
        <f t="shared" si="1142"/>
        <v>252.852</v>
      </c>
      <c r="JY83" s="30">
        <f t="shared" si="1143"/>
        <v>229.636</v>
      </c>
      <c r="JZ83" s="30">
        <f t="shared" si="1144"/>
        <v>263.58699999999999</v>
      </c>
      <c r="KA83" s="30">
        <f t="shared" si="1145"/>
        <v>205.93600000000001</v>
      </c>
      <c r="KB83" s="30">
        <f t="shared" si="1146"/>
        <v>296.16500000000002</v>
      </c>
      <c r="KC83" s="30">
        <f t="shared" si="1147"/>
        <v>269.22199999999998</v>
      </c>
      <c r="KD83" s="30">
        <f t="shared" si="1148"/>
        <v>175.45099999999999</v>
      </c>
      <c r="KE83" s="30">
        <f t="shared" si="1149"/>
        <v>208.809</v>
      </c>
      <c r="KF83" s="30">
        <f t="shared" si="1150"/>
        <v>290.14413999999999</v>
      </c>
      <c r="KG83" s="30">
        <f t="shared" si="1151"/>
        <v>357.40422080000002</v>
      </c>
      <c r="KH83" s="30">
        <f t="shared" si="1152"/>
        <v>302.19332000000003</v>
      </c>
      <c r="KI83" s="30">
        <f t="shared" si="1153"/>
        <v>327.39760239999998</v>
      </c>
      <c r="KJ83" s="30">
        <f t="shared" si="1154"/>
        <v>311.56169439999996</v>
      </c>
      <c r="KK83" s="30">
        <f t="shared" si="1155"/>
        <v>224.11409460000002</v>
      </c>
      <c r="KL83" s="30">
        <f t="shared" si="1156"/>
        <v>301.99356</v>
      </c>
      <c r="KM83" s="30">
        <f t="shared" si="1157"/>
        <v>243.16399999999999</v>
      </c>
      <c r="KN83" s="30">
        <f t="shared" si="1158"/>
        <v>363.28841999999997</v>
      </c>
      <c r="KO83" s="30">
        <f t="shared" si="1159"/>
        <v>314.98192</v>
      </c>
      <c r="KP83" s="30">
        <f t="shared" si="1160"/>
        <v>220.053</v>
      </c>
      <c r="KQ83" s="30">
        <f t="shared" si="1161"/>
        <v>257.44200000000001</v>
      </c>
      <c r="KR83" s="30">
        <f t="shared" si="1162"/>
        <v>325.62700000000001</v>
      </c>
      <c r="KS83" s="30">
        <f t="shared" si="1163"/>
        <v>380.04</v>
      </c>
      <c r="KT83" s="30">
        <f t="shared" si="1164"/>
        <v>299.94099999999997</v>
      </c>
      <c r="KU83" s="30">
        <f t="shared" si="1165"/>
        <v>344.24</v>
      </c>
      <c r="KV83" s="30">
        <f t="shared" si="1166"/>
        <v>325.87299999999999</v>
      </c>
      <c r="KW83" s="30">
        <f t="shared" si="1167"/>
        <v>267.65300000000002</v>
      </c>
      <c r="KX83" s="30">
        <f t="shared" si="1168"/>
        <v>293.971</v>
      </c>
      <c r="KY83" s="30">
        <f t="shared" si="1169"/>
        <v>238.83</v>
      </c>
      <c r="KZ83" s="30">
        <f t="shared" si="1170"/>
        <v>211.43799999999999</v>
      </c>
      <c r="LA83" s="30">
        <f t="shared" si="1171"/>
        <v>285.70100000000002</v>
      </c>
      <c r="LB83" s="30">
        <f t="shared" si="1171"/>
        <v>217.899</v>
      </c>
      <c r="LC83" s="30">
        <f t="shared" si="1171"/>
        <v>237.15299999999999</v>
      </c>
      <c r="LD83" s="30">
        <f t="shared" si="1171"/>
        <v>317.98</v>
      </c>
      <c r="LE83" s="30">
        <f t="shared" si="1133"/>
        <v>329.69</v>
      </c>
      <c r="LF83" s="30">
        <f t="shared" si="1133"/>
        <v>272.41500000000002</v>
      </c>
      <c r="LG83" s="30">
        <f t="shared" si="1133"/>
        <v>348.63400000000001</v>
      </c>
      <c r="LH83" s="30">
        <f t="shared" si="1133"/>
        <v>373.43099999999998</v>
      </c>
      <c r="LI83" s="30">
        <f t="shared" si="1133"/>
        <v>240.227</v>
      </c>
      <c r="LJ83" s="30">
        <f t="shared" si="1133"/>
        <v>327.89100000000002</v>
      </c>
      <c r="LK83" s="30">
        <f t="shared" si="1133"/>
        <v>223.97800000000001</v>
      </c>
      <c r="LL83" s="30">
        <f t="shared" si="1133"/>
        <v>313.20699999999999</v>
      </c>
      <c r="LM83" s="30">
        <f t="shared" si="1133"/>
        <v>272.25400000000002</v>
      </c>
      <c r="LN83" s="30">
        <f t="shared" si="1133"/>
        <v>223.268</v>
      </c>
      <c r="LO83" s="30">
        <f t="shared" si="1133"/>
        <v>283.04000000000002</v>
      </c>
      <c r="LP83" s="30">
        <f t="shared" si="1133"/>
        <v>390.52148960000005</v>
      </c>
      <c r="LQ83" s="30">
        <f t="shared" si="1133"/>
        <v>424.28300000000002</v>
      </c>
      <c r="LR83" s="30">
        <f t="shared" si="1133"/>
        <v>374.28100000000001</v>
      </c>
      <c r="LS83" s="30">
        <f t="shared" si="1133"/>
        <v>390.02499999999998</v>
      </c>
      <c r="LT83" s="69">
        <f t="shared" si="1060"/>
        <v>394.77762240000004</v>
      </c>
      <c r="LU83" s="40">
        <f t="shared" si="1061"/>
        <v>138</v>
      </c>
      <c r="LV83" s="40">
        <f t="shared" si="1062"/>
        <v>252.02500000000001</v>
      </c>
    </row>
    <row r="84" spans="1:334" x14ac:dyDescent="0.25">
      <c r="A84" s="21">
        <f t="shared" si="1063"/>
        <v>83</v>
      </c>
      <c r="B84" s="22" t="s">
        <v>66</v>
      </c>
      <c r="C84" s="21" t="s">
        <v>66</v>
      </c>
      <c r="D84" s="22" t="s">
        <v>66</v>
      </c>
      <c r="E84" s="23" t="s">
        <v>789</v>
      </c>
      <c r="F84" s="21" t="s">
        <v>1028</v>
      </c>
      <c r="G84" s="32" t="s">
        <v>68</v>
      </c>
      <c r="H84" s="24" t="s">
        <v>1403</v>
      </c>
      <c r="I84" s="21" t="s">
        <v>196</v>
      </c>
      <c r="J84" s="94">
        <v>41361</v>
      </c>
      <c r="K84" s="94">
        <v>42830</v>
      </c>
      <c r="L84" s="21" t="s">
        <v>275</v>
      </c>
      <c r="M84" s="25">
        <v>500</v>
      </c>
      <c r="N84" s="25">
        <v>500</v>
      </c>
      <c r="O84" s="26">
        <v>0.22</v>
      </c>
      <c r="P84" s="27">
        <v>668090</v>
      </c>
      <c r="Q84" s="27">
        <v>709010</v>
      </c>
      <c r="R84" s="27">
        <v>647844</v>
      </c>
      <c r="S84" s="27">
        <v>635617</v>
      </c>
      <c r="T84" s="25">
        <v>694135</v>
      </c>
      <c r="U84" s="25">
        <v>597659</v>
      </c>
      <c r="V84" s="25">
        <v>718423</v>
      </c>
      <c r="W84" s="25">
        <v>510327</v>
      </c>
      <c r="X84" s="25">
        <v>726974</v>
      </c>
      <c r="Y84" s="25">
        <v>722296</v>
      </c>
      <c r="Z84" s="25">
        <v>461439</v>
      </c>
      <c r="AA84" s="25">
        <v>530331</v>
      </c>
      <c r="AB84" s="25">
        <v>710501</v>
      </c>
      <c r="AC84" s="25">
        <v>922856</v>
      </c>
      <c r="AD84" s="25">
        <v>774427</v>
      </c>
      <c r="AE84" s="25">
        <v>774427</v>
      </c>
      <c r="AF84" s="25">
        <v>847086</v>
      </c>
      <c r="AG84" s="25">
        <v>574682</v>
      </c>
      <c r="AH84" s="25">
        <v>837270</v>
      </c>
      <c r="AI84" s="25">
        <v>658042</v>
      </c>
      <c r="AJ84" s="25">
        <v>819281</v>
      </c>
      <c r="AK84" s="25">
        <v>821268</v>
      </c>
      <c r="AL84" s="25">
        <v>821268</v>
      </c>
      <c r="AM84" s="25">
        <v>610321</v>
      </c>
      <c r="AN84" s="25">
        <v>642089</v>
      </c>
      <c r="AO84" s="25">
        <v>775262</v>
      </c>
      <c r="AP84" s="25">
        <v>399548.75</v>
      </c>
      <c r="AQ84" s="25">
        <v>714986.84</v>
      </c>
      <c r="AR84" s="25">
        <v>682358.03</v>
      </c>
      <c r="AS84" s="25">
        <v>564999.98</v>
      </c>
      <c r="AT84" s="25">
        <v>605795.47</v>
      </c>
      <c r="AU84" s="25">
        <v>685582.10328019748</v>
      </c>
      <c r="AV84" s="25">
        <v>405066.883920066</v>
      </c>
      <c r="AW84" s="25">
        <v>619695</v>
      </c>
      <c r="AX84" s="25">
        <v>726885.56735999999</v>
      </c>
      <c r="AY84" s="25">
        <v>771337.65632000007</v>
      </c>
      <c r="AZ84" s="25">
        <v>665997</v>
      </c>
      <c r="BA84" s="25">
        <v>783223.86309224612</v>
      </c>
      <c r="BB84" s="25">
        <v>574910</v>
      </c>
      <c r="BC84" s="25">
        <v>705329</v>
      </c>
      <c r="BD84" s="75">
        <v>549348.27</v>
      </c>
      <c r="BE84" s="75">
        <v>450496.12</v>
      </c>
      <c r="BF84" s="75">
        <v>535457.18000000005</v>
      </c>
      <c r="BG84" s="75">
        <v>311412.84000000003</v>
      </c>
      <c r="BH84" s="75">
        <v>446297</v>
      </c>
      <c r="BI84" s="75">
        <v>505610</v>
      </c>
      <c r="BJ84" s="75">
        <v>299350</v>
      </c>
      <c r="BK84" s="75">
        <v>405721.22</v>
      </c>
      <c r="BL84" s="75">
        <v>67188.460000000006</v>
      </c>
      <c r="BM84" s="75">
        <v>0</v>
      </c>
      <c r="BN84" s="75">
        <v>0</v>
      </c>
      <c r="BO84" s="75">
        <v>0</v>
      </c>
      <c r="BP84" s="28">
        <f t="shared" si="1057"/>
        <v>67188.460000000006</v>
      </c>
      <c r="BQ84" s="29">
        <f t="shared" si="523"/>
        <v>1336.18</v>
      </c>
      <c r="BR84" s="29">
        <f t="shared" si="524"/>
        <v>1418.02</v>
      </c>
      <c r="BS84" s="29">
        <f t="shared" si="525"/>
        <v>1295.6880000000001</v>
      </c>
      <c r="BT84" s="29">
        <f t="shared" si="526"/>
        <v>1271.2339999999999</v>
      </c>
      <c r="BU84" s="29">
        <f t="shared" si="527"/>
        <v>1388.27</v>
      </c>
      <c r="BV84" s="29">
        <f t="shared" si="528"/>
        <v>1195.318</v>
      </c>
      <c r="BW84" s="29">
        <f t="shared" si="529"/>
        <v>1436.846</v>
      </c>
      <c r="BX84" s="29">
        <f t="shared" si="530"/>
        <v>1020.654</v>
      </c>
      <c r="BY84" s="29">
        <f t="shared" si="531"/>
        <v>1453.9480000000001</v>
      </c>
      <c r="BZ84" s="29">
        <f t="shared" si="532"/>
        <v>1444.5920000000001</v>
      </c>
      <c r="CA84" s="29">
        <f t="shared" si="533"/>
        <v>922.87800000000004</v>
      </c>
      <c r="CB84" s="29">
        <f t="shared" si="534"/>
        <v>1060.662</v>
      </c>
      <c r="CC84" s="29">
        <f t="shared" si="535"/>
        <v>1421.002</v>
      </c>
      <c r="CD84" s="29">
        <f t="shared" si="536"/>
        <v>1845.712</v>
      </c>
      <c r="CE84" s="29">
        <f t="shared" si="537"/>
        <v>1548.854</v>
      </c>
      <c r="CF84" s="29">
        <f t="shared" si="538"/>
        <v>1548.854</v>
      </c>
      <c r="CG84" s="29">
        <f t="shared" si="539"/>
        <v>1694.172</v>
      </c>
      <c r="CH84" s="29">
        <f t="shared" si="540"/>
        <v>1149.364</v>
      </c>
      <c r="CI84" s="29">
        <f t="shared" si="541"/>
        <v>1674.54</v>
      </c>
      <c r="CJ84" s="29">
        <f t="shared" si="542"/>
        <v>1316.0840000000001</v>
      </c>
      <c r="CK84" s="29">
        <f t="shared" si="543"/>
        <v>1638.5619999999999</v>
      </c>
      <c r="CL84" s="29">
        <f t="shared" si="544"/>
        <v>1642.5360000000001</v>
      </c>
      <c r="CM84" s="29">
        <f t="shared" si="545"/>
        <v>1642.5360000000001</v>
      </c>
      <c r="CN84" s="29">
        <f t="shared" si="546"/>
        <v>1220.6420000000001</v>
      </c>
      <c r="CO84" s="29">
        <f t="shared" si="547"/>
        <v>1284.1780000000001</v>
      </c>
      <c r="CP84" s="29">
        <f t="shared" si="548"/>
        <v>1550.5239999999999</v>
      </c>
      <c r="CQ84" s="29">
        <f t="shared" si="549"/>
        <v>799.09749999999997</v>
      </c>
      <c r="CR84" s="29">
        <f t="shared" si="839"/>
        <v>1429.9736799999998</v>
      </c>
      <c r="CS84" s="29">
        <f t="shared" si="839"/>
        <v>1364.71606</v>
      </c>
      <c r="CT84" s="29">
        <f t="shared" si="839"/>
        <v>1129.9999599999999</v>
      </c>
      <c r="CU84" s="29">
        <f t="shared" si="839"/>
        <v>1211.59094</v>
      </c>
      <c r="CV84" s="29">
        <f t="shared" si="839"/>
        <v>1371.1642065603949</v>
      </c>
      <c r="CW84" s="29">
        <f t="shared" si="839"/>
        <v>810.13376784013201</v>
      </c>
      <c r="CX84" s="29">
        <f t="shared" si="834"/>
        <v>1239.3900000000001</v>
      </c>
      <c r="CY84" s="29">
        <f t="shared" si="834"/>
        <v>1453.77113472</v>
      </c>
      <c r="CZ84" s="29">
        <f t="shared" si="834"/>
        <v>1542.6753126400001</v>
      </c>
      <c r="DA84" s="29">
        <f t="shared" si="834"/>
        <v>1331.9939999999999</v>
      </c>
      <c r="DB84" s="29">
        <f t="shared" si="834"/>
        <v>1566.4477261844922</v>
      </c>
      <c r="DC84" s="29">
        <f t="shared" si="834"/>
        <v>1149.82</v>
      </c>
      <c r="DD84" s="29">
        <f t="shared" si="834"/>
        <v>1410.6579999999999</v>
      </c>
      <c r="DE84" s="29">
        <f t="shared" si="551"/>
        <v>1098.6965400000001</v>
      </c>
      <c r="DF84" s="29">
        <f t="shared" si="552"/>
        <v>900.99224000000004</v>
      </c>
      <c r="DG84" s="29">
        <f t="shared" si="553"/>
        <v>1070.9143600000002</v>
      </c>
      <c r="DH84" s="29">
        <f t="shared" si="554"/>
        <v>622.82568000000003</v>
      </c>
      <c r="DI84" s="29">
        <f t="shared" si="555"/>
        <v>892.59400000000005</v>
      </c>
      <c r="DJ84" s="29">
        <f t="shared" si="556"/>
        <v>1011.22</v>
      </c>
      <c r="DK84" s="29">
        <f t="shared" si="556"/>
        <v>598.70000000000005</v>
      </c>
      <c r="DL84" s="29">
        <f t="shared" si="556"/>
        <v>811.44243999999992</v>
      </c>
      <c r="DM84" s="29">
        <f t="shared" si="556"/>
        <v>134.37692000000001</v>
      </c>
      <c r="DN84" s="29">
        <f t="shared" si="557"/>
        <v>0</v>
      </c>
      <c r="DO84" s="29">
        <f t="shared" si="557"/>
        <v>0</v>
      </c>
      <c r="DP84" s="29">
        <f t="shared" si="557"/>
        <v>0</v>
      </c>
      <c r="DQ84" s="105">
        <f t="shared" si="558"/>
        <v>134.37692000000001</v>
      </c>
      <c r="DR84" s="25">
        <v>100000</v>
      </c>
      <c r="DS84" s="25">
        <v>100000</v>
      </c>
      <c r="DT84" s="25">
        <v>100000</v>
      </c>
      <c r="DU84" s="25">
        <v>100000</v>
      </c>
      <c r="DV84" s="25">
        <v>100000</v>
      </c>
      <c r="DW84" s="25">
        <v>100000</v>
      </c>
      <c r="DX84" s="25">
        <v>100000</v>
      </c>
      <c r="DY84" s="25">
        <v>100000</v>
      </c>
      <c r="DZ84" s="25">
        <v>100000</v>
      </c>
      <c r="EA84" s="25">
        <v>100000</v>
      </c>
      <c r="EB84" s="25">
        <v>102667</v>
      </c>
      <c r="EC84" s="25">
        <v>110000</v>
      </c>
      <c r="ED84" s="25">
        <v>110000</v>
      </c>
      <c r="EE84" s="25">
        <v>110000</v>
      </c>
      <c r="EF84" s="25">
        <v>110000</v>
      </c>
      <c r="EG84" s="25">
        <v>110000</v>
      </c>
      <c r="EH84" s="25">
        <v>110000</v>
      </c>
      <c r="EI84" s="25">
        <v>110000</v>
      </c>
      <c r="EJ84" s="25">
        <v>110000</v>
      </c>
      <c r="EK84" s="25">
        <v>110000</v>
      </c>
      <c r="EL84" s="25">
        <v>110000</v>
      </c>
      <c r="EM84" s="25">
        <v>112667</v>
      </c>
      <c r="EN84" s="25">
        <v>120000</v>
      </c>
      <c r="EO84" s="25">
        <v>120000</v>
      </c>
      <c r="EP84" s="25">
        <v>120000</v>
      </c>
      <c r="EQ84" s="25">
        <v>120000</v>
      </c>
      <c r="ER84" s="25">
        <v>120000</v>
      </c>
      <c r="ES84" s="25">
        <v>120000</v>
      </c>
      <c r="ET84" s="25">
        <v>120000</v>
      </c>
      <c r="EU84" s="25">
        <v>120000</v>
      </c>
      <c r="EV84" s="25">
        <v>120000</v>
      </c>
      <c r="EW84" s="25">
        <v>20000</v>
      </c>
      <c r="EX84" s="25">
        <v>140000</v>
      </c>
      <c r="EY84" s="25">
        <v>140000</v>
      </c>
      <c r="EZ84" s="25">
        <v>140000</v>
      </c>
      <c r="FA84" s="25">
        <v>140000</v>
      </c>
      <c r="FB84" s="25">
        <v>140000</v>
      </c>
      <c r="FC84" s="25">
        <v>140000</v>
      </c>
      <c r="FD84" s="25">
        <v>140000</v>
      </c>
      <c r="FE84" s="25">
        <v>140000</v>
      </c>
      <c r="FF84" s="25">
        <v>140000</v>
      </c>
      <c r="FG84" s="25">
        <v>140000</v>
      </c>
      <c r="FH84" s="25">
        <v>150000</v>
      </c>
      <c r="FI84" s="25">
        <v>152000</v>
      </c>
      <c r="FJ84" s="25">
        <v>152000</v>
      </c>
      <c r="FK84" s="25">
        <v>152000</v>
      </c>
      <c r="FL84" s="25">
        <v>152000</v>
      </c>
      <c r="FM84" s="25">
        <v>152000</v>
      </c>
      <c r="FN84" s="25">
        <v>25333</v>
      </c>
      <c r="FO84" s="25">
        <v>0</v>
      </c>
      <c r="FP84" s="25">
        <v>0</v>
      </c>
      <c r="FQ84" s="75">
        <v>0</v>
      </c>
      <c r="FR84" s="28">
        <f t="shared" si="1058"/>
        <v>25333</v>
      </c>
      <c r="FS84" s="25">
        <v>13575</v>
      </c>
      <c r="FT84" s="25">
        <v>0</v>
      </c>
      <c r="FU84" s="25">
        <v>10133</v>
      </c>
      <c r="FV84" s="25">
        <v>8055</v>
      </c>
      <c r="FW84" s="25">
        <v>22746</v>
      </c>
      <c r="FX84" s="25">
        <v>1602</v>
      </c>
      <c r="FY84" s="25">
        <v>19275</v>
      </c>
      <c r="FZ84" s="25">
        <v>0</v>
      </c>
      <c r="GA84" s="25">
        <v>23586</v>
      </c>
      <c r="GB84" s="25">
        <v>22790</v>
      </c>
      <c r="GC84" s="25">
        <v>0</v>
      </c>
      <c r="GD84" s="25">
        <v>0</v>
      </c>
      <c r="GE84" s="25">
        <v>10785.170000000013</v>
      </c>
      <c r="GF84" s="25">
        <v>46885.520000000019</v>
      </c>
      <c r="GG84" s="25">
        <v>21652.589999999997</v>
      </c>
      <c r="GH84" s="25">
        <v>37724.050000000017</v>
      </c>
      <c r="GI84" s="25">
        <v>42475.479999999981</v>
      </c>
      <c r="GJ84" s="25">
        <v>0</v>
      </c>
      <c r="GK84" s="25">
        <v>40708.600000000006</v>
      </c>
      <c r="GL84" s="25">
        <v>8448</v>
      </c>
      <c r="GM84" s="25">
        <v>37470.579999999987</v>
      </c>
      <c r="GN84" s="25">
        <v>35161.239999999991</v>
      </c>
      <c r="GO84" s="25">
        <v>0</v>
      </c>
      <c r="GP84" s="25">
        <v>0</v>
      </c>
      <c r="GQ84" s="25">
        <v>0</v>
      </c>
      <c r="GR84" s="25">
        <v>19547</v>
      </c>
      <c r="GS84" s="25">
        <v>0</v>
      </c>
      <c r="GT84" s="25">
        <v>8698</v>
      </c>
      <c r="GU84" s="25">
        <v>2824</v>
      </c>
      <c r="GV84" s="25">
        <v>0</v>
      </c>
      <c r="GW84" s="25">
        <v>0</v>
      </c>
      <c r="GX84" s="25">
        <v>0</v>
      </c>
      <c r="GY84" s="25">
        <v>0</v>
      </c>
      <c r="GZ84" s="25">
        <v>0</v>
      </c>
      <c r="HA84" s="25">
        <v>0</v>
      </c>
      <c r="HB84" s="25">
        <v>0</v>
      </c>
      <c r="HC84" s="75">
        <v>0</v>
      </c>
      <c r="HD84" s="75">
        <v>10746</v>
      </c>
      <c r="HE84" s="75">
        <v>0</v>
      </c>
      <c r="HF84" s="75">
        <v>15172</v>
      </c>
      <c r="HG84" s="75">
        <v>0</v>
      </c>
      <c r="HH84" s="75">
        <v>0</v>
      </c>
      <c r="HI84" s="75">
        <v>0</v>
      </c>
      <c r="HJ84" s="75">
        <v>0</v>
      </c>
      <c r="HK84" s="75">
        <v>0</v>
      </c>
      <c r="HL84" s="75">
        <v>0</v>
      </c>
      <c r="HM84" s="75">
        <v>0</v>
      </c>
      <c r="HN84" s="75">
        <v>0</v>
      </c>
      <c r="HO84" s="75">
        <v>0</v>
      </c>
      <c r="HP84" s="75">
        <v>0</v>
      </c>
      <c r="HQ84" s="75">
        <v>0</v>
      </c>
      <c r="HR84" s="75">
        <v>0</v>
      </c>
      <c r="HS84" s="25">
        <f t="shared" si="1265"/>
        <v>113575</v>
      </c>
      <c r="HT84" s="25">
        <f t="shared" si="1266"/>
        <v>100000</v>
      </c>
      <c r="HU84" s="25">
        <f t="shared" si="1267"/>
        <v>110133</v>
      </c>
      <c r="HV84" s="25">
        <f t="shared" si="1268"/>
        <v>108055</v>
      </c>
      <c r="HW84" s="25">
        <f t="shared" si="1269"/>
        <v>122746</v>
      </c>
      <c r="HX84" s="25">
        <f t="shared" si="1270"/>
        <v>101602</v>
      </c>
      <c r="HY84" s="25">
        <f t="shared" si="1271"/>
        <v>119275</v>
      </c>
      <c r="HZ84" s="25">
        <f t="shared" si="1272"/>
        <v>100000</v>
      </c>
      <c r="IA84" s="25">
        <f t="shared" si="1273"/>
        <v>123586</v>
      </c>
      <c r="IB84" s="25">
        <f t="shared" si="1274"/>
        <v>122790</v>
      </c>
      <c r="IC84" s="25">
        <f t="shared" si="1275"/>
        <v>102667</v>
      </c>
      <c r="ID84" s="25">
        <f t="shared" si="1276"/>
        <v>110000</v>
      </c>
      <c r="IE84" s="25">
        <f t="shared" si="1277"/>
        <v>120785.17000000001</v>
      </c>
      <c r="IF84" s="25">
        <f t="shared" si="1278"/>
        <v>156885.52000000002</v>
      </c>
      <c r="IG84" s="25">
        <f t="shared" si="1279"/>
        <v>131652.59</v>
      </c>
      <c r="IH84" s="25">
        <f t="shared" si="1280"/>
        <v>147724.05000000002</v>
      </c>
      <c r="II84" s="25">
        <f t="shared" si="1281"/>
        <v>152475.47999999998</v>
      </c>
      <c r="IJ84" s="25">
        <f t="shared" si="1282"/>
        <v>110000</v>
      </c>
      <c r="IK84" s="25">
        <f t="shared" si="1283"/>
        <v>150708.6</v>
      </c>
      <c r="IL84" s="25">
        <f t="shared" si="1284"/>
        <v>118448</v>
      </c>
      <c r="IM84" s="25">
        <f t="shared" si="1285"/>
        <v>147470.57999999999</v>
      </c>
      <c r="IN84" s="25">
        <f t="shared" si="1286"/>
        <v>147828.24</v>
      </c>
      <c r="IO84" s="25">
        <f t="shared" si="1287"/>
        <v>120000</v>
      </c>
      <c r="IP84" s="25">
        <f t="shared" si="1288"/>
        <v>120000</v>
      </c>
      <c r="IQ84" s="25">
        <f t="shared" si="840"/>
        <v>120000</v>
      </c>
      <c r="IR84" s="25">
        <f t="shared" si="841"/>
        <v>139547</v>
      </c>
      <c r="IS84" s="25">
        <f t="shared" si="1134"/>
        <v>120000</v>
      </c>
      <c r="IT84" s="25">
        <f t="shared" si="1135"/>
        <v>128698</v>
      </c>
      <c r="IU84" s="25">
        <f t="shared" si="1136"/>
        <v>122824</v>
      </c>
      <c r="IV84" s="25">
        <f t="shared" si="1137"/>
        <v>120000</v>
      </c>
      <c r="IW84" s="25">
        <f t="shared" si="671"/>
        <v>120000</v>
      </c>
      <c r="IX84" s="25">
        <f t="shared" si="1289"/>
        <v>20000</v>
      </c>
      <c r="IY84" s="25">
        <f t="shared" si="672"/>
        <v>140000</v>
      </c>
      <c r="IZ84" s="25">
        <f t="shared" si="673"/>
        <v>140000</v>
      </c>
      <c r="JA84" s="25">
        <f t="shared" si="842"/>
        <v>140000</v>
      </c>
      <c r="JB84" s="25">
        <f t="shared" si="240"/>
        <v>140000</v>
      </c>
      <c r="JC84" s="25">
        <f t="shared" si="241"/>
        <v>140000</v>
      </c>
      <c r="JD84" s="25">
        <f t="shared" si="835"/>
        <v>150746</v>
      </c>
      <c r="JE84" s="25">
        <f t="shared" si="836"/>
        <v>140000</v>
      </c>
      <c r="JF84" s="25">
        <f t="shared" si="845"/>
        <v>155172</v>
      </c>
      <c r="JG84" s="25">
        <f t="shared" si="846"/>
        <v>140000</v>
      </c>
      <c r="JH84" s="25">
        <f t="shared" si="847"/>
        <v>140000</v>
      </c>
      <c r="JI84" s="25">
        <f t="shared" si="848"/>
        <v>150000</v>
      </c>
      <c r="JJ84" s="25">
        <f t="shared" si="843"/>
        <v>152000</v>
      </c>
      <c r="JK84" s="25">
        <f t="shared" si="844"/>
        <v>152000</v>
      </c>
      <c r="JL84" s="25">
        <f t="shared" si="837"/>
        <v>152000</v>
      </c>
      <c r="JM84" s="25">
        <f t="shared" si="838"/>
        <v>152000</v>
      </c>
      <c r="JN84" s="25">
        <f t="shared" si="428"/>
        <v>152000</v>
      </c>
      <c r="JO84" s="25">
        <f t="shared" si="429"/>
        <v>25333</v>
      </c>
      <c r="JP84" s="25">
        <f t="shared" si="1290"/>
        <v>0</v>
      </c>
      <c r="JQ84" s="25">
        <f t="shared" si="1291"/>
        <v>0</v>
      </c>
      <c r="JR84" s="25">
        <f t="shared" si="1292"/>
        <v>0</v>
      </c>
      <c r="JS84" s="28">
        <f t="shared" si="1059"/>
        <v>25333</v>
      </c>
      <c r="JT84" s="30">
        <f t="shared" si="1138"/>
        <v>227.15</v>
      </c>
      <c r="JU84" s="30">
        <f t="shared" si="1139"/>
        <v>200</v>
      </c>
      <c r="JV84" s="30">
        <f t="shared" si="1140"/>
        <v>220.26599999999999</v>
      </c>
      <c r="JW84" s="30">
        <f t="shared" si="1141"/>
        <v>216.11</v>
      </c>
      <c r="JX84" s="30">
        <f t="shared" si="1142"/>
        <v>245.49199999999999</v>
      </c>
      <c r="JY84" s="30">
        <f t="shared" si="1143"/>
        <v>203.20400000000001</v>
      </c>
      <c r="JZ84" s="30">
        <f t="shared" si="1144"/>
        <v>238.55</v>
      </c>
      <c r="KA84" s="30">
        <f t="shared" si="1145"/>
        <v>200</v>
      </c>
      <c r="KB84" s="30">
        <f t="shared" si="1146"/>
        <v>247.172</v>
      </c>
      <c r="KC84" s="30">
        <f t="shared" si="1147"/>
        <v>245.58</v>
      </c>
      <c r="KD84" s="30">
        <f t="shared" si="1148"/>
        <v>205.334</v>
      </c>
      <c r="KE84" s="30">
        <f t="shared" si="1149"/>
        <v>220</v>
      </c>
      <c r="KF84" s="30">
        <f t="shared" si="1150"/>
        <v>241.57034000000002</v>
      </c>
      <c r="KG84" s="30">
        <f t="shared" si="1151"/>
        <v>313.77104000000003</v>
      </c>
      <c r="KH84" s="30">
        <f t="shared" si="1152"/>
        <v>263.30518000000001</v>
      </c>
      <c r="KI84" s="30">
        <f t="shared" si="1153"/>
        <v>295.44810000000001</v>
      </c>
      <c r="KJ84" s="30">
        <f t="shared" si="1154"/>
        <v>304.95095999999995</v>
      </c>
      <c r="KK84" s="30">
        <f t="shared" si="1155"/>
        <v>220</v>
      </c>
      <c r="KL84" s="30">
        <f t="shared" si="1156"/>
        <v>301.41720000000004</v>
      </c>
      <c r="KM84" s="30">
        <f t="shared" si="1157"/>
        <v>236.89599999999999</v>
      </c>
      <c r="KN84" s="30">
        <f t="shared" si="1158"/>
        <v>294.94115999999997</v>
      </c>
      <c r="KO84" s="30">
        <f t="shared" si="1159"/>
        <v>295.65647999999999</v>
      </c>
      <c r="KP84" s="30">
        <f t="shared" si="1160"/>
        <v>240</v>
      </c>
      <c r="KQ84" s="30">
        <f t="shared" si="1161"/>
        <v>240</v>
      </c>
      <c r="KR84" s="30">
        <f t="shared" si="1162"/>
        <v>240</v>
      </c>
      <c r="KS84" s="30">
        <f t="shared" si="1163"/>
        <v>279.09399999999999</v>
      </c>
      <c r="KT84" s="30">
        <f t="shared" si="1164"/>
        <v>240</v>
      </c>
      <c r="KU84" s="30">
        <f t="shared" si="1165"/>
        <v>257.39600000000002</v>
      </c>
      <c r="KV84" s="30">
        <f t="shared" si="1166"/>
        <v>245.648</v>
      </c>
      <c r="KW84" s="30">
        <f t="shared" si="1167"/>
        <v>240</v>
      </c>
      <c r="KX84" s="30">
        <f t="shared" si="1168"/>
        <v>240</v>
      </c>
      <c r="KY84" s="30">
        <f t="shared" si="1169"/>
        <v>40</v>
      </c>
      <c r="KZ84" s="30">
        <f t="shared" si="1170"/>
        <v>280</v>
      </c>
      <c r="LA84" s="30">
        <f t="shared" si="1171"/>
        <v>280</v>
      </c>
      <c r="LB84" s="30">
        <f t="shared" si="1171"/>
        <v>280</v>
      </c>
      <c r="LC84" s="30">
        <f t="shared" si="1171"/>
        <v>280</v>
      </c>
      <c r="LD84" s="30">
        <f t="shared" si="1171"/>
        <v>280</v>
      </c>
      <c r="LE84" s="30">
        <f t="shared" si="1133"/>
        <v>301.49200000000002</v>
      </c>
      <c r="LF84" s="30">
        <f t="shared" si="1133"/>
        <v>280</v>
      </c>
      <c r="LG84" s="30">
        <f t="shared" si="1133"/>
        <v>310.34399999999999</v>
      </c>
      <c r="LH84" s="30">
        <f t="shared" si="1133"/>
        <v>280</v>
      </c>
      <c r="LI84" s="30">
        <f t="shared" si="1133"/>
        <v>280</v>
      </c>
      <c r="LJ84" s="30">
        <f t="shared" si="1133"/>
        <v>300</v>
      </c>
      <c r="LK84" s="30">
        <f t="shared" si="1133"/>
        <v>304</v>
      </c>
      <c r="LL84" s="30">
        <f t="shared" si="1133"/>
        <v>304</v>
      </c>
      <c r="LM84" s="30">
        <f t="shared" si="1133"/>
        <v>304</v>
      </c>
      <c r="LN84" s="30">
        <f t="shared" si="1133"/>
        <v>304</v>
      </c>
      <c r="LO84" s="30">
        <f t="shared" si="1133"/>
        <v>304</v>
      </c>
      <c r="LP84" s="30">
        <f t="shared" si="1133"/>
        <v>50.665999999999997</v>
      </c>
      <c r="LQ84" s="30">
        <f t="shared" si="1133"/>
        <v>0</v>
      </c>
      <c r="LR84" s="30">
        <f t="shared" si="1133"/>
        <v>0</v>
      </c>
      <c r="LS84" s="30">
        <f t="shared" si="1133"/>
        <v>0</v>
      </c>
      <c r="LT84" s="69">
        <f t="shared" si="1060"/>
        <v>50.665999999999997</v>
      </c>
      <c r="LU84" s="40">
        <f t="shared" si="1061"/>
        <v>0</v>
      </c>
      <c r="LV84" s="40">
        <f t="shared" si="1062"/>
        <v>0</v>
      </c>
    </row>
    <row r="85" spans="1:334" x14ac:dyDescent="0.25">
      <c r="A85" s="21">
        <f t="shared" si="1063"/>
        <v>84</v>
      </c>
      <c r="B85" s="22" t="s">
        <v>66</v>
      </c>
      <c r="C85" s="22" t="s">
        <v>66</v>
      </c>
      <c r="D85" s="22" t="s">
        <v>66</v>
      </c>
      <c r="E85" s="23" t="s">
        <v>1007</v>
      </c>
      <c r="F85" s="21" t="s">
        <v>1029</v>
      </c>
      <c r="G85" s="32" t="s">
        <v>262</v>
      </c>
      <c r="H85" s="24" t="s">
        <v>1403</v>
      </c>
      <c r="I85" s="21" t="s">
        <v>196</v>
      </c>
      <c r="J85" s="94">
        <v>41675</v>
      </c>
      <c r="K85" s="94">
        <v>43363</v>
      </c>
      <c r="L85" s="21" t="s">
        <v>275</v>
      </c>
      <c r="M85" s="25">
        <v>700</v>
      </c>
      <c r="N85" s="25">
        <v>700</v>
      </c>
      <c r="O85" s="26">
        <v>0.22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5">
        <v>0</v>
      </c>
      <c r="W85" s="25">
        <v>0</v>
      </c>
      <c r="X85" s="25"/>
      <c r="Y85" s="25">
        <v>0</v>
      </c>
      <c r="Z85" s="25">
        <v>588068.44999999995</v>
      </c>
      <c r="AA85" s="25">
        <v>782580</v>
      </c>
      <c r="AB85" s="25">
        <v>804287</v>
      </c>
      <c r="AC85" s="25">
        <v>1091490.3900000001</v>
      </c>
      <c r="AD85" s="25">
        <v>916095.36</v>
      </c>
      <c r="AE85" s="25">
        <v>948989.04</v>
      </c>
      <c r="AF85" s="25">
        <v>870503.22</v>
      </c>
      <c r="AG85" s="25">
        <v>605531.73</v>
      </c>
      <c r="AH85" s="25">
        <v>854708.51</v>
      </c>
      <c r="AI85" s="25">
        <v>669330.42000000004</v>
      </c>
      <c r="AJ85" s="25">
        <v>810849.91999999993</v>
      </c>
      <c r="AK85" s="25">
        <v>780817.89999999991</v>
      </c>
      <c r="AL85" s="25">
        <v>573310.4</v>
      </c>
      <c r="AM85" s="25">
        <v>569309.46</v>
      </c>
      <c r="AN85" s="25">
        <v>674431.84</v>
      </c>
      <c r="AO85" s="25">
        <v>685302.18</v>
      </c>
      <c r="AP85" s="25">
        <v>574969.31000000006</v>
      </c>
      <c r="AQ85" s="25">
        <v>611730.05000000005</v>
      </c>
      <c r="AR85" s="25">
        <v>684505.17</v>
      </c>
      <c r="AS85" s="25">
        <v>600141.59</v>
      </c>
      <c r="AT85" s="25">
        <v>695681.28</v>
      </c>
      <c r="AU85" s="25">
        <v>676428.87196576258</v>
      </c>
      <c r="AV85" s="25">
        <v>522499.4</v>
      </c>
      <c r="AW85" s="25">
        <v>722483.50999999989</v>
      </c>
      <c r="AX85" s="25">
        <v>749060</v>
      </c>
      <c r="AY85" s="25">
        <v>825440</v>
      </c>
      <c r="AZ85" s="25">
        <v>718770.42</v>
      </c>
      <c r="BA85" s="25">
        <v>872231.25625449419</v>
      </c>
      <c r="BB85" s="25">
        <v>711271.62</v>
      </c>
      <c r="BC85" s="25">
        <v>845704.77</v>
      </c>
      <c r="BD85" s="75">
        <v>703089.04999999981</v>
      </c>
      <c r="BE85" s="75">
        <v>662187.52000000002</v>
      </c>
      <c r="BF85" s="75">
        <v>775801.7</v>
      </c>
      <c r="BG85" s="75">
        <v>477749.88</v>
      </c>
      <c r="BH85" s="75">
        <v>505639.71</v>
      </c>
      <c r="BI85" s="75">
        <v>465108.70000000013</v>
      </c>
      <c r="BJ85" s="75">
        <v>307429.61</v>
      </c>
      <c r="BK85" s="75">
        <v>130930.65</v>
      </c>
      <c r="BL85" s="75">
        <v>0</v>
      </c>
      <c r="BM85" s="75">
        <v>0</v>
      </c>
      <c r="BN85" s="75">
        <v>0</v>
      </c>
      <c r="BO85" s="75">
        <v>0</v>
      </c>
      <c r="BP85" s="28">
        <f t="shared" si="1057"/>
        <v>0</v>
      </c>
      <c r="BQ85" s="29">
        <f t="shared" si="523"/>
        <v>0</v>
      </c>
      <c r="BR85" s="29">
        <f t="shared" si="524"/>
        <v>0</v>
      </c>
      <c r="BS85" s="29">
        <f t="shared" si="525"/>
        <v>0</v>
      </c>
      <c r="BT85" s="29">
        <f t="shared" si="526"/>
        <v>0</v>
      </c>
      <c r="BU85" s="29">
        <f t="shared" si="527"/>
        <v>0</v>
      </c>
      <c r="BV85" s="29">
        <f t="shared" si="528"/>
        <v>0</v>
      </c>
      <c r="BW85" s="29">
        <f t="shared" si="529"/>
        <v>0</v>
      </c>
      <c r="BX85" s="29">
        <f t="shared" si="530"/>
        <v>0</v>
      </c>
      <c r="BY85" s="29">
        <f t="shared" si="531"/>
        <v>0</v>
      </c>
      <c r="BZ85" s="29">
        <f t="shared" si="532"/>
        <v>0</v>
      </c>
      <c r="CA85" s="29">
        <f t="shared" si="533"/>
        <v>840.09778571428569</v>
      </c>
      <c r="CB85" s="29">
        <f t="shared" si="534"/>
        <v>1117.9714285714285</v>
      </c>
      <c r="CC85" s="29">
        <f t="shared" si="535"/>
        <v>1148.9814285714285</v>
      </c>
      <c r="CD85" s="29">
        <f t="shared" si="536"/>
        <v>1559.2719857142858</v>
      </c>
      <c r="CE85" s="29">
        <f t="shared" si="537"/>
        <v>1308.7076571428572</v>
      </c>
      <c r="CF85" s="29">
        <f t="shared" si="538"/>
        <v>1355.6986285714286</v>
      </c>
      <c r="CG85" s="29">
        <f t="shared" si="539"/>
        <v>1243.5760285714284</v>
      </c>
      <c r="CH85" s="29">
        <f t="shared" si="540"/>
        <v>865.04532857142851</v>
      </c>
      <c r="CI85" s="29">
        <f t="shared" si="541"/>
        <v>1221.0121571428572</v>
      </c>
      <c r="CJ85" s="29">
        <f t="shared" si="542"/>
        <v>956.18631428571439</v>
      </c>
      <c r="CK85" s="29">
        <f t="shared" si="543"/>
        <v>1158.3570285714284</v>
      </c>
      <c r="CL85" s="29">
        <f t="shared" si="544"/>
        <v>1115.4541428571426</v>
      </c>
      <c r="CM85" s="29">
        <f t="shared" si="545"/>
        <v>819.01485714285718</v>
      </c>
      <c r="CN85" s="29">
        <f t="shared" si="546"/>
        <v>813.29922857142856</v>
      </c>
      <c r="CO85" s="29">
        <f t="shared" si="547"/>
        <v>963.47405714285708</v>
      </c>
      <c r="CP85" s="29">
        <f t="shared" si="548"/>
        <v>979.00311428571433</v>
      </c>
      <c r="CQ85" s="29">
        <f t="shared" si="549"/>
        <v>821.3847285714287</v>
      </c>
      <c r="CR85" s="29">
        <f t="shared" si="839"/>
        <v>873.90007142857155</v>
      </c>
      <c r="CS85" s="29">
        <f t="shared" si="839"/>
        <v>977.86452857142865</v>
      </c>
      <c r="CT85" s="29">
        <f t="shared" si="839"/>
        <v>857.34512857142852</v>
      </c>
      <c r="CU85" s="29">
        <f t="shared" si="839"/>
        <v>993.83040000000005</v>
      </c>
      <c r="CV85" s="29">
        <f t="shared" si="839"/>
        <v>966.32695995108941</v>
      </c>
      <c r="CW85" s="29">
        <f t="shared" si="839"/>
        <v>746.42771428571427</v>
      </c>
      <c r="CX85" s="29">
        <f t="shared" si="834"/>
        <v>1032.1192999999998</v>
      </c>
      <c r="CY85" s="29">
        <f t="shared" si="834"/>
        <v>1070.0857142857142</v>
      </c>
      <c r="CZ85" s="29">
        <f t="shared" si="834"/>
        <v>1179.2</v>
      </c>
      <c r="DA85" s="29">
        <f t="shared" si="834"/>
        <v>1026.8148857142858</v>
      </c>
      <c r="DB85" s="29">
        <f t="shared" si="834"/>
        <v>1246.0446517921346</v>
      </c>
      <c r="DC85" s="29">
        <f t="shared" si="834"/>
        <v>1016.1023142857143</v>
      </c>
      <c r="DD85" s="29">
        <f t="shared" si="834"/>
        <v>1208.1496714285715</v>
      </c>
      <c r="DE85" s="29">
        <f t="shared" si="551"/>
        <v>1004.4129285714283</v>
      </c>
      <c r="DF85" s="29">
        <f t="shared" si="552"/>
        <v>945.98217142857141</v>
      </c>
      <c r="DG85" s="29">
        <f t="shared" si="553"/>
        <v>1108.2881428571427</v>
      </c>
      <c r="DH85" s="29">
        <f t="shared" si="554"/>
        <v>682.49982857142857</v>
      </c>
      <c r="DI85" s="29">
        <f t="shared" si="555"/>
        <v>722.34244285714294</v>
      </c>
      <c r="DJ85" s="29">
        <f t="shared" si="556"/>
        <v>664.44100000000014</v>
      </c>
      <c r="DK85" s="29">
        <f t="shared" si="556"/>
        <v>439.18515714285712</v>
      </c>
      <c r="DL85" s="29">
        <f t="shared" si="556"/>
        <v>187.04378571428572</v>
      </c>
      <c r="DM85" s="29">
        <f t="shared" si="556"/>
        <v>0</v>
      </c>
      <c r="DN85" s="29">
        <f t="shared" si="557"/>
        <v>0</v>
      </c>
      <c r="DO85" s="29">
        <f t="shared" si="557"/>
        <v>0</v>
      </c>
      <c r="DP85" s="29">
        <f t="shared" si="557"/>
        <v>0</v>
      </c>
      <c r="DQ85" s="105">
        <f t="shared" si="558"/>
        <v>0</v>
      </c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>
        <v>113750</v>
      </c>
      <c r="EC85" s="25">
        <v>125000</v>
      </c>
      <c r="ED85" s="25">
        <v>125000</v>
      </c>
      <c r="EE85" s="25">
        <v>125000</v>
      </c>
      <c r="EF85" s="25">
        <v>125000</v>
      </c>
      <c r="EG85" s="25">
        <v>125000</v>
      </c>
      <c r="EH85" s="25">
        <v>125000</v>
      </c>
      <c r="EI85" s="25">
        <v>125000</v>
      </c>
      <c r="EJ85" s="25">
        <v>125000</v>
      </c>
      <c r="EK85" s="25">
        <v>125000</v>
      </c>
      <c r="EL85" s="25">
        <v>127292</v>
      </c>
      <c r="EM85" s="25">
        <v>131250</v>
      </c>
      <c r="EN85" s="25">
        <v>131250</v>
      </c>
      <c r="EO85" s="25">
        <v>131250</v>
      </c>
      <c r="EP85" s="25">
        <v>131250</v>
      </c>
      <c r="EQ85" s="25">
        <v>131250</v>
      </c>
      <c r="ER85" s="25">
        <v>131250</v>
      </c>
      <c r="ES85" s="25">
        <v>131250</v>
      </c>
      <c r="ET85" s="25">
        <v>131250</v>
      </c>
      <c r="EU85" s="25">
        <v>131250</v>
      </c>
      <c r="EV85" s="25">
        <v>131250</v>
      </c>
      <c r="EW85" s="25">
        <v>131250</v>
      </c>
      <c r="EX85" s="25">
        <v>133656</v>
      </c>
      <c r="EY85" s="25">
        <v>137813</v>
      </c>
      <c r="EZ85" s="25">
        <v>137813</v>
      </c>
      <c r="FA85" s="25">
        <v>137813</v>
      </c>
      <c r="FB85" s="25">
        <v>137813</v>
      </c>
      <c r="FC85" s="25">
        <v>137813</v>
      </c>
      <c r="FD85" s="25">
        <v>137813</v>
      </c>
      <c r="FE85" s="25">
        <v>137813</v>
      </c>
      <c r="FF85" s="25">
        <v>137813</v>
      </c>
      <c r="FG85" s="25">
        <v>137813</v>
      </c>
      <c r="FH85" s="25">
        <v>137813</v>
      </c>
      <c r="FI85" s="25">
        <v>137813</v>
      </c>
      <c r="FJ85" s="25">
        <v>140340</v>
      </c>
      <c r="FK85" s="25">
        <v>144703</v>
      </c>
      <c r="FL85" s="25">
        <v>144703</v>
      </c>
      <c r="FM85" s="25">
        <v>57881</v>
      </c>
      <c r="FN85" s="25">
        <v>0</v>
      </c>
      <c r="FO85" s="25">
        <v>0</v>
      </c>
      <c r="FP85" s="25">
        <v>0</v>
      </c>
      <c r="FQ85" s="75">
        <v>0</v>
      </c>
      <c r="FR85" s="28">
        <f t="shared" si="1058"/>
        <v>0</v>
      </c>
      <c r="FS85" s="25">
        <v>0</v>
      </c>
      <c r="FT85" s="25">
        <v>0</v>
      </c>
      <c r="FU85" s="25">
        <v>0</v>
      </c>
      <c r="FV85" s="25">
        <v>0</v>
      </c>
      <c r="FW85" s="25">
        <v>0</v>
      </c>
      <c r="FX85" s="25">
        <v>0</v>
      </c>
      <c r="FY85" s="25">
        <v>0</v>
      </c>
      <c r="FZ85" s="25">
        <v>0</v>
      </c>
      <c r="GA85" s="25">
        <v>0</v>
      </c>
      <c r="GB85" s="25">
        <v>0</v>
      </c>
      <c r="GC85" s="25">
        <v>15625</v>
      </c>
      <c r="GD85" s="25">
        <v>52007</v>
      </c>
      <c r="GE85" s="25">
        <v>51943.14</v>
      </c>
      <c r="GF85" s="25">
        <v>115127.8858</v>
      </c>
      <c r="GG85" s="25">
        <v>76540.979199999987</v>
      </c>
      <c r="GH85" s="25">
        <v>83777.588799999983</v>
      </c>
      <c r="GI85" s="25">
        <v>66510.708399999989</v>
      </c>
      <c r="GJ85" s="25">
        <v>8216.9806000000099</v>
      </c>
      <c r="GK85" s="25">
        <v>63035.872200000013</v>
      </c>
      <c r="GL85" s="25">
        <v>22253</v>
      </c>
      <c r="GM85" s="25">
        <v>51094.982399999979</v>
      </c>
      <c r="GN85" s="25">
        <v>40529.937999999995</v>
      </c>
      <c r="GO85" s="25">
        <v>0</v>
      </c>
      <c r="GP85" s="25">
        <v>0</v>
      </c>
      <c r="GQ85" s="25">
        <v>17125</v>
      </c>
      <c r="GR85" s="25">
        <v>19516</v>
      </c>
      <c r="GS85" s="25">
        <v>0</v>
      </c>
      <c r="GT85" s="25">
        <v>3331</v>
      </c>
      <c r="GU85" s="25">
        <v>19341</v>
      </c>
      <c r="GV85" s="25">
        <v>781</v>
      </c>
      <c r="GW85" s="25">
        <v>21800</v>
      </c>
      <c r="GX85" s="25">
        <v>3096</v>
      </c>
      <c r="GY85" s="25">
        <v>0</v>
      </c>
      <c r="GZ85" s="25">
        <v>21133</v>
      </c>
      <c r="HA85" s="25">
        <v>0</v>
      </c>
      <c r="HB85" s="25">
        <v>0</v>
      </c>
      <c r="HC85" s="25">
        <v>20316</v>
      </c>
      <c r="HD85" s="25">
        <v>36062</v>
      </c>
      <c r="HE85" s="25">
        <v>18667</v>
      </c>
      <c r="HF85" s="25">
        <v>48242</v>
      </c>
      <c r="HG85" s="75">
        <v>16867</v>
      </c>
      <c r="HH85" s="75">
        <v>7868</v>
      </c>
      <c r="HI85" s="75">
        <v>32863</v>
      </c>
      <c r="HJ85" s="75">
        <v>0</v>
      </c>
      <c r="HK85" s="75">
        <v>0</v>
      </c>
      <c r="HL85" s="75">
        <v>0</v>
      </c>
      <c r="HM85" s="75">
        <v>0</v>
      </c>
      <c r="HN85" s="75">
        <v>0</v>
      </c>
      <c r="HO85" s="75">
        <v>0</v>
      </c>
      <c r="HP85" s="75">
        <v>0</v>
      </c>
      <c r="HQ85" s="75">
        <v>0</v>
      </c>
      <c r="HR85" s="75">
        <v>0</v>
      </c>
      <c r="HS85" s="25">
        <f t="shared" si="1265"/>
        <v>0</v>
      </c>
      <c r="HT85" s="25">
        <f t="shared" si="1266"/>
        <v>0</v>
      </c>
      <c r="HU85" s="25">
        <f t="shared" si="1267"/>
        <v>0</v>
      </c>
      <c r="HV85" s="25">
        <f t="shared" si="1268"/>
        <v>0</v>
      </c>
      <c r="HW85" s="25">
        <f t="shared" si="1269"/>
        <v>0</v>
      </c>
      <c r="HX85" s="25">
        <f t="shared" si="1270"/>
        <v>0</v>
      </c>
      <c r="HY85" s="25">
        <f t="shared" si="1271"/>
        <v>0</v>
      </c>
      <c r="HZ85" s="25">
        <f t="shared" si="1272"/>
        <v>0</v>
      </c>
      <c r="IA85" s="25">
        <f t="shared" si="1273"/>
        <v>0</v>
      </c>
      <c r="IB85" s="25">
        <f t="shared" si="1274"/>
        <v>0</v>
      </c>
      <c r="IC85" s="25">
        <f t="shared" si="1275"/>
        <v>129375</v>
      </c>
      <c r="ID85" s="25">
        <f t="shared" si="1276"/>
        <v>177007</v>
      </c>
      <c r="IE85" s="25">
        <f t="shared" si="1277"/>
        <v>176943.14</v>
      </c>
      <c r="IF85" s="25">
        <f t="shared" si="1278"/>
        <v>240127.88579999999</v>
      </c>
      <c r="IG85" s="25">
        <f t="shared" si="1279"/>
        <v>201540.9792</v>
      </c>
      <c r="IH85" s="25">
        <f t="shared" si="1280"/>
        <v>208777.58879999997</v>
      </c>
      <c r="II85" s="25">
        <f t="shared" si="1281"/>
        <v>191510.7084</v>
      </c>
      <c r="IJ85" s="25">
        <f t="shared" si="1282"/>
        <v>133216.98060000001</v>
      </c>
      <c r="IK85" s="25">
        <f t="shared" si="1283"/>
        <v>188035.87220000001</v>
      </c>
      <c r="IL85" s="25">
        <f t="shared" si="1284"/>
        <v>147253</v>
      </c>
      <c r="IM85" s="25">
        <f t="shared" si="1285"/>
        <v>178386.98239999998</v>
      </c>
      <c r="IN85" s="25">
        <f t="shared" si="1286"/>
        <v>171779.93799999999</v>
      </c>
      <c r="IO85" s="25">
        <f t="shared" si="1287"/>
        <v>131250</v>
      </c>
      <c r="IP85" s="25">
        <f t="shared" si="1288"/>
        <v>131250</v>
      </c>
      <c r="IQ85" s="25">
        <f t="shared" si="840"/>
        <v>148375</v>
      </c>
      <c r="IR85" s="25">
        <f t="shared" si="841"/>
        <v>150766</v>
      </c>
      <c r="IS85" s="25">
        <f t="shared" si="1134"/>
        <v>131250</v>
      </c>
      <c r="IT85" s="25">
        <f t="shared" si="1135"/>
        <v>134581</v>
      </c>
      <c r="IU85" s="25">
        <f t="shared" si="1136"/>
        <v>150591</v>
      </c>
      <c r="IV85" s="25">
        <f t="shared" si="1137"/>
        <v>132031</v>
      </c>
      <c r="IW85" s="25">
        <f t="shared" si="671"/>
        <v>153050</v>
      </c>
      <c r="IX85" s="25">
        <f t="shared" si="1289"/>
        <v>134346</v>
      </c>
      <c r="IY85" s="25">
        <f t="shared" si="672"/>
        <v>133656</v>
      </c>
      <c r="IZ85" s="25">
        <f t="shared" si="673"/>
        <v>158946</v>
      </c>
      <c r="JA85" s="25">
        <f t="shared" si="842"/>
        <v>137813</v>
      </c>
      <c r="JB85" s="25">
        <f t="shared" ref="JB85:JB158" si="1293">+FA85+HB85</f>
        <v>137813</v>
      </c>
      <c r="JC85" s="25">
        <f t="shared" ref="JC85:JC158" si="1294">+FB85+HC85</f>
        <v>158129</v>
      </c>
      <c r="JD85" s="25">
        <f t="shared" si="835"/>
        <v>173875</v>
      </c>
      <c r="JE85" s="25">
        <f t="shared" si="836"/>
        <v>156480</v>
      </c>
      <c r="JF85" s="25">
        <f t="shared" si="845"/>
        <v>186055</v>
      </c>
      <c r="JG85" s="25">
        <f t="shared" si="846"/>
        <v>154680</v>
      </c>
      <c r="JH85" s="25">
        <f t="shared" si="847"/>
        <v>145681</v>
      </c>
      <c r="JI85" s="25">
        <f t="shared" si="848"/>
        <v>170676</v>
      </c>
      <c r="JJ85" s="25">
        <f t="shared" si="843"/>
        <v>137813</v>
      </c>
      <c r="JK85" s="25">
        <f t="shared" si="844"/>
        <v>140340</v>
      </c>
      <c r="JL85" s="25">
        <f t="shared" si="837"/>
        <v>144703</v>
      </c>
      <c r="JM85" s="25">
        <f t="shared" si="838"/>
        <v>144703</v>
      </c>
      <c r="JN85" s="25">
        <f t="shared" si="428"/>
        <v>57881</v>
      </c>
      <c r="JO85" s="25">
        <f t="shared" si="429"/>
        <v>0</v>
      </c>
      <c r="JP85" s="25">
        <f t="shared" si="1290"/>
        <v>0</v>
      </c>
      <c r="JQ85" s="25">
        <f t="shared" si="1291"/>
        <v>0</v>
      </c>
      <c r="JR85" s="25">
        <f t="shared" si="1292"/>
        <v>0</v>
      </c>
      <c r="JS85" s="28">
        <f t="shared" si="1059"/>
        <v>0</v>
      </c>
      <c r="JT85" s="30">
        <f t="shared" si="1138"/>
        <v>0</v>
      </c>
      <c r="JU85" s="30">
        <f t="shared" si="1139"/>
        <v>0</v>
      </c>
      <c r="JV85" s="30">
        <f t="shared" si="1140"/>
        <v>0</v>
      </c>
      <c r="JW85" s="30">
        <f t="shared" si="1141"/>
        <v>0</v>
      </c>
      <c r="JX85" s="30">
        <f t="shared" si="1142"/>
        <v>0</v>
      </c>
      <c r="JY85" s="30">
        <f t="shared" si="1143"/>
        <v>0</v>
      </c>
      <c r="JZ85" s="30">
        <f t="shared" si="1144"/>
        <v>0</v>
      </c>
      <c r="KA85" s="30">
        <f t="shared" si="1145"/>
        <v>0</v>
      </c>
      <c r="KB85" s="30">
        <f t="shared" si="1146"/>
        <v>0</v>
      </c>
      <c r="KC85" s="30">
        <f t="shared" si="1147"/>
        <v>0</v>
      </c>
      <c r="KD85" s="30">
        <f t="shared" si="1148"/>
        <v>184.82142857142858</v>
      </c>
      <c r="KE85" s="30">
        <f t="shared" si="1149"/>
        <v>252.86714285714285</v>
      </c>
      <c r="KF85" s="30">
        <f t="shared" si="1150"/>
        <v>252.77591428571429</v>
      </c>
      <c r="KG85" s="30">
        <f t="shared" si="1151"/>
        <v>343.03983685714286</v>
      </c>
      <c r="KH85" s="30">
        <f t="shared" si="1152"/>
        <v>287.91568457142859</v>
      </c>
      <c r="KI85" s="30">
        <f t="shared" si="1153"/>
        <v>298.25369828571422</v>
      </c>
      <c r="KJ85" s="30">
        <f t="shared" si="1154"/>
        <v>273.58672628571429</v>
      </c>
      <c r="KK85" s="30">
        <f t="shared" si="1155"/>
        <v>190.30997228571431</v>
      </c>
      <c r="KL85" s="30">
        <f t="shared" si="1156"/>
        <v>268.6226745714286</v>
      </c>
      <c r="KM85" s="30">
        <f t="shared" si="1157"/>
        <v>210.36142857142858</v>
      </c>
      <c r="KN85" s="30">
        <f t="shared" si="1158"/>
        <v>254.83854628571424</v>
      </c>
      <c r="KO85" s="30">
        <f t="shared" si="1159"/>
        <v>245.39991142857141</v>
      </c>
      <c r="KP85" s="30">
        <f t="shared" si="1160"/>
        <v>187.5</v>
      </c>
      <c r="KQ85" s="30">
        <f t="shared" si="1161"/>
        <v>187.5</v>
      </c>
      <c r="KR85" s="30">
        <f t="shared" si="1162"/>
        <v>211.96428571428572</v>
      </c>
      <c r="KS85" s="30">
        <f t="shared" si="1163"/>
        <v>215.38</v>
      </c>
      <c r="KT85" s="30">
        <f t="shared" si="1164"/>
        <v>187.5</v>
      </c>
      <c r="KU85" s="30">
        <f t="shared" si="1165"/>
        <v>192.25857142857143</v>
      </c>
      <c r="KV85" s="30">
        <f t="shared" si="1166"/>
        <v>215.13</v>
      </c>
      <c r="KW85" s="30">
        <f t="shared" si="1167"/>
        <v>188.61571428571429</v>
      </c>
      <c r="KX85" s="30">
        <f t="shared" si="1168"/>
        <v>218.64285714285714</v>
      </c>
      <c r="KY85" s="30">
        <f t="shared" si="1169"/>
        <v>191.92285714285714</v>
      </c>
      <c r="KZ85" s="30">
        <f t="shared" si="1170"/>
        <v>190.93714285714285</v>
      </c>
      <c r="LA85" s="30">
        <f t="shared" si="1171"/>
        <v>227.06571428571428</v>
      </c>
      <c r="LB85" s="30">
        <f t="shared" si="1171"/>
        <v>196.87571428571428</v>
      </c>
      <c r="LC85" s="30">
        <f t="shared" si="1171"/>
        <v>196.87571428571428</v>
      </c>
      <c r="LD85" s="30">
        <f t="shared" si="1171"/>
        <v>225.89857142857142</v>
      </c>
      <c r="LE85" s="30">
        <f t="shared" si="1133"/>
        <v>248.39285714285714</v>
      </c>
      <c r="LF85" s="30">
        <f t="shared" si="1133"/>
        <v>223.54285714285714</v>
      </c>
      <c r="LG85" s="30">
        <f t="shared" si="1133"/>
        <v>265.79285714285714</v>
      </c>
      <c r="LH85" s="30">
        <f t="shared" si="1133"/>
        <v>220.97142857142856</v>
      </c>
      <c r="LI85" s="30">
        <f t="shared" si="1133"/>
        <v>208.11571428571429</v>
      </c>
      <c r="LJ85" s="30">
        <f t="shared" si="1133"/>
        <v>243.82285714285715</v>
      </c>
      <c r="LK85" s="30">
        <f t="shared" si="1133"/>
        <v>196.87571428571428</v>
      </c>
      <c r="LL85" s="30">
        <f t="shared" si="1133"/>
        <v>200.48571428571429</v>
      </c>
      <c r="LM85" s="30">
        <f t="shared" si="1133"/>
        <v>206.71857142857144</v>
      </c>
      <c r="LN85" s="30">
        <f t="shared" si="1133"/>
        <v>206.71857142857144</v>
      </c>
      <c r="LO85" s="30">
        <f t="shared" si="1133"/>
        <v>82.687142857142859</v>
      </c>
      <c r="LP85" s="30">
        <f t="shared" si="1133"/>
        <v>0</v>
      </c>
      <c r="LQ85" s="30">
        <f t="shared" si="1133"/>
        <v>0</v>
      </c>
      <c r="LR85" s="30">
        <f t="shared" si="1133"/>
        <v>0</v>
      </c>
      <c r="LS85" s="30">
        <f t="shared" si="1133"/>
        <v>0</v>
      </c>
      <c r="LT85" s="69">
        <f t="shared" si="1060"/>
        <v>0</v>
      </c>
      <c r="LU85" s="40">
        <f t="shared" si="1061"/>
        <v>0</v>
      </c>
      <c r="LV85" s="40">
        <f t="shared" si="1062"/>
        <v>0</v>
      </c>
    </row>
    <row r="86" spans="1:334" x14ac:dyDescent="0.25">
      <c r="A86" s="21">
        <f t="shared" si="1063"/>
        <v>85</v>
      </c>
      <c r="B86" s="22" t="s">
        <v>66</v>
      </c>
      <c r="C86" s="21" t="s">
        <v>66</v>
      </c>
      <c r="D86" s="22" t="s">
        <v>66</v>
      </c>
      <c r="E86" s="23"/>
      <c r="F86" s="21" t="s">
        <v>1086</v>
      </c>
      <c r="G86" s="32">
        <v>0</v>
      </c>
      <c r="H86" s="24" t="s">
        <v>1403</v>
      </c>
      <c r="I86" s="21" t="s">
        <v>197</v>
      </c>
      <c r="J86" s="94">
        <v>41365</v>
      </c>
      <c r="K86" s="94"/>
      <c r="L86" s="21" t="s">
        <v>275</v>
      </c>
      <c r="M86" s="25">
        <v>488</v>
      </c>
      <c r="N86" s="25">
        <v>488</v>
      </c>
      <c r="O86" s="26">
        <v>0.18</v>
      </c>
      <c r="P86" s="27">
        <v>114284</v>
      </c>
      <c r="Q86" s="27">
        <v>238046</v>
      </c>
      <c r="R86" s="27">
        <v>176799</v>
      </c>
      <c r="S86" s="27">
        <v>230371</v>
      </c>
      <c r="T86" s="25">
        <v>269415</v>
      </c>
      <c r="U86" s="25">
        <v>218707</v>
      </c>
      <c r="V86" s="25">
        <v>267116</v>
      </c>
      <c r="W86" s="25">
        <v>196083</v>
      </c>
      <c r="X86" s="25">
        <v>315063.83999999997</v>
      </c>
      <c r="Y86" s="25">
        <v>322454</v>
      </c>
      <c r="Z86" s="25">
        <v>162887.67999999999</v>
      </c>
      <c r="AA86" s="25">
        <v>185708</v>
      </c>
      <c r="AB86" s="25">
        <v>236287</v>
      </c>
      <c r="AC86" s="25">
        <v>281168.45999999996</v>
      </c>
      <c r="AD86" s="25">
        <v>233084.62</v>
      </c>
      <c r="AE86" s="25">
        <v>269217.32</v>
      </c>
      <c r="AF86" s="25">
        <v>0</v>
      </c>
      <c r="AG86" s="25">
        <v>0</v>
      </c>
      <c r="AH86" s="25">
        <v>0</v>
      </c>
      <c r="AI86" s="25">
        <v>0</v>
      </c>
      <c r="AJ86" s="25">
        <v>0</v>
      </c>
      <c r="AK86" s="25">
        <v>0</v>
      </c>
      <c r="AL86" s="25">
        <v>0</v>
      </c>
      <c r="AM86" s="25">
        <v>0</v>
      </c>
      <c r="AN86" s="25">
        <v>0</v>
      </c>
      <c r="AO86" s="25">
        <v>0</v>
      </c>
      <c r="AP86" s="25">
        <v>0</v>
      </c>
      <c r="AQ86" s="25">
        <v>0</v>
      </c>
      <c r="AR86" s="25">
        <v>0</v>
      </c>
      <c r="AS86" s="25">
        <v>0</v>
      </c>
      <c r="AT86" s="25">
        <v>0</v>
      </c>
      <c r="AU86" s="25">
        <v>0</v>
      </c>
      <c r="AV86" s="25">
        <v>0</v>
      </c>
      <c r="AW86" s="25">
        <v>0</v>
      </c>
      <c r="AX86" s="25">
        <v>0</v>
      </c>
      <c r="AY86" s="25">
        <v>0</v>
      </c>
      <c r="AZ86" s="25">
        <v>0</v>
      </c>
      <c r="BA86" s="25">
        <v>0</v>
      </c>
      <c r="BB86" s="25">
        <v>0</v>
      </c>
      <c r="BC86" s="25">
        <v>0</v>
      </c>
      <c r="BD86" s="25">
        <v>0</v>
      </c>
      <c r="BE86" s="25">
        <v>0</v>
      </c>
      <c r="BF86" s="25">
        <v>0</v>
      </c>
      <c r="BG86" s="25">
        <v>0</v>
      </c>
      <c r="BH86" s="25">
        <v>0</v>
      </c>
      <c r="BI86" s="25">
        <v>0</v>
      </c>
      <c r="BJ86" s="25">
        <v>0</v>
      </c>
      <c r="BK86" s="25">
        <v>0</v>
      </c>
      <c r="BL86" s="25">
        <v>0</v>
      </c>
      <c r="BM86" s="25">
        <v>0</v>
      </c>
      <c r="BN86" s="25">
        <v>0</v>
      </c>
      <c r="BO86" s="75">
        <v>0</v>
      </c>
      <c r="BP86" s="28">
        <f t="shared" si="1057"/>
        <v>0</v>
      </c>
      <c r="BQ86" s="29">
        <f t="shared" si="523"/>
        <v>234.18852459016392</v>
      </c>
      <c r="BR86" s="29">
        <f t="shared" si="524"/>
        <v>487.79918032786884</v>
      </c>
      <c r="BS86" s="29">
        <f t="shared" si="525"/>
        <v>362.29303278688525</v>
      </c>
      <c r="BT86" s="29">
        <f t="shared" si="526"/>
        <v>472.07172131147541</v>
      </c>
      <c r="BU86" s="29">
        <f t="shared" si="527"/>
        <v>552.07991803278685</v>
      </c>
      <c r="BV86" s="29">
        <f t="shared" si="528"/>
        <v>448.17008196721309</v>
      </c>
      <c r="BW86" s="29">
        <f t="shared" si="529"/>
        <v>547.36885245901635</v>
      </c>
      <c r="BX86" s="29">
        <f t="shared" si="530"/>
        <v>401.80942622950818</v>
      </c>
      <c r="BY86" s="29">
        <f t="shared" si="531"/>
        <v>645.62262295081962</v>
      </c>
      <c r="BZ86" s="29">
        <f t="shared" si="532"/>
        <v>660.76639344262298</v>
      </c>
      <c r="CA86" s="29">
        <f t="shared" si="533"/>
        <v>333.7862295081967</v>
      </c>
      <c r="CB86" s="29">
        <f t="shared" si="534"/>
        <v>380.54918032786884</v>
      </c>
      <c r="CC86" s="29">
        <f t="shared" si="535"/>
        <v>484.19467213114751</v>
      </c>
      <c r="CD86" s="29">
        <f t="shared" si="536"/>
        <v>576.16487704918029</v>
      </c>
      <c r="CE86" s="29">
        <f t="shared" si="537"/>
        <v>477.63241803278686</v>
      </c>
      <c r="CF86" s="29">
        <f t="shared" si="538"/>
        <v>551.6748360655738</v>
      </c>
      <c r="CG86" s="29">
        <f t="shared" si="539"/>
        <v>0</v>
      </c>
      <c r="CH86" s="29">
        <f t="shared" si="540"/>
        <v>0</v>
      </c>
      <c r="CI86" s="29">
        <f t="shared" si="541"/>
        <v>0</v>
      </c>
      <c r="CJ86" s="29">
        <f t="shared" si="542"/>
        <v>0</v>
      </c>
      <c r="CK86" s="29">
        <f t="shared" si="543"/>
        <v>0</v>
      </c>
      <c r="CL86" s="29">
        <f t="shared" si="544"/>
        <v>0</v>
      </c>
      <c r="CM86" s="29">
        <f t="shared" si="545"/>
        <v>0</v>
      </c>
      <c r="CN86" s="29">
        <f t="shared" si="546"/>
        <v>0</v>
      </c>
      <c r="CO86" s="29">
        <f t="shared" si="547"/>
        <v>0</v>
      </c>
      <c r="CP86" s="29">
        <f t="shared" si="548"/>
        <v>0</v>
      </c>
      <c r="CQ86" s="29">
        <f t="shared" si="549"/>
        <v>0</v>
      </c>
      <c r="CR86" s="29">
        <f t="shared" si="839"/>
        <v>0</v>
      </c>
      <c r="CS86" s="29">
        <f t="shared" si="839"/>
        <v>0</v>
      </c>
      <c r="CT86" s="29">
        <f t="shared" si="839"/>
        <v>0</v>
      </c>
      <c r="CU86" s="29">
        <f t="shared" si="839"/>
        <v>0</v>
      </c>
      <c r="CV86" s="29">
        <f t="shared" si="839"/>
        <v>0</v>
      </c>
      <c r="CW86" s="29">
        <f t="shared" si="839"/>
        <v>0</v>
      </c>
      <c r="CX86" s="29">
        <f t="shared" si="834"/>
        <v>0</v>
      </c>
      <c r="CY86" s="29">
        <f t="shared" si="834"/>
        <v>0</v>
      </c>
      <c r="CZ86" s="29">
        <f t="shared" si="834"/>
        <v>0</v>
      </c>
      <c r="DA86" s="29">
        <f t="shared" si="834"/>
        <v>0</v>
      </c>
      <c r="DB86" s="29">
        <f t="shared" si="834"/>
        <v>0</v>
      </c>
      <c r="DC86" s="29">
        <f t="shared" si="834"/>
        <v>0</v>
      </c>
      <c r="DD86" s="29">
        <f t="shared" si="834"/>
        <v>0</v>
      </c>
      <c r="DE86" s="29">
        <f t="shared" si="551"/>
        <v>0</v>
      </c>
      <c r="DF86" s="29">
        <f t="shared" si="552"/>
        <v>0</v>
      </c>
      <c r="DG86" s="29">
        <f t="shared" si="553"/>
        <v>0</v>
      </c>
      <c r="DH86" s="29">
        <f t="shared" si="554"/>
        <v>0</v>
      </c>
      <c r="DI86" s="29">
        <f t="shared" si="555"/>
        <v>0</v>
      </c>
      <c r="DJ86" s="29">
        <f t="shared" si="556"/>
        <v>0</v>
      </c>
      <c r="DK86" s="29">
        <f t="shared" si="556"/>
        <v>0</v>
      </c>
      <c r="DL86" s="29">
        <f t="shared" si="556"/>
        <v>0</v>
      </c>
      <c r="DM86" s="29">
        <f t="shared" si="556"/>
        <v>0</v>
      </c>
      <c r="DN86" s="29">
        <f t="shared" si="557"/>
        <v>0</v>
      </c>
      <c r="DO86" s="29">
        <f t="shared" si="557"/>
        <v>0</v>
      </c>
      <c r="DP86" s="29">
        <f t="shared" si="557"/>
        <v>0</v>
      </c>
      <c r="DQ86" s="105">
        <f t="shared" si="558"/>
        <v>0</v>
      </c>
      <c r="DR86" s="25">
        <v>85400</v>
      </c>
      <c r="DS86" s="25">
        <v>85400</v>
      </c>
      <c r="DT86" s="25">
        <v>85400</v>
      </c>
      <c r="DU86" s="25">
        <v>85400</v>
      </c>
      <c r="DV86" s="25">
        <v>85400</v>
      </c>
      <c r="DW86" s="25">
        <v>85400</v>
      </c>
      <c r="DX86" s="25">
        <v>85400</v>
      </c>
      <c r="DY86" s="25">
        <v>85400</v>
      </c>
      <c r="DZ86" s="25">
        <v>85400</v>
      </c>
      <c r="EA86" s="25">
        <v>85400</v>
      </c>
      <c r="EB86" s="25">
        <v>86620</v>
      </c>
      <c r="EC86" s="25">
        <v>97600</v>
      </c>
      <c r="ED86" s="25">
        <v>97600</v>
      </c>
      <c r="EE86" s="25">
        <v>97600</v>
      </c>
      <c r="EF86" s="25">
        <v>97600</v>
      </c>
      <c r="EG86" s="25">
        <v>97600</v>
      </c>
      <c r="EH86" s="25">
        <v>0</v>
      </c>
      <c r="EI86" s="25">
        <v>0</v>
      </c>
      <c r="EJ86" s="25">
        <v>0</v>
      </c>
      <c r="EK86" s="25">
        <v>0</v>
      </c>
      <c r="EL86" s="25">
        <v>0</v>
      </c>
      <c r="EM86" s="25">
        <v>0</v>
      </c>
      <c r="EN86" s="25">
        <v>0</v>
      </c>
      <c r="EO86" s="25">
        <v>0</v>
      </c>
      <c r="EP86" s="25">
        <v>0</v>
      </c>
      <c r="EQ86" s="25">
        <v>0</v>
      </c>
      <c r="ER86" s="25">
        <v>0</v>
      </c>
      <c r="ES86" s="25">
        <v>0</v>
      </c>
      <c r="ET86" s="25">
        <v>0</v>
      </c>
      <c r="EU86" s="25">
        <v>0</v>
      </c>
      <c r="EV86" s="25">
        <v>0</v>
      </c>
      <c r="EW86" s="25">
        <v>0</v>
      </c>
      <c r="EX86" s="25">
        <v>0</v>
      </c>
      <c r="EY86" s="25">
        <v>0</v>
      </c>
      <c r="EZ86" s="25">
        <v>0</v>
      </c>
      <c r="FA86" s="25">
        <v>0</v>
      </c>
      <c r="FB86" s="25">
        <v>0</v>
      </c>
      <c r="FC86" s="25">
        <v>0</v>
      </c>
      <c r="FD86" s="25">
        <v>0</v>
      </c>
      <c r="FE86" s="25">
        <v>0</v>
      </c>
      <c r="FF86" s="25">
        <v>0</v>
      </c>
      <c r="FG86" s="25">
        <v>0</v>
      </c>
      <c r="FH86" s="25">
        <v>0</v>
      </c>
      <c r="FI86" s="25">
        <v>0</v>
      </c>
      <c r="FJ86" s="25">
        <v>0</v>
      </c>
      <c r="FK86" s="25">
        <v>0</v>
      </c>
      <c r="FL86" s="25">
        <v>0</v>
      </c>
      <c r="FM86" s="25">
        <v>0</v>
      </c>
      <c r="FN86" s="25">
        <v>0</v>
      </c>
      <c r="FO86" s="25">
        <v>0</v>
      </c>
      <c r="FP86" s="25">
        <v>0</v>
      </c>
      <c r="FQ86" s="75">
        <v>0</v>
      </c>
      <c r="FR86" s="28">
        <f t="shared" si="1058"/>
        <v>0</v>
      </c>
      <c r="FS86" s="25">
        <v>0</v>
      </c>
      <c r="FT86" s="25">
        <v>0</v>
      </c>
      <c r="FU86" s="25">
        <v>0</v>
      </c>
      <c r="FV86" s="25">
        <v>0</v>
      </c>
      <c r="FW86" s="25">
        <v>0</v>
      </c>
      <c r="FX86" s="25">
        <v>0</v>
      </c>
      <c r="FY86" s="25">
        <v>0</v>
      </c>
      <c r="FZ86" s="25">
        <v>0</v>
      </c>
      <c r="GA86" s="25">
        <v>0</v>
      </c>
      <c r="GB86" s="25">
        <v>0</v>
      </c>
      <c r="GC86" s="25">
        <v>0</v>
      </c>
      <c r="GD86" s="25">
        <v>0</v>
      </c>
      <c r="GE86" s="25">
        <v>0</v>
      </c>
      <c r="GF86" s="25">
        <v>0</v>
      </c>
      <c r="GG86" s="25">
        <v>0</v>
      </c>
      <c r="GH86" s="25">
        <v>0</v>
      </c>
      <c r="GI86" s="25">
        <v>0</v>
      </c>
      <c r="GJ86" s="25">
        <v>0</v>
      </c>
      <c r="GK86" s="25">
        <v>0</v>
      </c>
      <c r="GL86" s="25">
        <v>0</v>
      </c>
      <c r="GM86" s="25">
        <v>0</v>
      </c>
      <c r="GN86" s="25">
        <v>0</v>
      </c>
      <c r="GO86" s="25">
        <v>0</v>
      </c>
      <c r="GP86" s="25">
        <v>0</v>
      </c>
      <c r="GQ86" s="25">
        <v>0</v>
      </c>
      <c r="GR86" s="25">
        <v>0</v>
      </c>
      <c r="GS86" s="25">
        <v>0</v>
      </c>
      <c r="GT86" s="25">
        <v>0</v>
      </c>
      <c r="GU86" s="25">
        <v>0</v>
      </c>
      <c r="GV86" s="25">
        <v>0</v>
      </c>
      <c r="GW86" s="25">
        <v>0</v>
      </c>
      <c r="GX86" s="25">
        <v>0</v>
      </c>
      <c r="GY86" s="25">
        <v>0</v>
      </c>
      <c r="GZ86" s="25">
        <v>0</v>
      </c>
      <c r="HA86" s="25">
        <v>0</v>
      </c>
      <c r="HB86" s="25">
        <v>0</v>
      </c>
      <c r="HC86" s="75">
        <v>0</v>
      </c>
      <c r="HD86" s="75">
        <v>0</v>
      </c>
      <c r="HE86" s="75">
        <v>0</v>
      </c>
      <c r="HF86" s="75">
        <v>0</v>
      </c>
      <c r="HG86" s="75">
        <v>0</v>
      </c>
      <c r="HH86" s="75">
        <v>0</v>
      </c>
      <c r="HI86" s="75">
        <v>0</v>
      </c>
      <c r="HJ86" s="75">
        <v>0</v>
      </c>
      <c r="HK86" s="75">
        <v>0</v>
      </c>
      <c r="HL86" s="75">
        <v>0</v>
      </c>
      <c r="HM86" s="75">
        <v>0</v>
      </c>
      <c r="HN86" s="75">
        <v>0</v>
      </c>
      <c r="HO86" s="75">
        <v>0</v>
      </c>
      <c r="HP86" s="75">
        <v>0</v>
      </c>
      <c r="HQ86" s="75">
        <v>0</v>
      </c>
      <c r="HR86" s="75">
        <v>0</v>
      </c>
      <c r="HS86" s="25">
        <f t="shared" si="1265"/>
        <v>85400</v>
      </c>
      <c r="HT86" s="25">
        <f t="shared" si="1266"/>
        <v>85400</v>
      </c>
      <c r="HU86" s="25">
        <f t="shared" si="1267"/>
        <v>85400</v>
      </c>
      <c r="HV86" s="25">
        <f t="shared" si="1268"/>
        <v>85400</v>
      </c>
      <c r="HW86" s="25">
        <f t="shared" si="1269"/>
        <v>85400</v>
      </c>
      <c r="HX86" s="25">
        <f t="shared" si="1270"/>
        <v>85400</v>
      </c>
      <c r="HY86" s="25">
        <f t="shared" si="1271"/>
        <v>85400</v>
      </c>
      <c r="HZ86" s="25">
        <f t="shared" si="1272"/>
        <v>85400</v>
      </c>
      <c r="IA86" s="25">
        <f t="shared" si="1273"/>
        <v>85400</v>
      </c>
      <c r="IB86" s="25">
        <f t="shared" si="1274"/>
        <v>85400</v>
      </c>
      <c r="IC86" s="25">
        <f t="shared" si="1275"/>
        <v>86620</v>
      </c>
      <c r="ID86" s="25">
        <f t="shared" si="1276"/>
        <v>97600</v>
      </c>
      <c r="IE86" s="25">
        <f t="shared" si="1277"/>
        <v>97600</v>
      </c>
      <c r="IF86" s="25">
        <f t="shared" si="1278"/>
        <v>97600</v>
      </c>
      <c r="IG86" s="25">
        <f t="shared" si="1279"/>
        <v>97600</v>
      </c>
      <c r="IH86" s="25">
        <f t="shared" si="1280"/>
        <v>97600</v>
      </c>
      <c r="II86" s="25">
        <f t="shared" si="1281"/>
        <v>0</v>
      </c>
      <c r="IJ86" s="25">
        <f t="shared" si="1282"/>
        <v>0</v>
      </c>
      <c r="IK86" s="25">
        <f t="shared" si="1283"/>
        <v>0</v>
      </c>
      <c r="IL86" s="25">
        <f t="shared" si="1284"/>
        <v>0</v>
      </c>
      <c r="IM86" s="25">
        <f t="shared" si="1285"/>
        <v>0</v>
      </c>
      <c r="IN86" s="25">
        <f t="shared" si="1286"/>
        <v>0</v>
      </c>
      <c r="IO86" s="25">
        <f t="shared" si="1287"/>
        <v>0</v>
      </c>
      <c r="IP86" s="25">
        <f t="shared" si="1288"/>
        <v>0</v>
      </c>
      <c r="IQ86" s="25">
        <f t="shared" si="840"/>
        <v>0</v>
      </c>
      <c r="IR86" s="25">
        <f t="shared" si="841"/>
        <v>0</v>
      </c>
      <c r="IS86" s="25">
        <f t="shared" si="1134"/>
        <v>0</v>
      </c>
      <c r="IT86" s="25">
        <f t="shared" si="1135"/>
        <v>0</v>
      </c>
      <c r="IU86" s="25">
        <f t="shared" si="1136"/>
        <v>0</v>
      </c>
      <c r="IV86" s="25">
        <f t="shared" si="1137"/>
        <v>0</v>
      </c>
      <c r="IW86" s="25">
        <f t="shared" si="671"/>
        <v>0</v>
      </c>
      <c r="IX86" s="25">
        <f t="shared" si="1289"/>
        <v>0</v>
      </c>
      <c r="IY86" s="25">
        <f t="shared" si="672"/>
        <v>0</v>
      </c>
      <c r="IZ86" s="25">
        <f t="shared" si="673"/>
        <v>0</v>
      </c>
      <c r="JA86" s="25">
        <f t="shared" si="842"/>
        <v>0</v>
      </c>
      <c r="JB86" s="25">
        <f t="shared" si="1293"/>
        <v>0</v>
      </c>
      <c r="JC86" s="25">
        <f t="shared" si="1294"/>
        <v>0</v>
      </c>
      <c r="JD86" s="25">
        <f t="shared" si="835"/>
        <v>0</v>
      </c>
      <c r="JE86" s="25">
        <f t="shared" si="836"/>
        <v>0</v>
      </c>
      <c r="JF86" s="25">
        <f t="shared" si="845"/>
        <v>0</v>
      </c>
      <c r="JG86" s="25">
        <f t="shared" si="846"/>
        <v>0</v>
      </c>
      <c r="JH86" s="25">
        <f t="shared" si="847"/>
        <v>0</v>
      </c>
      <c r="JI86" s="25">
        <f t="shared" si="848"/>
        <v>0</v>
      </c>
      <c r="JJ86" s="25">
        <f t="shared" si="843"/>
        <v>0</v>
      </c>
      <c r="JK86" s="25">
        <f t="shared" si="844"/>
        <v>0</v>
      </c>
      <c r="JL86" s="25">
        <f t="shared" si="837"/>
        <v>0</v>
      </c>
      <c r="JM86" s="25">
        <f t="shared" si="838"/>
        <v>0</v>
      </c>
      <c r="JN86" s="25">
        <f t="shared" si="428"/>
        <v>0</v>
      </c>
      <c r="JO86" s="25">
        <f t="shared" si="429"/>
        <v>0</v>
      </c>
      <c r="JP86" s="25">
        <f t="shared" si="1290"/>
        <v>0</v>
      </c>
      <c r="JQ86" s="25">
        <f t="shared" si="1291"/>
        <v>0</v>
      </c>
      <c r="JR86" s="25">
        <f t="shared" si="1292"/>
        <v>0</v>
      </c>
      <c r="JS86" s="28">
        <f t="shared" si="1059"/>
        <v>0</v>
      </c>
      <c r="JT86" s="30">
        <f t="shared" si="1138"/>
        <v>175</v>
      </c>
      <c r="JU86" s="30">
        <f t="shared" si="1139"/>
        <v>175</v>
      </c>
      <c r="JV86" s="30">
        <f t="shared" si="1140"/>
        <v>175</v>
      </c>
      <c r="JW86" s="30">
        <f t="shared" si="1141"/>
        <v>175</v>
      </c>
      <c r="JX86" s="30">
        <f t="shared" si="1142"/>
        <v>175</v>
      </c>
      <c r="JY86" s="30">
        <f t="shared" si="1143"/>
        <v>175</v>
      </c>
      <c r="JZ86" s="30">
        <f t="shared" si="1144"/>
        <v>175</v>
      </c>
      <c r="KA86" s="30">
        <f t="shared" si="1145"/>
        <v>175</v>
      </c>
      <c r="KB86" s="30">
        <f t="shared" si="1146"/>
        <v>175</v>
      </c>
      <c r="KC86" s="30">
        <f t="shared" si="1147"/>
        <v>175</v>
      </c>
      <c r="KD86" s="30">
        <f t="shared" si="1148"/>
        <v>177.5</v>
      </c>
      <c r="KE86" s="30">
        <f t="shared" si="1149"/>
        <v>200</v>
      </c>
      <c r="KF86" s="30">
        <f t="shared" si="1150"/>
        <v>200</v>
      </c>
      <c r="KG86" s="30">
        <f t="shared" si="1151"/>
        <v>200</v>
      </c>
      <c r="KH86" s="30">
        <f t="shared" si="1152"/>
        <v>200</v>
      </c>
      <c r="KI86" s="30">
        <f t="shared" si="1153"/>
        <v>200</v>
      </c>
      <c r="KJ86" s="30">
        <f t="shared" si="1154"/>
        <v>0</v>
      </c>
      <c r="KK86" s="30">
        <f t="shared" si="1155"/>
        <v>0</v>
      </c>
      <c r="KL86" s="30">
        <f t="shared" si="1156"/>
        <v>0</v>
      </c>
      <c r="KM86" s="30">
        <f t="shared" si="1157"/>
        <v>0</v>
      </c>
      <c r="KN86" s="30">
        <f t="shared" si="1158"/>
        <v>0</v>
      </c>
      <c r="KO86" s="30">
        <f t="shared" si="1159"/>
        <v>0</v>
      </c>
      <c r="KP86" s="30">
        <f t="shared" si="1160"/>
        <v>0</v>
      </c>
      <c r="KQ86" s="30">
        <f t="shared" si="1161"/>
        <v>0</v>
      </c>
      <c r="KR86" s="30">
        <f t="shared" si="1162"/>
        <v>0</v>
      </c>
      <c r="KS86" s="30">
        <f t="shared" si="1163"/>
        <v>0</v>
      </c>
      <c r="KT86" s="30">
        <f t="shared" si="1164"/>
        <v>0</v>
      </c>
      <c r="KU86" s="30">
        <f t="shared" si="1165"/>
        <v>0</v>
      </c>
      <c r="KV86" s="30">
        <f t="shared" si="1166"/>
        <v>0</v>
      </c>
      <c r="KW86" s="30">
        <f t="shared" si="1167"/>
        <v>0</v>
      </c>
      <c r="KX86" s="30">
        <f t="shared" si="1168"/>
        <v>0</v>
      </c>
      <c r="KY86" s="30">
        <f t="shared" si="1169"/>
        <v>0</v>
      </c>
      <c r="KZ86" s="30">
        <f t="shared" si="1170"/>
        <v>0</v>
      </c>
      <c r="LA86" s="30">
        <f t="shared" si="1171"/>
        <v>0</v>
      </c>
      <c r="LB86" s="30">
        <f t="shared" si="1171"/>
        <v>0</v>
      </c>
      <c r="LC86" s="30">
        <f t="shared" si="1171"/>
        <v>0</v>
      </c>
      <c r="LD86" s="30">
        <f t="shared" si="1171"/>
        <v>0</v>
      </c>
      <c r="LE86" s="30">
        <f t="shared" si="1133"/>
        <v>0</v>
      </c>
      <c r="LF86" s="30">
        <f t="shared" si="1133"/>
        <v>0</v>
      </c>
      <c r="LG86" s="30">
        <f t="shared" si="1133"/>
        <v>0</v>
      </c>
      <c r="LH86" s="30">
        <f t="shared" si="1133"/>
        <v>0</v>
      </c>
      <c r="LI86" s="30">
        <f t="shared" si="1133"/>
        <v>0</v>
      </c>
      <c r="LJ86" s="30">
        <f t="shared" si="1133"/>
        <v>0</v>
      </c>
      <c r="LK86" s="30">
        <f t="shared" si="1133"/>
        <v>0</v>
      </c>
      <c r="LL86" s="30">
        <f t="shared" si="1133"/>
        <v>0</v>
      </c>
      <c r="LM86" s="30">
        <f t="shared" si="1133"/>
        <v>0</v>
      </c>
      <c r="LN86" s="30">
        <f t="shared" si="1133"/>
        <v>0</v>
      </c>
      <c r="LO86" s="30">
        <f t="shared" si="1133"/>
        <v>0</v>
      </c>
      <c r="LP86" s="30">
        <f t="shared" si="1133"/>
        <v>0</v>
      </c>
      <c r="LQ86" s="30">
        <f t="shared" si="1133"/>
        <v>0</v>
      </c>
      <c r="LR86" s="30">
        <f t="shared" si="1133"/>
        <v>0</v>
      </c>
      <c r="LS86" s="30">
        <f t="shared" si="1133"/>
        <v>0</v>
      </c>
      <c r="LT86" s="69">
        <f t="shared" si="1060"/>
        <v>0</v>
      </c>
      <c r="LU86" s="40">
        <f t="shared" si="1061"/>
        <v>0</v>
      </c>
      <c r="LV86" s="40">
        <f t="shared" si="1062"/>
        <v>0</v>
      </c>
    </row>
    <row r="87" spans="1:334" x14ac:dyDescent="0.25">
      <c r="A87" s="21">
        <f t="shared" si="1063"/>
        <v>86</v>
      </c>
      <c r="B87" s="22" t="s">
        <v>66</v>
      </c>
      <c r="C87" s="22" t="s">
        <v>66</v>
      </c>
      <c r="D87" s="22" t="s">
        <v>66</v>
      </c>
      <c r="E87" s="23" t="s">
        <v>791</v>
      </c>
      <c r="F87" s="21" t="s">
        <v>1030</v>
      </c>
      <c r="G87" s="23" t="s">
        <v>279</v>
      </c>
      <c r="H87" s="24" t="s">
        <v>1403</v>
      </c>
      <c r="I87" s="21" t="s">
        <v>197</v>
      </c>
      <c r="J87" s="94">
        <v>41339</v>
      </c>
      <c r="K87" s="94">
        <v>43442</v>
      </c>
      <c r="L87" s="21" t="s">
        <v>275</v>
      </c>
      <c r="M87" s="25">
        <v>900</v>
      </c>
      <c r="N87" s="25">
        <v>900</v>
      </c>
      <c r="O87" s="26">
        <v>0.13</v>
      </c>
      <c r="P87" s="27"/>
      <c r="Q87" s="27"/>
      <c r="R87" s="27"/>
      <c r="S87" s="25"/>
      <c r="T87" s="25"/>
      <c r="U87" s="25"/>
      <c r="V87" s="25"/>
      <c r="W87" s="25"/>
      <c r="X87" s="25"/>
      <c r="Y87" s="25">
        <v>0</v>
      </c>
      <c r="Z87" s="25">
        <v>0</v>
      </c>
      <c r="AA87" s="25">
        <v>1435258</v>
      </c>
      <c r="AB87" s="25">
        <v>1877871</v>
      </c>
      <c r="AC87" s="25">
        <v>2134060</v>
      </c>
      <c r="AD87" s="25">
        <v>1834174</v>
      </c>
      <c r="AE87" s="25">
        <v>1973988</v>
      </c>
      <c r="AF87" s="25">
        <v>1878449</v>
      </c>
      <c r="AG87" s="25">
        <v>1272047</v>
      </c>
      <c r="AH87" s="25">
        <v>1535904</v>
      </c>
      <c r="AI87" s="25">
        <v>1336519</v>
      </c>
      <c r="AJ87" s="25">
        <v>1612994</v>
      </c>
      <c r="AK87" s="25">
        <v>1410192</v>
      </c>
      <c r="AL87" s="25">
        <v>1063648</v>
      </c>
      <c r="AM87" s="25">
        <v>1210862</v>
      </c>
      <c r="AN87" s="25">
        <v>1517722</v>
      </c>
      <c r="AO87" s="25">
        <v>1626766</v>
      </c>
      <c r="AP87" s="25">
        <v>1244696</v>
      </c>
      <c r="AQ87" s="25">
        <v>1617447</v>
      </c>
      <c r="AR87" s="25">
        <v>1411302</v>
      </c>
      <c r="AS87" s="25">
        <v>1186658</v>
      </c>
      <c r="AT87" s="25">
        <v>1293078</v>
      </c>
      <c r="AU87" s="25">
        <v>1096496.5945424449</v>
      </c>
      <c r="AV87" s="25">
        <v>1026865</v>
      </c>
      <c r="AW87" s="25">
        <v>1275163</v>
      </c>
      <c r="AX87" s="25">
        <v>1560000</v>
      </c>
      <c r="AY87" s="25">
        <v>1716000</v>
      </c>
      <c r="AZ87" s="25">
        <v>1575570</v>
      </c>
      <c r="BA87" s="25">
        <v>1747791</v>
      </c>
      <c r="BB87" s="25">
        <v>1354431.056384</v>
      </c>
      <c r="BC87" s="25">
        <v>1774965.9205440003</v>
      </c>
      <c r="BD87" s="75">
        <v>1551391</v>
      </c>
      <c r="BE87" s="75">
        <v>1134182.1472560002</v>
      </c>
      <c r="BF87" s="75">
        <v>1340892.1477080001</v>
      </c>
      <c r="BG87" s="75">
        <v>974711</v>
      </c>
      <c r="BH87" s="75">
        <v>1360411</v>
      </c>
      <c r="BI87" s="75">
        <v>1265246</v>
      </c>
      <c r="BJ87" s="75">
        <v>951578</v>
      </c>
      <c r="BK87" s="75">
        <v>1210031</v>
      </c>
      <c r="BL87" s="75">
        <v>1630441</v>
      </c>
      <c r="BM87" s="75">
        <v>1257453.3639239999</v>
      </c>
      <c r="BN87" s="75">
        <v>1426257.0789119999</v>
      </c>
      <c r="BO87" s="75">
        <v>1793888.8254479996</v>
      </c>
      <c r="BP87" s="28">
        <f t="shared" si="1057"/>
        <v>1527010.0670709999</v>
      </c>
      <c r="BQ87" s="29">
        <f t="shared" si="523"/>
        <v>0</v>
      </c>
      <c r="BR87" s="29">
        <f t="shared" si="524"/>
        <v>0</v>
      </c>
      <c r="BS87" s="29">
        <f t="shared" si="525"/>
        <v>0</v>
      </c>
      <c r="BT87" s="29">
        <f t="shared" si="526"/>
        <v>0</v>
      </c>
      <c r="BU87" s="29">
        <f t="shared" si="527"/>
        <v>0</v>
      </c>
      <c r="BV87" s="29">
        <f t="shared" si="528"/>
        <v>0</v>
      </c>
      <c r="BW87" s="29">
        <f t="shared" si="529"/>
        <v>0</v>
      </c>
      <c r="BX87" s="29">
        <f t="shared" si="530"/>
        <v>0</v>
      </c>
      <c r="BY87" s="29">
        <f t="shared" si="531"/>
        <v>0</v>
      </c>
      <c r="BZ87" s="29">
        <f t="shared" si="532"/>
        <v>0</v>
      </c>
      <c r="CA87" s="29">
        <f t="shared" si="533"/>
        <v>0</v>
      </c>
      <c r="CB87" s="29">
        <f t="shared" si="534"/>
        <v>1594.7311111111112</v>
      </c>
      <c r="CC87" s="29">
        <f t="shared" si="535"/>
        <v>2086.5233333333335</v>
      </c>
      <c r="CD87" s="29">
        <f t="shared" si="536"/>
        <v>2371.1777777777779</v>
      </c>
      <c r="CE87" s="29">
        <f t="shared" si="537"/>
        <v>2037.9711111111112</v>
      </c>
      <c r="CF87" s="29">
        <f t="shared" si="538"/>
        <v>2193.3200000000002</v>
      </c>
      <c r="CG87" s="29">
        <f t="shared" si="539"/>
        <v>2087.1655555555553</v>
      </c>
      <c r="CH87" s="29">
        <f t="shared" si="540"/>
        <v>1413.3855555555556</v>
      </c>
      <c r="CI87" s="29">
        <f t="shared" si="541"/>
        <v>1706.56</v>
      </c>
      <c r="CJ87" s="29">
        <f t="shared" si="542"/>
        <v>1485.0211111111112</v>
      </c>
      <c r="CK87" s="29">
        <f t="shared" si="543"/>
        <v>1792.2155555555555</v>
      </c>
      <c r="CL87" s="29">
        <f t="shared" si="544"/>
        <v>1566.88</v>
      </c>
      <c r="CM87" s="29">
        <f t="shared" si="545"/>
        <v>1181.8311111111111</v>
      </c>
      <c r="CN87" s="29">
        <f t="shared" si="546"/>
        <v>1345.4022222222222</v>
      </c>
      <c r="CO87" s="29">
        <f t="shared" si="547"/>
        <v>1686.3577777777778</v>
      </c>
      <c r="CP87" s="29">
        <f t="shared" si="548"/>
        <v>1807.5177777777778</v>
      </c>
      <c r="CQ87" s="29">
        <f t="shared" si="549"/>
        <v>1382.9955555555555</v>
      </c>
      <c r="CR87" s="29">
        <f t="shared" si="839"/>
        <v>1797.1633333333334</v>
      </c>
      <c r="CS87" s="29">
        <f t="shared" si="839"/>
        <v>1568.1133333333332</v>
      </c>
      <c r="CT87" s="29">
        <f t="shared" si="839"/>
        <v>1318.5088888888888</v>
      </c>
      <c r="CU87" s="29">
        <f t="shared" si="839"/>
        <v>1436.7533333333333</v>
      </c>
      <c r="CV87" s="29">
        <f t="shared" si="839"/>
        <v>1218.3295494916056</v>
      </c>
      <c r="CW87" s="29">
        <f t="shared" si="839"/>
        <v>1140.9611111111112</v>
      </c>
      <c r="CX87" s="29">
        <f t="shared" si="834"/>
        <v>1416.8477777777778</v>
      </c>
      <c r="CY87" s="29">
        <f t="shared" si="834"/>
        <v>1733.3333333333333</v>
      </c>
      <c r="CZ87" s="29">
        <f t="shared" si="834"/>
        <v>1906.6666666666667</v>
      </c>
      <c r="DA87" s="29">
        <f t="shared" si="834"/>
        <v>1750.6333333333334</v>
      </c>
      <c r="DB87" s="29">
        <f t="shared" si="834"/>
        <v>1941.99</v>
      </c>
      <c r="DC87" s="29">
        <f t="shared" si="834"/>
        <v>1504.9233959822222</v>
      </c>
      <c r="DD87" s="29">
        <f t="shared" si="834"/>
        <v>1972.1843561600003</v>
      </c>
      <c r="DE87" s="29">
        <f t="shared" si="551"/>
        <v>1723.7677777777778</v>
      </c>
      <c r="DF87" s="29">
        <f t="shared" si="552"/>
        <v>1260.2023858400003</v>
      </c>
      <c r="DG87" s="29">
        <f t="shared" si="553"/>
        <v>1489.8801641200002</v>
      </c>
      <c r="DH87" s="29">
        <f t="shared" si="554"/>
        <v>1083.0122222222221</v>
      </c>
      <c r="DI87" s="29">
        <f t="shared" si="555"/>
        <v>1511.5677777777778</v>
      </c>
      <c r="DJ87" s="29">
        <f t="shared" si="556"/>
        <v>1405.828888888889</v>
      </c>
      <c r="DK87" s="29">
        <f t="shared" si="556"/>
        <v>1057.308888888889</v>
      </c>
      <c r="DL87" s="29">
        <f t="shared" si="556"/>
        <v>1344.4788888888888</v>
      </c>
      <c r="DM87" s="29">
        <f t="shared" si="556"/>
        <v>1811.6011111111111</v>
      </c>
      <c r="DN87" s="29">
        <f t="shared" si="557"/>
        <v>1397.17040436</v>
      </c>
      <c r="DO87" s="29">
        <f t="shared" si="557"/>
        <v>1584.73008768</v>
      </c>
      <c r="DP87" s="29">
        <f t="shared" si="557"/>
        <v>1993.2098060533328</v>
      </c>
      <c r="DQ87" s="105">
        <f t="shared" si="558"/>
        <v>1696.677852301111</v>
      </c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>
        <v>104167</v>
      </c>
      <c r="ED87" s="25">
        <v>125000</v>
      </c>
      <c r="EE87" s="25">
        <v>125000</v>
      </c>
      <c r="EF87" s="25">
        <v>125000</v>
      </c>
      <c r="EG87" s="25">
        <v>125000</v>
      </c>
      <c r="EH87" s="25">
        <v>125000</v>
      </c>
      <c r="EI87" s="25">
        <v>125000</v>
      </c>
      <c r="EJ87" s="25">
        <v>125000</v>
      </c>
      <c r="EK87" s="25">
        <v>125000</v>
      </c>
      <c r="EL87" s="25">
        <v>125000</v>
      </c>
      <c r="EM87" s="25">
        <v>125000</v>
      </c>
      <c r="EN87" s="25">
        <v>125000</v>
      </c>
      <c r="EO87" s="25">
        <v>125000</v>
      </c>
      <c r="EP87" s="25">
        <v>132333</v>
      </c>
      <c r="EQ87" s="25">
        <v>135000</v>
      </c>
      <c r="ER87" s="25">
        <v>135000</v>
      </c>
      <c r="ES87" s="25">
        <v>135000</v>
      </c>
      <c r="ET87" s="25">
        <v>135000</v>
      </c>
      <c r="EU87" s="25">
        <v>135000</v>
      </c>
      <c r="EV87" s="25">
        <v>135000</v>
      </c>
      <c r="EW87" s="25">
        <v>135000</v>
      </c>
      <c r="EX87" s="25">
        <v>135000</v>
      </c>
      <c r="EY87" s="25">
        <v>135000</v>
      </c>
      <c r="EZ87" s="25">
        <v>135000</v>
      </c>
      <c r="FA87" s="25">
        <v>135000</v>
      </c>
      <c r="FB87" s="25">
        <v>146000</v>
      </c>
      <c r="FC87" s="25">
        <v>150000</v>
      </c>
      <c r="FD87" s="25">
        <v>150000</v>
      </c>
      <c r="FE87" s="25">
        <v>150000</v>
      </c>
      <c r="FF87" s="25">
        <v>150000</v>
      </c>
      <c r="FG87" s="25">
        <v>150000</v>
      </c>
      <c r="FH87" s="25">
        <v>150000</v>
      </c>
      <c r="FI87" s="25">
        <v>150000</v>
      </c>
      <c r="FJ87" s="25">
        <v>150000</v>
      </c>
      <c r="FK87" s="25">
        <v>150000</v>
      </c>
      <c r="FL87" s="25">
        <v>150000</v>
      </c>
      <c r="FM87" s="25">
        <v>150000</v>
      </c>
      <c r="FN87" s="25">
        <v>166720</v>
      </c>
      <c r="FO87" s="25">
        <v>172800</v>
      </c>
      <c r="FP87" s="25">
        <v>172800</v>
      </c>
      <c r="FQ87" s="75">
        <v>172800</v>
      </c>
      <c r="FR87" s="28">
        <f t="shared" si="1058"/>
        <v>171280</v>
      </c>
      <c r="FS87" s="25">
        <v>0</v>
      </c>
      <c r="FT87" s="25">
        <v>0</v>
      </c>
      <c r="FU87" s="25">
        <v>0</v>
      </c>
      <c r="FV87" s="25">
        <v>0</v>
      </c>
      <c r="FW87" s="25">
        <v>0</v>
      </c>
      <c r="FX87" s="25">
        <v>0</v>
      </c>
      <c r="FY87" s="25">
        <v>0</v>
      </c>
      <c r="FZ87" s="25">
        <v>0</v>
      </c>
      <c r="GA87" s="25">
        <v>0</v>
      </c>
      <c r="GB87" s="25">
        <v>0</v>
      </c>
      <c r="GC87" s="25">
        <v>0</v>
      </c>
      <c r="GD87" s="25">
        <v>82417</v>
      </c>
      <c r="GE87" s="25">
        <v>119123.23000000001</v>
      </c>
      <c r="GF87" s="25">
        <v>152427.79999999999</v>
      </c>
      <c r="GG87" s="25">
        <v>113442.62</v>
      </c>
      <c r="GH87" s="25">
        <v>114183.36000000002</v>
      </c>
      <c r="GI87" s="25">
        <v>119198.37</v>
      </c>
      <c r="GJ87" s="25">
        <v>40366.110000000015</v>
      </c>
      <c r="GK87" s="25">
        <v>74562.22</v>
      </c>
      <c r="GL87" s="25">
        <v>48747</v>
      </c>
      <c r="GM87" s="25">
        <v>84689.22</v>
      </c>
      <c r="GN87" s="25">
        <v>58324.959999999992</v>
      </c>
      <c r="GO87" s="25">
        <v>13274</v>
      </c>
      <c r="GP87" s="25">
        <v>32412</v>
      </c>
      <c r="GQ87" s="25">
        <v>64971</v>
      </c>
      <c r="GR87" s="25">
        <v>76480</v>
      </c>
      <c r="GS87" s="25">
        <v>26810</v>
      </c>
      <c r="GT87" s="25">
        <v>75268</v>
      </c>
      <c r="GU87" s="25">
        <v>48469</v>
      </c>
      <c r="GV87" s="25">
        <v>19266</v>
      </c>
      <c r="GW87" s="25">
        <v>33100</v>
      </c>
      <c r="GX87" s="25">
        <v>0</v>
      </c>
      <c r="GY87" s="25">
        <v>0</v>
      </c>
      <c r="GZ87" s="25">
        <v>30771</v>
      </c>
      <c r="HA87" s="25">
        <v>0</v>
      </c>
      <c r="HB87" s="25">
        <v>16826</v>
      </c>
      <c r="HC87" s="25">
        <v>58824</v>
      </c>
      <c r="HD87" s="25">
        <v>64213</v>
      </c>
      <c r="HE87" s="25">
        <v>26076</v>
      </c>
      <c r="HF87" s="25">
        <v>80746</v>
      </c>
      <c r="HG87" s="75">
        <v>51681</v>
      </c>
      <c r="HH87" s="75">
        <v>0</v>
      </c>
      <c r="HI87" s="75">
        <v>24316</v>
      </c>
      <c r="HJ87" s="75">
        <v>0</v>
      </c>
      <c r="HK87" s="75">
        <v>26853</v>
      </c>
      <c r="HL87" s="75">
        <v>14482</v>
      </c>
      <c r="HM87" s="75">
        <v>0</v>
      </c>
      <c r="HN87" s="75">
        <v>7304</v>
      </c>
      <c r="HO87" s="75">
        <v>45237.330000000016</v>
      </c>
      <c r="HP87" s="75">
        <v>34929</v>
      </c>
      <c r="HQ87" s="75">
        <v>12613</v>
      </c>
      <c r="HR87" s="75">
        <v>51710</v>
      </c>
      <c r="HS87" s="25">
        <f t="shared" si="1265"/>
        <v>0</v>
      </c>
      <c r="HT87" s="25">
        <f t="shared" si="1266"/>
        <v>0</v>
      </c>
      <c r="HU87" s="25">
        <f t="shared" si="1267"/>
        <v>0</v>
      </c>
      <c r="HV87" s="25">
        <f t="shared" si="1268"/>
        <v>0</v>
      </c>
      <c r="HW87" s="25">
        <f t="shared" si="1269"/>
        <v>0</v>
      </c>
      <c r="HX87" s="25">
        <f t="shared" si="1270"/>
        <v>0</v>
      </c>
      <c r="HY87" s="25">
        <f t="shared" si="1271"/>
        <v>0</v>
      </c>
      <c r="HZ87" s="25">
        <f t="shared" si="1272"/>
        <v>0</v>
      </c>
      <c r="IA87" s="25">
        <f t="shared" si="1273"/>
        <v>0</v>
      </c>
      <c r="IB87" s="25">
        <f t="shared" si="1274"/>
        <v>0</v>
      </c>
      <c r="IC87" s="25">
        <f t="shared" si="1275"/>
        <v>0</v>
      </c>
      <c r="ID87" s="25">
        <f t="shared" si="1276"/>
        <v>186584</v>
      </c>
      <c r="IE87" s="25">
        <f t="shared" si="1277"/>
        <v>244123.23</v>
      </c>
      <c r="IF87" s="25">
        <f t="shared" si="1278"/>
        <v>277427.8</v>
      </c>
      <c r="IG87" s="25">
        <f t="shared" si="1279"/>
        <v>238442.62</v>
      </c>
      <c r="IH87" s="25">
        <f t="shared" si="1280"/>
        <v>239183.36000000002</v>
      </c>
      <c r="II87" s="25">
        <f t="shared" si="1281"/>
        <v>244198.37</v>
      </c>
      <c r="IJ87" s="25">
        <f t="shared" si="1282"/>
        <v>165366.11000000002</v>
      </c>
      <c r="IK87" s="25">
        <f t="shared" si="1283"/>
        <v>199562.22</v>
      </c>
      <c r="IL87" s="25">
        <f t="shared" si="1284"/>
        <v>173747</v>
      </c>
      <c r="IM87" s="25">
        <f t="shared" si="1285"/>
        <v>209689.22</v>
      </c>
      <c r="IN87" s="25">
        <f t="shared" si="1286"/>
        <v>183324.96</v>
      </c>
      <c r="IO87" s="25">
        <f t="shared" si="1287"/>
        <v>138274</v>
      </c>
      <c r="IP87" s="25">
        <f t="shared" si="1288"/>
        <v>157412</v>
      </c>
      <c r="IQ87" s="25">
        <f t="shared" si="840"/>
        <v>197304</v>
      </c>
      <c r="IR87" s="25">
        <f t="shared" si="841"/>
        <v>211480</v>
      </c>
      <c r="IS87" s="25">
        <f t="shared" si="1134"/>
        <v>161810</v>
      </c>
      <c r="IT87" s="25">
        <f t="shared" si="1135"/>
        <v>210268</v>
      </c>
      <c r="IU87" s="25">
        <f t="shared" si="1136"/>
        <v>183469</v>
      </c>
      <c r="IV87" s="25">
        <f t="shared" si="1137"/>
        <v>154266</v>
      </c>
      <c r="IW87" s="25">
        <f t="shared" si="671"/>
        <v>168100</v>
      </c>
      <c r="IX87" s="25">
        <f t="shared" si="1289"/>
        <v>135000</v>
      </c>
      <c r="IY87" s="25">
        <f t="shared" si="672"/>
        <v>135000</v>
      </c>
      <c r="IZ87" s="25">
        <f t="shared" si="673"/>
        <v>165771</v>
      </c>
      <c r="JA87" s="25">
        <f t="shared" si="842"/>
        <v>135000</v>
      </c>
      <c r="JB87" s="25">
        <f t="shared" si="1293"/>
        <v>151826</v>
      </c>
      <c r="JC87" s="25">
        <f t="shared" si="1294"/>
        <v>204824</v>
      </c>
      <c r="JD87" s="25">
        <f t="shared" si="835"/>
        <v>214213</v>
      </c>
      <c r="JE87" s="25">
        <f t="shared" si="836"/>
        <v>176076</v>
      </c>
      <c r="JF87" s="25">
        <f t="shared" si="845"/>
        <v>230746</v>
      </c>
      <c r="JG87" s="25">
        <f t="shared" si="846"/>
        <v>201681</v>
      </c>
      <c r="JH87" s="25">
        <f t="shared" si="847"/>
        <v>150000</v>
      </c>
      <c r="JI87" s="25">
        <f t="shared" si="848"/>
        <v>174316</v>
      </c>
      <c r="JJ87" s="25">
        <f t="shared" si="843"/>
        <v>150000</v>
      </c>
      <c r="JK87" s="25">
        <f t="shared" si="844"/>
        <v>176853</v>
      </c>
      <c r="JL87" s="25">
        <f t="shared" si="837"/>
        <v>164482</v>
      </c>
      <c r="JM87" s="25">
        <f t="shared" si="838"/>
        <v>150000</v>
      </c>
      <c r="JN87" s="25">
        <f t="shared" ref="JN87:JN151" si="1295">+FM87+HN87</f>
        <v>157304</v>
      </c>
      <c r="JO87" s="25">
        <f t="shared" ref="JO87:JO151" si="1296">+FN87+HO87</f>
        <v>211957.33000000002</v>
      </c>
      <c r="JP87" s="25">
        <f t="shared" si="1290"/>
        <v>207729</v>
      </c>
      <c r="JQ87" s="25">
        <f t="shared" si="1291"/>
        <v>185413</v>
      </c>
      <c r="JR87" s="25">
        <f t="shared" si="1292"/>
        <v>224510</v>
      </c>
      <c r="JS87" s="28">
        <f t="shared" si="1059"/>
        <v>207402.33250000002</v>
      </c>
      <c r="JT87" s="30">
        <f t="shared" si="1138"/>
        <v>0</v>
      </c>
      <c r="JU87" s="30">
        <f t="shared" si="1139"/>
        <v>0</v>
      </c>
      <c r="JV87" s="30">
        <f t="shared" si="1140"/>
        <v>0</v>
      </c>
      <c r="JW87" s="30">
        <f t="shared" si="1141"/>
        <v>0</v>
      </c>
      <c r="JX87" s="30">
        <f t="shared" si="1142"/>
        <v>0</v>
      </c>
      <c r="JY87" s="30">
        <f t="shared" si="1143"/>
        <v>0</v>
      </c>
      <c r="JZ87" s="30">
        <f t="shared" si="1144"/>
        <v>0</v>
      </c>
      <c r="KA87" s="30">
        <f t="shared" si="1145"/>
        <v>0</v>
      </c>
      <c r="KB87" s="30">
        <f t="shared" si="1146"/>
        <v>0</v>
      </c>
      <c r="KC87" s="30">
        <f t="shared" si="1147"/>
        <v>0</v>
      </c>
      <c r="KD87" s="30">
        <f t="shared" si="1148"/>
        <v>0</v>
      </c>
      <c r="KE87" s="30">
        <f t="shared" si="1149"/>
        <v>207.31555555555556</v>
      </c>
      <c r="KF87" s="30">
        <f t="shared" si="1150"/>
        <v>271.24803333333335</v>
      </c>
      <c r="KG87" s="30">
        <f t="shared" si="1151"/>
        <v>308.25311111111108</v>
      </c>
      <c r="KH87" s="30">
        <f t="shared" si="1152"/>
        <v>264.93624444444441</v>
      </c>
      <c r="KI87" s="30">
        <f t="shared" si="1153"/>
        <v>265.75928888888893</v>
      </c>
      <c r="KJ87" s="30">
        <f t="shared" si="1154"/>
        <v>271.33152222222219</v>
      </c>
      <c r="KK87" s="30">
        <f t="shared" si="1155"/>
        <v>183.74012222222223</v>
      </c>
      <c r="KL87" s="30">
        <f t="shared" si="1156"/>
        <v>221.73580000000001</v>
      </c>
      <c r="KM87" s="30">
        <f t="shared" si="1157"/>
        <v>193.05222222222221</v>
      </c>
      <c r="KN87" s="30">
        <f t="shared" si="1158"/>
        <v>232.98802222222221</v>
      </c>
      <c r="KO87" s="30">
        <f t="shared" si="1159"/>
        <v>203.6944</v>
      </c>
      <c r="KP87" s="30">
        <f t="shared" si="1160"/>
        <v>153.63777777777779</v>
      </c>
      <c r="KQ87" s="30">
        <f t="shared" si="1161"/>
        <v>174.90222222222224</v>
      </c>
      <c r="KR87" s="30">
        <f t="shared" si="1162"/>
        <v>219.22666666666666</v>
      </c>
      <c r="KS87" s="30">
        <f t="shared" si="1163"/>
        <v>234.97777777777779</v>
      </c>
      <c r="KT87" s="30">
        <f t="shared" si="1164"/>
        <v>179.78888888888889</v>
      </c>
      <c r="KU87" s="30">
        <f t="shared" si="1165"/>
        <v>233.63111111111112</v>
      </c>
      <c r="KV87" s="30">
        <f t="shared" si="1166"/>
        <v>203.85444444444445</v>
      </c>
      <c r="KW87" s="30">
        <f t="shared" si="1167"/>
        <v>171.40666666666667</v>
      </c>
      <c r="KX87" s="30">
        <f t="shared" si="1168"/>
        <v>186.77777777777777</v>
      </c>
      <c r="KY87" s="30">
        <f t="shared" si="1169"/>
        <v>150</v>
      </c>
      <c r="KZ87" s="30">
        <f t="shared" si="1170"/>
        <v>150</v>
      </c>
      <c r="LA87" s="30">
        <f t="shared" si="1171"/>
        <v>184.19</v>
      </c>
      <c r="LB87" s="30">
        <f t="shared" si="1171"/>
        <v>150</v>
      </c>
      <c r="LC87" s="30">
        <f t="shared" si="1171"/>
        <v>168.69555555555556</v>
      </c>
      <c r="LD87" s="30">
        <f t="shared" si="1171"/>
        <v>227.58222222222221</v>
      </c>
      <c r="LE87" s="30">
        <f t="shared" si="1133"/>
        <v>238.01444444444445</v>
      </c>
      <c r="LF87" s="30">
        <f t="shared" si="1133"/>
        <v>195.64</v>
      </c>
      <c r="LG87" s="30">
        <f t="shared" si="1133"/>
        <v>256.38444444444445</v>
      </c>
      <c r="LH87" s="30">
        <f t="shared" si="1133"/>
        <v>224.09</v>
      </c>
      <c r="LI87" s="30">
        <f t="shared" si="1133"/>
        <v>166.66666666666666</v>
      </c>
      <c r="LJ87" s="30">
        <f t="shared" si="1133"/>
        <v>193.68444444444444</v>
      </c>
      <c r="LK87" s="30">
        <f t="shared" si="1133"/>
        <v>166.66666666666666</v>
      </c>
      <c r="LL87" s="30">
        <f t="shared" si="1133"/>
        <v>196.50333333333333</v>
      </c>
      <c r="LM87" s="30">
        <f t="shared" si="1133"/>
        <v>182.75777777777779</v>
      </c>
      <c r="LN87" s="30">
        <f t="shared" si="1133"/>
        <v>166.66666666666666</v>
      </c>
      <c r="LO87" s="30">
        <f t="shared" si="1133"/>
        <v>174.78222222222223</v>
      </c>
      <c r="LP87" s="30">
        <f t="shared" si="1133"/>
        <v>235.50814444444447</v>
      </c>
      <c r="LQ87" s="30">
        <f t="shared" si="1133"/>
        <v>230.81</v>
      </c>
      <c r="LR87" s="30">
        <f t="shared" si="1133"/>
        <v>206.01444444444445</v>
      </c>
      <c r="LS87" s="30">
        <f t="shared" si="1133"/>
        <v>249.45555555555555</v>
      </c>
      <c r="LT87" s="69">
        <f t="shared" si="1060"/>
        <v>230.44703611111112</v>
      </c>
      <c r="LU87" s="40">
        <f t="shared" si="1061"/>
        <v>192</v>
      </c>
      <c r="LV87" s="40">
        <f t="shared" si="1062"/>
        <v>57.455555555555556</v>
      </c>
    </row>
    <row r="88" spans="1:334" x14ac:dyDescent="0.25">
      <c r="A88" s="21">
        <f t="shared" si="1063"/>
        <v>87</v>
      </c>
      <c r="B88" s="22" t="s">
        <v>66</v>
      </c>
      <c r="C88" s="22" t="s">
        <v>66</v>
      </c>
      <c r="D88" s="22" t="s">
        <v>66</v>
      </c>
      <c r="E88" s="23" t="s">
        <v>870</v>
      </c>
      <c r="F88" s="21" t="s">
        <v>1129</v>
      </c>
      <c r="G88" s="23" t="s">
        <v>732</v>
      </c>
      <c r="H88" s="24" t="s">
        <v>1403</v>
      </c>
      <c r="I88" s="21" t="s">
        <v>196</v>
      </c>
      <c r="J88" s="94">
        <v>42362</v>
      </c>
      <c r="K88" s="94">
        <v>44112</v>
      </c>
      <c r="L88" s="21" t="s">
        <v>275</v>
      </c>
      <c r="M88" s="25">
        <v>496</v>
      </c>
      <c r="N88" s="25">
        <v>496</v>
      </c>
      <c r="O88" s="26">
        <v>0.12</v>
      </c>
      <c r="P88" s="27"/>
      <c r="Q88" s="27"/>
      <c r="R88" s="27"/>
      <c r="S88" s="25"/>
      <c r="T88" s="25"/>
      <c r="U88" s="25"/>
      <c r="V88" s="25"/>
      <c r="W88" s="25"/>
      <c r="X88" s="25"/>
      <c r="Y88" s="25">
        <v>0</v>
      </c>
      <c r="Z88" s="25">
        <v>0</v>
      </c>
      <c r="AA88" s="25"/>
      <c r="AB88" s="25"/>
      <c r="AC88" s="25"/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932853</v>
      </c>
      <c r="AX88" s="25">
        <v>449277</v>
      </c>
      <c r="AY88" s="25">
        <v>723232</v>
      </c>
      <c r="AZ88" s="25">
        <v>854817</v>
      </c>
      <c r="BA88" s="25">
        <v>838594.45547617518</v>
      </c>
      <c r="BB88" s="25">
        <v>772057.1</v>
      </c>
      <c r="BC88" s="25">
        <v>966656</v>
      </c>
      <c r="BD88" s="75">
        <v>819477.55</v>
      </c>
      <c r="BE88" s="75">
        <v>685799.46</v>
      </c>
      <c r="BF88" s="75">
        <v>871540.39</v>
      </c>
      <c r="BG88" s="75">
        <v>670552.31000000006</v>
      </c>
      <c r="BH88" s="75">
        <v>994015.07</v>
      </c>
      <c r="BI88" s="75">
        <v>757167</v>
      </c>
      <c r="BJ88" s="75">
        <v>589219.31000000006</v>
      </c>
      <c r="BK88" s="75">
        <v>662211.38</v>
      </c>
      <c r="BL88" s="75">
        <v>990975.35</v>
      </c>
      <c r="BM88" s="75">
        <v>1019359.73</v>
      </c>
      <c r="BN88" s="75">
        <v>936382.55</v>
      </c>
      <c r="BO88" s="75">
        <v>1106931.3</v>
      </c>
      <c r="BP88" s="28">
        <f t="shared" si="1057"/>
        <v>1013412.2324999999</v>
      </c>
      <c r="BQ88" s="29">
        <f t="shared" si="523"/>
        <v>0</v>
      </c>
      <c r="BR88" s="29">
        <f t="shared" si="524"/>
        <v>0</v>
      </c>
      <c r="BS88" s="29">
        <f t="shared" si="525"/>
        <v>0</v>
      </c>
      <c r="BT88" s="29">
        <f t="shared" si="526"/>
        <v>0</v>
      </c>
      <c r="BU88" s="29">
        <f t="shared" si="527"/>
        <v>0</v>
      </c>
      <c r="BV88" s="29">
        <f t="shared" si="528"/>
        <v>0</v>
      </c>
      <c r="BW88" s="29">
        <f t="shared" si="529"/>
        <v>0</v>
      </c>
      <c r="BX88" s="29">
        <f t="shared" si="530"/>
        <v>0</v>
      </c>
      <c r="BY88" s="29">
        <f t="shared" si="531"/>
        <v>0</v>
      </c>
      <c r="BZ88" s="29">
        <f t="shared" si="532"/>
        <v>0</v>
      </c>
      <c r="CA88" s="29">
        <f t="shared" si="533"/>
        <v>0</v>
      </c>
      <c r="CB88" s="29">
        <f t="shared" si="534"/>
        <v>0</v>
      </c>
      <c r="CC88" s="29">
        <f t="shared" si="535"/>
        <v>0</v>
      </c>
      <c r="CD88" s="29">
        <f t="shared" si="536"/>
        <v>0</v>
      </c>
      <c r="CE88" s="29">
        <f t="shared" si="537"/>
        <v>0</v>
      </c>
      <c r="CF88" s="29">
        <f t="shared" si="538"/>
        <v>0</v>
      </c>
      <c r="CG88" s="29">
        <f t="shared" si="539"/>
        <v>0</v>
      </c>
      <c r="CH88" s="29">
        <f t="shared" si="540"/>
        <v>0</v>
      </c>
      <c r="CI88" s="29">
        <f t="shared" si="541"/>
        <v>0</v>
      </c>
      <c r="CJ88" s="29">
        <f t="shared" si="542"/>
        <v>0</v>
      </c>
      <c r="CK88" s="29">
        <f t="shared" si="543"/>
        <v>0</v>
      </c>
      <c r="CL88" s="29">
        <f t="shared" si="544"/>
        <v>0</v>
      </c>
      <c r="CM88" s="29">
        <f t="shared" si="545"/>
        <v>0</v>
      </c>
      <c r="CN88" s="29">
        <f t="shared" si="546"/>
        <v>0</v>
      </c>
      <c r="CO88" s="29">
        <f t="shared" si="547"/>
        <v>0</v>
      </c>
      <c r="CP88" s="29">
        <f t="shared" si="548"/>
        <v>0</v>
      </c>
      <c r="CQ88" s="29">
        <f t="shared" si="549"/>
        <v>0</v>
      </c>
      <c r="CR88" s="29">
        <f t="shared" si="839"/>
        <v>0</v>
      </c>
      <c r="CS88" s="29">
        <f t="shared" si="839"/>
        <v>0</v>
      </c>
      <c r="CT88" s="29">
        <f t="shared" si="839"/>
        <v>0</v>
      </c>
      <c r="CU88" s="29">
        <f t="shared" si="839"/>
        <v>0</v>
      </c>
      <c r="CV88" s="29">
        <f t="shared" si="839"/>
        <v>0</v>
      </c>
      <c r="CW88" s="29">
        <f t="shared" si="839"/>
        <v>0</v>
      </c>
      <c r="CX88" s="29">
        <f t="shared" si="834"/>
        <v>1880.7520161290322</v>
      </c>
      <c r="CY88" s="29">
        <f t="shared" si="834"/>
        <v>905.80040322580646</v>
      </c>
      <c r="CZ88" s="29">
        <f t="shared" si="834"/>
        <v>1458.1290322580646</v>
      </c>
      <c r="DA88" s="29">
        <f t="shared" si="834"/>
        <v>1723.421370967742</v>
      </c>
      <c r="DB88" s="29">
        <f t="shared" si="834"/>
        <v>1690.7146279761596</v>
      </c>
      <c r="DC88" s="29">
        <f t="shared" si="834"/>
        <v>1556.5667338709677</v>
      </c>
      <c r="DD88" s="29">
        <f t="shared" si="834"/>
        <v>1948.9032258064517</v>
      </c>
      <c r="DE88" s="29">
        <f t="shared" si="551"/>
        <v>1652.1724798387097</v>
      </c>
      <c r="DF88" s="29">
        <f t="shared" si="552"/>
        <v>1382.6602016129032</v>
      </c>
      <c r="DG88" s="29">
        <f t="shared" si="553"/>
        <v>1757.1378830645162</v>
      </c>
      <c r="DH88" s="29">
        <f t="shared" si="554"/>
        <v>1351.9199798387099</v>
      </c>
      <c r="DI88" s="29">
        <f t="shared" si="555"/>
        <v>2004.062641129032</v>
      </c>
      <c r="DJ88" s="29">
        <f t="shared" si="556"/>
        <v>1526.546370967742</v>
      </c>
      <c r="DK88" s="29">
        <f t="shared" si="556"/>
        <v>1187.9421572580645</v>
      </c>
      <c r="DL88" s="29">
        <f t="shared" si="556"/>
        <v>1335.1035887096775</v>
      </c>
      <c r="DM88" s="29">
        <f t="shared" si="556"/>
        <v>1997.9341733870967</v>
      </c>
      <c r="DN88" s="29">
        <f t="shared" si="557"/>
        <v>2055.1607459677421</v>
      </c>
      <c r="DO88" s="29">
        <f t="shared" si="557"/>
        <v>1887.8680443548387</v>
      </c>
      <c r="DP88" s="29">
        <f t="shared" si="557"/>
        <v>2231.7163306451612</v>
      </c>
      <c r="DQ88" s="105">
        <f t="shared" si="558"/>
        <v>2043.1698235887095</v>
      </c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>
        <v>31967</v>
      </c>
      <c r="EY88" s="25">
        <v>137000</v>
      </c>
      <c r="EZ88" s="25">
        <v>137000</v>
      </c>
      <c r="FA88" s="25">
        <v>137000</v>
      </c>
      <c r="FB88" s="25">
        <v>137000</v>
      </c>
      <c r="FC88" s="25">
        <v>137000</v>
      </c>
      <c r="FD88" s="25">
        <v>137000</v>
      </c>
      <c r="FE88" s="25">
        <v>137000</v>
      </c>
      <c r="FF88" s="25">
        <v>137000</v>
      </c>
      <c r="FG88" s="25">
        <v>137000</v>
      </c>
      <c r="FH88" s="25">
        <v>137000</v>
      </c>
      <c r="FI88" s="25">
        <v>137000</v>
      </c>
      <c r="FJ88" s="25">
        <v>139333</v>
      </c>
      <c r="FK88" s="25">
        <v>147000</v>
      </c>
      <c r="FL88" s="25">
        <v>147000</v>
      </c>
      <c r="FM88" s="25">
        <v>147000</v>
      </c>
      <c r="FN88" s="25">
        <v>147000</v>
      </c>
      <c r="FO88" s="25">
        <v>147000</v>
      </c>
      <c r="FP88" s="25">
        <v>147000</v>
      </c>
      <c r="FQ88" s="75">
        <v>147000</v>
      </c>
      <c r="FR88" s="28">
        <f t="shared" si="1058"/>
        <v>147000</v>
      </c>
      <c r="FS88" s="25">
        <v>0</v>
      </c>
      <c r="FT88" s="25">
        <v>0</v>
      </c>
      <c r="FU88" s="25">
        <v>0</v>
      </c>
      <c r="FV88" s="25">
        <v>0</v>
      </c>
      <c r="FW88" s="25">
        <v>0</v>
      </c>
      <c r="FX88" s="25">
        <v>0</v>
      </c>
      <c r="FY88" s="25">
        <v>0</v>
      </c>
      <c r="FZ88" s="25">
        <v>0</v>
      </c>
      <c r="GA88" s="25">
        <v>0</v>
      </c>
      <c r="GB88" s="25">
        <v>0</v>
      </c>
      <c r="GC88" s="25">
        <v>0</v>
      </c>
      <c r="GD88" s="25">
        <v>0</v>
      </c>
      <c r="GE88" s="25">
        <v>0</v>
      </c>
      <c r="GF88" s="25">
        <v>0</v>
      </c>
      <c r="GG88" s="25">
        <v>0</v>
      </c>
      <c r="GH88" s="25">
        <v>0</v>
      </c>
      <c r="GI88" s="25">
        <v>0</v>
      </c>
      <c r="GJ88" s="25">
        <v>0</v>
      </c>
      <c r="GK88" s="25">
        <v>0</v>
      </c>
      <c r="GL88" s="25">
        <v>0</v>
      </c>
      <c r="GM88" s="25">
        <v>0</v>
      </c>
      <c r="GN88" s="25">
        <v>0</v>
      </c>
      <c r="GO88" s="25">
        <v>0</v>
      </c>
      <c r="GP88" s="25">
        <v>0</v>
      </c>
      <c r="GQ88" s="25">
        <v>0</v>
      </c>
      <c r="GR88" s="25">
        <v>0</v>
      </c>
      <c r="GS88" s="25">
        <v>0</v>
      </c>
      <c r="GT88" s="25">
        <v>0</v>
      </c>
      <c r="GU88" s="25">
        <v>0</v>
      </c>
      <c r="GV88" s="25">
        <v>0</v>
      </c>
      <c r="GW88" s="25">
        <v>0</v>
      </c>
      <c r="GX88" s="25">
        <v>0</v>
      </c>
      <c r="GY88" s="25">
        <v>0</v>
      </c>
      <c r="GZ88" s="25">
        <v>0</v>
      </c>
      <c r="HA88" s="25">
        <v>0</v>
      </c>
      <c r="HB88" s="25">
        <v>0</v>
      </c>
      <c r="HC88" s="75">
        <v>0</v>
      </c>
      <c r="HD88" s="75">
        <v>0</v>
      </c>
      <c r="HE88" s="75">
        <v>0</v>
      </c>
      <c r="HF88" s="75">
        <v>0</v>
      </c>
      <c r="HG88" s="75">
        <v>0</v>
      </c>
      <c r="HH88" s="75">
        <v>0</v>
      </c>
      <c r="HI88" s="75">
        <v>0</v>
      </c>
      <c r="HJ88" s="75">
        <v>0</v>
      </c>
      <c r="HK88" s="75">
        <v>0</v>
      </c>
      <c r="HL88" s="75">
        <v>0</v>
      </c>
      <c r="HM88" s="75">
        <v>0</v>
      </c>
      <c r="HN88" s="75">
        <v>0</v>
      </c>
      <c r="HO88" s="75">
        <v>0</v>
      </c>
      <c r="HP88" s="75">
        <v>0</v>
      </c>
      <c r="HQ88" s="75">
        <v>0</v>
      </c>
      <c r="HR88" s="75">
        <v>0</v>
      </c>
      <c r="HS88" s="25">
        <f t="shared" ref="HS88" si="1297">+DR88+FS88</f>
        <v>0</v>
      </c>
      <c r="HT88" s="25">
        <f t="shared" ref="HT88" si="1298">+DS88+FT88</f>
        <v>0</v>
      </c>
      <c r="HU88" s="25">
        <f t="shared" ref="HU88" si="1299">+DT88+FU88</f>
        <v>0</v>
      </c>
      <c r="HV88" s="25">
        <f t="shared" ref="HV88" si="1300">+DU88+FV88</f>
        <v>0</v>
      </c>
      <c r="HW88" s="25">
        <f t="shared" ref="HW88" si="1301">+DV88+FW88</f>
        <v>0</v>
      </c>
      <c r="HX88" s="25">
        <f t="shared" ref="HX88" si="1302">+DW88+FX88</f>
        <v>0</v>
      </c>
      <c r="HY88" s="25">
        <f t="shared" ref="HY88" si="1303">+DX88+FY88</f>
        <v>0</v>
      </c>
      <c r="HZ88" s="25">
        <f t="shared" ref="HZ88" si="1304">+DY88+FZ88</f>
        <v>0</v>
      </c>
      <c r="IA88" s="25">
        <f t="shared" ref="IA88" si="1305">+DZ88+GA88</f>
        <v>0</v>
      </c>
      <c r="IB88" s="25">
        <f t="shared" ref="IB88" si="1306">+EA88+GB88</f>
        <v>0</v>
      </c>
      <c r="IC88" s="25">
        <f t="shared" ref="IC88" si="1307">+EB88+GC88</f>
        <v>0</v>
      </c>
      <c r="ID88" s="25">
        <f t="shared" ref="ID88" si="1308">+EC88+GD88</f>
        <v>0</v>
      </c>
      <c r="IE88" s="25">
        <f t="shared" ref="IE88" si="1309">+ED88+GE88</f>
        <v>0</v>
      </c>
      <c r="IF88" s="25">
        <f t="shared" ref="IF88" si="1310">+EE88+GF88</f>
        <v>0</v>
      </c>
      <c r="IG88" s="25">
        <f t="shared" ref="IG88" si="1311">+EF88+GG88</f>
        <v>0</v>
      </c>
      <c r="IH88" s="25">
        <f t="shared" ref="IH88" si="1312">+EG88+GH88</f>
        <v>0</v>
      </c>
      <c r="II88" s="25">
        <f t="shared" ref="II88" si="1313">+EH88+GI88</f>
        <v>0</v>
      </c>
      <c r="IJ88" s="25">
        <f t="shared" ref="IJ88" si="1314">+EI88+GJ88</f>
        <v>0</v>
      </c>
      <c r="IK88" s="25">
        <f t="shared" ref="IK88" si="1315">+EJ88+GK88</f>
        <v>0</v>
      </c>
      <c r="IL88" s="25">
        <f t="shared" ref="IL88" si="1316">+EK88+GL88</f>
        <v>0</v>
      </c>
      <c r="IM88" s="25">
        <f t="shared" ref="IM88" si="1317">+EL88+GM88</f>
        <v>0</v>
      </c>
      <c r="IN88" s="25">
        <f t="shared" ref="IN88" si="1318">+EM88+GN88</f>
        <v>0</v>
      </c>
      <c r="IO88" s="25">
        <f t="shared" ref="IO88" si="1319">+EN88+GO88</f>
        <v>0</v>
      </c>
      <c r="IP88" s="25">
        <f t="shared" ref="IP88" si="1320">+EO88+GP88</f>
        <v>0</v>
      </c>
      <c r="IQ88" s="25">
        <f t="shared" ref="IQ88" si="1321">+EP88+GQ88</f>
        <v>0</v>
      </c>
      <c r="IR88" s="25">
        <f t="shared" ref="IR88" si="1322">+EQ88+GR88</f>
        <v>0</v>
      </c>
      <c r="IS88" s="25">
        <f t="shared" ref="IS88" si="1323">+ER88+GS88</f>
        <v>0</v>
      </c>
      <c r="IT88" s="25">
        <f t="shared" ref="IT88" si="1324">+ES88+GT88</f>
        <v>0</v>
      </c>
      <c r="IU88" s="25">
        <f t="shared" ref="IU88" si="1325">+ET88+GU88</f>
        <v>0</v>
      </c>
      <c r="IV88" s="25">
        <f t="shared" ref="IV88" si="1326">+EU88+GV88</f>
        <v>0</v>
      </c>
      <c r="IW88" s="25">
        <f t="shared" ref="IW88" si="1327">+EV88+GW88</f>
        <v>0</v>
      </c>
      <c r="IX88" s="25">
        <f t="shared" ref="IX88" si="1328">+EW88+GX88</f>
        <v>0</v>
      </c>
      <c r="IY88" s="25">
        <f t="shared" si="672"/>
        <v>31967</v>
      </c>
      <c r="IZ88" s="25">
        <f t="shared" si="673"/>
        <v>137000</v>
      </c>
      <c r="JA88" s="25">
        <f t="shared" si="842"/>
        <v>137000</v>
      </c>
      <c r="JB88" s="25">
        <f t="shared" si="1293"/>
        <v>137000</v>
      </c>
      <c r="JC88" s="25">
        <f t="shared" si="1294"/>
        <v>137000</v>
      </c>
      <c r="JD88" s="25">
        <f t="shared" si="835"/>
        <v>137000</v>
      </c>
      <c r="JE88" s="25">
        <f t="shared" si="836"/>
        <v>137000</v>
      </c>
      <c r="JF88" s="25">
        <f t="shared" si="845"/>
        <v>137000</v>
      </c>
      <c r="JG88" s="25">
        <f t="shared" si="846"/>
        <v>137000</v>
      </c>
      <c r="JH88" s="25">
        <f t="shared" si="847"/>
        <v>137000</v>
      </c>
      <c r="JI88" s="25">
        <f t="shared" si="848"/>
        <v>137000</v>
      </c>
      <c r="JJ88" s="25">
        <f t="shared" si="843"/>
        <v>137000</v>
      </c>
      <c r="JK88" s="25">
        <f t="shared" si="844"/>
        <v>139333</v>
      </c>
      <c r="JL88" s="25">
        <f t="shared" si="837"/>
        <v>147000</v>
      </c>
      <c r="JM88" s="25">
        <f t="shared" si="838"/>
        <v>147000</v>
      </c>
      <c r="JN88" s="25">
        <f t="shared" si="1295"/>
        <v>147000</v>
      </c>
      <c r="JO88" s="25">
        <f t="shared" si="1296"/>
        <v>147000</v>
      </c>
      <c r="JP88" s="25">
        <f t="shared" si="1290"/>
        <v>147000</v>
      </c>
      <c r="JQ88" s="25">
        <f t="shared" si="1291"/>
        <v>147000</v>
      </c>
      <c r="JR88" s="25">
        <f t="shared" si="1292"/>
        <v>147000</v>
      </c>
      <c r="JS88" s="28">
        <f t="shared" si="1059"/>
        <v>147000</v>
      </c>
      <c r="JT88" s="30">
        <f t="shared" si="1138"/>
        <v>0</v>
      </c>
      <c r="JU88" s="30">
        <f t="shared" si="1139"/>
        <v>0</v>
      </c>
      <c r="JV88" s="30">
        <f t="shared" si="1140"/>
        <v>0</v>
      </c>
      <c r="JW88" s="30">
        <f t="shared" si="1141"/>
        <v>0</v>
      </c>
      <c r="JX88" s="30">
        <f t="shared" si="1142"/>
        <v>0</v>
      </c>
      <c r="JY88" s="30">
        <f t="shared" si="1143"/>
        <v>0</v>
      </c>
      <c r="JZ88" s="30">
        <f t="shared" si="1144"/>
        <v>0</v>
      </c>
      <c r="KA88" s="30">
        <f t="shared" si="1145"/>
        <v>0</v>
      </c>
      <c r="KB88" s="30">
        <f t="shared" si="1146"/>
        <v>0</v>
      </c>
      <c r="KC88" s="30">
        <f t="shared" si="1147"/>
        <v>0</v>
      </c>
      <c r="KD88" s="30">
        <f t="shared" si="1148"/>
        <v>0</v>
      </c>
      <c r="KE88" s="30">
        <f t="shared" si="1149"/>
        <v>0</v>
      </c>
      <c r="KF88" s="30">
        <f t="shared" si="1150"/>
        <v>0</v>
      </c>
      <c r="KG88" s="30">
        <f t="shared" si="1151"/>
        <v>0</v>
      </c>
      <c r="KH88" s="30">
        <f t="shared" si="1152"/>
        <v>0</v>
      </c>
      <c r="KI88" s="30">
        <f t="shared" si="1153"/>
        <v>0</v>
      </c>
      <c r="KJ88" s="30">
        <f t="shared" si="1154"/>
        <v>0</v>
      </c>
      <c r="KK88" s="30">
        <f t="shared" si="1155"/>
        <v>0</v>
      </c>
      <c r="KL88" s="30">
        <f t="shared" si="1156"/>
        <v>0</v>
      </c>
      <c r="KM88" s="30">
        <f t="shared" si="1157"/>
        <v>0</v>
      </c>
      <c r="KN88" s="30">
        <f t="shared" si="1158"/>
        <v>0</v>
      </c>
      <c r="KO88" s="30">
        <f t="shared" si="1159"/>
        <v>0</v>
      </c>
      <c r="KP88" s="30">
        <f t="shared" si="1160"/>
        <v>0</v>
      </c>
      <c r="KQ88" s="30">
        <f t="shared" si="1161"/>
        <v>0</v>
      </c>
      <c r="KR88" s="30">
        <f t="shared" si="1162"/>
        <v>0</v>
      </c>
      <c r="KS88" s="30">
        <f t="shared" si="1163"/>
        <v>0</v>
      </c>
      <c r="KT88" s="30">
        <f t="shared" si="1164"/>
        <v>0</v>
      </c>
      <c r="KU88" s="30">
        <f t="shared" si="1165"/>
        <v>0</v>
      </c>
      <c r="KV88" s="30">
        <f t="shared" si="1166"/>
        <v>0</v>
      </c>
      <c r="KW88" s="30">
        <f t="shared" si="1167"/>
        <v>0</v>
      </c>
      <c r="KX88" s="30">
        <f t="shared" si="1168"/>
        <v>0</v>
      </c>
      <c r="KY88" s="30">
        <f t="shared" si="1169"/>
        <v>0</v>
      </c>
      <c r="KZ88" s="30">
        <f t="shared" si="1170"/>
        <v>64.449596774193552</v>
      </c>
      <c r="LA88" s="30">
        <f t="shared" si="1171"/>
        <v>276.20967741935482</v>
      </c>
      <c r="LB88" s="30">
        <f t="shared" si="1171"/>
        <v>276.20967741935482</v>
      </c>
      <c r="LC88" s="30">
        <f t="shared" si="1171"/>
        <v>276.20967741935482</v>
      </c>
      <c r="LD88" s="30">
        <f t="shared" si="1171"/>
        <v>276.20967741935482</v>
      </c>
      <c r="LE88" s="30">
        <f t="shared" si="1133"/>
        <v>276.20967741935482</v>
      </c>
      <c r="LF88" s="30">
        <f t="shared" si="1133"/>
        <v>276.20967741935482</v>
      </c>
      <c r="LG88" s="30">
        <f t="shared" si="1133"/>
        <v>276.20967741935482</v>
      </c>
      <c r="LH88" s="30">
        <f t="shared" si="1133"/>
        <v>276.20967741935482</v>
      </c>
      <c r="LI88" s="30">
        <f t="shared" si="1133"/>
        <v>276.20967741935482</v>
      </c>
      <c r="LJ88" s="30">
        <f t="shared" si="1133"/>
        <v>276.20967741935482</v>
      </c>
      <c r="LK88" s="30">
        <f t="shared" si="1133"/>
        <v>276.20967741935482</v>
      </c>
      <c r="LL88" s="30">
        <f t="shared" si="1133"/>
        <v>280.91330645161293</v>
      </c>
      <c r="LM88" s="30">
        <f t="shared" si="1133"/>
        <v>296.37096774193549</v>
      </c>
      <c r="LN88" s="30">
        <f t="shared" si="1133"/>
        <v>296.37096774193549</v>
      </c>
      <c r="LO88" s="30">
        <f t="shared" si="1133"/>
        <v>296.37096774193549</v>
      </c>
      <c r="LP88" s="30">
        <f t="shared" si="1133"/>
        <v>296.37096774193549</v>
      </c>
      <c r="LQ88" s="30">
        <f t="shared" si="1133"/>
        <v>296.37096774193549</v>
      </c>
      <c r="LR88" s="30">
        <f t="shared" si="1133"/>
        <v>296.37096774193549</v>
      </c>
      <c r="LS88" s="30">
        <f t="shared" si="1133"/>
        <v>296.37096774193549</v>
      </c>
      <c r="LT88" s="69">
        <f t="shared" si="1060"/>
        <v>296.37096774193549</v>
      </c>
      <c r="LU88" s="40">
        <f t="shared" si="1061"/>
        <v>296.37096774193549</v>
      </c>
      <c r="LV88" s="40">
        <f t="shared" si="1062"/>
        <v>0</v>
      </c>
    </row>
    <row r="89" spans="1:334" x14ac:dyDescent="0.25">
      <c r="A89" s="21">
        <f t="shared" si="1063"/>
        <v>88</v>
      </c>
      <c r="B89" s="22" t="s">
        <v>6</v>
      </c>
      <c r="C89" s="21" t="s">
        <v>543</v>
      </c>
      <c r="D89" s="22" t="s">
        <v>7</v>
      </c>
      <c r="E89" s="23" t="s">
        <v>792</v>
      </c>
      <c r="F89" s="21" t="s">
        <v>1031</v>
      </c>
      <c r="G89" s="23" t="s">
        <v>236</v>
      </c>
      <c r="H89" s="24" t="s">
        <v>463</v>
      </c>
      <c r="I89" s="21" t="s">
        <v>197</v>
      </c>
      <c r="J89" s="94">
        <v>41389</v>
      </c>
      <c r="K89" s="94">
        <v>44461</v>
      </c>
      <c r="L89" s="21" t="s">
        <v>275</v>
      </c>
      <c r="M89" s="51">
        <v>2163</v>
      </c>
      <c r="N89" s="51">
        <v>3605.07</v>
      </c>
      <c r="O89" s="26">
        <v>0.14000000000000001</v>
      </c>
      <c r="P89" s="52">
        <v>178410</v>
      </c>
      <c r="Q89" s="52">
        <v>1123322</v>
      </c>
      <c r="R89" s="52">
        <v>1053651</v>
      </c>
      <c r="S89" s="52">
        <v>1074288.888888889</v>
      </c>
      <c r="T89" s="51">
        <v>1033100</v>
      </c>
      <c r="U89" s="51">
        <v>1531577</v>
      </c>
      <c r="V89" s="51">
        <v>1543551</v>
      </c>
      <c r="W89" s="51">
        <v>1476652</v>
      </c>
      <c r="X89" s="51">
        <v>1916138.888888889</v>
      </c>
      <c r="Y89" s="51">
        <v>1547616.6666666667</v>
      </c>
      <c r="Z89" s="51">
        <v>1246470</v>
      </c>
      <c r="AA89" s="51">
        <v>2319688</v>
      </c>
      <c r="AB89" s="51">
        <v>2039569</v>
      </c>
      <c r="AC89" s="51">
        <v>1557767</v>
      </c>
      <c r="AD89" s="51">
        <v>2476213</v>
      </c>
      <c r="AE89" s="51">
        <v>3107480</v>
      </c>
      <c r="AF89" s="51">
        <v>1902195</v>
      </c>
      <c r="AG89" s="51">
        <v>1648595</v>
      </c>
      <c r="AH89" s="51">
        <v>2345651</v>
      </c>
      <c r="AI89" s="51">
        <v>1851100.2</v>
      </c>
      <c r="AJ89" s="51">
        <v>2202259</v>
      </c>
      <c r="AK89" s="51">
        <v>2760495</v>
      </c>
      <c r="AL89" s="51">
        <v>1380912</v>
      </c>
      <c r="AM89" s="51">
        <v>1579133</v>
      </c>
      <c r="AN89" s="51">
        <v>2065902</v>
      </c>
      <c r="AO89" s="51">
        <v>1639887</v>
      </c>
      <c r="AP89" s="51">
        <v>2122218</v>
      </c>
      <c r="AQ89" s="51">
        <v>2524368</v>
      </c>
      <c r="AR89" s="51">
        <v>1797790</v>
      </c>
      <c r="AS89" s="51">
        <v>1802579</v>
      </c>
      <c r="AT89" s="51">
        <v>1712100</v>
      </c>
      <c r="AU89" s="25">
        <v>1874229.1734009245</v>
      </c>
      <c r="AV89" s="25">
        <v>1864782</v>
      </c>
      <c r="AW89" s="25">
        <v>3034469</v>
      </c>
      <c r="AX89" s="25">
        <v>2309294.8059999999</v>
      </c>
      <c r="AY89" s="25">
        <v>2294427</v>
      </c>
      <c r="AZ89" s="25">
        <v>1966585</v>
      </c>
      <c r="BA89" s="25">
        <v>1805838</v>
      </c>
      <c r="BB89" s="25">
        <v>3748427</v>
      </c>
      <c r="BC89" s="25">
        <v>2586201</v>
      </c>
      <c r="BD89" s="75">
        <v>2334455</v>
      </c>
      <c r="BE89" s="75">
        <v>2445914</v>
      </c>
      <c r="BF89" s="75">
        <v>3192028</v>
      </c>
      <c r="BG89" s="75">
        <v>3095087</v>
      </c>
      <c r="BH89" s="75">
        <v>2589899</v>
      </c>
      <c r="BI89" s="75">
        <v>2991767</v>
      </c>
      <c r="BJ89" s="75">
        <v>2067648</v>
      </c>
      <c r="BK89" s="75">
        <v>1770422</v>
      </c>
      <c r="BL89" s="75">
        <v>2571385</v>
      </c>
      <c r="BM89" s="75">
        <v>2190563</v>
      </c>
      <c r="BN89" s="75">
        <v>2099493</v>
      </c>
      <c r="BO89" s="75">
        <v>2768651</v>
      </c>
      <c r="BP89" s="28">
        <f t="shared" si="1057"/>
        <v>2407523</v>
      </c>
      <c r="BQ89" s="29">
        <f t="shared" si="523"/>
        <v>82.482662968099859</v>
      </c>
      <c r="BR89" s="29">
        <f t="shared" si="524"/>
        <v>519.33518261673601</v>
      </c>
      <c r="BS89" s="29">
        <f t="shared" si="525"/>
        <v>487.12482662968102</v>
      </c>
      <c r="BT89" s="29">
        <f t="shared" si="526"/>
        <v>496.66615297683262</v>
      </c>
      <c r="BU89" s="29">
        <f t="shared" si="527"/>
        <v>477.62367082755435</v>
      </c>
      <c r="BV89" s="29">
        <f t="shared" si="528"/>
        <v>708.07998150716594</v>
      </c>
      <c r="BW89" s="29">
        <f t="shared" si="529"/>
        <v>713.61581137309292</v>
      </c>
      <c r="BX89" s="29">
        <f t="shared" si="530"/>
        <v>682.68700878409618</v>
      </c>
      <c r="BY89" s="29">
        <f t="shared" si="531"/>
        <v>885.87096111367964</v>
      </c>
      <c r="BZ89" s="29">
        <f t="shared" si="532"/>
        <v>715.49545384496844</v>
      </c>
      <c r="CA89" s="29">
        <f t="shared" si="533"/>
        <v>576.26907073509017</v>
      </c>
      <c r="CB89" s="29">
        <f t="shared" si="534"/>
        <v>1072.4401294498382</v>
      </c>
      <c r="CC89" s="29">
        <f t="shared" si="535"/>
        <v>942.93527508090619</v>
      </c>
      <c r="CD89" s="29">
        <f t="shared" si="536"/>
        <v>720.1881645862228</v>
      </c>
      <c r="CE89" s="29">
        <f t="shared" si="537"/>
        <v>1144.8049006010172</v>
      </c>
      <c r="CF89" s="29">
        <f t="shared" si="538"/>
        <v>1436.6527970411466</v>
      </c>
      <c r="CG89" s="29">
        <f t="shared" si="539"/>
        <v>879.42441054091535</v>
      </c>
      <c r="CH89" s="29">
        <f t="shared" si="540"/>
        <v>762.17984281091083</v>
      </c>
      <c r="CI89" s="29">
        <f t="shared" si="541"/>
        <v>1084.4433656957929</v>
      </c>
      <c r="CJ89" s="29">
        <f t="shared" si="542"/>
        <v>855.80221914008325</v>
      </c>
      <c r="CK89" s="29">
        <f t="shared" si="543"/>
        <v>1018.1502542764679</v>
      </c>
      <c r="CL89" s="29">
        <f t="shared" si="544"/>
        <v>1276.2343966712899</v>
      </c>
      <c r="CM89" s="29">
        <f t="shared" si="545"/>
        <v>638.42441054091535</v>
      </c>
      <c r="CN89" s="29">
        <f t="shared" si="546"/>
        <v>730.06611188164584</v>
      </c>
      <c r="CO89" s="29">
        <f t="shared" si="547"/>
        <v>955.10957004160889</v>
      </c>
      <c r="CP89" s="29">
        <f t="shared" si="548"/>
        <v>758.15395284327326</v>
      </c>
      <c r="CQ89" s="29">
        <f t="shared" si="549"/>
        <v>981.14563106796118</v>
      </c>
      <c r="CR89" s="29">
        <f t="shared" si="839"/>
        <v>1167.0679611650485</v>
      </c>
      <c r="CS89" s="29">
        <f t="shared" si="839"/>
        <v>831.15580212667589</v>
      </c>
      <c r="CT89" s="29">
        <f t="shared" si="839"/>
        <v>833.36985668053626</v>
      </c>
      <c r="CU89" s="29">
        <f t="shared" si="839"/>
        <v>791.53952843273237</v>
      </c>
      <c r="CV89" s="29">
        <f t="shared" si="839"/>
        <v>866.49522579793086</v>
      </c>
      <c r="CW89" s="29">
        <f t="shared" si="839"/>
        <v>862.12760055478498</v>
      </c>
      <c r="CX89" s="29">
        <f t="shared" si="834"/>
        <v>1402.8982894128526</v>
      </c>
      <c r="CY89" s="29">
        <f t="shared" si="834"/>
        <v>1067.6351391585761</v>
      </c>
      <c r="CZ89" s="29">
        <f t="shared" si="834"/>
        <v>1060.761442441054</v>
      </c>
      <c r="DA89" s="29">
        <f t="shared" si="834"/>
        <v>909.19325011558021</v>
      </c>
      <c r="DB89" s="29">
        <f t="shared" si="834"/>
        <v>834.87656033287101</v>
      </c>
      <c r="DC89" s="29">
        <f t="shared" si="834"/>
        <v>1732.9759593157651</v>
      </c>
      <c r="DD89" s="29">
        <f t="shared" si="834"/>
        <v>1195.6546463245493</v>
      </c>
      <c r="DE89" s="29">
        <f t="shared" si="551"/>
        <v>1079.2672214516874</v>
      </c>
      <c r="DF89" s="29">
        <f t="shared" si="552"/>
        <v>1130.7970411465558</v>
      </c>
      <c r="DG89" s="29">
        <f t="shared" si="553"/>
        <v>1475.7411003236246</v>
      </c>
      <c r="DH89" s="29">
        <f t="shared" si="554"/>
        <v>1430.9232547387887</v>
      </c>
      <c r="DI89" s="29">
        <f t="shared" si="555"/>
        <v>1197.3643088303284</v>
      </c>
      <c r="DJ89" s="29">
        <f t="shared" si="556"/>
        <v>1383.1562644475266</v>
      </c>
      <c r="DK89" s="29">
        <f t="shared" si="556"/>
        <v>955.91678224687928</v>
      </c>
      <c r="DL89" s="29">
        <f t="shared" si="556"/>
        <v>818.50300508552937</v>
      </c>
      <c r="DM89" s="29">
        <f t="shared" si="556"/>
        <v>1188.8049006010172</v>
      </c>
      <c r="DN89" s="29">
        <f t="shared" si="557"/>
        <v>1012.7429496070273</v>
      </c>
      <c r="DO89" s="29">
        <f t="shared" si="557"/>
        <v>970.63938973647714</v>
      </c>
      <c r="DP89" s="29">
        <f t="shared" si="557"/>
        <v>1280.0050855293573</v>
      </c>
      <c r="DQ89" s="105">
        <f t="shared" si="558"/>
        <v>1113.0480813684696</v>
      </c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>
        <v>0</v>
      </c>
      <c r="EF89" s="51">
        <v>0</v>
      </c>
      <c r="EG89" s="51">
        <v>0</v>
      </c>
      <c r="EH89" s="51">
        <v>0</v>
      </c>
      <c r="EI89" s="51">
        <v>0</v>
      </c>
      <c r="EJ89" s="51">
        <v>0</v>
      </c>
      <c r="EK89" s="51">
        <v>0</v>
      </c>
      <c r="EL89" s="51">
        <v>0</v>
      </c>
      <c r="EM89" s="51">
        <v>0</v>
      </c>
      <c r="EN89" s="51">
        <v>0</v>
      </c>
      <c r="EO89" s="51">
        <v>0</v>
      </c>
      <c r="EP89" s="25">
        <v>0</v>
      </c>
      <c r="EQ89" s="25">
        <v>0</v>
      </c>
      <c r="ER89" s="25">
        <v>0</v>
      </c>
      <c r="ES89" s="25">
        <v>0</v>
      </c>
      <c r="ET89" s="25">
        <v>0</v>
      </c>
      <c r="EU89" s="25">
        <v>0</v>
      </c>
      <c r="EV89" s="25">
        <v>0</v>
      </c>
      <c r="EW89" s="25">
        <v>0</v>
      </c>
      <c r="EX89" s="25">
        <v>0</v>
      </c>
      <c r="EY89" s="25">
        <v>141293</v>
      </c>
      <c r="EZ89" s="25">
        <v>486675</v>
      </c>
      <c r="FA89" s="25">
        <v>486675</v>
      </c>
      <c r="FB89" s="25">
        <v>486675</v>
      </c>
      <c r="FC89" s="25">
        <v>486675</v>
      </c>
      <c r="FD89" s="25">
        <v>486675</v>
      </c>
      <c r="FE89" s="25">
        <v>486675</v>
      </c>
      <c r="FF89" s="25">
        <v>486675</v>
      </c>
      <c r="FG89" s="25">
        <v>486675</v>
      </c>
      <c r="FH89" s="25">
        <v>486675</v>
      </c>
      <c r="FI89" s="25">
        <v>486675</v>
      </c>
      <c r="FJ89" s="25">
        <v>486675</v>
      </c>
      <c r="FK89" s="25">
        <v>486675</v>
      </c>
      <c r="FL89" s="25">
        <v>486675</v>
      </c>
      <c r="FM89" s="25">
        <v>486675</v>
      </c>
      <c r="FN89" s="25">
        <v>486675</v>
      </c>
      <c r="FO89" s="25">
        <v>486675</v>
      </c>
      <c r="FP89" s="25">
        <v>486675</v>
      </c>
      <c r="FQ89" s="75">
        <v>486675</v>
      </c>
      <c r="FR89" s="28">
        <f t="shared" si="1058"/>
        <v>486675</v>
      </c>
      <c r="FS89" s="51">
        <v>0</v>
      </c>
      <c r="FT89" s="51">
        <v>36356</v>
      </c>
      <c r="FU89" s="51">
        <v>147511</v>
      </c>
      <c r="FV89" s="51">
        <v>193372</v>
      </c>
      <c r="FW89" s="51">
        <v>185958</v>
      </c>
      <c r="FX89" s="51">
        <v>275684</v>
      </c>
      <c r="FY89" s="51">
        <v>277839</v>
      </c>
      <c r="FZ89" s="51">
        <v>265797</v>
      </c>
      <c r="GA89" s="51">
        <v>344905</v>
      </c>
      <c r="GB89" s="51">
        <v>278571</v>
      </c>
      <c r="GC89" s="51">
        <v>224365</v>
      </c>
      <c r="GD89" s="51">
        <v>371150</v>
      </c>
      <c r="GE89" s="51">
        <v>326331.03999999998</v>
      </c>
      <c r="GF89" s="51">
        <v>249242.72</v>
      </c>
      <c r="GG89" s="51">
        <v>396194.08</v>
      </c>
      <c r="GH89" s="51">
        <v>497196.79999999999</v>
      </c>
      <c r="GI89" s="51">
        <v>304351.2</v>
      </c>
      <c r="GJ89" s="51">
        <v>263775.2</v>
      </c>
      <c r="GK89" s="51">
        <v>375304.16000000003</v>
      </c>
      <c r="GL89" s="51">
        <v>281084</v>
      </c>
      <c r="GM89" s="51">
        <v>352361.44</v>
      </c>
      <c r="GN89" s="51">
        <v>441679.2</v>
      </c>
      <c r="GO89" s="51">
        <v>207137</v>
      </c>
      <c r="GP89" s="51">
        <v>236870</v>
      </c>
      <c r="GQ89" s="25">
        <v>309885</v>
      </c>
      <c r="GR89" s="25">
        <v>245850</v>
      </c>
      <c r="GS89" s="25">
        <v>318333</v>
      </c>
      <c r="GT89" s="25">
        <v>378655</v>
      </c>
      <c r="GU89" s="25">
        <v>269669</v>
      </c>
      <c r="GV89" s="25">
        <v>270387</v>
      </c>
      <c r="GW89" s="25">
        <v>256815</v>
      </c>
      <c r="GX89" s="25">
        <v>300396</v>
      </c>
      <c r="GY89" s="25">
        <v>279717</v>
      </c>
      <c r="GZ89" s="25">
        <v>273145</v>
      </c>
      <c r="HA89" s="25">
        <v>0</v>
      </c>
      <c r="HB89" s="25">
        <v>0</v>
      </c>
      <c r="HC89" s="75">
        <v>0</v>
      </c>
      <c r="HD89" s="75">
        <v>0</v>
      </c>
      <c r="HE89" s="75">
        <v>0</v>
      </c>
      <c r="HF89" s="75">
        <v>0</v>
      </c>
      <c r="HG89" s="75">
        <v>0</v>
      </c>
      <c r="HH89" s="75">
        <v>0</v>
      </c>
      <c r="HI89" s="75">
        <v>0</v>
      </c>
      <c r="HJ89" s="75">
        <v>0</v>
      </c>
      <c r="HK89" s="75">
        <v>0</v>
      </c>
      <c r="HL89" s="75">
        <v>0</v>
      </c>
      <c r="HM89" s="75">
        <v>0</v>
      </c>
      <c r="HN89" s="75">
        <v>0</v>
      </c>
      <c r="HO89" s="75">
        <v>0</v>
      </c>
      <c r="HP89" s="75">
        <v>0</v>
      </c>
      <c r="HQ89" s="75">
        <v>0</v>
      </c>
      <c r="HR89" s="75">
        <v>0</v>
      </c>
      <c r="HS89" s="51">
        <f t="shared" si="1265"/>
        <v>0</v>
      </c>
      <c r="HT89" s="51">
        <f t="shared" si="1266"/>
        <v>36356</v>
      </c>
      <c r="HU89" s="51">
        <f t="shared" si="1267"/>
        <v>147511</v>
      </c>
      <c r="HV89" s="51">
        <f t="shared" si="1268"/>
        <v>193372</v>
      </c>
      <c r="HW89" s="51">
        <f t="shared" si="1269"/>
        <v>185958</v>
      </c>
      <c r="HX89" s="51">
        <f t="shared" si="1270"/>
        <v>275684</v>
      </c>
      <c r="HY89" s="51">
        <f t="shared" si="1271"/>
        <v>277839</v>
      </c>
      <c r="HZ89" s="51">
        <f t="shared" si="1272"/>
        <v>265797</v>
      </c>
      <c r="IA89" s="51">
        <f t="shared" si="1273"/>
        <v>344905</v>
      </c>
      <c r="IB89" s="51">
        <f t="shared" si="1274"/>
        <v>278571</v>
      </c>
      <c r="IC89" s="51">
        <f t="shared" si="1275"/>
        <v>224365</v>
      </c>
      <c r="ID89" s="51">
        <f t="shared" si="1276"/>
        <v>371150</v>
      </c>
      <c r="IE89" s="51">
        <f t="shared" si="1277"/>
        <v>326331.03999999998</v>
      </c>
      <c r="IF89" s="51">
        <f t="shared" si="1278"/>
        <v>249242.72</v>
      </c>
      <c r="IG89" s="51">
        <f t="shared" si="1279"/>
        <v>396194.08</v>
      </c>
      <c r="IH89" s="51">
        <f t="shared" si="1280"/>
        <v>497196.79999999999</v>
      </c>
      <c r="II89" s="51">
        <f t="shared" si="1281"/>
        <v>304351.2</v>
      </c>
      <c r="IJ89" s="51">
        <f t="shared" si="1282"/>
        <v>263775.2</v>
      </c>
      <c r="IK89" s="51">
        <f t="shared" si="1283"/>
        <v>375304.16000000003</v>
      </c>
      <c r="IL89" s="51">
        <f t="shared" si="1284"/>
        <v>281084</v>
      </c>
      <c r="IM89" s="51">
        <f t="shared" si="1285"/>
        <v>352361.44</v>
      </c>
      <c r="IN89" s="51">
        <f t="shared" si="1286"/>
        <v>441679.2</v>
      </c>
      <c r="IO89" s="51">
        <f t="shared" si="1287"/>
        <v>207137</v>
      </c>
      <c r="IP89" s="51">
        <f t="shared" si="1288"/>
        <v>236870</v>
      </c>
      <c r="IQ89" s="51">
        <f t="shared" si="840"/>
        <v>309885</v>
      </c>
      <c r="IR89" s="51">
        <f t="shared" si="841"/>
        <v>245850</v>
      </c>
      <c r="IS89" s="51">
        <f t="shared" si="1134"/>
        <v>318333</v>
      </c>
      <c r="IT89" s="51">
        <f t="shared" si="1135"/>
        <v>378655</v>
      </c>
      <c r="IU89" s="51">
        <f t="shared" si="1136"/>
        <v>269669</v>
      </c>
      <c r="IV89" s="51">
        <f t="shared" si="1137"/>
        <v>270387</v>
      </c>
      <c r="IW89" s="51">
        <f t="shared" si="671"/>
        <v>256815</v>
      </c>
      <c r="IX89" s="25">
        <f t="shared" si="1289"/>
        <v>300396</v>
      </c>
      <c r="IY89" s="25">
        <f t="shared" si="672"/>
        <v>279717</v>
      </c>
      <c r="IZ89" s="25">
        <f t="shared" si="673"/>
        <v>414438</v>
      </c>
      <c r="JA89" s="25">
        <f t="shared" si="842"/>
        <v>486675</v>
      </c>
      <c r="JB89" s="25">
        <f t="shared" si="1293"/>
        <v>486675</v>
      </c>
      <c r="JC89" s="25">
        <f t="shared" si="1294"/>
        <v>486675</v>
      </c>
      <c r="JD89" s="25">
        <f t="shared" si="835"/>
        <v>486675</v>
      </c>
      <c r="JE89" s="25">
        <f t="shared" si="836"/>
        <v>486675</v>
      </c>
      <c r="JF89" s="25">
        <f t="shared" si="845"/>
        <v>486675</v>
      </c>
      <c r="JG89" s="25">
        <f t="shared" si="846"/>
        <v>486675</v>
      </c>
      <c r="JH89" s="25">
        <f t="shared" si="847"/>
        <v>486675</v>
      </c>
      <c r="JI89" s="25">
        <f t="shared" si="848"/>
        <v>486675</v>
      </c>
      <c r="JJ89" s="25">
        <f t="shared" ref="JJ89:JJ107" si="1329">+FI89+HJ89</f>
        <v>486675</v>
      </c>
      <c r="JK89" s="25">
        <f t="shared" ref="JK89:JK107" si="1330">+FJ89+HK89</f>
        <v>486675</v>
      </c>
      <c r="JL89" s="25">
        <f t="shared" si="837"/>
        <v>486675</v>
      </c>
      <c r="JM89" s="25">
        <f t="shared" si="838"/>
        <v>486675</v>
      </c>
      <c r="JN89" s="25">
        <f t="shared" si="1295"/>
        <v>486675</v>
      </c>
      <c r="JO89" s="25">
        <f t="shared" si="1296"/>
        <v>486675</v>
      </c>
      <c r="JP89" s="25">
        <f t="shared" si="1290"/>
        <v>486675</v>
      </c>
      <c r="JQ89" s="25">
        <f t="shared" si="1291"/>
        <v>486675</v>
      </c>
      <c r="JR89" s="25">
        <f t="shared" si="1292"/>
        <v>486675</v>
      </c>
      <c r="JS89" s="28">
        <f t="shared" si="1059"/>
        <v>486675</v>
      </c>
      <c r="JT89" s="30">
        <f t="shared" si="1138"/>
        <v>0</v>
      </c>
      <c r="JU89" s="30">
        <f t="shared" si="1139"/>
        <v>10.084686289031835</v>
      </c>
      <c r="JV89" s="30">
        <f t="shared" si="1140"/>
        <v>40.917652084425541</v>
      </c>
      <c r="JW89" s="30">
        <f t="shared" si="1141"/>
        <v>53.638902989401032</v>
      </c>
      <c r="JX89" s="30">
        <f t="shared" si="1142"/>
        <v>51.582354850252557</v>
      </c>
      <c r="JY89" s="30">
        <f t="shared" si="1143"/>
        <v>76.471191960211584</v>
      </c>
      <c r="JZ89" s="30">
        <f t="shared" si="1144"/>
        <v>77.068961212958413</v>
      </c>
      <c r="KA89" s="30">
        <f t="shared" si="1145"/>
        <v>73.728665462806546</v>
      </c>
      <c r="KB89" s="30">
        <f t="shared" si="1146"/>
        <v>95.67220608753783</v>
      </c>
      <c r="KC89" s="30">
        <f t="shared" si="1147"/>
        <v>77.272008587905361</v>
      </c>
      <c r="KD89" s="30">
        <f t="shared" si="1148"/>
        <v>62.235962131109794</v>
      </c>
      <c r="KE89" s="30">
        <f t="shared" si="1149"/>
        <v>102.95223116333385</v>
      </c>
      <c r="KF89" s="30">
        <f t="shared" si="1150"/>
        <v>90.520028737306063</v>
      </c>
      <c r="KG89" s="30">
        <f t="shared" si="1151"/>
        <v>69.136721339668853</v>
      </c>
      <c r="KH89" s="30">
        <f t="shared" si="1152"/>
        <v>109.89913649388222</v>
      </c>
      <c r="KI89" s="30">
        <f t="shared" si="1153"/>
        <v>137.91599053555132</v>
      </c>
      <c r="KJ89" s="30">
        <f t="shared" si="1154"/>
        <v>84.423104128352563</v>
      </c>
      <c r="KK89" s="30">
        <f t="shared" si="1155"/>
        <v>73.16784417500908</v>
      </c>
      <c r="KL89" s="30">
        <f t="shared" si="1156"/>
        <v>104.10454165938526</v>
      </c>
      <c r="KM89" s="30">
        <f t="shared" si="1157"/>
        <v>77.96908243113171</v>
      </c>
      <c r="KN89" s="30">
        <f t="shared" si="1158"/>
        <v>97.740526536239244</v>
      </c>
      <c r="KO89" s="30">
        <f t="shared" si="1159"/>
        <v>122.51612312659671</v>
      </c>
      <c r="KP89" s="30">
        <f t="shared" si="1160"/>
        <v>57.45713675462612</v>
      </c>
      <c r="KQ89" s="30">
        <f t="shared" si="1161"/>
        <v>65.704688119786852</v>
      </c>
      <c r="KR89" s="30">
        <f t="shared" si="1162"/>
        <v>85.958108996496591</v>
      </c>
      <c r="KS89" s="30">
        <f t="shared" si="1163"/>
        <v>68.195624495502159</v>
      </c>
      <c r="KT89" s="30">
        <f t="shared" si="1164"/>
        <v>88.301475422113853</v>
      </c>
      <c r="KU89" s="30">
        <f t="shared" si="1165"/>
        <v>105.03402153078858</v>
      </c>
      <c r="KV89" s="30">
        <f t="shared" si="1166"/>
        <v>74.802708407881113</v>
      </c>
      <c r="KW89" s="30">
        <f t="shared" si="1167"/>
        <v>75.001872363088651</v>
      </c>
      <c r="KX89" s="30">
        <f t="shared" si="1168"/>
        <v>71.23717431284274</v>
      </c>
      <c r="KY89" s="30">
        <f t="shared" si="1169"/>
        <v>83.325982574540845</v>
      </c>
      <c r="KZ89" s="30">
        <f t="shared" si="1170"/>
        <v>77.589894232289524</v>
      </c>
      <c r="LA89" s="30">
        <f t="shared" si="1171"/>
        <v>114.95976499762834</v>
      </c>
      <c r="LB89" s="30">
        <f t="shared" si="1171"/>
        <v>134.99737869167589</v>
      </c>
      <c r="LC89" s="30">
        <f t="shared" si="1171"/>
        <v>134.99737869167589</v>
      </c>
      <c r="LD89" s="30">
        <f t="shared" si="1171"/>
        <v>134.99737869167589</v>
      </c>
      <c r="LE89" s="30">
        <f t="shared" si="1133"/>
        <v>134.99737869167589</v>
      </c>
      <c r="LF89" s="30">
        <f t="shared" si="1133"/>
        <v>134.99737869167589</v>
      </c>
      <c r="LG89" s="30">
        <f t="shared" si="1133"/>
        <v>134.99737869167589</v>
      </c>
      <c r="LH89" s="30">
        <f t="shared" si="1133"/>
        <v>134.99737869167589</v>
      </c>
      <c r="LI89" s="30">
        <f t="shared" si="1133"/>
        <v>134.99737869167589</v>
      </c>
      <c r="LJ89" s="30">
        <f t="shared" si="1133"/>
        <v>134.99737869167589</v>
      </c>
      <c r="LK89" s="30">
        <f t="shared" si="1133"/>
        <v>134.99737869167589</v>
      </c>
      <c r="LL89" s="30">
        <f t="shared" si="1133"/>
        <v>134.99737869167589</v>
      </c>
      <c r="LM89" s="30">
        <f t="shared" si="1133"/>
        <v>134.99737869167589</v>
      </c>
      <c r="LN89" s="30">
        <f t="shared" si="1133"/>
        <v>134.99737869167589</v>
      </c>
      <c r="LO89" s="30">
        <f t="shared" si="1133"/>
        <v>134.99737869167589</v>
      </c>
      <c r="LP89" s="30">
        <f t="shared" si="1133"/>
        <v>134.99737869167589</v>
      </c>
      <c r="LQ89" s="30">
        <f t="shared" si="1133"/>
        <v>134.99737869167589</v>
      </c>
      <c r="LR89" s="30">
        <f t="shared" si="1133"/>
        <v>134.99737869167589</v>
      </c>
      <c r="LS89" s="30">
        <f t="shared" si="1133"/>
        <v>134.99737869167589</v>
      </c>
      <c r="LT89" s="69">
        <f t="shared" si="1060"/>
        <v>134.99737869167589</v>
      </c>
      <c r="LU89" s="40">
        <f t="shared" si="1061"/>
        <v>134.99737869167589</v>
      </c>
      <c r="LV89" s="40">
        <f t="shared" si="1062"/>
        <v>0</v>
      </c>
    </row>
    <row r="90" spans="1:334" x14ac:dyDescent="0.25">
      <c r="A90" s="21">
        <f t="shared" si="1063"/>
        <v>89</v>
      </c>
      <c r="B90" s="22" t="s">
        <v>6</v>
      </c>
      <c r="C90" s="21" t="s">
        <v>544</v>
      </c>
      <c r="D90" s="22" t="s">
        <v>7</v>
      </c>
      <c r="E90" s="23" t="s">
        <v>871</v>
      </c>
      <c r="F90" s="21" t="s">
        <v>1130</v>
      </c>
      <c r="G90" s="23" t="s">
        <v>69</v>
      </c>
      <c r="H90" s="24" t="s">
        <v>463</v>
      </c>
      <c r="I90" s="21" t="s">
        <v>197</v>
      </c>
      <c r="J90" s="94">
        <v>41386</v>
      </c>
      <c r="K90" s="94">
        <v>44461</v>
      </c>
      <c r="L90" s="21" t="s">
        <v>275</v>
      </c>
      <c r="M90" s="51">
        <v>1159</v>
      </c>
      <c r="N90" s="51">
        <v>1931.71</v>
      </c>
      <c r="O90" s="26">
        <v>0.14000000000000001</v>
      </c>
      <c r="P90" s="52">
        <v>123286</v>
      </c>
      <c r="Q90" s="52">
        <v>651520</v>
      </c>
      <c r="R90" s="52">
        <v>695202</v>
      </c>
      <c r="S90" s="52">
        <v>949583.33333333337</v>
      </c>
      <c r="T90" s="51">
        <v>733505.55555555562</v>
      </c>
      <c r="U90" s="51">
        <v>375348</v>
      </c>
      <c r="V90" s="51">
        <v>552711</v>
      </c>
      <c r="W90" s="51">
        <v>537772</v>
      </c>
      <c r="X90" s="51">
        <v>743622.22222222225</v>
      </c>
      <c r="Y90" s="51">
        <v>810466.66666666674</v>
      </c>
      <c r="Z90" s="51">
        <v>407621</v>
      </c>
      <c r="AA90" s="51">
        <v>534664</v>
      </c>
      <c r="AB90" s="51">
        <v>677813</v>
      </c>
      <c r="AC90" s="51">
        <v>732939</v>
      </c>
      <c r="AD90" s="51">
        <v>672723</v>
      </c>
      <c r="AE90" s="51">
        <v>1493919</v>
      </c>
      <c r="AF90" s="51">
        <v>1085875</v>
      </c>
      <c r="AG90" s="51">
        <v>664604</v>
      </c>
      <c r="AH90" s="51">
        <v>932309</v>
      </c>
      <c r="AI90" s="51">
        <v>844880.4</v>
      </c>
      <c r="AJ90" s="51">
        <v>985613</v>
      </c>
      <c r="AK90" s="51">
        <v>1325335</v>
      </c>
      <c r="AL90" s="51">
        <v>560457</v>
      </c>
      <c r="AM90" s="51">
        <v>624432</v>
      </c>
      <c r="AN90" s="51">
        <v>721320</v>
      </c>
      <c r="AO90" s="51">
        <v>664254</v>
      </c>
      <c r="AP90" s="51">
        <v>775168</v>
      </c>
      <c r="AQ90" s="51">
        <v>1124269</v>
      </c>
      <c r="AR90" s="51">
        <v>908444</v>
      </c>
      <c r="AS90" s="51">
        <v>832666</v>
      </c>
      <c r="AT90" s="51">
        <v>819862</v>
      </c>
      <c r="AU90" s="25">
        <v>975225</v>
      </c>
      <c r="AV90" s="25">
        <v>780813</v>
      </c>
      <c r="AW90" s="25">
        <v>1045222</v>
      </c>
      <c r="AX90" s="25">
        <v>887281.56579999998</v>
      </c>
      <c r="AY90" s="25">
        <v>766167</v>
      </c>
      <c r="AZ90" s="25">
        <v>662224</v>
      </c>
      <c r="BA90" s="25">
        <v>786532</v>
      </c>
      <c r="BB90" s="25">
        <v>690385</v>
      </c>
      <c r="BC90" s="25">
        <v>1243861</v>
      </c>
      <c r="BD90" s="75">
        <v>865479</v>
      </c>
      <c r="BE90" s="75">
        <v>669623</v>
      </c>
      <c r="BF90" s="75">
        <v>702973</v>
      </c>
      <c r="BG90" s="75">
        <v>589024</v>
      </c>
      <c r="BH90" s="75">
        <v>1135470</v>
      </c>
      <c r="BI90" s="75">
        <v>937013</v>
      </c>
      <c r="BJ90" s="75">
        <v>654518</v>
      </c>
      <c r="BK90" s="75">
        <v>671181</v>
      </c>
      <c r="BL90" s="75">
        <v>884432</v>
      </c>
      <c r="BM90" s="75">
        <v>596659</v>
      </c>
      <c r="BN90" s="75">
        <v>644646</v>
      </c>
      <c r="BO90" s="75">
        <v>976836</v>
      </c>
      <c r="BP90" s="28">
        <f t="shared" si="1057"/>
        <v>775643.25</v>
      </c>
      <c r="BQ90" s="29">
        <f t="shared" si="523"/>
        <v>106.37273511647972</v>
      </c>
      <c r="BR90" s="29">
        <f t="shared" si="524"/>
        <v>562.13977566867993</v>
      </c>
      <c r="BS90" s="29">
        <f t="shared" si="525"/>
        <v>599.82916307161349</v>
      </c>
      <c r="BT90" s="29">
        <f t="shared" si="526"/>
        <v>819.31262582686225</v>
      </c>
      <c r="BU90" s="29">
        <f t="shared" si="527"/>
        <v>632.8779599271403</v>
      </c>
      <c r="BV90" s="29">
        <f t="shared" si="528"/>
        <v>323.85504745470234</v>
      </c>
      <c r="BW90" s="29">
        <f t="shared" si="529"/>
        <v>476.88610871440898</v>
      </c>
      <c r="BX90" s="29">
        <f t="shared" si="530"/>
        <v>463.9965487489215</v>
      </c>
      <c r="BY90" s="29">
        <f t="shared" si="531"/>
        <v>641.60674911322019</v>
      </c>
      <c r="BZ90" s="29">
        <f t="shared" si="532"/>
        <v>699.28098935864261</v>
      </c>
      <c r="CA90" s="29">
        <f t="shared" si="533"/>
        <v>351.70060396893876</v>
      </c>
      <c r="CB90" s="29">
        <f t="shared" si="534"/>
        <v>461.31492666091458</v>
      </c>
      <c r="CC90" s="29">
        <f t="shared" si="535"/>
        <v>584.82571182053493</v>
      </c>
      <c r="CD90" s="29">
        <f t="shared" si="536"/>
        <v>632.38912855910269</v>
      </c>
      <c r="CE90" s="29">
        <f t="shared" si="537"/>
        <v>580.43399482312338</v>
      </c>
      <c r="CF90" s="29">
        <f t="shared" si="538"/>
        <v>1288.972389991372</v>
      </c>
      <c r="CG90" s="29">
        <f t="shared" si="539"/>
        <v>936.90681622088005</v>
      </c>
      <c r="CH90" s="29">
        <f t="shared" si="540"/>
        <v>573.42881794650566</v>
      </c>
      <c r="CI90" s="29">
        <f t="shared" si="541"/>
        <v>804.40811044003453</v>
      </c>
      <c r="CJ90" s="29">
        <f t="shared" si="542"/>
        <v>728.97359792924942</v>
      </c>
      <c r="CK90" s="29">
        <f t="shared" si="543"/>
        <v>850.39948231233825</v>
      </c>
      <c r="CL90" s="29">
        <f t="shared" si="544"/>
        <v>1143.5159620362381</v>
      </c>
      <c r="CM90" s="29">
        <f t="shared" si="545"/>
        <v>483.56945642795512</v>
      </c>
      <c r="CN90" s="29">
        <f t="shared" si="546"/>
        <v>538.76790336496981</v>
      </c>
      <c r="CO90" s="29">
        <f t="shared" si="547"/>
        <v>622.36410698878342</v>
      </c>
      <c r="CP90" s="29">
        <f t="shared" si="548"/>
        <v>573.12683347713551</v>
      </c>
      <c r="CQ90" s="29">
        <f t="shared" si="549"/>
        <v>668.82484900776535</v>
      </c>
      <c r="CR90" s="29">
        <f t="shared" si="839"/>
        <v>970.03364969801555</v>
      </c>
      <c r="CS90" s="29">
        <f t="shared" si="839"/>
        <v>783.81708369283865</v>
      </c>
      <c r="CT90" s="29">
        <f t="shared" si="839"/>
        <v>718.43485763589297</v>
      </c>
      <c r="CU90" s="29">
        <f t="shared" si="839"/>
        <v>707.38740293356341</v>
      </c>
      <c r="CV90" s="29">
        <f t="shared" si="839"/>
        <v>841.43658326143225</v>
      </c>
      <c r="CW90" s="29">
        <f t="shared" si="839"/>
        <v>673.69542709232098</v>
      </c>
      <c r="CX90" s="29">
        <f t="shared" si="834"/>
        <v>901.83088869715277</v>
      </c>
      <c r="CY90" s="29">
        <f t="shared" si="834"/>
        <v>765.55786522864537</v>
      </c>
      <c r="CZ90" s="29">
        <f t="shared" si="834"/>
        <v>661.05867126833482</v>
      </c>
      <c r="DA90" s="29">
        <f t="shared" si="834"/>
        <v>571.37532355478857</v>
      </c>
      <c r="DB90" s="29">
        <f t="shared" si="834"/>
        <v>678.62985332182916</v>
      </c>
      <c r="DC90" s="29">
        <f t="shared" si="834"/>
        <v>595.67299396031058</v>
      </c>
      <c r="DD90" s="29">
        <f t="shared" si="834"/>
        <v>1073.2191544434859</v>
      </c>
      <c r="DE90" s="29">
        <f t="shared" si="551"/>
        <v>746.7463330457291</v>
      </c>
      <c r="DF90" s="29">
        <f t="shared" si="552"/>
        <v>577.75927523727353</v>
      </c>
      <c r="DG90" s="29">
        <f t="shared" si="553"/>
        <v>606.53408110440034</v>
      </c>
      <c r="DH90" s="29">
        <f t="shared" si="554"/>
        <v>508.21742881794648</v>
      </c>
      <c r="DI90" s="29">
        <f t="shared" si="555"/>
        <v>979.69801553062985</v>
      </c>
      <c r="DJ90" s="29">
        <f t="shared" si="556"/>
        <v>808.46678170836924</v>
      </c>
      <c r="DK90" s="29">
        <f t="shared" si="556"/>
        <v>564.72648835202756</v>
      </c>
      <c r="DL90" s="29">
        <f t="shared" si="556"/>
        <v>579.10353753235552</v>
      </c>
      <c r="DM90" s="29">
        <f t="shared" si="556"/>
        <v>763.09922346850738</v>
      </c>
      <c r="DN90" s="29">
        <f t="shared" si="557"/>
        <v>514.80500431406381</v>
      </c>
      <c r="DO90" s="29">
        <f t="shared" si="557"/>
        <v>556.2088006902502</v>
      </c>
      <c r="DP90" s="29">
        <f t="shared" si="557"/>
        <v>842.82657463330452</v>
      </c>
      <c r="DQ90" s="105">
        <f t="shared" si="558"/>
        <v>669.2349007765315</v>
      </c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>
        <v>0</v>
      </c>
      <c r="EF90" s="51">
        <v>0</v>
      </c>
      <c r="EG90" s="51">
        <v>0</v>
      </c>
      <c r="EH90" s="51">
        <v>0</v>
      </c>
      <c r="EI90" s="51">
        <v>0</v>
      </c>
      <c r="EJ90" s="51">
        <v>0</v>
      </c>
      <c r="EK90" s="51">
        <v>0</v>
      </c>
      <c r="EL90" s="51">
        <v>0</v>
      </c>
      <c r="EM90" s="51">
        <v>0</v>
      </c>
      <c r="EN90" s="51">
        <v>0</v>
      </c>
      <c r="EO90" s="51">
        <v>0</v>
      </c>
      <c r="EP90" s="25">
        <v>0</v>
      </c>
      <c r="EQ90" s="25">
        <v>0</v>
      </c>
      <c r="ER90" s="25">
        <v>0</v>
      </c>
      <c r="ES90" s="25">
        <v>0</v>
      </c>
      <c r="ET90" s="25">
        <v>0</v>
      </c>
      <c r="EU90" s="25">
        <v>0</v>
      </c>
      <c r="EV90" s="25">
        <v>0</v>
      </c>
      <c r="EW90" s="25">
        <v>0</v>
      </c>
      <c r="EX90" s="25">
        <v>0</v>
      </c>
      <c r="EY90" s="25">
        <v>75709</v>
      </c>
      <c r="EZ90" s="25">
        <v>260775</v>
      </c>
      <c r="FA90" s="25">
        <v>260775</v>
      </c>
      <c r="FB90" s="25">
        <v>183246</v>
      </c>
      <c r="FC90" s="25">
        <v>183246</v>
      </c>
      <c r="FD90" s="25">
        <v>183246</v>
      </c>
      <c r="FE90" s="25">
        <v>183246</v>
      </c>
      <c r="FF90" s="25">
        <v>183246</v>
      </c>
      <c r="FG90" s="25">
        <v>183246</v>
      </c>
      <c r="FH90" s="25">
        <v>183246</v>
      </c>
      <c r="FI90" s="25">
        <v>183246</v>
      </c>
      <c r="FJ90" s="25">
        <v>183246</v>
      </c>
      <c r="FK90" s="25">
        <v>183246</v>
      </c>
      <c r="FL90" s="25">
        <v>183246</v>
      </c>
      <c r="FM90" s="25">
        <v>183246</v>
      </c>
      <c r="FN90" s="75">
        <v>174319</v>
      </c>
      <c r="FO90" s="75">
        <v>174319</v>
      </c>
      <c r="FP90" s="75">
        <v>174319</v>
      </c>
      <c r="FQ90" s="75">
        <v>174319</v>
      </c>
      <c r="FR90" s="28">
        <f t="shared" si="1058"/>
        <v>174319</v>
      </c>
      <c r="FS90" s="51">
        <v>19763</v>
      </c>
      <c r="FT90" s="51">
        <v>6912</v>
      </c>
      <c r="FU90" s="51">
        <v>97328</v>
      </c>
      <c r="FV90" s="51">
        <v>170925</v>
      </c>
      <c r="FW90" s="51">
        <v>132031</v>
      </c>
      <c r="FX90" s="51">
        <v>67563</v>
      </c>
      <c r="FY90" s="51">
        <v>99488</v>
      </c>
      <c r="FZ90" s="51">
        <v>96799</v>
      </c>
      <c r="GA90" s="51">
        <v>133852</v>
      </c>
      <c r="GB90" s="51">
        <v>145884</v>
      </c>
      <c r="GC90" s="51">
        <v>73372</v>
      </c>
      <c r="GD90" s="51">
        <v>85546</v>
      </c>
      <c r="GE90" s="51">
        <v>108450.08</v>
      </c>
      <c r="GF90" s="51">
        <v>117270.24</v>
      </c>
      <c r="GG90" s="51">
        <v>107635.68000000001</v>
      </c>
      <c r="GH90" s="51">
        <v>239027.04</v>
      </c>
      <c r="GI90" s="51">
        <v>173740</v>
      </c>
      <c r="GJ90" s="51">
        <v>106336.64</v>
      </c>
      <c r="GK90" s="51">
        <v>149169.44</v>
      </c>
      <c r="GL90" s="51">
        <v>118172</v>
      </c>
      <c r="GM90" s="51">
        <v>157698.08000000002</v>
      </c>
      <c r="GN90" s="51">
        <v>212053.6</v>
      </c>
      <c r="GO90" s="51">
        <v>84069</v>
      </c>
      <c r="GP90" s="51">
        <v>93665</v>
      </c>
      <c r="GQ90" s="51">
        <v>108198</v>
      </c>
      <c r="GR90" s="51">
        <v>99638</v>
      </c>
      <c r="GS90" s="51">
        <v>116275</v>
      </c>
      <c r="GT90" s="51">
        <v>168640</v>
      </c>
      <c r="GU90" s="25">
        <v>136267</v>
      </c>
      <c r="GV90" s="25">
        <v>124900</v>
      </c>
      <c r="GW90" s="25">
        <v>122979</v>
      </c>
      <c r="GX90" s="25">
        <v>116284</v>
      </c>
      <c r="GY90" s="25">
        <v>117122</v>
      </c>
      <c r="GZ90" s="25">
        <v>112448</v>
      </c>
      <c r="HA90" s="25">
        <v>0</v>
      </c>
      <c r="HB90" s="25">
        <v>0</v>
      </c>
      <c r="HC90" s="75">
        <v>0</v>
      </c>
      <c r="HD90" s="75">
        <v>0</v>
      </c>
      <c r="HE90" s="75">
        <v>0</v>
      </c>
      <c r="HF90" s="75">
        <v>0</v>
      </c>
      <c r="HG90" s="75">
        <v>0</v>
      </c>
      <c r="HH90" s="75">
        <v>0</v>
      </c>
      <c r="HI90" s="75">
        <v>0</v>
      </c>
      <c r="HJ90" s="75">
        <v>0</v>
      </c>
      <c r="HK90" s="75">
        <v>0</v>
      </c>
      <c r="HL90" s="75">
        <v>0</v>
      </c>
      <c r="HM90" s="75">
        <v>0</v>
      </c>
      <c r="HN90" s="75">
        <v>0</v>
      </c>
      <c r="HO90" s="75">
        <v>0</v>
      </c>
      <c r="HP90" s="75">
        <v>0</v>
      </c>
      <c r="HQ90" s="75">
        <v>0</v>
      </c>
      <c r="HR90" s="75">
        <v>0</v>
      </c>
      <c r="HS90" s="51">
        <f t="shared" si="1265"/>
        <v>19763</v>
      </c>
      <c r="HT90" s="51">
        <f t="shared" si="1266"/>
        <v>6912</v>
      </c>
      <c r="HU90" s="51">
        <f t="shared" si="1267"/>
        <v>97328</v>
      </c>
      <c r="HV90" s="51">
        <f t="shared" si="1268"/>
        <v>170925</v>
      </c>
      <c r="HW90" s="51">
        <f t="shared" si="1269"/>
        <v>132031</v>
      </c>
      <c r="HX90" s="51">
        <f t="shared" si="1270"/>
        <v>67563</v>
      </c>
      <c r="HY90" s="51">
        <f t="shared" si="1271"/>
        <v>99488</v>
      </c>
      <c r="HZ90" s="51">
        <f t="shared" si="1272"/>
        <v>96799</v>
      </c>
      <c r="IA90" s="51">
        <f t="shared" si="1273"/>
        <v>133852</v>
      </c>
      <c r="IB90" s="51">
        <f t="shared" si="1274"/>
        <v>145884</v>
      </c>
      <c r="IC90" s="51">
        <f t="shared" si="1275"/>
        <v>73372</v>
      </c>
      <c r="ID90" s="51">
        <f t="shared" si="1276"/>
        <v>85546</v>
      </c>
      <c r="IE90" s="51">
        <f t="shared" si="1277"/>
        <v>108450.08</v>
      </c>
      <c r="IF90" s="51">
        <f t="shared" si="1278"/>
        <v>117270.24</v>
      </c>
      <c r="IG90" s="51">
        <f t="shared" si="1279"/>
        <v>107635.68000000001</v>
      </c>
      <c r="IH90" s="51">
        <f t="shared" si="1280"/>
        <v>239027.04</v>
      </c>
      <c r="II90" s="51">
        <f t="shared" si="1281"/>
        <v>173740</v>
      </c>
      <c r="IJ90" s="51">
        <f t="shared" si="1282"/>
        <v>106336.64</v>
      </c>
      <c r="IK90" s="51">
        <f t="shared" si="1283"/>
        <v>149169.44</v>
      </c>
      <c r="IL90" s="51">
        <f t="shared" si="1284"/>
        <v>118172</v>
      </c>
      <c r="IM90" s="51">
        <f t="shared" si="1285"/>
        <v>157698.08000000002</v>
      </c>
      <c r="IN90" s="51">
        <f t="shared" si="1286"/>
        <v>212053.6</v>
      </c>
      <c r="IO90" s="51">
        <f t="shared" si="1287"/>
        <v>84069</v>
      </c>
      <c r="IP90" s="51">
        <f t="shared" si="1288"/>
        <v>93665</v>
      </c>
      <c r="IQ90" s="51">
        <f t="shared" si="840"/>
        <v>108198</v>
      </c>
      <c r="IR90" s="51">
        <f t="shared" si="841"/>
        <v>99638</v>
      </c>
      <c r="IS90" s="51">
        <f t="shared" si="1134"/>
        <v>116275</v>
      </c>
      <c r="IT90" s="51">
        <f t="shared" si="1135"/>
        <v>168640</v>
      </c>
      <c r="IU90" s="51">
        <f t="shared" si="1136"/>
        <v>136267</v>
      </c>
      <c r="IV90" s="51">
        <f t="shared" si="1137"/>
        <v>124900</v>
      </c>
      <c r="IW90" s="51">
        <f t="shared" si="671"/>
        <v>122979</v>
      </c>
      <c r="IX90" s="25">
        <f t="shared" si="1289"/>
        <v>116284</v>
      </c>
      <c r="IY90" s="25">
        <f t="shared" si="672"/>
        <v>117122</v>
      </c>
      <c r="IZ90" s="25">
        <f t="shared" si="673"/>
        <v>188157</v>
      </c>
      <c r="JA90" s="25">
        <f t="shared" ref="JA90:JA126" si="1331">+EZ90+HA90</f>
        <v>260775</v>
      </c>
      <c r="JB90" s="25">
        <f t="shared" si="1293"/>
        <v>260775</v>
      </c>
      <c r="JC90" s="25">
        <f t="shared" si="1294"/>
        <v>183246</v>
      </c>
      <c r="JD90" s="25">
        <f t="shared" si="835"/>
        <v>183246</v>
      </c>
      <c r="JE90" s="25">
        <f t="shared" si="836"/>
        <v>183246</v>
      </c>
      <c r="JF90" s="25">
        <f t="shared" si="845"/>
        <v>183246</v>
      </c>
      <c r="JG90" s="25">
        <f t="shared" si="846"/>
        <v>183246</v>
      </c>
      <c r="JH90" s="25">
        <f t="shared" ref="JH90:JH114" si="1332">+FG90+HH90</f>
        <v>183246</v>
      </c>
      <c r="JI90" s="25">
        <f t="shared" ref="JI90:JI114" si="1333">+FH90+HI90</f>
        <v>183246</v>
      </c>
      <c r="JJ90" s="25">
        <f t="shared" si="1329"/>
        <v>183246</v>
      </c>
      <c r="JK90" s="25">
        <f t="shared" si="1330"/>
        <v>183246</v>
      </c>
      <c r="JL90" s="25">
        <f t="shared" si="837"/>
        <v>183246</v>
      </c>
      <c r="JM90" s="25">
        <f t="shared" si="838"/>
        <v>183246</v>
      </c>
      <c r="JN90" s="25">
        <f t="shared" si="1295"/>
        <v>183246</v>
      </c>
      <c r="JO90" s="25">
        <f t="shared" si="1296"/>
        <v>174319</v>
      </c>
      <c r="JP90" s="25">
        <f t="shared" si="1290"/>
        <v>174319</v>
      </c>
      <c r="JQ90" s="25">
        <f t="shared" si="1291"/>
        <v>174319</v>
      </c>
      <c r="JR90" s="25">
        <f t="shared" si="1292"/>
        <v>174319</v>
      </c>
      <c r="JS90" s="28">
        <f t="shared" si="1059"/>
        <v>174319</v>
      </c>
      <c r="JT90" s="30">
        <f t="shared" si="1138"/>
        <v>10.230831750107418</v>
      </c>
      <c r="JU90" s="30">
        <f t="shared" si="1139"/>
        <v>3.5781768484917507</v>
      </c>
      <c r="JV90" s="30">
        <f t="shared" si="1140"/>
        <v>50.384374466146575</v>
      </c>
      <c r="JW90" s="30">
        <f t="shared" si="1141"/>
        <v>88.483778621014537</v>
      </c>
      <c r="JX90" s="30">
        <f t="shared" si="1142"/>
        <v>68.349286383566891</v>
      </c>
      <c r="JY90" s="30">
        <f t="shared" si="1143"/>
        <v>34.975746877119235</v>
      </c>
      <c r="JZ90" s="30">
        <f t="shared" si="1144"/>
        <v>51.502554731300243</v>
      </c>
      <c r="KA90" s="30">
        <f t="shared" si="1145"/>
        <v>50.110523836393661</v>
      </c>
      <c r="KB90" s="30">
        <f t="shared" si="1146"/>
        <v>69.291974468217276</v>
      </c>
      <c r="KC90" s="30">
        <f t="shared" si="1147"/>
        <v>75.520652685962176</v>
      </c>
      <c r="KD90" s="30">
        <f t="shared" si="1148"/>
        <v>37.982927043914458</v>
      </c>
      <c r="KE90" s="30">
        <f t="shared" si="1149"/>
        <v>44.28511526057224</v>
      </c>
      <c r="KF90" s="30">
        <f t="shared" si="1150"/>
        <v>56.142008893674515</v>
      </c>
      <c r="KG90" s="30">
        <f t="shared" si="1151"/>
        <v>60.707994471219799</v>
      </c>
      <c r="KH90" s="30">
        <f t="shared" si="1152"/>
        <v>55.720413519627691</v>
      </c>
      <c r="KI90" s="30">
        <f t="shared" si="1153"/>
        <v>123.73857359541546</v>
      </c>
      <c r="KJ90" s="30">
        <f t="shared" si="1154"/>
        <v>89.941036698055086</v>
      </c>
      <c r="KK90" s="30">
        <f t="shared" si="1155"/>
        <v>55.047931625347488</v>
      </c>
      <c r="KL90" s="30">
        <f t="shared" si="1156"/>
        <v>77.221446283344804</v>
      </c>
      <c r="KM90" s="30">
        <f t="shared" si="1157"/>
        <v>61.17481402487951</v>
      </c>
      <c r="KN90" s="30">
        <f t="shared" si="1158"/>
        <v>81.636518939178245</v>
      </c>
      <c r="KO90" s="30">
        <f t="shared" si="1159"/>
        <v>109.77506975684756</v>
      </c>
      <c r="KP90" s="30">
        <f t="shared" si="1160"/>
        <v>43.520507736668549</v>
      </c>
      <c r="KQ90" s="30">
        <f t="shared" si="1161"/>
        <v>48.488127099823473</v>
      </c>
      <c r="KR90" s="30">
        <f t="shared" si="1162"/>
        <v>56.011513115322693</v>
      </c>
      <c r="KS90" s="30">
        <f t="shared" si="1163"/>
        <v>51.580206138602584</v>
      </c>
      <c r="KT90" s="30">
        <f t="shared" si="1164"/>
        <v>60.192782560529274</v>
      </c>
      <c r="KU90" s="30">
        <f t="shared" si="1165"/>
        <v>87.300888849775589</v>
      </c>
      <c r="KV90" s="30">
        <f t="shared" si="1166"/>
        <v>70.542162125784927</v>
      </c>
      <c r="KW90" s="30">
        <f t="shared" si="1167"/>
        <v>64.657738480413727</v>
      </c>
      <c r="KX90" s="30">
        <f t="shared" si="1168"/>
        <v>63.66328279089511</v>
      </c>
      <c r="KY90" s="30">
        <f t="shared" si="1169"/>
        <v>60.197441644967412</v>
      </c>
      <c r="KZ90" s="30">
        <f t="shared" si="1170"/>
        <v>60.631254173763139</v>
      </c>
      <c r="LA90" s="30">
        <f t="shared" si="1171"/>
        <v>97.404372291907166</v>
      </c>
      <c r="LB90" s="30">
        <f t="shared" si="1171"/>
        <v>134.99697159511521</v>
      </c>
      <c r="LC90" s="30">
        <f t="shared" si="1171"/>
        <v>134.99697159511521</v>
      </c>
      <c r="LD90" s="30">
        <f t="shared" si="1171"/>
        <v>94.862065216828611</v>
      </c>
      <c r="LE90" s="30">
        <f t="shared" si="1133"/>
        <v>94.862065216828611</v>
      </c>
      <c r="LF90" s="30">
        <f t="shared" si="1133"/>
        <v>94.862065216828611</v>
      </c>
      <c r="LG90" s="30">
        <f t="shared" si="1133"/>
        <v>94.862065216828611</v>
      </c>
      <c r="LH90" s="30">
        <f t="shared" si="1133"/>
        <v>94.862065216828611</v>
      </c>
      <c r="LI90" s="30">
        <f t="shared" si="1133"/>
        <v>94.862065216828611</v>
      </c>
      <c r="LJ90" s="30">
        <f t="shared" si="1133"/>
        <v>94.862065216828611</v>
      </c>
      <c r="LK90" s="30">
        <f t="shared" si="1133"/>
        <v>94.862065216828611</v>
      </c>
      <c r="LL90" s="30">
        <f t="shared" si="1133"/>
        <v>94.862065216828611</v>
      </c>
      <c r="LM90" s="30">
        <f t="shared" si="1133"/>
        <v>94.862065216828611</v>
      </c>
      <c r="LN90" s="30">
        <f t="shared" si="1133"/>
        <v>94.862065216828611</v>
      </c>
      <c r="LO90" s="30">
        <f t="shared" si="1133"/>
        <v>94.862065216828611</v>
      </c>
      <c r="LP90" s="30">
        <f t="shared" si="1133"/>
        <v>90.240771130242109</v>
      </c>
      <c r="LQ90" s="30">
        <f t="shared" si="1133"/>
        <v>90.240771130242109</v>
      </c>
      <c r="LR90" s="30">
        <f t="shared" si="1133"/>
        <v>90.240771130242109</v>
      </c>
      <c r="LS90" s="30">
        <f t="shared" si="1133"/>
        <v>90.240771130242109</v>
      </c>
      <c r="LT90" s="69">
        <f t="shared" si="1060"/>
        <v>90.240771130242109</v>
      </c>
      <c r="LU90" s="40">
        <f t="shared" si="1061"/>
        <v>90.240771130242109</v>
      </c>
      <c r="LV90" s="40">
        <f t="shared" si="1062"/>
        <v>0</v>
      </c>
    </row>
    <row r="91" spans="1:334" s="66" customFormat="1" x14ac:dyDescent="0.25">
      <c r="A91" s="21">
        <f t="shared" si="1063"/>
        <v>90</v>
      </c>
      <c r="B91" s="22" t="s">
        <v>6</v>
      </c>
      <c r="C91" s="21" t="s">
        <v>716</v>
      </c>
      <c r="D91" s="22" t="s">
        <v>7</v>
      </c>
      <c r="E91" s="23" t="s">
        <v>872</v>
      </c>
      <c r="F91" s="21" t="s">
        <v>1131</v>
      </c>
      <c r="G91" s="32" t="s">
        <v>476</v>
      </c>
      <c r="H91" s="24" t="s">
        <v>463</v>
      </c>
      <c r="I91" s="21" t="s">
        <v>196</v>
      </c>
      <c r="J91" s="94">
        <v>42325</v>
      </c>
      <c r="K91" s="94"/>
      <c r="L91" s="21" t="s">
        <v>275</v>
      </c>
      <c r="M91" s="51">
        <v>1259</v>
      </c>
      <c r="N91" s="51">
        <v>2103</v>
      </c>
      <c r="O91" s="26">
        <v>0.13</v>
      </c>
      <c r="P91" s="52"/>
      <c r="Q91" s="52"/>
      <c r="R91" s="52"/>
      <c r="S91" s="52"/>
      <c r="T91" s="51"/>
      <c r="U91" s="51"/>
      <c r="V91" s="51"/>
      <c r="W91" s="51"/>
      <c r="X91" s="51"/>
      <c r="Y91" s="51">
        <v>0</v>
      </c>
      <c r="Z91" s="51">
        <v>0</v>
      </c>
      <c r="AA91" s="51"/>
      <c r="AB91" s="51"/>
      <c r="AC91" s="51"/>
      <c r="AD91" s="51">
        <v>0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0</v>
      </c>
      <c r="AK91" s="51">
        <v>0</v>
      </c>
      <c r="AL91" s="51">
        <v>0</v>
      </c>
      <c r="AM91" s="51">
        <v>0</v>
      </c>
      <c r="AN91" s="51">
        <v>0</v>
      </c>
      <c r="AO91" s="51">
        <v>0</v>
      </c>
      <c r="AP91" s="51">
        <v>0</v>
      </c>
      <c r="AQ91" s="51">
        <v>0</v>
      </c>
      <c r="AR91" s="51">
        <v>0</v>
      </c>
      <c r="AS91" s="51">
        <v>0</v>
      </c>
      <c r="AT91" s="51">
        <v>0</v>
      </c>
      <c r="AU91" s="25">
        <v>0</v>
      </c>
      <c r="AV91" s="25">
        <v>550000</v>
      </c>
      <c r="AW91" s="25">
        <v>1051693</v>
      </c>
      <c r="AX91" s="25">
        <v>1069423</v>
      </c>
      <c r="AY91" s="25">
        <v>643845.57999999996</v>
      </c>
      <c r="AZ91" s="25">
        <v>665324.35</v>
      </c>
      <c r="BA91" s="25">
        <v>504229.37199431733</v>
      </c>
      <c r="BB91" s="25">
        <v>590907</v>
      </c>
      <c r="BC91" s="25">
        <v>928971.42</v>
      </c>
      <c r="BD91" s="75">
        <v>571475</v>
      </c>
      <c r="BE91" s="75">
        <v>398025.65</v>
      </c>
      <c r="BF91" s="75">
        <v>318592.90999999997</v>
      </c>
      <c r="BG91" s="75">
        <v>150233.62</v>
      </c>
      <c r="BH91" s="75">
        <v>6665.71</v>
      </c>
      <c r="BI91" s="75">
        <v>0</v>
      </c>
      <c r="BJ91" s="75">
        <v>0</v>
      </c>
      <c r="BK91" s="75">
        <v>0</v>
      </c>
      <c r="BL91" s="75">
        <v>0</v>
      </c>
      <c r="BM91" s="75">
        <v>0</v>
      </c>
      <c r="BN91" s="75">
        <v>0</v>
      </c>
      <c r="BO91" s="75">
        <v>0</v>
      </c>
      <c r="BP91" s="28">
        <f t="shared" si="1057"/>
        <v>0</v>
      </c>
      <c r="BQ91" s="29">
        <f t="shared" si="523"/>
        <v>0</v>
      </c>
      <c r="BR91" s="29">
        <f t="shared" si="524"/>
        <v>0</v>
      </c>
      <c r="BS91" s="29">
        <f t="shared" si="525"/>
        <v>0</v>
      </c>
      <c r="BT91" s="29">
        <f t="shared" si="526"/>
        <v>0</v>
      </c>
      <c r="BU91" s="29">
        <f t="shared" si="527"/>
        <v>0</v>
      </c>
      <c r="BV91" s="29">
        <f t="shared" si="528"/>
        <v>0</v>
      </c>
      <c r="BW91" s="29">
        <f t="shared" si="529"/>
        <v>0</v>
      </c>
      <c r="BX91" s="29">
        <f t="shared" si="530"/>
        <v>0</v>
      </c>
      <c r="BY91" s="29">
        <f t="shared" si="531"/>
        <v>0</v>
      </c>
      <c r="BZ91" s="29">
        <f t="shared" si="532"/>
        <v>0</v>
      </c>
      <c r="CA91" s="29">
        <f t="shared" si="533"/>
        <v>0</v>
      </c>
      <c r="CB91" s="29">
        <f t="shared" si="534"/>
        <v>0</v>
      </c>
      <c r="CC91" s="29">
        <f t="shared" si="535"/>
        <v>0</v>
      </c>
      <c r="CD91" s="29">
        <f t="shared" si="536"/>
        <v>0</v>
      </c>
      <c r="CE91" s="29">
        <f t="shared" si="537"/>
        <v>0</v>
      </c>
      <c r="CF91" s="29">
        <f t="shared" si="538"/>
        <v>0</v>
      </c>
      <c r="CG91" s="29">
        <f t="shared" si="539"/>
        <v>0</v>
      </c>
      <c r="CH91" s="29">
        <f t="shared" si="540"/>
        <v>0</v>
      </c>
      <c r="CI91" s="29">
        <f t="shared" si="541"/>
        <v>0</v>
      </c>
      <c r="CJ91" s="29">
        <f t="shared" si="542"/>
        <v>0</v>
      </c>
      <c r="CK91" s="29">
        <f t="shared" si="543"/>
        <v>0</v>
      </c>
      <c r="CL91" s="29">
        <f t="shared" si="544"/>
        <v>0</v>
      </c>
      <c r="CM91" s="29">
        <f t="shared" si="545"/>
        <v>0</v>
      </c>
      <c r="CN91" s="29">
        <f t="shared" si="546"/>
        <v>0</v>
      </c>
      <c r="CO91" s="29">
        <f t="shared" si="547"/>
        <v>0</v>
      </c>
      <c r="CP91" s="29">
        <f t="shared" si="548"/>
        <v>0</v>
      </c>
      <c r="CQ91" s="29">
        <f t="shared" si="549"/>
        <v>0</v>
      </c>
      <c r="CR91" s="29">
        <f t="shared" si="839"/>
        <v>0</v>
      </c>
      <c r="CS91" s="29">
        <f t="shared" si="839"/>
        <v>0</v>
      </c>
      <c r="CT91" s="29">
        <f t="shared" si="839"/>
        <v>0</v>
      </c>
      <c r="CU91" s="29">
        <f t="shared" si="839"/>
        <v>0</v>
      </c>
      <c r="CV91" s="29">
        <f t="shared" si="839"/>
        <v>0</v>
      </c>
      <c r="CW91" s="29">
        <f t="shared" si="839"/>
        <v>436.85464654487691</v>
      </c>
      <c r="CX91" s="29">
        <f t="shared" si="834"/>
        <v>835.33995234312943</v>
      </c>
      <c r="CY91" s="29">
        <f t="shared" si="834"/>
        <v>849.42255758538522</v>
      </c>
      <c r="CZ91" s="29">
        <f t="shared" si="834"/>
        <v>511.39442414614768</v>
      </c>
      <c r="DA91" s="29">
        <f t="shared" si="834"/>
        <v>528.45460683081808</v>
      </c>
      <c r="DB91" s="29">
        <f t="shared" si="834"/>
        <v>400.49989832749588</v>
      </c>
      <c r="DC91" s="29">
        <f t="shared" si="834"/>
        <v>469.34630659253378</v>
      </c>
      <c r="DD91" s="29">
        <f t="shared" si="834"/>
        <v>737.86451151707706</v>
      </c>
      <c r="DE91" s="29">
        <f t="shared" si="551"/>
        <v>453.91183478951547</v>
      </c>
      <c r="DF91" s="29">
        <f t="shared" si="552"/>
        <v>316.14428117553615</v>
      </c>
      <c r="DG91" s="29">
        <f t="shared" si="553"/>
        <v>253.05235107227958</v>
      </c>
      <c r="DH91" s="29">
        <f t="shared" si="554"/>
        <v>119.32773629864973</v>
      </c>
      <c r="DI91" s="29">
        <f t="shared" si="555"/>
        <v>5.2944479745830026</v>
      </c>
      <c r="DJ91" s="29">
        <f t="shared" si="556"/>
        <v>0</v>
      </c>
      <c r="DK91" s="29">
        <f t="shared" si="556"/>
        <v>0</v>
      </c>
      <c r="DL91" s="29">
        <f t="shared" si="556"/>
        <v>0</v>
      </c>
      <c r="DM91" s="29">
        <f t="shared" si="556"/>
        <v>0</v>
      </c>
      <c r="DN91" s="29">
        <f t="shared" si="557"/>
        <v>0</v>
      </c>
      <c r="DO91" s="29">
        <f t="shared" si="557"/>
        <v>0</v>
      </c>
      <c r="DP91" s="29">
        <f t="shared" si="557"/>
        <v>0</v>
      </c>
      <c r="DQ91" s="105">
        <f t="shared" si="558"/>
        <v>0</v>
      </c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25"/>
      <c r="EQ91" s="25"/>
      <c r="ER91" s="25"/>
      <c r="ES91" s="25"/>
      <c r="ET91" s="25"/>
      <c r="EU91" s="25"/>
      <c r="EV91" s="25"/>
      <c r="EW91" s="25"/>
      <c r="EX91" s="25">
        <v>336405</v>
      </c>
      <c r="EY91" s="25">
        <v>336405</v>
      </c>
      <c r="EZ91" s="25">
        <v>336405</v>
      </c>
      <c r="FA91" s="25">
        <v>336405</v>
      </c>
      <c r="FB91" s="25">
        <v>336405</v>
      </c>
      <c r="FC91" s="25">
        <v>336405</v>
      </c>
      <c r="FD91" s="25">
        <v>336405</v>
      </c>
      <c r="FE91" s="25">
        <v>336405</v>
      </c>
      <c r="FF91" s="25">
        <v>336405</v>
      </c>
      <c r="FG91" s="25">
        <v>336405</v>
      </c>
      <c r="FH91" s="25">
        <v>341311</v>
      </c>
      <c r="FI91" s="25">
        <v>357430</v>
      </c>
      <c r="FJ91" s="25">
        <v>357430</v>
      </c>
      <c r="FK91" s="25">
        <v>357430</v>
      </c>
      <c r="FL91" s="25">
        <v>0</v>
      </c>
      <c r="FM91" s="25">
        <v>0</v>
      </c>
      <c r="FN91" s="25">
        <v>0</v>
      </c>
      <c r="FO91" s="25">
        <v>0</v>
      </c>
      <c r="FP91" s="25">
        <v>0</v>
      </c>
      <c r="FQ91" s="75">
        <v>0</v>
      </c>
      <c r="FR91" s="28">
        <f t="shared" si="1058"/>
        <v>0</v>
      </c>
      <c r="FS91" s="51">
        <v>0</v>
      </c>
      <c r="FT91" s="51">
        <v>0</v>
      </c>
      <c r="FU91" s="51">
        <v>0</v>
      </c>
      <c r="FV91" s="51">
        <v>0</v>
      </c>
      <c r="FW91" s="51">
        <v>0</v>
      </c>
      <c r="FX91" s="51">
        <v>0</v>
      </c>
      <c r="FY91" s="51">
        <v>0</v>
      </c>
      <c r="FZ91" s="51">
        <v>0</v>
      </c>
      <c r="GA91" s="51">
        <v>0</v>
      </c>
      <c r="GB91" s="51">
        <v>0</v>
      </c>
      <c r="GC91" s="51">
        <v>0</v>
      </c>
      <c r="GD91" s="51">
        <v>0</v>
      </c>
      <c r="GE91" s="51">
        <v>0</v>
      </c>
      <c r="GF91" s="51">
        <v>0</v>
      </c>
      <c r="GG91" s="51">
        <v>0</v>
      </c>
      <c r="GH91" s="51">
        <v>0</v>
      </c>
      <c r="GI91" s="51">
        <v>0</v>
      </c>
      <c r="GJ91" s="51">
        <v>0</v>
      </c>
      <c r="GK91" s="51">
        <v>0</v>
      </c>
      <c r="GL91" s="51">
        <v>0</v>
      </c>
      <c r="GM91" s="51">
        <v>0</v>
      </c>
      <c r="GN91" s="51">
        <v>0</v>
      </c>
      <c r="GO91" s="51">
        <v>0</v>
      </c>
      <c r="GP91" s="51">
        <v>0</v>
      </c>
      <c r="GQ91" s="51">
        <v>0</v>
      </c>
      <c r="GR91" s="51">
        <v>0</v>
      </c>
      <c r="GS91" s="51">
        <v>0</v>
      </c>
      <c r="GT91" s="51">
        <v>0</v>
      </c>
      <c r="GU91" s="51">
        <v>0</v>
      </c>
      <c r="GV91" s="51">
        <v>0</v>
      </c>
      <c r="GW91" s="51">
        <v>0</v>
      </c>
      <c r="GX91" s="25">
        <v>0</v>
      </c>
      <c r="GY91" s="25">
        <v>0</v>
      </c>
      <c r="GZ91" s="25">
        <v>0</v>
      </c>
      <c r="HA91" s="25">
        <v>0</v>
      </c>
      <c r="HB91" s="25">
        <v>0</v>
      </c>
      <c r="HC91" s="75">
        <v>0</v>
      </c>
      <c r="HD91" s="75">
        <v>0</v>
      </c>
      <c r="HE91" s="75">
        <v>0</v>
      </c>
      <c r="HF91" s="75">
        <v>0</v>
      </c>
      <c r="HG91" s="75">
        <v>0</v>
      </c>
      <c r="HH91" s="75">
        <v>0</v>
      </c>
      <c r="HI91" s="75">
        <v>0</v>
      </c>
      <c r="HJ91" s="75">
        <v>0</v>
      </c>
      <c r="HK91" s="75">
        <v>0</v>
      </c>
      <c r="HL91" s="75">
        <v>0</v>
      </c>
      <c r="HM91" s="75">
        <v>0</v>
      </c>
      <c r="HN91" s="75">
        <v>0</v>
      </c>
      <c r="HO91" s="75">
        <v>0</v>
      </c>
      <c r="HP91" s="75">
        <v>0</v>
      </c>
      <c r="HQ91" s="75">
        <v>0</v>
      </c>
      <c r="HR91" s="75">
        <v>0</v>
      </c>
      <c r="HS91" s="51">
        <f t="shared" ref="HS91" si="1334">+DR91+FS91</f>
        <v>0</v>
      </c>
      <c r="HT91" s="51">
        <f t="shared" ref="HT91" si="1335">+DS91+FT91</f>
        <v>0</v>
      </c>
      <c r="HU91" s="51">
        <f t="shared" ref="HU91" si="1336">+DT91+FU91</f>
        <v>0</v>
      </c>
      <c r="HV91" s="51">
        <f t="shared" ref="HV91" si="1337">+DU91+FV91</f>
        <v>0</v>
      </c>
      <c r="HW91" s="51">
        <f t="shared" ref="HW91" si="1338">+DV91+FW91</f>
        <v>0</v>
      </c>
      <c r="HX91" s="51">
        <f t="shared" ref="HX91" si="1339">+DW91+FX91</f>
        <v>0</v>
      </c>
      <c r="HY91" s="51">
        <f t="shared" ref="HY91" si="1340">+DX91+FY91</f>
        <v>0</v>
      </c>
      <c r="HZ91" s="51">
        <f t="shared" ref="HZ91" si="1341">+DY91+FZ91</f>
        <v>0</v>
      </c>
      <c r="IA91" s="51">
        <f t="shared" ref="IA91" si="1342">+DZ91+GA91</f>
        <v>0</v>
      </c>
      <c r="IB91" s="51">
        <f t="shared" ref="IB91" si="1343">+EA91+GB91</f>
        <v>0</v>
      </c>
      <c r="IC91" s="51">
        <f t="shared" ref="IC91" si="1344">+EB91+GC91</f>
        <v>0</v>
      </c>
      <c r="ID91" s="51">
        <f t="shared" ref="ID91" si="1345">+EC91+GD91</f>
        <v>0</v>
      </c>
      <c r="IE91" s="51">
        <f t="shared" ref="IE91" si="1346">+ED91+GE91</f>
        <v>0</v>
      </c>
      <c r="IF91" s="51">
        <f t="shared" ref="IF91" si="1347">+EE91+GF91</f>
        <v>0</v>
      </c>
      <c r="IG91" s="51">
        <f t="shared" ref="IG91" si="1348">+EF91+GG91</f>
        <v>0</v>
      </c>
      <c r="IH91" s="51">
        <f t="shared" ref="IH91" si="1349">+EG91+GH91</f>
        <v>0</v>
      </c>
      <c r="II91" s="51">
        <f t="shared" ref="II91" si="1350">+EH91+GI91</f>
        <v>0</v>
      </c>
      <c r="IJ91" s="51">
        <f t="shared" ref="IJ91" si="1351">+EI91+GJ91</f>
        <v>0</v>
      </c>
      <c r="IK91" s="51">
        <f t="shared" ref="IK91" si="1352">+EJ91+GK91</f>
        <v>0</v>
      </c>
      <c r="IL91" s="51">
        <f t="shared" ref="IL91" si="1353">+EK91+GL91</f>
        <v>0</v>
      </c>
      <c r="IM91" s="51">
        <f t="shared" ref="IM91" si="1354">+EL91+GM91</f>
        <v>0</v>
      </c>
      <c r="IN91" s="51">
        <f t="shared" ref="IN91" si="1355">+EM91+GN91</f>
        <v>0</v>
      </c>
      <c r="IO91" s="51">
        <f t="shared" ref="IO91" si="1356">+EN91+GO91</f>
        <v>0</v>
      </c>
      <c r="IP91" s="51">
        <f t="shared" ref="IP91" si="1357">+EO91+GP91</f>
        <v>0</v>
      </c>
      <c r="IQ91" s="51">
        <f t="shared" ref="IQ91" si="1358">+EP91+GQ91</f>
        <v>0</v>
      </c>
      <c r="IR91" s="51">
        <f t="shared" ref="IR91" si="1359">+EQ91+GR91</f>
        <v>0</v>
      </c>
      <c r="IS91" s="51">
        <f t="shared" ref="IS91" si="1360">+ER91+GS91</f>
        <v>0</v>
      </c>
      <c r="IT91" s="51">
        <f t="shared" ref="IT91" si="1361">+ES91+GT91</f>
        <v>0</v>
      </c>
      <c r="IU91" s="51">
        <f t="shared" ref="IU91" si="1362">+ET91+GU91</f>
        <v>0</v>
      </c>
      <c r="IV91" s="51">
        <f t="shared" ref="IV91" si="1363">+EU91+GV91</f>
        <v>0</v>
      </c>
      <c r="IW91" s="51">
        <f t="shared" ref="IW91" si="1364">+EV91+GW91</f>
        <v>0</v>
      </c>
      <c r="IX91" s="25">
        <f t="shared" ref="IX91" si="1365">+EW91+GX91</f>
        <v>0</v>
      </c>
      <c r="IY91" s="25">
        <f t="shared" ref="IY91" si="1366">+EX91+GY91</f>
        <v>336405</v>
      </c>
      <c r="IZ91" s="25">
        <f>+EY91+GZ91</f>
        <v>336405</v>
      </c>
      <c r="JA91" s="25">
        <f t="shared" si="1331"/>
        <v>336405</v>
      </c>
      <c r="JB91" s="25">
        <f t="shared" si="1293"/>
        <v>336405</v>
      </c>
      <c r="JC91" s="25">
        <f t="shared" si="1294"/>
        <v>336405</v>
      </c>
      <c r="JD91" s="25">
        <f t="shared" si="835"/>
        <v>336405</v>
      </c>
      <c r="JE91" s="25">
        <f t="shared" si="836"/>
        <v>336405</v>
      </c>
      <c r="JF91" s="25">
        <f t="shared" ref="JF91:JF126" si="1367">+FE91+HF91</f>
        <v>336405</v>
      </c>
      <c r="JG91" s="25">
        <f t="shared" ref="JG91:JG126" si="1368">+FF91+HG91</f>
        <v>336405</v>
      </c>
      <c r="JH91" s="25">
        <f t="shared" si="1332"/>
        <v>336405</v>
      </c>
      <c r="JI91" s="25">
        <f t="shared" si="1333"/>
        <v>341311</v>
      </c>
      <c r="JJ91" s="25">
        <f t="shared" si="1329"/>
        <v>357430</v>
      </c>
      <c r="JK91" s="25">
        <f t="shared" si="1330"/>
        <v>357430</v>
      </c>
      <c r="JL91" s="25">
        <f t="shared" si="837"/>
        <v>357430</v>
      </c>
      <c r="JM91" s="25">
        <f t="shared" si="838"/>
        <v>0</v>
      </c>
      <c r="JN91" s="25">
        <f t="shared" si="1295"/>
        <v>0</v>
      </c>
      <c r="JO91" s="25">
        <f t="shared" si="1296"/>
        <v>0</v>
      </c>
      <c r="JP91" s="25">
        <f t="shared" si="1290"/>
        <v>0</v>
      </c>
      <c r="JQ91" s="25">
        <f t="shared" si="1291"/>
        <v>0</v>
      </c>
      <c r="JR91" s="25">
        <f t="shared" si="1292"/>
        <v>0</v>
      </c>
      <c r="JS91" s="28">
        <f t="shared" si="1059"/>
        <v>0</v>
      </c>
      <c r="JT91" s="30">
        <f t="shared" si="1138"/>
        <v>0</v>
      </c>
      <c r="JU91" s="30">
        <f t="shared" si="1139"/>
        <v>0</v>
      </c>
      <c r="JV91" s="30">
        <f t="shared" si="1140"/>
        <v>0</v>
      </c>
      <c r="JW91" s="30">
        <f t="shared" si="1141"/>
        <v>0</v>
      </c>
      <c r="JX91" s="30">
        <f t="shared" si="1142"/>
        <v>0</v>
      </c>
      <c r="JY91" s="30">
        <f t="shared" si="1143"/>
        <v>0</v>
      </c>
      <c r="JZ91" s="30">
        <f t="shared" si="1144"/>
        <v>0</v>
      </c>
      <c r="KA91" s="30">
        <f t="shared" si="1145"/>
        <v>0</v>
      </c>
      <c r="KB91" s="30">
        <f t="shared" si="1146"/>
        <v>0</v>
      </c>
      <c r="KC91" s="30">
        <f t="shared" si="1147"/>
        <v>0</v>
      </c>
      <c r="KD91" s="30">
        <f t="shared" si="1148"/>
        <v>0</v>
      </c>
      <c r="KE91" s="30">
        <f t="shared" si="1149"/>
        <v>0</v>
      </c>
      <c r="KF91" s="30">
        <f t="shared" si="1150"/>
        <v>0</v>
      </c>
      <c r="KG91" s="30">
        <f t="shared" si="1151"/>
        <v>0</v>
      </c>
      <c r="KH91" s="30">
        <f t="shared" si="1152"/>
        <v>0</v>
      </c>
      <c r="KI91" s="30">
        <f t="shared" si="1153"/>
        <v>0</v>
      </c>
      <c r="KJ91" s="30">
        <f t="shared" si="1154"/>
        <v>0</v>
      </c>
      <c r="KK91" s="30">
        <f t="shared" si="1155"/>
        <v>0</v>
      </c>
      <c r="KL91" s="30">
        <f t="shared" si="1156"/>
        <v>0</v>
      </c>
      <c r="KM91" s="30">
        <f t="shared" si="1157"/>
        <v>0</v>
      </c>
      <c r="KN91" s="30">
        <f t="shared" si="1158"/>
        <v>0</v>
      </c>
      <c r="KO91" s="30">
        <f t="shared" si="1159"/>
        <v>0</v>
      </c>
      <c r="KP91" s="30">
        <f t="shared" si="1160"/>
        <v>0</v>
      </c>
      <c r="KQ91" s="30">
        <f t="shared" si="1161"/>
        <v>0</v>
      </c>
      <c r="KR91" s="30">
        <f t="shared" si="1162"/>
        <v>0</v>
      </c>
      <c r="KS91" s="30">
        <f t="shared" si="1163"/>
        <v>0</v>
      </c>
      <c r="KT91" s="30">
        <f t="shared" si="1164"/>
        <v>0</v>
      </c>
      <c r="KU91" s="30">
        <f t="shared" si="1165"/>
        <v>0</v>
      </c>
      <c r="KV91" s="30">
        <f t="shared" si="1166"/>
        <v>0</v>
      </c>
      <c r="KW91" s="30">
        <f t="shared" si="1167"/>
        <v>0</v>
      </c>
      <c r="KX91" s="30">
        <f t="shared" si="1168"/>
        <v>0</v>
      </c>
      <c r="KY91" s="30">
        <f t="shared" si="1169"/>
        <v>0</v>
      </c>
      <c r="KZ91" s="30">
        <f t="shared" si="1170"/>
        <v>159.96433666191155</v>
      </c>
      <c r="LA91" s="30">
        <f t="shared" si="1171"/>
        <v>159.96433666191155</v>
      </c>
      <c r="LB91" s="30">
        <f t="shared" si="1171"/>
        <v>159.96433666191155</v>
      </c>
      <c r="LC91" s="30">
        <f t="shared" si="1171"/>
        <v>159.96433666191155</v>
      </c>
      <c r="LD91" s="30">
        <f t="shared" si="1171"/>
        <v>159.96433666191155</v>
      </c>
      <c r="LE91" s="30">
        <f t="shared" ref="LE91:LJ148" si="1369">+JD91/$N91</f>
        <v>159.96433666191155</v>
      </c>
      <c r="LF91" s="30">
        <f t="shared" si="1369"/>
        <v>159.96433666191155</v>
      </c>
      <c r="LG91" s="30">
        <f t="shared" si="1369"/>
        <v>159.96433666191155</v>
      </c>
      <c r="LH91" s="30">
        <f t="shared" si="1369"/>
        <v>159.96433666191155</v>
      </c>
      <c r="LI91" s="30">
        <f t="shared" si="1369"/>
        <v>159.96433666191155</v>
      </c>
      <c r="LJ91" s="30">
        <f t="shared" si="1369"/>
        <v>162.29719448407039</v>
      </c>
      <c r="LK91" s="30">
        <f t="shared" ref="LK91:LS106" si="1370">+JJ91/$N91</f>
        <v>169.96195910603899</v>
      </c>
      <c r="LL91" s="30">
        <f t="shared" si="1370"/>
        <v>169.96195910603899</v>
      </c>
      <c r="LM91" s="30">
        <f t="shared" si="1370"/>
        <v>169.96195910603899</v>
      </c>
      <c r="LN91" s="30">
        <f t="shared" si="1370"/>
        <v>0</v>
      </c>
      <c r="LO91" s="30">
        <f t="shared" si="1370"/>
        <v>0</v>
      </c>
      <c r="LP91" s="30">
        <f t="shared" si="1370"/>
        <v>0</v>
      </c>
      <c r="LQ91" s="30">
        <f t="shared" si="1370"/>
        <v>0</v>
      </c>
      <c r="LR91" s="30">
        <f t="shared" si="1370"/>
        <v>0</v>
      </c>
      <c r="LS91" s="30">
        <f t="shared" si="1370"/>
        <v>0</v>
      </c>
      <c r="LT91" s="69">
        <f t="shared" si="1060"/>
        <v>0</v>
      </c>
      <c r="LU91" s="40">
        <f t="shared" si="1061"/>
        <v>0</v>
      </c>
      <c r="LV91" s="40">
        <f t="shared" si="1062"/>
        <v>0</v>
      </c>
    </row>
    <row r="92" spans="1:334" s="66" customFormat="1" x14ac:dyDescent="0.25">
      <c r="A92" s="21">
        <f t="shared" si="1063"/>
        <v>91</v>
      </c>
      <c r="B92" s="22" t="s">
        <v>6</v>
      </c>
      <c r="C92" s="21" t="s">
        <v>716</v>
      </c>
      <c r="D92" s="22" t="s">
        <v>7</v>
      </c>
      <c r="E92" s="23" t="s">
        <v>1444</v>
      </c>
      <c r="F92" s="21" t="s">
        <v>1445</v>
      </c>
      <c r="G92" s="23" t="s">
        <v>1446</v>
      </c>
      <c r="H92" s="24" t="s">
        <v>463</v>
      </c>
      <c r="I92" s="21" t="s">
        <v>196</v>
      </c>
      <c r="J92" s="94">
        <v>42776</v>
      </c>
      <c r="K92" s="94">
        <v>44035</v>
      </c>
      <c r="L92" s="21" t="s">
        <v>275</v>
      </c>
      <c r="M92" s="51">
        <v>1259</v>
      </c>
      <c r="N92" s="51">
        <v>2103</v>
      </c>
      <c r="O92" s="26">
        <v>0.11</v>
      </c>
      <c r="P92" s="52"/>
      <c r="Q92" s="52"/>
      <c r="R92" s="52"/>
      <c r="S92" s="52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25"/>
      <c r="AV92" s="25"/>
      <c r="AW92" s="25"/>
      <c r="AX92" s="25"/>
      <c r="AY92" s="25"/>
      <c r="AZ92" s="25"/>
      <c r="BA92" s="25"/>
      <c r="BB92" s="25"/>
      <c r="BC92" s="25"/>
      <c r="BD92" s="75"/>
      <c r="BE92" s="75"/>
      <c r="BF92" s="75"/>
      <c r="BG92" s="75"/>
      <c r="BH92" s="75"/>
      <c r="BI92" s="75"/>
      <c r="BJ92" s="75">
        <v>815000</v>
      </c>
      <c r="BK92" s="75">
        <v>856374.86</v>
      </c>
      <c r="BL92" s="75">
        <v>843440.22</v>
      </c>
      <c r="BM92" s="75">
        <v>1615162.12</v>
      </c>
      <c r="BN92" s="75">
        <v>1176765</v>
      </c>
      <c r="BO92" s="75">
        <v>1090235.99</v>
      </c>
      <c r="BP92" s="28">
        <f t="shared" si="1057"/>
        <v>1181400.8325</v>
      </c>
      <c r="BQ92" s="29">
        <f t="shared" ref="BQ92" si="1371">+P92/$M92</f>
        <v>0</v>
      </c>
      <c r="BR92" s="29">
        <f t="shared" ref="BR92" si="1372">+Q92/$M92</f>
        <v>0</v>
      </c>
      <c r="BS92" s="29">
        <f t="shared" ref="BS92" si="1373">+R92/$M92</f>
        <v>0</v>
      </c>
      <c r="BT92" s="29">
        <f t="shared" ref="BT92" si="1374">+S92/$M92</f>
        <v>0</v>
      </c>
      <c r="BU92" s="29">
        <f t="shared" ref="BU92" si="1375">+T92/$M92</f>
        <v>0</v>
      </c>
      <c r="BV92" s="29">
        <f t="shared" ref="BV92" si="1376">+U92/$M92</f>
        <v>0</v>
      </c>
      <c r="BW92" s="29">
        <f t="shared" ref="BW92" si="1377">+V92/$M92</f>
        <v>0</v>
      </c>
      <c r="BX92" s="29">
        <f t="shared" ref="BX92" si="1378">+W92/$M92</f>
        <v>0</v>
      </c>
      <c r="BY92" s="29">
        <f t="shared" ref="BY92" si="1379">+X92/$M92</f>
        <v>0</v>
      </c>
      <c r="BZ92" s="29">
        <f t="shared" ref="BZ92" si="1380">+Y92/$M92</f>
        <v>0</v>
      </c>
      <c r="CA92" s="29">
        <f t="shared" ref="CA92" si="1381">+Z92/$M92</f>
        <v>0</v>
      </c>
      <c r="CB92" s="29">
        <f t="shared" ref="CB92" si="1382">+AA92/$M92</f>
        <v>0</v>
      </c>
      <c r="CC92" s="29">
        <f t="shared" ref="CC92" si="1383">+AB92/$M92</f>
        <v>0</v>
      </c>
      <c r="CD92" s="29">
        <f t="shared" ref="CD92" si="1384">+AC92/$M92</f>
        <v>0</v>
      </c>
      <c r="CE92" s="29">
        <f t="shared" ref="CE92" si="1385">+AD92/$M92</f>
        <v>0</v>
      </c>
      <c r="CF92" s="29">
        <f t="shared" ref="CF92" si="1386">+AE92/$M92</f>
        <v>0</v>
      </c>
      <c r="CG92" s="29">
        <f t="shared" ref="CG92" si="1387">+AF92/$M92</f>
        <v>0</v>
      </c>
      <c r="CH92" s="29">
        <f t="shared" ref="CH92" si="1388">+AG92/$M92</f>
        <v>0</v>
      </c>
      <c r="CI92" s="29">
        <f t="shared" ref="CI92" si="1389">+AH92/$M92</f>
        <v>0</v>
      </c>
      <c r="CJ92" s="29">
        <f t="shared" ref="CJ92" si="1390">+AI92/$M92</f>
        <v>0</v>
      </c>
      <c r="CK92" s="29">
        <f t="shared" ref="CK92" si="1391">+AJ92/$M92</f>
        <v>0</v>
      </c>
      <c r="CL92" s="29">
        <f t="shared" ref="CL92" si="1392">+AK92/$M92</f>
        <v>0</v>
      </c>
      <c r="CM92" s="29">
        <f t="shared" ref="CM92" si="1393">+AL92/$M92</f>
        <v>0</v>
      </c>
      <c r="CN92" s="29">
        <f t="shared" ref="CN92" si="1394">+AM92/$M92</f>
        <v>0</v>
      </c>
      <c r="CO92" s="29">
        <f t="shared" ref="CO92" si="1395">+AN92/$M92</f>
        <v>0</v>
      </c>
      <c r="CP92" s="29">
        <f t="shared" ref="CP92" si="1396">+AO92/$M92</f>
        <v>0</v>
      </c>
      <c r="CQ92" s="29">
        <f t="shared" ref="CQ92:DD92" si="1397">+AP92/$M92</f>
        <v>0</v>
      </c>
      <c r="CR92" s="29">
        <f t="shared" si="1397"/>
        <v>0</v>
      </c>
      <c r="CS92" s="29">
        <f t="shared" si="1397"/>
        <v>0</v>
      </c>
      <c r="CT92" s="29">
        <f t="shared" si="1397"/>
        <v>0</v>
      </c>
      <c r="CU92" s="29">
        <f t="shared" si="1397"/>
        <v>0</v>
      </c>
      <c r="CV92" s="29">
        <f t="shared" si="1397"/>
        <v>0</v>
      </c>
      <c r="CW92" s="29">
        <f t="shared" si="1397"/>
        <v>0</v>
      </c>
      <c r="CX92" s="29">
        <f t="shared" si="1397"/>
        <v>0</v>
      </c>
      <c r="CY92" s="29">
        <f t="shared" si="1397"/>
        <v>0</v>
      </c>
      <c r="CZ92" s="29">
        <f t="shared" si="1397"/>
        <v>0</v>
      </c>
      <c r="DA92" s="29">
        <f t="shared" si="1397"/>
        <v>0</v>
      </c>
      <c r="DB92" s="29">
        <f t="shared" si="1397"/>
        <v>0</v>
      </c>
      <c r="DC92" s="29">
        <f t="shared" si="1397"/>
        <v>0</v>
      </c>
      <c r="DD92" s="29">
        <f t="shared" si="1397"/>
        <v>0</v>
      </c>
      <c r="DE92" s="29">
        <f t="shared" ref="DE92" si="1398">+BD92/$M92</f>
        <v>0</v>
      </c>
      <c r="DF92" s="29">
        <f t="shared" ref="DF92" si="1399">+BE92/$M92</f>
        <v>0</v>
      </c>
      <c r="DG92" s="29">
        <f t="shared" ref="DG92" si="1400">+BF92/$M92</f>
        <v>0</v>
      </c>
      <c r="DH92" s="29">
        <f t="shared" ref="DH92" si="1401">+BG92/$M92</f>
        <v>0</v>
      </c>
      <c r="DI92" s="29">
        <f t="shared" ref="DI92" si="1402">+BH92/$M92</f>
        <v>0</v>
      </c>
      <c r="DJ92" s="29">
        <f t="shared" ref="DJ92" si="1403">+BI92/$M92</f>
        <v>0</v>
      </c>
      <c r="DK92" s="29">
        <f t="shared" ref="DK92:DP92" si="1404">+BJ92/$M92</f>
        <v>647.33915806195398</v>
      </c>
      <c r="DL92" s="29">
        <f t="shared" si="1404"/>
        <v>680.2024305003971</v>
      </c>
      <c r="DM92" s="29">
        <f t="shared" si="1404"/>
        <v>669.92868943606038</v>
      </c>
      <c r="DN92" s="29">
        <f t="shared" si="1404"/>
        <v>1282.8928673550438</v>
      </c>
      <c r="DO92" s="29">
        <f t="shared" si="1404"/>
        <v>934.68228752978553</v>
      </c>
      <c r="DP92" s="29">
        <f t="shared" si="1404"/>
        <v>865.95392374900712</v>
      </c>
      <c r="DQ92" s="105">
        <f t="shared" ref="DQ92" si="1405">+BP92/M92</f>
        <v>938.36444201747418</v>
      </c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>
        <v>336480</v>
      </c>
      <c r="FM92" s="25">
        <v>336480</v>
      </c>
      <c r="FN92" s="25">
        <v>336480</v>
      </c>
      <c r="FO92" s="25">
        <v>336480</v>
      </c>
      <c r="FP92" s="25">
        <v>336480</v>
      </c>
      <c r="FQ92" s="75">
        <v>336480</v>
      </c>
      <c r="FR92" s="28">
        <f t="shared" si="1058"/>
        <v>336480</v>
      </c>
      <c r="FS92" s="51"/>
      <c r="FT92" s="51"/>
      <c r="FU92" s="51"/>
      <c r="FV92" s="51"/>
      <c r="FW92" s="51"/>
      <c r="FX92" s="51"/>
      <c r="FY92" s="51"/>
      <c r="FZ92" s="51"/>
      <c r="GA92" s="51"/>
      <c r="GB92" s="51"/>
      <c r="GC92" s="51"/>
      <c r="GD92" s="51"/>
      <c r="GE92" s="51"/>
      <c r="GF92" s="51"/>
      <c r="GG92" s="51"/>
      <c r="GH92" s="51"/>
      <c r="GI92" s="51"/>
      <c r="GJ92" s="51"/>
      <c r="GK92" s="51"/>
      <c r="GL92" s="51"/>
      <c r="GM92" s="51"/>
      <c r="GN92" s="51"/>
      <c r="GO92" s="51"/>
      <c r="GP92" s="51"/>
      <c r="GQ92" s="51"/>
      <c r="GR92" s="51"/>
      <c r="GS92" s="51"/>
      <c r="GT92" s="51"/>
      <c r="GU92" s="51"/>
      <c r="GV92" s="51"/>
      <c r="GW92" s="51"/>
      <c r="GX92" s="25"/>
      <c r="GY92" s="25"/>
      <c r="GZ92" s="25"/>
      <c r="HA92" s="25"/>
      <c r="HB92" s="25"/>
      <c r="HC92" s="75">
        <v>0</v>
      </c>
      <c r="HD92" s="75">
        <v>0</v>
      </c>
      <c r="HE92" s="75">
        <v>0</v>
      </c>
      <c r="HF92" s="75">
        <v>0</v>
      </c>
      <c r="HG92" s="75">
        <v>0</v>
      </c>
      <c r="HH92" s="75">
        <v>0</v>
      </c>
      <c r="HI92" s="75">
        <v>0</v>
      </c>
      <c r="HJ92" s="75">
        <v>0</v>
      </c>
      <c r="HK92" s="75">
        <v>0</v>
      </c>
      <c r="HL92" s="75">
        <v>0</v>
      </c>
      <c r="HM92" s="75">
        <v>0</v>
      </c>
      <c r="HN92" s="75">
        <v>0</v>
      </c>
      <c r="HO92" s="75">
        <v>0</v>
      </c>
      <c r="HP92" s="75">
        <v>0</v>
      </c>
      <c r="HQ92" s="75">
        <v>0</v>
      </c>
      <c r="HR92" s="75">
        <v>0</v>
      </c>
      <c r="HS92" s="51">
        <f t="shared" ref="HS92" si="1406">+DR92+FS92</f>
        <v>0</v>
      </c>
      <c r="HT92" s="51">
        <f t="shared" ref="HT92" si="1407">+DS92+FT92</f>
        <v>0</v>
      </c>
      <c r="HU92" s="51">
        <f t="shared" ref="HU92" si="1408">+DT92+FU92</f>
        <v>0</v>
      </c>
      <c r="HV92" s="51">
        <f t="shared" ref="HV92" si="1409">+DU92+FV92</f>
        <v>0</v>
      </c>
      <c r="HW92" s="51">
        <f t="shared" ref="HW92" si="1410">+DV92+FW92</f>
        <v>0</v>
      </c>
      <c r="HX92" s="51">
        <f t="shared" ref="HX92" si="1411">+DW92+FX92</f>
        <v>0</v>
      </c>
      <c r="HY92" s="51">
        <f t="shared" ref="HY92" si="1412">+DX92+FY92</f>
        <v>0</v>
      </c>
      <c r="HZ92" s="51">
        <f t="shared" ref="HZ92" si="1413">+DY92+FZ92</f>
        <v>0</v>
      </c>
      <c r="IA92" s="51">
        <f t="shared" ref="IA92" si="1414">+DZ92+GA92</f>
        <v>0</v>
      </c>
      <c r="IB92" s="51">
        <f t="shared" ref="IB92" si="1415">+EA92+GB92</f>
        <v>0</v>
      </c>
      <c r="IC92" s="51">
        <f t="shared" ref="IC92" si="1416">+EB92+GC92</f>
        <v>0</v>
      </c>
      <c r="ID92" s="51">
        <f t="shared" ref="ID92" si="1417">+EC92+GD92</f>
        <v>0</v>
      </c>
      <c r="IE92" s="51">
        <f t="shared" ref="IE92" si="1418">+ED92+GE92</f>
        <v>0</v>
      </c>
      <c r="IF92" s="51">
        <f t="shared" ref="IF92" si="1419">+EE92+GF92</f>
        <v>0</v>
      </c>
      <c r="IG92" s="51">
        <f t="shared" ref="IG92" si="1420">+EF92+GG92</f>
        <v>0</v>
      </c>
      <c r="IH92" s="51">
        <f t="shared" ref="IH92" si="1421">+EG92+GH92</f>
        <v>0</v>
      </c>
      <c r="II92" s="51">
        <f t="shared" ref="II92" si="1422">+EH92+GI92</f>
        <v>0</v>
      </c>
      <c r="IJ92" s="51">
        <f t="shared" ref="IJ92" si="1423">+EI92+GJ92</f>
        <v>0</v>
      </c>
      <c r="IK92" s="51">
        <f t="shared" ref="IK92" si="1424">+EJ92+GK92</f>
        <v>0</v>
      </c>
      <c r="IL92" s="51">
        <f t="shared" ref="IL92" si="1425">+EK92+GL92</f>
        <v>0</v>
      </c>
      <c r="IM92" s="51">
        <f t="shared" ref="IM92" si="1426">+EL92+GM92</f>
        <v>0</v>
      </c>
      <c r="IN92" s="51">
        <f t="shared" ref="IN92" si="1427">+EM92+GN92</f>
        <v>0</v>
      </c>
      <c r="IO92" s="51">
        <f t="shared" ref="IO92" si="1428">+EN92+GO92</f>
        <v>0</v>
      </c>
      <c r="IP92" s="51">
        <f t="shared" ref="IP92" si="1429">+EO92+GP92</f>
        <v>0</v>
      </c>
      <c r="IQ92" s="51">
        <f t="shared" ref="IQ92" si="1430">+EP92+GQ92</f>
        <v>0</v>
      </c>
      <c r="IR92" s="51">
        <f t="shared" ref="IR92" si="1431">+EQ92+GR92</f>
        <v>0</v>
      </c>
      <c r="IS92" s="51">
        <f t="shared" ref="IS92" si="1432">+ER92+GS92</f>
        <v>0</v>
      </c>
      <c r="IT92" s="51">
        <f t="shared" ref="IT92" si="1433">+ES92+GT92</f>
        <v>0</v>
      </c>
      <c r="IU92" s="51">
        <f t="shared" ref="IU92" si="1434">+ET92+GU92</f>
        <v>0</v>
      </c>
      <c r="IV92" s="51">
        <f t="shared" ref="IV92" si="1435">+EU92+GV92</f>
        <v>0</v>
      </c>
      <c r="IW92" s="51">
        <f t="shared" ref="IW92" si="1436">+EV92+GW92</f>
        <v>0</v>
      </c>
      <c r="IX92" s="25">
        <f t="shared" ref="IX92" si="1437">+EW92+GX92</f>
        <v>0</v>
      </c>
      <c r="IY92" s="25">
        <f t="shared" ref="IY92" si="1438">+EX92+GY92</f>
        <v>0</v>
      </c>
      <c r="IZ92" s="25">
        <f>+EY92+GZ92</f>
        <v>0</v>
      </c>
      <c r="JA92" s="25">
        <f t="shared" ref="JA92" si="1439">+EZ92+HA92</f>
        <v>0</v>
      </c>
      <c r="JB92" s="25">
        <f t="shared" ref="JB92" si="1440">+FA92+HB92</f>
        <v>0</v>
      </c>
      <c r="JC92" s="25">
        <f t="shared" ref="JC92" si="1441">+FB92+HC92</f>
        <v>0</v>
      </c>
      <c r="JD92" s="25">
        <f t="shared" ref="JD92" si="1442">+FC92+HD92</f>
        <v>0</v>
      </c>
      <c r="JE92" s="25">
        <f t="shared" ref="JE92" si="1443">+FD92+HE92</f>
        <v>0</v>
      </c>
      <c r="JF92" s="25">
        <f t="shared" ref="JF92" si="1444">+FE92+HF92</f>
        <v>0</v>
      </c>
      <c r="JG92" s="25">
        <f t="shared" ref="JG92" si="1445">+FF92+HG92</f>
        <v>0</v>
      </c>
      <c r="JH92" s="25">
        <f t="shared" ref="JH92" si="1446">+FG92+HH92</f>
        <v>0</v>
      </c>
      <c r="JI92" s="25">
        <f t="shared" ref="JI92" si="1447">+FH92+HI92</f>
        <v>0</v>
      </c>
      <c r="JJ92" s="25">
        <f t="shared" ref="JJ92" si="1448">+FI92+HJ92</f>
        <v>0</v>
      </c>
      <c r="JK92" s="25">
        <f t="shared" ref="JK92" si="1449">+FJ92+HK92</f>
        <v>0</v>
      </c>
      <c r="JL92" s="25">
        <f t="shared" ref="JL92" si="1450">+FK92+HL92</f>
        <v>0</v>
      </c>
      <c r="JM92" s="25">
        <f>+FL92+HM92</f>
        <v>336480</v>
      </c>
      <c r="JN92" s="25">
        <f t="shared" si="1295"/>
        <v>336480</v>
      </c>
      <c r="JO92" s="25">
        <f t="shared" si="1296"/>
        <v>336480</v>
      </c>
      <c r="JP92" s="25">
        <f t="shared" si="1290"/>
        <v>336480</v>
      </c>
      <c r="JQ92" s="25">
        <f t="shared" si="1291"/>
        <v>336480</v>
      </c>
      <c r="JR92" s="25">
        <f t="shared" si="1292"/>
        <v>336480</v>
      </c>
      <c r="JS92" s="28">
        <f t="shared" si="1059"/>
        <v>336480</v>
      </c>
      <c r="JT92" s="30">
        <f t="shared" ref="JT92" si="1451">+HS92/$N92</f>
        <v>0</v>
      </c>
      <c r="JU92" s="30">
        <f t="shared" ref="JU92" si="1452">+HT92/$N92</f>
        <v>0</v>
      </c>
      <c r="JV92" s="30">
        <f t="shared" ref="JV92" si="1453">+HU92/$N92</f>
        <v>0</v>
      </c>
      <c r="JW92" s="30">
        <f t="shared" ref="JW92" si="1454">+HV92/$N92</f>
        <v>0</v>
      </c>
      <c r="JX92" s="30">
        <f t="shared" ref="JX92" si="1455">+HW92/$N92</f>
        <v>0</v>
      </c>
      <c r="JY92" s="30">
        <f t="shared" ref="JY92" si="1456">+HX92/$N92</f>
        <v>0</v>
      </c>
      <c r="JZ92" s="30">
        <f t="shared" ref="JZ92" si="1457">+HY92/$N92</f>
        <v>0</v>
      </c>
      <c r="KA92" s="30">
        <f t="shared" ref="KA92" si="1458">+HZ92/$N92</f>
        <v>0</v>
      </c>
      <c r="KB92" s="30">
        <f t="shared" ref="KB92" si="1459">+IA92/$N92</f>
        <v>0</v>
      </c>
      <c r="KC92" s="30">
        <f t="shared" ref="KC92" si="1460">+IB92/$N92</f>
        <v>0</v>
      </c>
      <c r="KD92" s="30">
        <f t="shared" ref="KD92" si="1461">+IC92/$N92</f>
        <v>0</v>
      </c>
      <c r="KE92" s="30">
        <f t="shared" ref="KE92" si="1462">+ID92/$N92</f>
        <v>0</v>
      </c>
      <c r="KF92" s="30">
        <f t="shared" ref="KF92" si="1463">+IE92/$N92</f>
        <v>0</v>
      </c>
      <c r="KG92" s="30">
        <f t="shared" ref="KG92" si="1464">+IF92/$N92</f>
        <v>0</v>
      </c>
      <c r="KH92" s="30">
        <f t="shared" ref="KH92" si="1465">+IG92/$N92</f>
        <v>0</v>
      </c>
      <c r="KI92" s="30">
        <f t="shared" ref="KI92" si="1466">+IH92/$N92</f>
        <v>0</v>
      </c>
      <c r="KJ92" s="30">
        <f t="shared" ref="KJ92" si="1467">+II92/$N92</f>
        <v>0</v>
      </c>
      <c r="KK92" s="30">
        <f t="shared" ref="KK92" si="1468">+IJ92/$N92</f>
        <v>0</v>
      </c>
      <c r="KL92" s="30">
        <f t="shared" ref="KL92" si="1469">+IK92/$N92</f>
        <v>0</v>
      </c>
      <c r="KM92" s="30">
        <f t="shared" ref="KM92" si="1470">+IL92/$N92</f>
        <v>0</v>
      </c>
      <c r="KN92" s="30">
        <f t="shared" ref="KN92" si="1471">+IM92/$N92</f>
        <v>0</v>
      </c>
      <c r="KO92" s="30">
        <f t="shared" ref="KO92" si="1472">+IN92/$N92</f>
        <v>0</v>
      </c>
      <c r="KP92" s="30">
        <f t="shared" ref="KP92" si="1473">+IO92/$N92</f>
        <v>0</v>
      </c>
      <c r="KQ92" s="30">
        <f t="shared" ref="KQ92" si="1474">+IP92/$N92</f>
        <v>0</v>
      </c>
      <c r="KR92" s="30">
        <f t="shared" ref="KR92" si="1475">+IQ92/$N92</f>
        <v>0</v>
      </c>
      <c r="KS92" s="30">
        <f t="shared" ref="KS92" si="1476">+IR92/$N92</f>
        <v>0</v>
      </c>
      <c r="KT92" s="30">
        <f t="shared" ref="KT92" si="1477">+IS92/$N92</f>
        <v>0</v>
      </c>
      <c r="KU92" s="30">
        <f t="shared" ref="KU92" si="1478">+IT92/$N92</f>
        <v>0</v>
      </c>
      <c r="KV92" s="30">
        <f t="shared" ref="KV92" si="1479">+IU92/$N92</f>
        <v>0</v>
      </c>
      <c r="KW92" s="30">
        <f t="shared" ref="KW92" si="1480">+IV92/$N92</f>
        <v>0</v>
      </c>
      <c r="KX92" s="30">
        <f t="shared" ref="KX92" si="1481">+IW92/$N92</f>
        <v>0</v>
      </c>
      <c r="KY92" s="30">
        <f t="shared" ref="KY92" si="1482">+IX92/$N92</f>
        <v>0</v>
      </c>
      <c r="KZ92" s="30">
        <f t="shared" ref="KZ92:LJ92" si="1483">+IY92/$N92</f>
        <v>0</v>
      </c>
      <c r="LA92" s="30">
        <f t="shared" si="1483"/>
        <v>0</v>
      </c>
      <c r="LB92" s="30">
        <f t="shared" si="1483"/>
        <v>0</v>
      </c>
      <c r="LC92" s="30">
        <f t="shared" si="1483"/>
        <v>0</v>
      </c>
      <c r="LD92" s="30">
        <f t="shared" si="1483"/>
        <v>0</v>
      </c>
      <c r="LE92" s="30">
        <f t="shared" si="1483"/>
        <v>0</v>
      </c>
      <c r="LF92" s="30">
        <f t="shared" si="1483"/>
        <v>0</v>
      </c>
      <c r="LG92" s="30">
        <f t="shared" si="1483"/>
        <v>0</v>
      </c>
      <c r="LH92" s="30">
        <f t="shared" si="1483"/>
        <v>0</v>
      </c>
      <c r="LI92" s="30">
        <f t="shared" si="1483"/>
        <v>0</v>
      </c>
      <c r="LJ92" s="30">
        <f t="shared" si="1483"/>
        <v>0</v>
      </c>
      <c r="LK92" s="30">
        <f t="shared" ref="LK92" si="1484">+JJ92/$N92</f>
        <v>0</v>
      </c>
      <c r="LL92" s="30">
        <f t="shared" ref="LL92" si="1485">+JK92/$N92</f>
        <v>0</v>
      </c>
      <c r="LM92" s="30">
        <f t="shared" ref="LM92" si="1486">+JL92/$N92</f>
        <v>0</v>
      </c>
      <c r="LN92" s="30">
        <f t="shared" ref="LN92:LS92" si="1487">+JM92/$N92</f>
        <v>160</v>
      </c>
      <c r="LO92" s="30">
        <f t="shared" si="1487"/>
        <v>160</v>
      </c>
      <c r="LP92" s="30">
        <f t="shared" si="1487"/>
        <v>160</v>
      </c>
      <c r="LQ92" s="30">
        <f t="shared" si="1487"/>
        <v>160</v>
      </c>
      <c r="LR92" s="30">
        <f t="shared" si="1487"/>
        <v>160</v>
      </c>
      <c r="LS92" s="30">
        <f t="shared" si="1487"/>
        <v>160</v>
      </c>
      <c r="LT92" s="69">
        <f t="shared" si="1060"/>
        <v>160</v>
      </c>
      <c r="LU92" s="40">
        <f t="shared" si="1061"/>
        <v>160</v>
      </c>
      <c r="LV92" s="40">
        <f t="shared" si="1062"/>
        <v>0</v>
      </c>
    </row>
    <row r="93" spans="1:334" x14ac:dyDescent="0.25">
      <c r="A93" s="21">
        <f t="shared" si="1063"/>
        <v>92</v>
      </c>
      <c r="B93" s="22" t="s">
        <v>6</v>
      </c>
      <c r="C93" s="21" t="s">
        <v>545</v>
      </c>
      <c r="D93" s="22" t="s">
        <v>7</v>
      </c>
      <c r="E93" s="23" t="s">
        <v>793</v>
      </c>
      <c r="F93" s="21" t="s">
        <v>1032</v>
      </c>
      <c r="G93" s="23" t="s">
        <v>249</v>
      </c>
      <c r="H93" s="24" t="s">
        <v>463</v>
      </c>
      <c r="I93" s="21" t="s">
        <v>196</v>
      </c>
      <c r="J93" s="94">
        <v>41600</v>
      </c>
      <c r="K93" s="94">
        <v>43220</v>
      </c>
      <c r="L93" s="21" t="s">
        <v>275</v>
      </c>
      <c r="M93" s="51">
        <v>2436</v>
      </c>
      <c r="N93" s="51">
        <v>4068</v>
      </c>
      <c r="O93" s="26">
        <v>0.15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51">
        <v>1717982</v>
      </c>
      <c r="Y93" s="51">
        <v>2328223</v>
      </c>
      <c r="Z93" s="51">
        <v>1299290.0900000001</v>
      </c>
      <c r="AA93" s="51">
        <v>1497958.8100000003</v>
      </c>
      <c r="AB93" s="51">
        <v>1976716.5499999998</v>
      </c>
      <c r="AC93" s="51">
        <v>1899708.9500000002</v>
      </c>
      <c r="AD93" s="51">
        <v>1636913</v>
      </c>
      <c r="AE93" s="51">
        <v>3790260</v>
      </c>
      <c r="AF93" s="51">
        <v>2007900</v>
      </c>
      <c r="AG93" s="51">
        <v>1269399.71</v>
      </c>
      <c r="AH93" s="51">
        <v>1559478</v>
      </c>
      <c r="AI93" s="51">
        <v>1727813.48</v>
      </c>
      <c r="AJ93" s="51">
        <v>3148230.09</v>
      </c>
      <c r="AK93" s="51">
        <v>3358440</v>
      </c>
      <c r="AL93" s="51">
        <v>1726318.67</v>
      </c>
      <c r="AM93" s="51">
        <v>1565892.7</v>
      </c>
      <c r="AN93" s="51">
        <v>2055906.4</v>
      </c>
      <c r="AO93" s="51">
        <v>2686974</v>
      </c>
      <c r="AP93" s="51">
        <v>2698610</v>
      </c>
      <c r="AQ93" s="51">
        <v>3343045.27</v>
      </c>
      <c r="AR93" s="51">
        <v>2421973</v>
      </c>
      <c r="AS93" s="51">
        <v>2319712.91</v>
      </c>
      <c r="AT93" s="51">
        <v>2057023.8</v>
      </c>
      <c r="AU93" s="25">
        <v>2161844.3543525515</v>
      </c>
      <c r="AV93" s="25">
        <v>1906557.6578261792</v>
      </c>
      <c r="AW93" s="25">
        <v>3540349</v>
      </c>
      <c r="AX93" s="25">
        <v>2419194.3538909499</v>
      </c>
      <c r="AY93" s="25">
        <v>2234495</v>
      </c>
      <c r="AZ93" s="25">
        <v>2511789</v>
      </c>
      <c r="BA93" s="25">
        <v>2891689.1906653717</v>
      </c>
      <c r="BB93" s="25">
        <v>2252719</v>
      </c>
      <c r="BC93" s="25">
        <v>2883506</v>
      </c>
      <c r="BD93" s="75">
        <v>2098067</v>
      </c>
      <c r="BE93" s="75">
        <v>2017473</v>
      </c>
      <c r="BF93" s="75">
        <v>1994254</v>
      </c>
      <c r="BG93" s="75">
        <v>1480124</v>
      </c>
      <c r="BH93" s="75">
        <v>2473790.15</v>
      </c>
      <c r="BI93" s="75">
        <v>2698101</v>
      </c>
      <c r="BJ93" s="75">
        <v>1587485.76</v>
      </c>
      <c r="BK93" s="75">
        <v>1718821.29</v>
      </c>
      <c r="BL93" s="75">
        <v>2338305.2599999998</v>
      </c>
      <c r="BM93" s="75">
        <v>2206259.38</v>
      </c>
      <c r="BN93" s="75">
        <v>2298013.5499999998</v>
      </c>
      <c r="BO93" s="75">
        <v>2050790.22</v>
      </c>
      <c r="BP93" s="28">
        <f t="shared" si="1057"/>
        <v>2223342.1025</v>
      </c>
      <c r="BQ93" s="29">
        <f t="shared" si="523"/>
        <v>0</v>
      </c>
      <c r="BR93" s="29">
        <f t="shared" si="524"/>
        <v>0</v>
      </c>
      <c r="BS93" s="29">
        <f t="shared" si="525"/>
        <v>0</v>
      </c>
      <c r="BT93" s="29">
        <f t="shared" si="526"/>
        <v>0</v>
      </c>
      <c r="BU93" s="29">
        <f t="shared" si="527"/>
        <v>0</v>
      </c>
      <c r="BV93" s="29">
        <f t="shared" si="528"/>
        <v>0</v>
      </c>
      <c r="BW93" s="29">
        <f t="shared" si="529"/>
        <v>0</v>
      </c>
      <c r="BX93" s="29">
        <f t="shared" si="530"/>
        <v>0</v>
      </c>
      <c r="BY93" s="29">
        <f t="shared" si="531"/>
        <v>705.24712643678163</v>
      </c>
      <c r="BZ93" s="29">
        <f t="shared" si="532"/>
        <v>955.75656814449917</v>
      </c>
      <c r="CA93" s="29">
        <f t="shared" si="533"/>
        <v>533.37031609195401</v>
      </c>
      <c r="CB93" s="29">
        <f t="shared" si="534"/>
        <v>614.92561986863723</v>
      </c>
      <c r="CC93" s="29">
        <f t="shared" si="535"/>
        <v>811.45999589490964</v>
      </c>
      <c r="CD93" s="29">
        <f t="shared" si="536"/>
        <v>779.84768062397382</v>
      </c>
      <c r="CE93" s="29">
        <f t="shared" si="537"/>
        <v>671.96756978653525</v>
      </c>
      <c r="CF93" s="29">
        <f t="shared" si="538"/>
        <v>1555.9359605911329</v>
      </c>
      <c r="CG93" s="29">
        <f t="shared" si="539"/>
        <v>824.26108374384239</v>
      </c>
      <c r="CH93" s="29">
        <f t="shared" si="540"/>
        <v>521.10004515599337</v>
      </c>
      <c r="CI93" s="29">
        <f t="shared" si="541"/>
        <v>640.17980295566497</v>
      </c>
      <c r="CJ93" s="29">
        <f t="shared" si="542"/>
        <v>709.28303776683083</v>
      </c>
      <c r="CK93" s="29">
        <f t="shared" si="543"/>
        <v>1292.3768842364532</v>
      </c>
      <c r="CL93" s="29">
        <f t="shared" si="544"/>
        <v>1378.6699507389162</v>
      </c>
      <c r="CM93" s="29">
        <f t="shared" si="545"/>
        <v>708.66940476190473</v>
      </c>
      <c r="CN93" s="29">
        <f t="shared" si="546"/>
        <v>642.81309523809523</v>
      </c>
      <c r="CO93" s="29">
        <f t="shared" si="547"/>
        <v>843.96814449917895</v>
      </c>
      <c r="CP93" s="29">
        <f t="shared" si="548"/>
        <v>1103.0270935960591</v>
      </c>
      <c r="CQ93" s="29">
        <f t="shared" si="549"/>
        <v>1107.8037766830871</v>
      </c>
      <c r="CR93" s="29">
        <f t="shared" si="839"/>
        <v>1372.350275041051</v>
      </c>
      <c r="CS93" s="29">
        <f t="shared" si="839"/>
        <v>994.24178981937598</v>
      </c>
      <c r="CT93" s="29">
        <f t="shared" si="839"/>
        <v>952.26309934318556</v>
      </c>
      <c r="CU93" s="29">
        <f t="shared" si="839"/>
        <v>844.42684729064047</v>
      </c>
      <c r="CV93" s="29">
        <f t="shared" si="839"/>
        <v>887.45663150761561</v>
      </c>
      <c r="CW93" s="29">
        <f t="shared" si="839"/>
        <v>782.65913703866136</v>
      </c>
      <c r="CX93" s="29">
        <f t="shared" si="834"/>
        <v>1453.3452380952381</v>
      </c>
      <c r="CY93" s="29">
        <f t="shared" si="834"/>
        <v>993.10113049710583</v>
      </c>
      <c r="CZ93" s="29">
        <f t="shared" si="834"/>
        <v>917.28037766830869</v>
      </c>
      <c r="DA93" s="29">
        <f t="shared" si="834"/>
        <v>1031.1120689655172</v>
      </c>
      <c r="DB93" s="29">
        <f t="shared" si="834"/>
        <v>1187.0645281877553</v>
      </c>
      <c r="DC93" s="29">
        <f t="shared" ref="CX93:DD130" si="1488">+BB93/$M93</f>
        <v>924.7614942528736</v>
      </c>
      <c r="DD93" s="29">
        <f t="shared" si="1488"/>
        <v>1183.7052545155993</v>
      </c>
      <c r="DE93" s="29">
        <f t="shared" si="551"/>
        <v>861.27545155993437</v>
      </c>
      <c r="DF93" s="29">
        <f t="shared" si="552"/>
        <v>828.19088669950736</v>
      </c>
      <c r="DG93" s="29">
        <f t="shared" si="553"/>
        <v>818.65927750410503</v>
      </c>
      <c r="DH93" s="29">
        <f t="shared" si="554"/>
        <v>607.60426929392452</v>
      </c>
      <c r="DI93" s="29">
        <f t="shared" si="555"/>
        <v>1015.513197865353</v>
      </c>
      <c r="DJ93" s="29">
        <f t="shared" si="556"/>
        <v>1107.594827586207</v>
      </c>
      <c r="DK93" s="29">
        <f t="shared" si="556"/>
        <v>651.67724137931032</v>
      </c>
      <c r="DL93" s="29">
        <f t="shared" si="556"/>
        <v>705.59166256157641</v>
      </c>
      <c r="DM93" s="29">
        <f t="shared" si="556"/>
        <v>959.89542692939233</v>
      </c>
      <c r="DN93" s="29">
        <f t="shared" si="557"/>
        <v>905.68940065681443</v>
      </c>
      <c r="DO93" s="29">
        <f t="shared" si="557"/>
        <v>943.35531609195391</v>
      </c>
      <c r="DP93" s="29">
        <f t="shared" si="557"/>
        <v>841.86790640394088</v>
      </c>
      <c r="DQ93" s="105">
        <f t="shared" si="558"/>
        <v>912.7020125205255</v>
      </c>
      <c r="DR93" s="51"/>
      <c r="DS93" s="51"/>
      <c r="DT93" s="51"/>
      <c r="DU93" s="51"/>
      <c r="DV93" s="51"/>
      <c r="DW93" s="51"/>
      <c r="DX93" s="51"/>
      <c r="DY93" s="51">
        <v>183060</v>
      </c>
      <c r="DZ93" s="51">
        <v>610200</v>
      </c>
      <c r="EA93" s="51">
        <v>610200</v>
      </c>
      <c r="EB93" s="51">
        <v>610200</v>
      </c>
      <c r="EC93" s="51">
        <v>610200</v>
      </c>
      <c r="ED93" s="51">
        <v>610200</v>
      </c>
      <c r="EE93" s="51">
        <v>610200</v>
      </c>
      <c r="EF93" s="51">
        <v>610200</v>
      </c>
      <c r="EG93" s="51">
        <v>610200</v>
      </c>
      <c r="EH93" s="51">
        <v>612234</v>
      </c>
      <c r="EI93" s="51">
        <v>671220</v>
      </c>
      <c r="EJ93" s="51">
        <v>671220</v>
      </c>
      <c r="EK93" s="51">
        <v>671220</v>
      </c>
      <c r="EL93" s="51">
        <v>671220</v>
      </c>
      <c r="EM93" s="51">
        <v>671220</v>
      </c>
      <c r="EN93" s="51">
        <v>671220</v>
      </c>
      <c r="EO93" s="51">
        <v>671220</v>
      </c>
      <c r="EP93" s="25">
        <v>671220</v>
      </c>
      <c r="EQ93" s="25">
        <v>671220</v>
      </c>
      <c r="ER93" s="25">
        <v>671220</v>
      </c>
      <c r="ES93" s="25">
        <v>671220</v>
      </c>
      <c r="ET93" s="25">
        <v>673254</v>
      </c>
      <c r="EU93" s="25">
        <v>732240</v>
      </c>
      <c r="EV93" s="25">
        <v>732240</v>
      </c>
      <c r="EW93" s="25">
        <v>732240</v>
      </c>
      <c r="EX93" s="25">
        <v>732240</v>
      </c>
      <c r="EY93" s="25">
        <v>732240</v>
      </c>
      <c r="EZ93" s="25">
        <v>732240</v>
      </c>
      <c r="FA93" s="25">
        <v>732240</v>
      </c>
      <c r="FB93" s="25">
        <v>732240</v>
      </c>
      <c r="FC93" s="25">
        <v>732240</v>
      </c>
      <c r="FD93" s="25">
        <v>732240</v>
      </c>
      <c r="FE93" s="25">
        <v>732240</v>
      </c>
      <c r="FF93" s="25">
        <v>733596</v>
      </c>
      <c r="FG93" s="25">
        <v>772920</v>
      </c>
      <c r="FH93" s="25">
        <v>772920</v>
      </c>
      <c r="FI93" s="25">
        <v>772920</v>
      </c>
      <c r="FJ93" s="25">
        <v>772920</v>
      </c>
      <c r="FK93" s="25">
        <v>772920</v>
      </c>
      <c r="FL93" s="25">
        <v>772920</v>
      </c>
      <c r="FM93" s="25">
        <v>772920</v>
      </c>
      <c r="FN93" s="25">
        <v>772920</v>
      </c>
      <c r="FO93" s="25">
        <v>772920</v>
      </c>
      <c r="FP93" s="25">
        <v>772920</v>
      </c>
      <c r="FQ93" s="75">
        <v>772920</v>
      </c>
      <c r="FR93" s="28">
        <f t="shared" si="1058"/>
        <v>772920</v>
      </c>
      <c r="FS93" s="51">
        <v>0</v>
      </c>
      <c r="FT93" s="51">
        <v>0</v>
      </c>
      <c r="FU93" s="51">
        <v>0</v>
      </c>
      <c r="FV93" s="51">
        <v>0</v>
      </c>
      <c r="FW93" s="51">
        <v>0</v>
      </c>
      <c r="FX93" s="51">
        <v>0</v>
      </c>
      <c r="FY93" s="51">
        <v>0</v>
      </c>
      <c r="FZ93" s="51">
        <v>0</v>
      </c>
      <c r="GA93" s="51">
        <v>0</v>
      </c>
      <c r="GB93" s="51">
        <v>0</v>
      </c>
      <c r="GC93" s="51">
        <v>0</v>
      </c>
      <c r="GD93" s="51">
        <v>0</v>
      </c>
      <c r="GE93" s="51">
        <v>0</v>
      </c>
      <c r="GF93" s="51">
        <v>0</v>
      </c>
      <c r="GG93" s="51">
        <v>0</v>
      </c>
      <c r="GH93" s="51">
        <v>0</v>
      </c>
      <c r="GI93" s="51">
        <v>0</v>
      </c>
      <c r="GJ93" s="51">
        <v>0</v>
      </c>
      <c r="GK93" s="51">
        <v>0</v>
      </c>
      <c r="GL93" s="51">
        <v>0</v>
      </c>
      <c r="GM93" s="51">
        <v>0</v>
      </c>
      <c r="GN93" s="51">
        <v>0</v>
      </c>
      <c r="GO93" s="51">
        <v>0</v>
      </c>
      <c r="GP93" s="51">
        <v>0</v>
      </c>
      <c r="GQ93" s="25">
        <v>0</v>
      </c>
      <c r="GR93" s="25">
        <v>0</v>
      </c>
      <c r="GS93" s="25">
        <v>0</v>
      </c>
      <c r="GT93" s="25">
        <v>0</v>
      </c>
      <c r="GU93" s="25">
        <v>0</v>
      </c>
      <c r="GV93" s="25">
        <v>0</v>
      </c>
      <c r="GW93" s="25">
        <v>0</v>
      </c>
      <c r="GX93" s="25">
        <v>0</v>
      </c>
      <c r="GY93" s="25">
        <v>0</v>
      </c>
      <c r="GZ93" s="25">
        <v>0</v>
      </c>
      <c r="HA93" s="25">
        <v>0</v>
      </c>
      <c r="HB93" s="25">
        <v>0</v>
      </c>
      <c r="HC93" s="75">
        <v>0</v>
      </c>
      <c r="HD93" s="75">
        <v>0</v>
      </c>
      <c r="HE93" s="75">
        <v>0</v>
      </c>
      <c r="HF93" s="75">
        <v>0</v>
      </c>
      <c r="HG93" s="75">
        <v>0</v>
      </c>
      <c r="HH93" s="75">
        <v>0</v>
      </c>
      <c r="HI93" s="75">
        <v>0</v>
      </c>
      <c r="HJ93" s="75">
        <v>0</v>
      </c>
      <c r="HK93" s="75">
        <v>0</v>
      </c>
      <c r="HL93" s="75">
        <v>0</v>
      </c>
      <c r="HM93" s="75">
        <v>0</v>
      </c>
      <c r="HN93" s="75">
        <v>0</v>
      </c>
      <c r="HO93" s="75">
        <v>0</v>
      </c>
      <c r="HP93" s="75">
        <v>0</v>
      </c>
      <c r="HQ93" s="75">
        <v>0</v>
      </c>
      <c r="HR93" s="75">
        <v>0</v>
      </c>
      <c r="HS93" s="51">
        <f t="shared" si="1265"/>
        <v>0</v>
      </c>
      <c r="HT93" s="51">
        <f t="shared" si="1266"/>
        <v>0</v>
      </c>
      <c r="HU93" s="51">
        <f t="shared" si="1267"/>
        <v>0</v>
      </c>
      <c r="HV93" s="51">
        <f t="shared" si="1268"/>
        <v>0</v>
      </c>
      <c r="HW93" s="51">
        <f t="shared" si="1269"/>
        <v>0</v>
      </c>
      <c r="HX93" s="51">
        <f t="shared" si="1270"/>
        <v>0</v>
      </c>
      <c r="HY93" s="51">
        <f t="shared" si="1271"/>
        <v>0</v>
      </c>
      <c r="HZ93" s="51">
        <f t="shared" si="1272"/>
        <v>183060</v>
      </c>
      <c r="IA93" s="51">
        <f t="shared" si="1273"/>
        <v>610200</v>
      </c>
      <c r="IB93" s="51">
        <f t="shared" si="1274"/>
        <v>610200</v>
      </c>
      <c r="IC93" s="51">
        <f t="shared" si="1275"/>
        <v>610200</v>
      </c>
      <c r="ID93" s="51">
        <f t="shared" si="1276"/>
        <v>610200</v>
      </c>
      <c r="IE93" s="51">
        <f t="shared" si="1277"/>
        <v>610200</v>
      </c>
      <c r="IF93" s="51">
        <f t="shared" si="1278"/>
        <v>610200</v>
      </c>
      <c r="IG93" s="51">
        <f t="shared" si="1279"/>
        <v>610200</v>
      </c>
      <c r="IH93" s="51">
        <f t="shared" si="1280"/>
        <v>610200</v>
      </c>
      <c r="II93" s="51">
        <f t="shared" si="1281"/>
        <v>612234</v>
      </c>
      <c r="IJ93" s="51">
        <f t="shared" si="1282"/>
        <v>671220</v>
      </c>
      <c r="IK93" s="51">
        <f t="shared" si="1283"/>
        <v>671220</v>
      </c>
      <c r="IL93" s="51">
        <f t="shared" si="1284"/>
        <v>671220</v>
      </c>
      <c r="IM93" s="51">
        <f t="shared" si="1285"/>
        <v>671220</v>
      </c>
      <c r="IN93" s="51">
        <f t="shared" si="1286"/>
        <v>671220</v>
      </c>
      <c r="IO93" s="51">
        <f t="shared" si="1287"/>
        <v>671220</v>
      </c>
      <c r="IP93" s="51">
        <f t="shared" si="1288"/>
        <v>671220</v>
      </c>
      <c r="IQ93" s="51">
        <f t="shared" si="840"/>
        <v>671220</v>
      </c>
      <c r="IR93" s="51">
        <f t="shared" si="841"/>
        <v>671220</v>
      </c>
      <c r="IS93" s="51">
        <f t="shared" si="1134"/>
        <v>671220</v>
      </c>
      <c r="IT93" s="51">
        <f t="shared" si="1135"/>
        <v>671220</v>
      </c>
      <c r="IU93" s="51">
        <f t="shared" si="1136"/>
        <v>673254</v>
      </c>
      <c r="IV93" s="51">
        <f t="shared" si="1137"/>
        <v>732240</v>
      </c>
      <c r="IW93" s="51">
        <f t="shared" ref="IW93:IW121" si="1489">+EV93+GW93</f>
        <v>732240</v>
      </c>
      <c r="IX93" s="25">
        <f t="shared" si="1289"/>
        <v>732240</v>
      </c>
      <c r="IY93" s="25">
        <f t="shared" ref="IY93:IY121" si="1490">+EX93+GY93</f>
        <v>732240</v>
      </c>
      <c r="IZ93" s="25">
        <f t="shared" ref="IZ93:IZ121" si="1491">+EY93+GZ93</f>
        <v>732240</v>
      </c>
      <c r="JA93" s="25">
        <f t="shared" si="1331"/>
        <v>732240</v>
      </c>
      <c r="JB93" s="25">
        <f t="shared" si="1293"/>
        <v>732240</v>
      </c>
      <c r="JC93" s="25">
        <f t="shared" si="1294"/>
        <v>732240</v>
      </c>
      <c r="JD93" s="25">
        <f t="shared" si="835"/>
        <v>732240</v>
      </c>
      <c r="JE93" s="25">
        <f t="shared" si="836"/>
        <v>732240</v>
      </c>
      <c r="JF93" s="25">
        <f t="shared" si="1367"/>
        <v>732240</v>
      </c>
      <c r="JG93" s="25">
        <f t="shared" si="1368"/>
        <v>733596</v>
      </c>
      <c r="JH93" s="25">
        <f t="shared" si="1332"/>
        <v>772920</v>
      </c>
      <c r="JI93" s="25">
        <f t="shared" si="1333"/>
        <v>772920</v>
      </c>
      <c r="JJ93" s="25">
        <f t="shared" si="1329"/>
        <v>772920</v>
      </c>
      <c r="JK93" s="25">
        <f t="shared" si="1330"/>
        <v>772920</v>
      </c>
      <c r="JL93" s="25">
        <f t="shared" ref="JL93:JL124" si="1492">+FK93+HL93</f>
        <v>772920</v>
      </c>
      <c r="JM93" s="25">
        <f t="shared" ref="JM93:JM124" si="1493">+FL93+HM93</f>
        <v>772920</v>
      </c>
      <c r="JN93" s="25">
        <f t="shared" si="1295"/>
        <v>772920</v>
      </c>
      <c r="JO93" s="25">
        <f t="shared" si="1296"/>
        <v>772920</v>
      </c>
      <c r="JP93" s="25">
        <f t="shared" si="1290"/>
        <v>772920</v>
      </c>
      <c r="JQ93" s="25">
        <f t="shared" si="1291"/>
        <v>772920</v>
      </c>
      <c r="JR93" s="25">
        <f t="shared" si="1292"/>
        <v>772920</v>
      </c>
      <c r="JS93" s="28">
        <f t="shared" si="1059"/>
        <v>772920</v>
      </c>
      <c r="JT93" s="39">
        <f t="shared" si="1138"/>
        <v>0</v>
      </c>
      <c r="JU93" s="39">
        <f t="shared" si="1139"/>
        <v>0</v>
      </c>
      <c r="JV93" s="39">
        <f t="shared" si="1140"/>
        <v>0</v>
      </c>
      <c r="JW93" s="39">
        <f t="shared" si="1141"/>
        <v>0</v>
      </c>
      <c r="JX93" s="39">
        <f t="shared" si="1142"/>
        <v>0</v>
      </c>
      <c r="JY93" s="39">
        <f t="shared" si="1143"/>
        <v>0</v>
      </c>
      <c r="JZ93" s="39">
        <f t="shared" si="1144"/>
        <v>0</v>
      </c>
      <c r="KA93" s="30">
        <f t="shared" si="1145"/>
        <v>45</v>
      </c>
      <c r="KB93" s="30">
        <f t="shared" si="1146"/>
        <v>150</v>
      </c>
      <c r="KC93" s="30">
        <f t="shared" si="1147"/>
        <v>150</v>
      </c>
      <c r="KD93" s="30">
        <f t="shared" si="1148"/>
        <v>150</v>
      </c>
      <c r="KE93" s="30">
        <f t="shared" si="1149"/>
        <v>150</v>
      </c>
      <c r="KF93" s="30">
        <f t="shared" si="1150"/>
        <v>150</v>
      </c>
      <c r="KG93" s="30">
        <f t="shared" si="1151"/>
        <v>150</v>
      </c>
      <c r="KH93" s="30">
        <f t="shared" si="1152"/>
        <v>150</v>
      </c>
      <c r="KI93" s="30">
        <f t="shared" si="1153"/>
        <v>150</v>
      </c>
      <c r="KJ93" s="30">
        <f t="shared" si="1154"/>
        <v>150.5</v>
      </c>
      <c r="KK93" s="30">
        <f t="shared" si="1155"/>
        <v>165</v>
      </c>
      <c r="KL93" s="30">
        <f t="shared" si="1156"/>
        <v>165</v>
      </c>
      <c r="KM93" s="30">
        <f t="shared" si="1157"/>
        <v>165</v>
      </c>
      <c r="KN93" s="30">
        <f t="shared" si="1158"/>
        <v>165</v>
      </c>
      <c r="KO93" s="30">
        <f t="shared" si="1159"/>
        <v>165</v>
      </c>
      <c r="KP93" s="30">
        <f t="shared" si="1160"/>
        <v>165</v>
      </c>
      <c r="KQ93" s="30">
        <f t="shared" si="1161"/>
        <v>165</v>
      </c>
      <c r="KR93" s="30">
        <f t="shared" si="1162"/>
        <v>165</v>
      </c>
      <c r="KS93" s="30">
        <f t="shared" si="1163"/>
        <v>165</v>
      </c>
      <c r="KT93" s="30">
        <f t="shared" si="1164"/>
        <v>165</v>
      </c>
      <c r="KU93" s="30">
        <f t="shared" si="1165"/>
        <v>165</v>
      </c>
      <c r="KV93" s="30">
        <f t="shared" si="1166"/>
        <v>165.5</v>
      </c>
      <c r="KW93" s="30">
        <f t="shared" si="1167"/>
        <v>180</v>
      </c>
      <c r="KX93" s="30">
        <f t="shared" si="1168"/>
        <v>180</v>
      </c>
      <c r="KY93" s="30">
        <f t="shared" si="1169"/>
        <v>180</v>
      </c>
      <c r="KZ93" s="30">
        <f t="shared" si="1170"/>
        <v>180</v>
      </c>
      <c r="LA93" s="30">
        <f t="shared" si="1171"/>
        <v>180</v>
      </c>
      <c r="LB93" s="30">
        <f t="shared" si="1171"/>
        <v>180</v>
      </c>
      <c r="LC93" s="30">
        <f t="shared" si="1171"/>
        <v>180</v>
      </c>
      <c r="LD93" s="30">
        <f t="shared" si="1171"/>
        <v>180</v>
      </c>
      <c r="LE93" s="30">
        <f t="shared" si="1369"/>
        <v>180</v>
      </c>
      <c r="LF93" s="30">
        <f t="shared" si="1369"/>
        <v>180</v>
      </c>
      <c r="LG93" s="30">
        <f t="shared" si="1369"/>
        <v>180</v>
      </c>
      <c r="LH93" s="30">
        <f t="shared" si="1369"/>
        <v>180.33333333333334</v>
      </c>
      <c r="LI93" s="30">
        <f t="shared" si="1369"/>
        <v>190</v>
      </c>
      <c r="LJ93" s="30">
        <f t="shared" si="1369"/>
        <v>190</v>
      </c>
      <c r="LK93" s="30">
        <f t="shared" si="1370"/>
        <v>190</v>
      </c>
      <c r="LL93" s="30">
        <f t="shared" si="1370"/>
        <v>190</v>
      </c>
      <c r="LM93" s="30">
        <f t="shared" si="1370"/>
        <v>190</v>
      </c>
      <c r="LN93" s="30">
        <f t="shared" si="1370"/>
        <v>190</v>
      </c>
      <c r="LO93" s="30">
        <f t="shared" si="1370"/>
        <v>190</v>
      </c>
      <c r="LP93" s="30">
        <f t="shared" si="1370"/>
        <v>190</v>
      </c>
      <c r="LQ93" s="30">
        <f t="shared" si="1370"/>
        <v>190</v>
      </c>
      <c r="LR93" s="30">
        <f t="shared" si="1370"/>
        <v>190</v>
      </c>
      <c r="LS93" s="30">
        <f t="shared" si="1370"/>
        <v>190</v>
      </c>
      <c r="LT93" s="69">
        <f t="shared" si="1060"/>
        <v>190</v>
      </c>
      <c r="LU93" s="40">
        <f t="shared" si="1061"/>
        <v>190</v>
      </c>
      <c r="LV93" s="40">
        <f t="shared" si="1062"/>
        <v>0</v>
      </c>
    </row>
    <row r="94" spans="1:334" x14ac:dyDescent="0.25">
      <c r="A94" s="21">
        <f t="shared" si="1063"/>
        <v>93</v>
      </c>
      <c r="B94" s="22" t="s">
        <v>6</v>
      </c>
      <c r="C94" s="21" t="s">
        <v>546</v>
      </c>
      <c r="D94" s="22" t="s">
        <v>7</v>
      </c>
      <c r="E94" s="23" t="s">
        <v>873</v>
      </c>
      <c r="F94" s="21" t="s">
        <v>1132</v>
      </c>
      <c r="G94" s="23" t="s">
        <v>70</v>
      </c>
      <c r="H94" s="24" t="s">
        <v>295</v>
      </c>
      <c r="I94" s="21" t="s">
        <v>196</v>
      </c>
      <c r="J94" s="94">
        <v>41297</v>
      </c>
      <c r="K94" s="94">
        <v>43092</v>
      </c>
      <c r="L94" s="21" t="s">
        <v>275</v>
      </c>
      <c r="M94" s="51">
        <v>462</v>
      </c>
      <c r="N94" s="51">
        <v>772</v>
      </c>
      <c r="O94" s="26">
        <v>0.1</v>
      </c>
      <c r="P94" s="52">
        <v>654014.05000000005</v>
      </c>
      <c r="Q94" s="52">
        <v>730699.99000000034</v>
      </c>
      <c r="R94" s="52">
        <v>670298.54000000015</v>
      </c>
      <c r="S94" s="52">
        <v>582290.92999999993</v>
      </c>
      <c r="T94" s="51">
        <v>884538.49</v>
      </c>
      <c r="U94" s="51">
        <v>727018.60000000009</v>
      </c>
      <c r="V94" s="51">
        <v>685976.2</v>
      </c>
      <c r="W94" s="51">
        <v>702714.31</v>
      </c>
      <c r="X94" s="51">
        <v>1012392.3899999998</v>
      </c>
      <c r="Y94" s="51">
        <v>1273876</v>
      </c>
      <c r="Z94" s="51">
        <v>878678.6</v>
      </c>
      <c r="AA94" s="51">
        <v>1057904.8</v>
      </c>
      <c r="AB94" s="51">
        <v>1294400</v>
      </c>
      <c r="AC94" s="51">
        <v>1239428.5999999996</v>
      </c>
      <c r="AD94" s="51">
        <v>1262452.8600000001</v>
      </c>
      <c r="AE94" s="51">
        <v>1589355</v>
      </c>
      <c r="AF94" s="51">
        <v>1524518</v>
      </c>
      <c r="AG94" s="51">
        <v>1191561.8799999999</v>
      </c>
      <c r="AH94" s="51">
        <v>1197362</v>
      </c>
      <c r="AI94" s="51">
        <v>1031467</v>
      </c>
      <c r="AJ94" s="51">
        <v>1100209</v>
      </c>
      <c r="AK94" s="51">
        <v>1118021</v>
      </c>
      <c r="AL94" s="51">
        <v>824538.62</v>
      </c>
      <c r="AM94" s="51">
        <v>1209171.3999999999</v>
      </c>
      <c r="AN94" s="51">
        <v>1430095.3</v>
      </c>
      <c r="AO94" s="51">
        <v>1663296.6</v>
      </c>
      <c r="AP94" s="51">
        <v>1330447.03</v>
      </c>
      <c r="AQ94" s="51">
        <v>1517902.83</v>
      </c>
      <c r="AR94" s="51">
        <v>1552696</v>
      </c>
      <c r="AS94" s="51">
        <v>1347786.8</v>
      </c>
      <c r="AT94" s="51">
        <v>1083516.1200000001</v>
      </c>
      <c r="AU94" s="25">
        <v>875877.0555284851</v>
      </c>
      <c r="AV94" s="25">
        <v>1118558.764104092</v>
      </c>
      <c r="AW94" s="25">
        <v>1240308</v>
      </c>
      <c r="AX94" s="25">
        <v>1214468.8836145198</v>
      </c>
      <c r="AY94" s="25">
        <v>1354757</v>
      </c>
      <c r="AZ94" s="25">
        <v>1431202</v>
      </c>
      <c r="BA94" s="25">
        <v>1726619.918202877</v>
      </c>
      <c r="BB94" s="25">
        <v>1288996</v>
      </c>
      <c r="BC94" s="25">
        <v>1849595</v>
      </c>
      <c r="BD94" s="75">
        <v>1502730</v>
      </c>
      <c r="BE94" s="75">
        <v>1129712</v>
      </c>
      <c r="BF94" s="75">
        <v>1198686</v>
      </c>
      <c r="BG94" s="75">
        <v>1000072</v>
      </c>
      <c r="BH94" s="75">
        <v>344204.33</v>
      </c>
      <c r="BI94" s="75">
        <v>1413624.37</v>
      </c>
      <c r="BJ94" s="75">
        <v>1272555.4099999999</v>
      </c>
      <c r="BK94" s="75">
        <v>1182680.3</v>
      </c>
      <c r="BL94" s="75">
        <v>1730987</v>
      </c>
      <c r="BM94" s="75">
        <v>1484632.28</v>
      </c>
      <c r="BN94" s="75">
        <v>1120552.79</v>
      </c>
      <c r="BO94" s="75">
        <v>1835012.72</v>
      </c>
      <c r="BP94" s="28">
        <f t="shared" si="1057"/>
        <v>1542796.1975</v>
      </c>
      <c r="BQ94" s="29">
        <f t="shared" si="523"/>
        <v>1415.6148268398269</v>
      </c>
      <c r="BR94" s="29">
        <f t="shared" si="524"/>
        <v>1581.6017099567107</v>
      </c>
      <c r="BS94" s="29">
        <f t="shared" si="525"/>
        <v>1450.862640692641</v>
      </c>
      <c r="BT94" s="29">
        <f t="shared" si="526"/>
        <v>1260.3699783549782</v>
      </c>
      <c r="BU94" s="29">
        <f t="shared" si="527"/>
        <v>1914.5854761904761</v>
      </c>
      <c r="BV94" s="29">
        <f t="shared" si="528"/>
        <v>1573.6333333333334</v>
      </c>
      <c r="BW94" s="29">
        <f t="shared" si="529"/>
        <v>1484.7969696969697</v>
      </c>
      <c r="BX94" s="29">
        <f t="shared" si="530"/>
        <v>1521.0266450216452</v>
      </c>
      <c r="BY94" s="29">
        <f t="shared" si="531"/>
        <v>2191.3255194805192</v>
      </c>
      <c r="BZ94" s="29">
        <f t="shared" si="532"/>
        <v>2757.3073593073591</v>
      </c>
      <c r="CA94" s="29">
        <f t="shared" si="533"/>
        <v>1901.9017316017316</v>
      </c>
      <c r="CB94" s="29">
        <f t="shared" si="534"/>
        <v>2289.8372294372293</v>
      </c>
      <c r="CC94" s="29">
        <f t="shared" si="535"/>
        <v>2801.7316017316016</v>
      </c>
      <c r="CD94" s="29">
        <f t="shared" si="536"/>
        <v>2682.7458874458866</v>
      </c>
      <c r="CE94" s="29">
        <f t="shared" si="537"/>
        <v>2732.5819480519481</v>
      </c>
      <c r="CF94" s="29">
        <f t="shared" si="538"/>
        <v>3440.1623376623374</v>
      </c>
      <c r="CG94" s="29">
        <f t="shared" si="539"/>
        <v>3299.822510822511</v>
      </c>
      <c r="CH94" s="29">
        <f t="shared" si="540"/>
        <v>2579.1382683982683</v>
      </c>
      <c r="CI94" s="29">
        <f t="shared" si="541"/>
        <v>2591.6926406926409</v>
      </c>
      <c r="CJ94" s="29">
        <f t="shared" si="542"/>
        <v>2232.6125541125543</v>
      </c>
      <c r="CK94" s="29">
        <f t="shared" si="543"/>
        <v>2381.4047619047619</v>
      </c>
      <c r="CL94" s="29">
        <f t="shared" si="544"/>
        <v>2419.9588744588746</v>
      </c>
      <c r="CM94" s="29">
        <f t="shared" si="545"/>
        <v>1784.7156277056276</v>
      </c>
      <c r="CN94" s="29">
        <f t="shared" si="546"/>
        <v>2617.2541125541125</v>
      </c>
      <c r="CO94" s="29">
        <f t="shared" si="547"/>
        <v>3095.4443722943724</v>
      </c>
      <c r="CP94" s="29">
        <f t="shared" si="548"/>
        <v>3600.2090909090912</v>
      </c>
      <c r="CQ94" s="29">
        <f t="shared" si="549"/>
        <v>2879.7554761904762</v>
      </c>
      <c r="CR94" s="29">
        <f t="shared" si="839"/>
        <v>3285.5039610389613</v>
      </c>
      <c r="CS94" s="29">
        <f t="shared" si="839"/>
        <v>3360.8138528138529</v>
      </c>
      <c r="CT94" s="29">
        <f t="shared" si="839"/>
        <v>2917.2874458874462</v>
      </c>
      <c r="CU94" s="29">
        <f t="shared" si="839"/>
        <v>2345.2729870129874</v>
      </c>
      <c r="CV94" s="29">
        <f t="shared" si="839"/>
        <v>1895.8377825291884</v>
      </c>
      <c r="CW94" s="29">
        <f t="shared" si="839"/>
        <v>2421.1228660261731</v>
      </c>
      <c r="CX94" s="29">
        <f t="shared" si="1488"/>
        <v>2684.6493506493507</v>
      </c>
      <c r="CY94" s="29">
        <f t="shared" si="1488"/>
        <v>2628.7205273041554</v>
      </c>
      <c r="CZ94" s="29">
        <f t="shared" si="1488"/>
        <v>2932.3744588744589</v>
      </c>
      <c r="DA94" s="29">
        <f t="shared" si="1488"/>
        <v>3097.8398268398269</v>
      </c>
      <c r="DB94" s="29">
        <f t="shared" si="1488"/>
        <v>3737.2725502226776</v>
      </c>
      <c r="DC94" s="29">
        <f t="shared" si="1488"/>
        <v>2790.0346320346321</v>
      </c>
      <c r="DD94" s="29">
        <f t="shared" si="1488"/>
        <v>4003.4523809523807</v>
      </c>
      <c r="DE94" s="29">
        <f t="shared" si="551"/>
        <v>3252.6623376623374</v>
      </c>
      <c r="DF94" s="29">
        <f t="shared" si="552"/>
        <v>2445.2640692640693</v>
      </c>
      <c r="DG94" s="29">
        <f t="shared" si="553"/>
        <v>2594.5584415584417</v>
      </c>
      <c r="DH94" s="29">
        <f t="shared" si="554"/>
        <v>2164.6580086580088</v>
      </c>
      <c r="DI94" s="29">
        <f t="shared" si="555"/>
        <v>745.03101731601737</v>
      </c>
      <c r="DJ94" s="29">
        <f t="shared" si="556"/>
        <v>3059.7930086580091</v>
      </c>
      <c r="DK94" s="29">
        <f t="shared" si="556"/>
        <v>2754.4489393939393</v>
      </c>
      <c r="DL94" s="29">
        <f t="shared" si="556"/>
        <v>2559.9140692640694</v>
      </c>
      <c r="DM94" s="29">
        <f t="shared" si="556"/>
        <v>3746.7251082251082</v>
      </c>
      <c r="DN94" s="29">
        <f t="shared" si="557"/>
        <v>3213.4897835497836</v>
      </c>
      <c r="DO94" s="29">
        <f t="shared" si="557"/>
        <v>2425.4389393939396</v>
      </c>
      <c r="DP94" s="29">
        <f t="shared" si="557"/>
        <v>3971.8890043290044</v>
      </c>
      <c r="DQ94" s="105">
        <f t="shared" si="558"/>
        <v>3339.3857088744589</v>
      </c>
      <c r="DR94" s="51">
        <v>168900</v>
      </c>
      <c r="DS94" s="51">
        <v>168900</v>
      </c>
      <c r="DT94" s="51">
        <v>168900</v>
      </c>
      <c r="DU94" s="51">
        <v>168900</v>
      </c>
      <c r="DV94" s="51">
        <v>168900</v>
      </c>
      <c r="DW94" s="51">
        <v>168900</v>
      </c>
      <c r="DX94" s="51">
        <v>168900</v>
      </c>
      <c r="DY94" s="51">
        <v>168900</v>
      </c>
      <c r="DZ94" s="51">
        <v>168900</v>
      </c>
      <c r="EA94" s="51">
        <v>168900</v>
      </c>
      <c r="EB94" s="51">
        <v>168900</v>
      </c>
      <c r="EC94" s="51">
        <v>168900</v>
      </c>
      <c r="ED94" s="51">
        <v>168900</v>
      </c>
      <c r="EE94" s="51">
        <v>168900</v>
      </c>
      <c r="EF94" s="51">
        <v>168900</v>
      </c>
      <c r="EG94" s="51">
        <v>168900</v>
      </c>
      <c r="EH94" s="51">
        <v>168900</v>
      </c>
      <c r="EI94" s="51">
        <v>168900</v>
      </c>
      <c r="EJ94" s="51">
        <v>168900</v>
      </c>
      <c r="EK94" s="51">
        <v>168900</v>
      </c>
      <c r="EL94" s="51">
        <v>168900</v>
      </c>
      <c r="EM94" s="51">
        <v>168900</v>
      </c>
      <c r="EN94" s="51">
        <v>168900</v>
      </c>
      <c r="EO94" s="51">
        <v>168900</v>
      </c>
      <c r="EP94" s="51">
        <v>168900</v>
      </c>
      <c r="EQ94" s="51">
        <v>168900</v>
      </c>
      <c r="ER94" s="51">
        <v>168900</v>
      </c>
      <c r="ES94" s="25">
        <v>168900</v>
      </c>
      <c r="ET94" s="25">
        <v>168900</v>
      </c>
      <c r="EU94" s="25">
        <v>168900</v>
      </c>
      <c r="EV94" s="25">
        <v>168900</v>
      </c>
      <c r="EW94" s="25">
        <v>168900</v>
      </c>
      <c r="EX94" s="25">
        <v>168900</v>
      </c>
      <c r="EY94" s="25">
        <v>175806</v>
      </c>
      <c r="EZ94" s="25">
        <v>194798</v>
      </c>
      <c r="FA94" s="25">
        <v>194798</v>
      </c>
      <c r="FB94" s="25">
        <v>133556</v>
      </c>
      <c r="FC94" s="25">
        <v>133556</v>
      </c>
      <c r="FD94" s="25">
        <v>133556</v>
      </c>
      <c r="FE94" s="25">
        <v>133556</v>
      </c>
      <c r="FF94" s="25">
        <v>133556</v>
      </c>
      <c r="FG94" s="25">
        <v>133556</v>
      </c>
      <c r="FH94" s="25">
        <v>133556</v>
      </c>
      <c r="FI94" s="25">
        <v>133556</v>
      </c>
      <c r="FJ94" s="25">
        <v>133556</v>
      </c>
      <c r="FK94" s="25">
        <v>133556</v>
      </c>
      <c r="FL94" s="25">
        <v>133556</v>
      </c>
      <c r="FM94" s="25">
        <v>133556</v>
      </c>
      <c r="FN94" s="25">
        <v>133556</v>
      </c>
      <c r="FO94" s="25">
        <v>133556</v>
      </c>
      <c r="FP94" s="25">
        <v>133556</v>
      </c>
      <c r="FQ94" s="75">
        <v>133556</v>
      </c>
      <c r="FR94" s="28">
        <f t="shared" si="1058"/>
        <v>133556</v>
      </c>
      <c r="FS94" s="51">
        <v>0</v>
      </c>
      <c r="FT94" s="51">
        <v>0</v>
      </c>
      <c r="FU94" s="51">
        <v>0</v>
      </c>
      <c r="FV94" s="51">
        <v>0</v>
      </c>
      <c r="FW94" s="51">
        <v>0</v>
      </c>
      <c r="FX94" s="51">
        <v>0</v>
      </c>
      <c r="FY94" s="51">
        <v>0</v>
      </c>
      <c r="FZ94" s="51">
        <v>0</v>
      </c>
      <c r="GA94" s="51">
        <v>0</v>
      </c>
      <c r="GB94" s="51">
        <v>0</v>
      </c>
      <c r="GC94" s="51">
        <v>0</v>
      </c>
      <c r="GD94" s="51">
        <v>0</v>
      </c>
      <c r="GE94" s="51">
        <v>0</v>
      </c>
      <c r="GF94" s="51">
        <v>0</v>
      </c>
      <c r="GG94" s="51">
        <v>0</v>
      </c>
      <c r="GH94" s="51">
        <v>0</v>
      </c>
      <c r="GI94" s="51">
        <v>0</v>
      </c>
      <c r="GJ94" s="51">
        <v>0</v>
      </c>
      <c r="GK94" s="51">
        <v>0</v>
      </c>
      <c r="GL94" s="51">
        <v>0</v>
      </c>
      <c r="GM94" s="51">
        <v>0</v>
      </c>
      <c r="GN94" s="51">
        <v>0</v>
      </c>
      <c r="GO94" s="51">
        <v>0</v>
      </c>
      <c r="GP94" s="51">
        <v>0</v>
      </c>
      <c r="GQ94" s="25">
        <v>0</v>
      </c>
      <c r="GR94" s="25">
        <v>0</v>
      </c>
      <c r="GS94" s="25">
        <v>0</v>
      </c>
      <c r="GT94" s="25">
        <v>0</v>
      </c>
      <c r="GU94" s="25">
        <v>0</v>
      </c>
      <c r="GV94" s="25">
        <v>0</v>
      </c>
      <c r="GW94" s="25">
        <v>0</v>
      </c>
      <c r="GX94" s="25">
        <v>0</v>
      </c>
      <c r="GY94" s="25">
        <v>0</v>
      </c>
      <c r="GZ94" s="25">
        <v>0</v>
      </c>
      <c r="HA94" s="25">
        <v>0</v>
      </c>
      <c r="HB94" s="25">
        <v>0</v>
      </c>
      <c r="HC94" s="75">
        <v>0</v>
      </c>
      <c r="HD94" s="75">
        <v>0</v>
      </c>
      <c r="HE94" s="75">
        <v>0</v>
      </c>
      <c r="HF94" s="75">
        <v>0</v>
      </c>
      <c r="HG94" s="75">
        <v>0</v>
      </c>
      <c r="HH94" s="75">
        <v>0</v>
      </c>
      <c r="HI94" s="75">
        <v>0</v>
      </c>
      <c r="HJ94" s="75">
        <v>0</v>
      </c>
      <c r="HK94" s="75">
        <v>0</v>
      </c>
      <c r="HL94" s="75">
        <v>7806</v>
      </c>
      <c r="HM94" s="75">
        <v>0</v>
      </c>
      <c r="HN94" s="75">
        <v>0</v>
      </c>
      <c r="HO94" s="75">
        <v>39542.700000000012</v>
      </c>
      <c r="HP94" s="75">
        <v>14907</v>
      </c>
      <c r="HQ94" s="75">
        <v>0</v>
      </c>
      <c r="HR94" s="75">
        <v>43256</v>
      </c>
      <c r="HS94" s="51">
        <f t="shared" si="1265"/>
        <v>168900</v>
      </c>
      <c r="HT94" s="51">
        <f t="shared" si="1266"/>
        <v>168900</v>
      </c>
      <c r="HU94" s="51">
        <f t="shared" si="1267"/>
        <v>168900</v>
      </c>
      <c r="HV94" s="51">
        <f t="shared" si="1268"/>
        <v>168900</v>
      </c>
      <c r="HW94" s="51">
        <f t="shared" si="1269"/>
        <v>168900</v>
      </c>
      <c r="HX94" s="51">
        <f t="shared" si="1270"/>
        <v>168900</v>
      </c>
      <c r="HY94" s="51">
        <f t="shared" si="1271"/>
        <v>168900</v>
      </c>
      <c r="HZ94" s="51">
        <f t="shared" si="1272"/>
        <v>168900</v>
      </c>
      <c r="IA94" s="51">
        <f t="shared" si="1273"/>
        <v>168900</v>
      </c>
      <c r="IB94" s="51">
        <f t="shared" si="1274"/>
        <v>168900</v>
      </c>
      <c r="IC94" s="51">
        <f t="shared" si="1275"/>
        <v>168900</v>
      </c>
      <c r="ID94" s="51">
        <f t="shared" si="1276"/>
        <v>168900</v>
      </c>
      <c r="IE94" s="51">
        <f t="shared" si="1277"/>
        <v>168900</v>
      </c>
      <c r="IF94" s="51">
        <f t="shared" si="1278"/>
        <v>168900</v>
      </c>
      <c r="IG94" s="51">
        <f t="shared" si="1279"/>
        <v>168900</v>
      </c>
      <c r="IH94" s="51">
        <f t="shared" si="1280"/>
        <v>168900</v>
      </c>
      <c r="II94" s="51">
        <f t="shared" si="1281"/>
        <v>168900</v>
      </c>
      <c r="IJ94" s="51">
        <f t="shared" si="1282"/>
        <v>168900</v>
      </c>
      <c r="IK94" s="51">
        <f t="shared" si="1283"/>
        <v>168900</v>
      </c>
      <c r="IL94" s="51">
        <f t="shared" si="1284"/>
        <v>168900</v>
      </c>
      <c r="IM94" s="51">
        <f t="shared" si="1285"/>
        <v>168900</v>
      </c>
      <c r="IN94" s="51">
        <f t="shared" si="1286"/>
        <v>168900</v>
      </c>
      <c r="IO94" s="51">
        <f t="shared" si="1287"/>
        <v>168900</v>
      </c>
      <c r="IP94" s="51">
        <f t="shared" si="1288"/>
        <v>168900</v>
      </c>
      <c r="IQ94" s="51">
        <f t="shared" ref="IQ94:IQ130" si="1494">+EP94+GQ94</f>
        <v>168900</v>
      </c>
      <c r="IR94" s="51">
        <f t="shared" ref="IR94:IR130" si="1495">+EQ94+GR94</f>
        <v>168900</v>
      </c>
      <c r="IS94" s="51">
        <f t="shared" si="1134"/>
        <v>168900</v>
      </c>
      <c r="IT94" s="51">
        <f t="shared" si="1135"/>
        <v>168900</v>
      </c>
      <c r="IU94" s="51">
        <f t="shared" si="1136"/>
        <v>168900</v>
      </c>
      <c r="IV94" s="51">
        <f t="shared" si="1137"/>
        <v>168900</v>
      </c>
      <c r="IW94" s="51">
        <f t="shared" si="1489"/>
        <v>168900</v>
      </c>
      <c r="IX94" s="25">
        <f t="shared" si="1289"/>
        <v>168900</v>
      </c>
      <c r="IY94" s="25">
        <f t="shared" si="1490"/>
        <v>168900</v>
      </c>
      <c r="IZ94" s="25">
        <f t="shared" si="1491"/>
        <v>175806</v>
      </c>
      <c r="JA94" s="25">
        <f t="shared" si="1331"/>
        <v>194798</v>
      </c>
      <c r="JB94" s="25">
        <f t="shared" si="1293"/>
        <v>194798</v>
      </c>
      <c r="JC94" s="25">
        <f t="shared" si="1294"/>
        <v>133556</v>
      </c>
      <c r="JD94" s="25">
        <f t="shared" si="835"/>
        <v>133556</v>
      </c>
      <c r="JE94" s="25">
        <f t="shared" si="836"/>
        <v>133556</v>
      </c>
      <c r="JF94" s="25">
        <f t="shared" si="1367"/>
        <v>133556</v>
      </c>
      <c r="JG94" s="25">
        <f t="shared" si="1368"/>
        <v>133556</v>
      </c>
      <c r="JH94" s="25">
        <f t="shared" si="1332"/>
        <v>133556</v>
      </c>
      <c r="JI94" s="25">
        <f t="shared" si="1333"/>
        <v>133556</v>
      </c>
      <c r="JJ94" s="25">
        <f t="shared" si="1329"/>
        <v>133556</v>
      </c>
      <c r="JK94" s="25">
        <f t="shared" si="1330"/>
        <v>133556</v>
      </c>
      <c r="JL94" s="25">
        <f t="shared" si="1492"/>
        <v>141362</v>
      </c>
      <c r="JM94" s="25">
        <f t="shared" si="1493"/>
        <v>133556</v>
      </c>
      <c r="JN94" s="25">
        <f t="shared" si="1295"/>
        <v>133556</v>
      </c>
      <c r="JO94" s="25">
        <f t="shared" si="1296"/>
        <v>173098.7</v>
      </c>
      <c r="JP94" s="25">
        <f t="shared" si="1290"/>
        <v>148463</v>
      </c>
      <c r="JQ94" s="25">
        <f t="shared" si="1291"/>
        <v>133556</v>
      </c>
      <c r="JR94" s="25">
        <f t="shared" si="1292"/>
        <v>176812</v>
      </c>
      <c r="JS94" s="28">
        <f t="shared" si="1059"/>
        <v>157982.42499999999</v>
      </c>
      <c r="JT94" s="30">
        <f t="shared" si="1138"/>
        <v>218.78238341968913</v>
      </c>
      <c r="JU94" s="30">
        <f t="shared" si="1139"/>
        <v>218.78238341968913</v>
      </c>
      <c r="JV94" s="30">
        <f t="shared" si="1140"/>
        <v>218.78238341968913</v>
      </c>
      <c r="JW94" s="30">
        <f t="shared" si="1141"/>
        <v>218.78238341968913</v>
      </c>
      <c r="JX94" s="30">
        <f t="shared" si="1142"/>
        <v>218.78238341968913</v>
      </c>
      <c r="JY94" s="30">
        <f t="shared" si="1143"/>
        <v>218.78238341968913</v>
      </c>
      <c r="JZ94" s="30">
        <f t="shared" si="1144"/>
        <v>218.78238341968913</v>
      </c>
      <c r="KA94" s="30">
        <f t="shared" si="1145"/>
        <v>218.78238341968913</v>
      </c>
      <c r="KB94" s="30">
        <f t="shared" si="1146"/>
        <v>218.78238341968913</v>
      </c>
      <c r="KC94" s="30">
        <f t="shared" si="1147"/>
        <v>218.78238341968913</v>
      </c>
      <c r="KD94" s="30">
        <f t="shared" si="1148"/>
        <v>218.78238341968913</v>
      </c>
      <c r="KE94" s="30">
        <f t="shared" si="1149"/>
        <v>218.78238341968913</v>
      </c>
      <c r="KF94" s="30">
        <f t="shared" si="1150"/>
        <v>218.78238341968913</v>
      </c>
      <c r="KG94" s="30">
        <f t="shared" si="1151"/>
        <v>218.78238341968913</v>
      </c>
      <c r="KH94" s="30">
        <f t="shared" si="1152"/>
        <v>218.78238341968913</v>
      </c>
      <c r="KI94" s="30">
        <f t="shared" si="1153"/>
        <v>218.78238341968913</v>
      </c>
      <c r="KJ94" s="30">
        <f t="shared" si="1154"/>
        <v>218.78238341968913</v>
      </c>
      <c r="KK94" s="30">
        <f t="shared" si="1155"/>
        <v>218.78238341968913</v>
      </c>
      <c r="KL94" s="30">
        <f t="shared" si="1156"/>
        <v>218.78238341968913</v>
      </c>
      <c r="KM94" s="30">
        <f t="shared" si="1157"/>
        <v>218.78238341968913</v>
      </c>
      <c r="KN94" s="30">
        <f t="shared" si="1158"/>
        <v>218.78238341968913</v>
      </c>
      <c r="KO94" s="30">
        <f t="shared" si="1159"/>
        <v>218.78238341968913</v>
      </c>
      <c r="KP94" s="30">
        <f t="shared" si="1160"/>
        <v>218.78238341968913</v>
      </c>
      <c r="KQ94" s="30">
        <f t="shared" si="1161"/>
        <v>218.78238341968913</v>
      </c>
      <c r="KR94" s="30">
        <f t="shared" si="1162"/>
        <v>218.78238341968913</v>
      </c>
      <c r="KS94" s="30">
        <f t="shared" si="1163"/>
        <v>218.78238341968913</v>
      </c>
      <c r="KT94" s="30">
        <f t="shared" si="1164"/>
        <v>218.78238341968913</v>
      </c>
      <c r="KU94" s="30">
        <f t="shared" si="1165"/>
        <v>218.78238341968913</v>
      </c>
      <c r="KV94" s="30">
        <f t="shared" si="1166"/>
        <v>218.78238341968913</v>
      </c>
      <c r="KW94" s="30">
        <f t="shared" si="1167"/>
        <v>218.78238341968913</v>
      </c>
      <c r="KX94" s="30">
        <f t="shared" si="1168"/>
        <v>218.78238341968913</v>
      </c>
      <c r="KY94" s="30">
        <f t="shared" si="1169"/>
        <v>218.78238341968913</v>
      </c>
      <c r="KZ94" s="30">
        <f t="shared" si="1170"/>
        <v>218.78238341968913</v>
      </c>
      <c r="LA94" s="30">
        <f t="shared" si="1171"/>
        <v>227.72797927461139</v>
      </c>
      <c r="LB94" s="30">
        <f t="shared" si="1171"/>
        <v>252.32901554404145</v>
      </c>
      <c r="LC94" s="30">
        <f t="shared" si="1171"/>
        <v>252.32901554404145</v>
      </c>
      <c r="LD94" s="30">
        <f t="shared" si="1171"/>
        <v>173</v>
      </c>
      <c r="LE94" s="30">
        <f t="shared" si="1369"/>
        <v>173</v>
      </c>
      <c r="LF94" s="30">
        <f t="shared" si="1369"/>
        <v>173</v>
      </c>
      <c r="LG94" s="30">
        <f t="shared" si="1369"/>
        <v>173</v>
      </c>
      <c r="LH94" s="30">
        <f t="shared" si="1369"/>
        <v>173</v>
      </c>
      <c r="LI94" s="30">
        <f t="shared" si="1369"/>
        <v>173</v>
      </c>
      <c r="LJ94" s="30">
        <f t="shared" si="1369"/>
        <v>173</v>
      </c>
      <c r="LK94" s="30">
        <f t="shared" si="1370"/>
        <v>173</v>
      </c>
      <c r="LL94" s="30">
        <f t="shared" si="1370"/>
        <v>173</v>
      </c>
      <c r="LM94" s="30">
        <f t="shared" si="1370"/>
        <v>183.11139896373058</v>
      </c>
      <c r="LN94" s="30">
        <f t="shared" si="1370"/>
        <v>173</v>
      </c>
      <c r="LO94" s="30">
        <f t="shared" si="1370"/>
        <v>173</v>
      </c>
      <c r="LP94" s="30">
        <f t="shared" si="1370"/>
        <v>224.22111398963733</v>
      </c>
      <c r="LQ94" s="30">
        <f t="shared" si="1370"/>
        <v>192.30958549222797</v>
      </c>
      <c r="LR94" s="30">
        <f t="shared" si="1370"/>
        <v>173</v>
      </c>
      <c r="LS94" s="30">
        <f t="shared" si="1370"/>
        <v>229.03108808290156</v>
      </c>
      <c r="LT94" s="69">
        <f t="shared" si="1060"/>
        <v>204.64044689119171</v>
      </c>
      <c r="LU94" s="40">
        <f t="shared" si="1061"/>
        <v>173</v>
      </c>
      <c r="LV94" s="40">
        <f t="shared" si="1062"/>
        <v>56.031088082901555</v>
      </c>
    </row>
    <row r="95" spans="1:334" x14ac:dyDescent="0.25">
      <c r="A95" s="21">
        <f t="shared" si="1063"/>
        <v>94</v>
      </c>
      <c r="B95" s="22" t="s">
        <v>6</v>
      </c>
      <c r="C95" s="21" t="s">
        <v>547</v>
      </c>
      <c r="D95" s="22" t="s">
        <v>7</v>
      </c>
      <c r="E95" s="23" t="s">
        <v>874</v>
      </c>
      <c r="F95" s="21" t="s">
        <v>1133</v>
      </c>
      <c r="G95" s="23" t="s">
        <v>71</v>
      </c>
      <c r="H95" s="24" t="s">
        <v>463</v>
      </c>
      <c r="I95" s="21" t="s">
        <v>196</v>
      </c>
      <c r="J95" s="94">
        <v>41505</v>
      </c>
      <c r="K95" s="94">
        <v>43180</v>
      </c>
      <c r="L95" s="21" t="s">
        <v>276</v>
      </c>
      <c r="M95" s="51">
        <v>1890</v>
      </c>
      <c r="N95" s="51">
        <v>3156</v>
      </c>
      <c r="O95" s="26">
        <v>0.1</v>
      </c>
      <c r="P95" s="52">
        <v>0</v>
      </c>
      <c r="Q95" s="52">
        <v>0</v>
      </c>
      <c r="R95" s="52">
        <v>0</v>
      </c>
      <c r="S95" s="52">
        <v>0</v>
      </c>
      <c r="T95" s="51">
        <v>582090</v>
      </c>
      <c r="U95" s="51">
        <v>1200000</v>
      </c>
      <c r="V95" s="51">
        <v>1244000</v>
      </c>
      <c r="W95" s="51">
        <v>873952</v>
      </c>
      <c r="X95" s="51">
        <v>1433250</v>
      </c>
      <c r="Y95" s="51">
        <v>1998200</v>
      </c>
      <c r="Z95" s="51">
        <v>984452</v>
      </c>
      <c r="AA95" s="51">
        <v>1171635</v>
      </c>
      <c r="AB95" s="51">
        <v>1737225</v>
      </c>
      <c r="AC95" s="51">
        <v>1451684.62</v>
      </c>
      <c r="AD95" s="51">
        <v>1115174</v>
      </c>
      <c r="AE95" s="51">
        <v>3221232</v>
      </c>
      <c r="AF95" s="51">
        <v>1751008</v>
      </c>
      <c r="AG95" s="51">
        <v>1330511</v>
      </c>
      <c r="AH95" s="51">
        <v>1357360</v>
      </c>
      <c r="AI95" s="51">
        <v>1549416</v>
      </c>
      <c r="AJ95" s="51">
        <v>2503451</v>
      </c>
      <c r="AK95" s="51">
        <v>3016885</v>
      </c>
      <c r="AL95" s="51">
        <v>1182799</v>
      </c>
      <c r="AM95" s="51">
        <v>1612969.96</v>
      </c>
      <c r="AN95" s="51">
        <v>1726763.83</v>
      </c>
      <c r="AO95" s="51">
        <v>1166786</v>
      </c>
      <c r="AP95" s="51">
        <v>1393008.32</v>
      </c>
      <c r="AQ95" s="51">
        <v>2344144.58</v>
      </c>
      <c r="AR95" s="51">
        <v>1635076.21</v>
      </c>
      <c r="AS95" s="51">
        <v>1219665.1100000001</v>
      </c>
      <c r="AT95" s="51">
        <v>1411196.55</v>
      </c>
      <c r="AU95" s="25">
        <v>1190240.5367075917</v>
      </c>
      <c r="AV95" s="25">
        <v>1466038.0806624333</v>
      </c>
      <c r="AW95" s="25">
        <v>1758694</v>
      </c>
      <c r="AX95" s="25">
        <v>1570476.9649535997</v>
      </c>
      <c r="AY95" s="25">
        <v>1666518.1919231999</v>
      </c>
      <c r="AZ95" s="25">
        <v>2348981.15</v>
      </c>
      <c r="BA95" s="25">
        <v>1616365.9090933558</v>
      </c>
      <c r="BB95" s="25">
        <v>1303057</v>
      </c>
      <c r="BC95" s="25">
        <v>2130253.2000000002</v>
      </c>
      <c r="BD95" s="75">
        <v>1398116.41</v>
      </c>
      <c r="BE95" s="75">
        <v>1122331</v>
      </c>
      <c r="BF95" s="75">
        <v>1149483</v>
      </c>
      <c r="BG95" s="75">
        <v>923278</v>
      </c>
      <c r="BH95" s="75">
        <v>2006326.44</v>
      </c>
      <c r="BI95" s="75">
        <v>1438586</v>
      </c>
      <c r="BJ95" s="75">
        <v>724234</v>
      </c>
      <c r="BK95" s="75">
        <v>1010032</v>
      </c>
      <c r="BL95" s="75">
        <v>1137520.5900000001</v>
      </c>
      <c r="BM95" s="75">
        <v>1183842.27</v>
      </c>
      <c r="BN95" s="75">
        <v>1327755</v>
      </c>
      <c r="BO95" s="75">
        <v>1458902</v>
      </c>
      <c r="BP95" s="28">
        <f t="shared" si="1057"/>
        <v>1277004.9650000001</v>
      </c>
      <c r="BQ95" s="29">
        <f t="shared" si="523"/>
        <v>0</v>
      </c>
      <c r="BR95" s="29">
        <f t="shared" si="524"/>
        <v>0</v>
      </c>
      <c r="BS95" s="29">
        <f t="shared" si="525"/>
        <v>0</v>
      </c>
      <c r="BT95" s="29">
        <f t="shared" si="526"/>
        <v>0</v>
      </c>
      <c r="BU95" s="29">
        <f t="shared" si="527"/>
        <v>307.98412698412699</v>
      </c>
      <c r="BV95" s="29">
        <f t="shared" si="528"/>
        <v>634.92063492063494</v>
      </c>
      <c r="BW95" s="29">
        <f t="shared" si="529"/>
        <v>658.20105820105823</v>
      </c>
      <c r="BX95" s="29">
        <f t="shared" si="530"/>
        <v>462.40846560846563</v>
      </c>
      <c r="BY95" s="29">
        <f t="shared" si="531"/>
        <v>758.33333333333337</v>
      </c>
      <c r="BZ95" s="29">
        <f t="shared" si="532"/>
        <v>1057.2486772486773</v>
      </c>
      <c r="CA95" s="29">
        <f t="shared" si="533"/>
        <v>520.87407407407409</v>
      </c>
      <c r="CB95" s="29">
        <f t="shared" si="534"/>
        <v>619.91269841269843</v>
      </c>
      <c r="CC95" s="29">
        <f t="shared" si="535"/>
        <v>919.16666666666663</v>
      </c>
      <c r="CD95" s="29">
        <f t="shared" si="536"/>
        <v>768.08710052910055</v>
      </c>
      <c r="CE95" s="29">
        <f t="shared" si="537"/>
        <v>590.03915343915344</v>
      </c>
      <c r="CF95" s="29">
        <f t="shared" si="538"/>
        <v>1704.3555555555556</v>
      </c>
      <c r="CG95" s="29">
        <f t="shared" si="539"/>
        <v>926.45925925925928</v>
      </c>
      <c r="CH95" s="29">
        <f t="shared" si="540"/>
        <v>703.97407407407411</v>
      </c>
      <c r="CI95" s="29">
        <f t="shared" si="541"/>
        <v>718.17989417989418</v>
      </c>
      <c r="CJ95" s="29">
        <f t="shared" si="542"/>
        <v>819.7968253968254</v>
      </c>
      <c r="CK95" s="29">
        <f t="shared" si="543"/>
        <v>1324.5772486772487</v>
      </c>
      <c r="CL95" s="29">
        <f t="shared" si="544"/>
        <v>1596.2354497354497</v>
      </c>
      <c r="CM95" s="29">
        <f t="shared" si="545"/>
        <v>625.81957671957673</v>
      </c>
      <c r="CN95" s="29">
        <f t="shared" si="546"/>
        <v>853.42325925925923</v>
      </c>
      <c r="CO95" s="29">
        <f t="shared" si="547"/>
        <v>913.63165608465613</v>
      </c>
      <c r="CP95" s="29">
        <f t="shared" si="548"/>
        <v>617.3470899470899</v>
      </c>
      <c r="CQ95" s="29">
        <f t="shared" si="549"/>
        <v>737.04143915343923</v>
      </c>
      <c r="CR95" s="29">
        <f t="shared" si="839"/>
        <v>1240.2881375661375</v>
      </c>
      <c r="CS95" s="29">
        <f t="shared" si="839"/>
        <v>865.11968783068778</v>
      </c>
      <c r="CT95" s="29">
        <f t="shared" si="839"/>
        <v>645.32545502645507</v>
      </c>
      <c r="CU95" s="29">
        <f t="shared" si="839"/>
        <v>746.6648412698413</v>
      </c>
      <c r="CV95" s="29">
        <f t="shared" si="839"/>
        <v>629.7568977288845</v>
      </c>
      <c r="CW95" s="29">
        <f t="shared" si="839"/>
        <v>775.6815241600176</v>
      </c>
      <c r="CX95" s="29">
        <f t="shared" si="1488"/>
        <v>930.52592592592589</v>
      </c>
      <c r="CY95" s="29">
        <f t="shared" si="1488"/>
        <v>830.9401930971427</v>
      </c>
      <c r="CZ95" s="29">
        <f t="shared" si="1488"/>
        <v>881.75565710222213</v>
      </c>
      <c r="DA95" s="29">
        <f t="shared" si="1488"/>
        <v>1242.8471693121692</v>
      </c>
      <c r="DB95" s="29">
        <f t="shared" si="1488"/>
        <v>855.2200577213523</v>
      </c>
      <c r="DC95" s="29">
        <f t="shared" si="1488"/>
        <v>689.44814814814811</v>
      </c>
      <c r="DD95" s="29">
        <f t="shared" si="1488"/>
        <v>1127.1180952380953</v>
      </c>
      <c r="DE95" s="29">
        <f t="shared" si="551"/>
        <v>739.74413227513219</v>
      </c>
      <c r="DF95" s="29">
        <f t="shared" si="552"/>
        <v>593.82592592592596</v>
      </c>
      <c r="DG95" s="29">
        <f t="shared" si="553"/>
        <v>608.19206349206354</v>
      </c>
      <c r="DH95" s="29">
        <f t="shared" si="554"/>
        <v>488.50687830687832</v>
      </c>
      <c r="DI95" s="29">
        <f t="shared" si="555"/>
        <v>1061.548380952381</v>
      </c>
      <c r="DJ95" s="29">
        <f t="shared" si="556"/>
        <v>761.15661375661375</v>
      </c>
      <c r="DK95" s="29">
        <f t="shared" si="556"/>
        <v>383.19259259259258</v>
      </c>
      <c r="DL95" s="29">
        <f t="shared" si="556"/>
        <v>534.40846560846558</v>
      </c>
      <c r="DM95" s="29">
        <f t="shared" si="556"/>
        <v>601.86274603174604</v>
      </c>
      <c r="DN95" s="29">
        <f t="shared" si="557"/>
        <v>626.37157142857143</v>
      </c>
      <c r="DO95" s="29">
        <f t="shared" si="557"/>
        <v>702.51587301587301</v>
      </c>
      <c r="DP95" s="29">
        <f t="shared" si="557"/>
        <v>771.90582010582011</v>
      </c>
      <c r="DQ95" s="105">
        <f t="shared" si="558"/>
        <v>675.66400264550271</v>
      </c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>
        <v>178840</v>
      </c>
      <c r="EE95" s="51">
        <v>315600</v>
      </c>
      <c r="EF95" s="51">
        <v>315600</v>
      </c>
      <c r="EG95" s="51">
        <v>315600</v>
      </c>
      <c r="EH95" s="51">
        <v>315600</v>
      </c>
      <c r="EI95" s="51">
        <v>315600</v>
      </c>
      <c r="EJ95" s="51">
        <v>315600</v>
      </c>
      <c r="EK95" s="51">
        <v>315600</v>
      </c>
      <c r="EL95" s="51">
        <v>315600</v>
      </c>
      <c r="EM95" s="51">
        <v>315600</v>
      </c>
      <c r="EN95" s="51">
        <v>315600</v>
      </c>
      <c r="EO95" s="51">
        <v>315600</v>
      </c>
      <c r="EP95" s="51">
        <v>315600</v>
      </c>
      <c r="EQ95" s="51">
        <v>315600</v>
      </c>
      <c r="ER95" s="51">
        <v>315600</v>
      </c>
      <c r="ES95" s="25">
        <v>315600</v>
      </c>
      <c r="ET95" s="25">
        <v>315600</v>
      </c>
      <c r="EU95" s="25">
        <v>315600</v>
      </c>
      <c r="EV95" s="25">
        <v>315600</v>
      </c>
      <c r="EW95" s="25">
        <v>315600</v>
      </c>
      <c r="EX95" s="25">
        <v>315600</v>
      </c>
      <c r="EY95" s="25">
        <v>315600</v>
      </c>
      <c r="EZ95" s="25">
        <v>315600</v>
      </c>
      <c r="FA95" s="25">
        <v>315600</v>
      </c>
      <c r="FB95" s="25">
        <v>315600</v>
      </c>
      <c r="FC95" s="25">
        <v>315600</v>
      </c>
      <c r="FD95" s="25">
        <v>315600</v>
      </c>
      <c r="FE95" s="25">
        <v>315600</v>
      </c>
      <c r="FF95" s="25">
        <v>332958</v>
      </c>
      <c r="FG95" s="25">
        <v>362940</v>
      </c>
      <c r="FH95" s="25">
        <v>362940</v>
      </c>
      <c r="FI95" s="25">
        <v>362940</v>
      </c>
      <c r="FJ95" s="25">
        <v>362940</v>
      </c>
      <c r="FK95" s="25">
        <v>362940</v>
      </c>
      <c r="FL95" s="25">
        <v>362940</v>
      </c>
      <c r="FM95" s="25">
        <v>362940</v>
      </c>
      <c r="FN95" s="25">
        <v>362940</v>
      </c>
      <c r="FO95" s="25">
        <v>362940</v>
      </c>
      <c r="FP95" s="25">
        <v>362940</v>
      </c>
      <c r="FQ95" s="75">
        <v>362940</v>
      </c>
      <c r="FR95" s="28">
        <f t="shared" si="1058"/>
        <v>362940</v>
      </c>
      <c r="FS95" s="51">
        <v>0</v>
      </c>
      <c r="FT95" s="51">
        <v>0</v>
      </c>
      <c r="FU95" s="51">
        <v>0</v>
      </c>
      <c r="FV95" s="51">
        <v>0</v>
      </c>
      <c r="FW95" s="51">
        <v>58209</v>
      </c>
      <c r="FX95" s="51">
        <v>113947</v>
      </c>
      <c r="FY95" s="51">
        <v>119505</v>
      </c>
      <c r="FZ95" s="51">
        <v>87395</v>
      </c>
      <c r="GA95" s="51">
        <v>143325</v>
      </c>
      <c r="GB95" s="51">
        <v>199820</v>
      </c>
      <c r="GC95" s="51">
        <v>98445</v>
      </c>
      <c r="GD95" s="51">
        <v>117164</v>
      </c>
      <c r="GE95" s="51">
        <v>68030.7</v>
      </c>
      <c r="GF95" s="51">
        <v>0</v>
      </c>
      <c r="GG95" s="51">
        <v>0</v>
      </c>
      <c r="GH95" s="51">
        <v>61768.739999999991</v>
      </c>
      <c r="GI95" s="51">
        <v>0</v>
      </c>
      <c r="GJ95" s="51">
        <v>0</v>
      </c>
      <c r="GK95" s="51">
        <v>0</v>
      </c>
      <c r="GL95" s="51">
        <v>0</v>
      </c>
      <c r="GM95" s="51">
        <v>0</v>
      </c>
      <c r="GN95" s="51">
        <v>46426.200000000012</v>
      </c>
      <c r="GO95" s="51">
        <v>0</v>
      </c>
      <c r="GP95" s="51">
        <v>0</v>
      </c>
      <c r="GQ95" s="25">
        <v>0</v>
      </c>
      <c r="GR95" s="25">
        <v>0</v>
      </c>
      <c r="GS95" s="25">
        <v>0</v>
      </c>
      <c r="GT95" s="25">
        <v>0</v>
      </c>
      <c r="GU95" s="25">
        <v>0</v>
      </c>
      <c r="GV95" s="25">
        <v>0</v>
      </c>
      <c r="GW95" s="25">
        <v>0</v>
      </c>
      <c r="GX95" s="25">
        <v>0</v>
      </c>
      <c r="GY95" s="25">
        <v>0</v>
      </c>
      <c r="GZ95" s="25">
        <v>0</v>
      </c>
      <c r="HA95" s="25">
        <v>0</v>
      </c>
      <c r="HB95" s="25">
        <v>0</v>
      </c>
      <c r="HC95" s="75">
        <v>0</v>
      </c>
      <c r="HD95" s="75">
        <v>0</v>
      </c>
      <c r="HE95" s="75">
        <v>0</v>
      </c>
      <c r="HF95" s="75">
        <v>0</v>
      </c>
      <c r="HG95" s="75">
        <v>0</v>
      </c>
      <c r="HH95" s="75">
        <v>0</v>
      </c>
      <c r="HI95" s="75">
        <v>0</v>
      </c>
      <c r="HJ95" s="75">
        <v>0</v>
      </c>
      <c r="HK95" s="75">
        <v>0</v>
      </c>
      <c r="HL95" s="75">
        <v>0</v>
      </c>
      <c r="HM95" s="75">
        <v>0</v>
      </c>
      <c r="HN95" s="75">
        <v>0</v>
      </c>
      <c r="HO95" s="75">
        <v>0</v>
      </c>
      <c r="HP95" s="75">
        <v>0</v>
      </c>
      <c r="HQ95" s="75">
        <v>0</v>
      </c>
      <c r="HR95" s="75">
        <v>0</v>
      </c>
      <c r="HS95" s="51">
        <f t="shared" si="1265"/>
        <v>0</v>
      </c>
      <c r="HT95" s="51">
        <f t="shared" si="1266"/>
        <v>0</v>
      </c>
      <c r="HU95" s="51">
        <f t="shared" si="1267"/>
        <v>0</v>
      </c>
      <c r="HV95" s="51">
        <f t="shared" si="1268"/>
        <v>0</v>
      </c>
      <c r="HW95" s="51">
        <f t="shared" si="1269"/>
        <v>58209</v>
      </c>
      <c r="HX95" s="51">
        <f t="shared" si="1270"/>
        <v>113947</v>
      </c>
      <c r="HY95" s="51">
        <f t="shared" si="1271"/>
        <v>119505</v>
      </c>
      <c r="HZ95" s="51">
        <f t="shared" si="1272"/>
        <v>87395</v>
      </c>
      <c r="IA95" s="51">
        <f t="shared" si="1273"/>
        <v>143325</v>
      </c>
      <c r="IB95" s="51">
        <f t="shared" si="1274"/>
        <v>199820</v>
      </c>
      <c r="IC95" s="51">
        <f t="shared" si="1275"/>
        <v>98445</v>
      </c>
      <c r="ID95" s="51">
        <f t="shared" si="1276"/>
        <v>117164</v>
      </c>
      <c r="IE95" s="51">
        <f t="shared" si="1277"/>
        <v>246870.7</v>
      </c>
      <c r="IF95" s="51">
        <f t="shared" si="1278"/>
        <v>315600</v>
      </c>
      <c r="IG95" s="51">
        <f t="shared" si="1279"/>
        <v>315600</v>
      </c>
      <c r="IH95" s="51">
        <f t="shared" si="1280"/>
        <v>377368.74</v>
      </c>
      <c r="II95" s="51">
        <f t="shared" si="1281"/>
        <v>315600</v>
      </c>
      <c r="IJ95" s="51">
        <f t="shared" si="1282"/>
        <v>315600</v>
      </c>
      <c r="IK95" s="51">
        <f t="shared" si="1283"/>
        <v>315600</v>
      </c>
      <c r="IL95" s="51">
        <f t="shared" si="1284"/>
        <v>315600</v>
      </c>
      <c r="IM95" s="51">
        <f t="shared" si="1285"/>
        <v>315600</v>
      </c>
      <c r="IN95" s="51">
        <f t="shared" si="1286"/>
        <v>362026.2</v>
      </c>
      <c r="IO95" s="51">
        <f t="shared" si="1287"/>
        <v>315600</v>
      </c>
      <c r="IP95" s="51">
        <f t="shared" si="1288"/>
        <v>315600</v>
      </c>
      <c r="IQ95" s="51">
        <f t="shared" si="1494"/>
        <v>315600</v>
      </c>
      <c r="IR95" s="51">
        <f t="shared" si="1495"/>
        <v>315600</v>
      </c>
      <c r="IS95" s="51">
        <f t="shared" si="1134"/>
        <v>315600</v>
      </c>
      <c r="IT95" s="51">
        <f t="shared" si="1135"/>
        <v>315600</v>
      </c>
      <c r="IU95" s="51">
        <f t="shared" si="1136"/>
        <v>315600</v>
      </c>
      <c r="IV95" s="51">
        <f t="shared" si="1137"/>
        <v>315600</v>
      </c>
      <c r="IW95" s="51">
        <f t="shared" si="1489"/>
        <v>315600</v>
      </c>
      <c r="IX95" s="25">
        <f t="shared" si="1289"/>
        <v>315600</v>
      </c>
      <c r="IY95" s="25">
        <f t="shared" si="1490"/>
        <v>315600</v>
      </c>
      <c r="IZ95" s="25">
        <f t="shared" si="1491"/>
        <v>315600</v>
      </c>
      <c r="JA95" s="25">
        <f t="shared" si="1331"/>
        <v>315600</v>
      </c>
      <c r="JB95" s="25">
        <f t="shared" si="1293"/>
        <v>315600</v>
      </c>
      <c r="JC95" s="25">
        <f t="shared" si="1294"/>
        <v>315600</v>
      </c>
      <c r="JD95" s="25">
        <f t="shared" si="835"/>
        <v>315600</v>
      </c>
      <c r="JE95" s="25">
        <f t="shared" si="836"/>
        <v>315600</v>
      </c>
      <c r="JF95" s="25">
        <f t="shared" si="1367"/>
        <v>315600</v>
      </c>
      <c r="JG95" s="25">
        <f t="shared" si="1368"/>
        <v>332958</v>
      </c>
      <c r="JH95" s="25">
        <f t="shared" si="1332"/>
        <v>362940</v>
      </c>
      <c r="JI95" s="25">
        <f t="shared" si="1333"/>
        <v>362940</v>
      </c>
      <c r="JJ95" s="25">
        <f t="shared" si="1329"/>
        <v>362940</v>
      </c>
      <c r="JK95" s="25">
        <f t="shared" si="1330"/>
        <v>362940</v>
      </c>
      <c r="JL95" s="25">
        <f t="shared" si="1492"/>
        <v>362940</v>
      </c>
      <c r="JM95" s="25">
        <f t="shared" si="1493"/>
        <v>362940</v>
      </c>
      <c r="JN95" s="25">
        <f t="shared" si="1295"/>
        <v>362940</v>
      </c>
      <c r="JO95" s="25">
        <f t="shared" si="1296"/>
        <v>362940</v>
      </c>
      <c r="JP95" s="25">
        <f t="shared" si="1290"/>
        <v>362940</v>
      </c>
      <c r="JQ95" s="25">
        <f t="shared" si="1291"/>
        <v>362940</v>
      </c>
      <c r="JR95" s="25">
        <f t="shared" si="1292"/>
        <v>362940</v>
      </c>
      <c r="JS95" s="28">
        <f t="shared" si="1059"/>
        <v>362940</v>
      </c>
      <c r="JT95" s="30">
        <f t="shared" si="1138"/>
        <v>0</v>
      </c>
      <c r="JU95" s="30">
        <f t="shared" si="1139"/>
        <v>0</v>
      </c>
      <c r="JV95" s="30">
        <f t="shared" si="1140"/>
        <v>0</v>
      </c>
      <c r="JW95" s="30">
        <f t="shared" si="1141"/>
        <v>0</v>
      </c>
      <c r="JX95" s="30">
        <f t="shared" si="1142"/>
        <v>18.443916349809886</v>
      </c>
      <c r="JY95" s="30">
        <f t="shared" si="1143"/>
        <v>36.104879594423323</v>
      </c>
      <c r="JZ95" s="30">
        <f t="shared" si="1144"/>
        <v>37.865969581749049</v>
      </c>
      <c r="KA95" s="30">
        <f t="shared" si="1145"/>
        <v>27.691698352344741</v>
      </c>
      <c r="KB95" s="30">
        <f t="shared" si="1146"/>
        <v>45.413498098859314</v>
      </c>
      <c r="KC95" s="30">
        <f t="shared" si="1147"/>
        <v>63.314321926489228</v>
      </c>
      <c r="KD95" s="30">
        <f t="shared" si="1148"/>
        <v>31.192965779467681</v>
      </c>
      <c r="KE95" s="30">
        <f t="shared" si="1149"/>
        <v>37.124207858048159</v>
      </c>
      <c r="KF95" s="30">
        <f t="shared" si="1150"/>
        <v>78.22265525982256</v>
      </c>
      <c r="KG95" s="30">
        <f t="shared" si="1151"/>
        <v>100</v>
      </c>
      <c r="KH95" s="30">
        <f t="shared" si="1152"/>
        <v>100</v>
      </c>
      <c r="KI95" s="30">
        <f t="shared" si="1153"/>
        <v>119.57184410646387</v>
      </c>
      <c r="KJ95" s="30">
        <f t="shared" si="1154"/>
        <v>100</v>
      </c>
      <c r="KK95" s="30">
        <f t="shared" si="1155"/>
        <v>100</v>
      </c>
      <c r="KL95" s="30">
        <f t="shared" si="1156"/>
        <v>100</v>
      </c>
      <c r="KM95" s="30">
        <f t="shared" si="1157"/>
        <v>100</v>
      </c>
      <c r="KN95" s="30">
        <f t="shared" si="1158"/>
        <v>100</v>
      </c>
      <c r="KO95" s="30">
        <f t="shared" si="1159"/>
        <v>114.71045627376427</v>
      </c>
      <c r="KP95" s="30">
        <f t="shared" si="1160"/>
        <v>100</v>
      </c>
      <c r="KQ95" s="30">
        <f t="shared" si="1161"/>
        <v>100</v>
      </c>
      <c r="KR95" s="30">
        <f t="shared" si="1162"/>
        <v>100</v>
      </c>
      <c r="KS95" s="30">
        <f t="shared" si="1163"/>
        <v>100</v>
      </c>
      <c r="KT95" s="30">
        <f t="shared" si="1164"/>
        <v>100</v>
      </c>
      <c r="KU95" s="30">
        <f t="shared" si="1165"/>
        <v>100</v>
      </c>
      <c r="KV95" s="30">
        <f t="shared" si="1166"/>
        <v>100</v>
      </c>
      <c r="KW95" s="30">
        <f t="shared" si="1167"/>
        <v>100</v>
      </c>
      <c r="KX95" s="30">
        <f t="shared" si="1168"/>
        <v>100</v>
      </c>
      <c r="KY95" s="30">
        <f t="shared" si="1169"/>
        <v>100</v>
      </c>
      <c r="KZ95" s="30">
        <f t="shared" si="1170"/>
        <v>100</v>
      </c>
      <c r="LA95" s="30">
        <f t="shared" si="1171"/>
        <v>100</v>
      </c>
      <c r="LB95" s="30">
        <f t="shared" si="1171"/>
        <v>100</v>
      </c>
      <c r="LC95" s="30">
        <f t="shared" si="1171"/>
        <v>100</v>
      </c>
      <c r="LD95" s="30">
        <f t="shared" si="1171"/>
        <v>100</v>
      </c>
      <c r="LE95" s="30">
        <f t="shared" si="1369"/>
        <v>100</v>
      </c>
      <c r="LF95" s="30">
        <f t="shared" si="1369"/>
        <v>100</v>
      </c>
      <c r="LG95" s="30">
        <f t="shared" si="1369"/>
        <v>100</v>
      </c>
      <c r="LH95" s="30">
        <f t="shared" si="1369"/>
        <v>105.5</v>
      </c>
      <c r="LI95" s="30">
        <f t="shared" si="1369"/>
        <v>115</v>
      </c>
      <c r="LJ95" s="30">
        <f t="shared" si="1369"/>
        <v>115</v>
      </c>
      <c r="LK95" s="30">
        <f t="shared" si="1370"/>
        <v>115</v>
      </c>
      <c r="LL95" s="30">
        <f t="shared" si="1370"/>
        <v>115</v>
      </c>
      <c r="LM95" s="30">
        <f t="shared" si="1370"/>
        <v>115</v>
      </c>
      <c r="LN95" s="30">
        <f t="shared" si="1370"/>
        <v>115</v>
      </c>
      <c r="LO95" s="30">
        <f t="shared" si="1370"/>
        <v>115</v>
      </c>
      <c r="LP95" s="30">
        <f t="shared" si="1370"/>
        <v>115</v>
      </c>
      <c r="LQ95" s="30">
        <f t="shared" si="1370"/>
        <v>115</v>
      </c>
      <c r="LR95" s="30">
        <f t="shared" si="1370"/>
        <v>115</v>
      </c>
      <c r="LS95" s="30">
        <f t="shared" si="1370"/>
        <v>115</v>
      </c>
      <c r="LT95" s="69">
        <f t="shared" si="1060"/>
        <v>115</v>
      </c>
      <c r="LU95" s="40">
        <f t="shared" si="1061"/>
        <v>115</v>
      </c>
      <c r="LV95" s="40">
        <f t="shared" si="1062"/>
        <v>0</v>
      </c>
    </row>
    <row r="96" spans="1:334" x14ac:dyDescent="0.25">
      <c r="A96" s="21">
        <f t="shared" si="1063"/>
        <v>95</v>
      </c>
      <c r="B96" s="22" t="s">
        <v>6</v>
      </c>
      <c r="C96" s="21" t="s">
        <v>548</v>
      </c>
      <c r="D96" s="22" t="s">
        <v>7</v>
      </c>
      <c r="E96" s="23" t="s">
        <v>875</v>
      </c>
      <c r="F96" s="21" t="s">
        <v>1134</v>
      </c>
      <c r="G96" s="23" t="s">
        <v>72</v>
      </c>
      <c r="H96" s="24" t="s">
        <v>463</v>
      </c>
      <c r="I96" s="21" t="s">
        <v>196</v>
      </c>
      <c r="J96" s="94">
        <v>41505</v>
      </c>
      <c r="K96" s="94">
        <v>43304</v>
      </c>
      <c r="L96" s="21" t="s">
        <v>276</v>
      </c>
      <c r="M96" s="51">
        <v>1440</v>
      </c>
      <c r="N96" s="51">
        <v>2405</v>
      </c>
      <c r="O96" s="26">
        <v>0.1</v>
      </c>
      <c r="P96" s="52">
        <v>0</v>
      </c>
      <c r="Q96" s="52">
        <v>0</v>
      </c>
      <c r="R96" s="52">
        <v>0</v>
      </c>
      <c r="S96" s="52">
        <v>0</v>
      </c>
      <c r="T96" s="51">
        <v>197110</v>
      </c>
      <c r="U96" s="51">
        <v>720000</v>
      </c>
      <c r="V96" s="51">
        <v>900000</v>
      </c>
      <c r="W96" s="51">
        <v>846651</v>
      </c>
      <c r="X96" s="51">
        <v>1003480</v>
      </c>
      <c r="Y96" s="51">
        <v>1122010</v>
      </c>
      <c r="Z96" s="51">
        <v>827088.84</v>
      </c>
      <c r="AA96" s="51">
        <v>949235.68</v>
      </c>
      <c r="AB96" s="51">
        <v>915838.28</v>
      </c>
      <c r="AC96" s="51">
        <v>1113442.6400000001</v>
      </c>
      <c r="AD96" s="51">
        <v>1382815</v>
      </c>
      <c r="AE96" s="51">
        <v>2053857</v>
      </c>
      <c r="AF96" s="51">
        <v>1524107</v>
      </c>
      <c r="AG96" s="51">
        <v>918374</v>
      </c>
      <c r="AH96" s="51">
        <v>1177924</v>
      </c>
      <c r="AI96" s="51">
        <v>1673664.3</v>
      </c>
      <c r="AJ96" s="51">
        <v>2198129</v>
      </c>
      <c r="AK96" s="51">
        <v>2844255</v>
      </c>
      <c r="AL96" s="51">
        <v>1704008</v>
      </c>
      <c r="AM96" s="51">
        <v>1355409</v>
      </c>
      <c r="AN96" s="51">
        <v>1196685.23</v>
      </c>
      <c r="AO96" s="51">
        <v>1518161</v>
      </c>
      <c r="AP96" s="51">
        <v>1540294.38</v>
      </c>
      <c r="AQ96" s="51">
        <v>2105503.12</v>
      </c>
      <c r="AR96" s="51">
        <v>1738988</v>
      </c>
      <c r="AS96" s="51">
        <v>1057339</v>
      </c>
      <c r="AT96" s="51">
        <v>970928</v>
      </c>
      <c r="AU96" s="25">
        <v>1330332.3230525013</v>
      </c>
      <c r="AV96" s="25">
        <v>1498386.0997255582</v>
      </c>
      <c r="AW96" s="25">
        <v>2162911</v>
      </c>
      <c r="AX96" s="25">
        <v>1583833.72</v>
      </c>
      <c r="AY96" s="25">
        <v>1299019</v>
      </c>
      <c r="AZ96" s="25">
        <v>1529498.99</v>
      </c>
      <c r="BA96" s="25">
        <v>2263240.9563516914</v>
      </c>
      <c r="BB96" s="25">
        <v>1851985</v>
      </c>
      <c r="BC96" s="25">
        <v>2645324</v>
      </c>
      <c r="BD96" s="75">
        <v>1464841</v>
      </c>
      <c r="BE96" s="75">
        <v>1119786</v>
      </c>
      <c r="BF96" s="75">
        <v>1406550</v>
      </c>
      <c r="BG96" s="75">
        <v>1010029</v>
      </c>
      <c r="BH96" s="75">
        <v>1683778.25</v>
      </c>
      <c r="BI96" s="75">
        <v>1468061</v>
      </c>
      <c r="BJ96" s="75">
        <v>1258938</v>
      </c>
      <c r="BK96" s="75">
        <v>1112052</v>
      </c>
      <c r="BL96" s="75">
        <v>1088762.25</v>
      </c>
      <c r="BM96" s="75">
        <v>993830.28</v>
      </c>
      <c r="BN96" s="75">
        <v>1510983</v>
      </c>
      <c r="BO96" s="75">
        <v>1769286</v>
      </c>
      <c r="BP96" s="28">
        <f t="shared" si="1057"/>
        <v>1340715.3825000001</v>
      </c>
      <c r="BQ96" s="29">
        <f t="shared" si="523"/>
        <v>0</v>
      </c>
      <c r="BR96" s="29">
        <f t="shared" si="524"/>
        <v>0</v>
      </c>
      <c r="BS96" s="29">
        <f t="shared" si="525"/>
        <v>0</v>
      </c>
      <c r="BT96" s="29">
        <f t="shared" si="526"/>
        <v>0</v>
      </c>
      <c r="BU96" s="29">
        <f t="shared" si="527"/>
        <v>136.88194444444446</v>
      </c>
      <c r="BV96" s="29">
        <f t="shared" si="528"/>
        <v>500</v>
      </c>
      <c r="BW96" s="29">
        <f t="shared" si="529"/>
        <v>625</v>
      </c>
      <c r="BX96" s="29">
        <f t="shared" si="530"/>
        <v>587.95208333333335</v>
      </c>
      <c r="BY96" s="29">
        <f t="shared" si="531"/>
        <v>696.86111111111109</v>
      </c>
      <c r="BZ96" s="29">
        <f t="shared" si="532"/>
        <v>779.17361111111109</v>
      </c>
      <c r="CA96" s="29">
        <f t="shared" si="533"/>
        <v>574.36725000000001</v>
      </c>
      <c r="CB96" s="29">
        <f t="shared" si="534"/>
        <v>659.19144444444453</v>
      </c>
      <c r="CC96" s="29">
        <f t="shared" si="535"/>
        <v>635.99880555555558</v>
      </c>
      <c r="CD96" s="29">
        <f t="shared" si="536"/>
        <v>773.22405555555565</v>
      </c>
      <c r="CE96" s="29">
        <f t="shared" si="537"/>
        <v>960.28819444444446</v>
      </c>
      <c r="CF96" s="29">
        <f t="shared" si="538"/>
        <v>1426.2895833333334</v>
      </c>
      <c r="CG96" s="29">
        <f t="shared" si="539"/>
        <v>1058.4076388888889</v>
      </c>
      <c r="CH96" s="29">
        <f t="shared" si="540"/>
        <v>637.75972222222219</v>
      </c>
      <c r="CI96" s="29">
        <f t="shared" si="541"/>
        <v>818.00277777777774</v>
      </c>
      <c r="CJ96" s="29">
        <f t="shared" si="542"/>
        <v>1162.266875</v>
      </c>
      <c r="CK96" s="29">
        <f t="shared" si="543"/>
        <v>1526.4784722222223</v>
      </c>
      <c r="CL96" s="29">
        <f t="shared" si="544"/>
        <v>1975.1770833333333</v>
      </c>
      <c r="CM96" s="29">
        <f t="shared" si="545"/>
        <v>1183.338888888889</v>
      </c>
      <c r="CN96" s="29">
        <f t="shared" si="546"/>
        <v>941.25625000000002</v>
      </c>
      <c r="CO96" s="29">
        <f t="shared" si="547"/>
        <v>831.03140972222218</v>
      </c>
      <c r="CP96" s="29">
        <f t="shared" si="548"/>
        <v>1054.2784722222223</v>
      </c>
      <c r="CQ96" s="29">
        <f t="shared" si="549"/>
        <v>1069.6488749999999</v>
      </c>
      <c r="CR96" s="29">
        <f t="shared" si="839"/>
        <v>1462.1549444444445</v>
      </c>
      <c r="CS96" s="29">
        <f t="shared" si="839"/>
        <v>1207.6305555555555</v>
      </c>
      <c r="CT96" s="29">
        <f t="shared" si="839"/>
        <v>734.26319444444448</v>
      </c>
      <c r="CU96" s="29">
        <f t="shared" si="839"/>
        <v>674.25555555555559</v>
      </c>
      <c r="CV96" s="29">
        <f t="shared" si="839"/>
        <v>923.8418910086815</v>
      </c>
      <c r="CW96" s="29">
        <f t="shared" si="839"/>
        <v>1040.5459025871933</v>
      </c>
      <c r="CX96" s="29">
        <f t="shared" si="1488"/>
        <v>1502.0215277777777</v>
      </c>
      <c r="CY96" s="29">
        <f t="shared" si="1488"/>
        <v>1099.8845277777777</v>
      </c>
      <c r="CZ96" s="29">
        <f t="shared" si="1488"/>
        <v>902.09652777777774</v>
      </c>
      <c r="DA96" s="29">
        <f t="shared" si="1488"/>
        <v>1062.1520763888889</v>
      </c>
      <c r="DB96" s="29">
        <f t="shared" si="1488"/>
        <v>1571.6951085775634</v>
      </c>
      <c r="DC96" s="29">
        <f t="shared" si="1488"/>
        <v>1286.1006944444443</v>
      </c>
      <c r="DD96" s="29">
        <f t="shared" si="1488"/>
        <v>1837.0305555555556</v>
      </c>
      <c r="DE96" s="29">
        <f t="shared" si="551"/>
        <v>1017.2506944444444</v>
      </c>
      <c r="DF96" s="29">
        <f t="shared" si="552"/>
        <v>777.62916666666672</v>
      </c>
      <c r="DG96" s="29">
        <f t="shared" si="553"/>
        <v>976.77083333333337</v>
      </c>
      <c r="DH96" s="29">
        <f t="shared" si="554"/>
        <v>701.40902777777774</v>
      </c>
      <c r="DI96" s="29">
        <f t="shared" si="555"/>
        <v>1169.2904513888889</v>
      </c>
      <c r="DJ96" s="29">
        <f t="shared" si="556"/>
        <v>1019.4868055555555</v>
      </c>
      <c r="DK96" s="29">
        <f t="shared" si="556"/>
        <v>874.26250000000005</v>
      </c>
      <c r="DL96" s="29">
        <f t="shared" si="556"/>
        <v>772.25833333333333</v>
      </c>
      <c r="DM96" s="29">
        <f t="shared" si="556"/>
        <v>756.08489583333335</v>
      </c>
      <c r="DN96" s="29">
        <f t="shared" si="557"/>
        <v>690.15991666666673</v>
      </c>
      <c r="DO96" s="29">
        <f t="shared" si="557"/>
        <v>1049.29375</v>
      </c>
      <c r="DP96" s="29">
        <f t="shared" si="557"/>
        <v>1228.6708333333333</v>
      </c>
      <c r="DQ96" s="105">
        <f t="shared" si="558"/>
        <v>931.05234895833337</v>
      </c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>
        <v>136283.33333333334</v>
      </c>
      <c r="EE96" s="51">
        <v>240500</v>
      </c>
      <c r="EF96" s="51">
        <v>240500</v>
      </c>
      <c r="EG96" s="51">
        <v>240500</v>
      </c>
      <c r="EH96" s="51">
        <v>240500</v>
      </c>
      <c r="EI96" s="51">
        <v>240500</v>
      </c>
      <c r="EJ96" s="51">
        <v>240500</v>
      </c>
      <c r="EK96" s="51">
        <v>240500</v>
      </c>
      <c r="EL96" s="51">
        <v>240500</v>
      </c>
      <c r="EM96" s="51">
        <v>240500</v>
      </c>
      <c r="EN96" s="51">
        <v>240500</v>
      </c>
      <c r="EO96" s="51">
        <v>240500</v>
      </c>
      <c r="EP96" s="51">
        <v>240500</v>
      </c>
      <c r="EQ96" s="51">
        <v>240500</v>
      </c>
      <c r="ER96" s="51">
        <v>240500</v>
      </c>
      <c r="ES96" s="25">
        <v>240500</v>
      </c>
      <c r="ET96" s="25">
        <v>240500</v>
      </c>
      <c r="EU96" s="25">
        <v>240500</v>
      </c>
      <c r="EV96" s="25">
        <v>240500</v>
      </c>
      <c r="EW96" s="25">
        <v>240500</v>
      </c>
      <c r="EX96" s="25">
        <v>240500</v>
      </c>
      <c r="EY96" s="25">
        <v>240500</v>
      </c>
      <c r="EZ96" s="25">
        <v>240500</v>
      </c>
      <c r="FA96" s="25">
        <v>240500</v>
      </c>
      <c r="FB96" s="25">
        <v>240500</v>
      </c>
      <c r="FC96" s="25">
        <v>240500</v>
      </c>
      <c r="FD96" s="25">
        <v>240500</v>
      </c>
      <c r="FE96" s="25">
        <v>240500</v>
      </c>
      <c r="FF96" s="25">
        <v>250120</v>
      </c>
      <c r="FG96" s="25">
        <v>276575</v>
      </c>
      <c r="FH96" s="25">
        <v>276575</v>
      </c>
      <c r="FI96" s="25">
        <v>276575</v>
      </c>
      <c r="FJ96" s="25">
        <v>276575</v>
      </c>
      <c r="FK96" s="25">
        <v>276575</v>
      </c>
      <c r="FL96" s="25">
        <v>276575</v>
      </c>
      <c r="FM96" s="25">
        <v>276575</v>
      </c>
      <c r="FN96" s="25">
        <v>276575</v>
      </c>
      <c r="FO96" s="25">
        <v>276575</v>
      </c>
      <c r="FP96" s="25">
        <v>276575</v>
      </c>
      <c r="FQ96" s="75">
        <v>276575</v>
      </c>
      <c r="FR96" s="28">
        <f t="shared" si="1058"/>
        <v>276575</v>
      </c>
      <c r="FS96" s="51">
        <v>0</v>
      </c>
      <c r="FT96" s="51">
        <v>0</v>
      </c>
      <c r="FU96" s="51">
        <v>0</v>
      </c>
      <c r="FV96" s="51">
        <v>0</v>
      </c>
      <c r="FW96" s="51">
        <v>19711</v>
      </c>
      <c r="FX96" s="51">
        <v>64134</v>
      </c>
      <c r="FY96" s="51">
        <v>78301</v>
      </c>
      <c r="FZ96" s="51">
        <v>84665</v>
      </c>
      <c r="GA96" s="51">
        <v>100348</v>
      </c>
      <c r="GB96" s="51">
        <v>112201</v>
      </c>
      <c r="GC96" s="51">
        <v>82709</v>
      </c>
      <c r="GD96" s="51">
        <v>94924</v>
      </c>
      <c r="GE96" s="51">
        <v>38386.700000000004</v>
      </c>
      <c r="GF96" s="51">
        <v>0</v>
      </c>
      <c r="GG96" s="51">
        <v>0</v>
      </c>
      <c r="GH96" s="51">
        <v>6862.8879999999772</v>
      </c>
      <c r="GI96" s="51">
        <v>0</v>
      </c>
      <c r="GJ96" s="51">
        <v>0</v>
      </c>
      <c r="GK96" s="51">
        <v>0</v>
      </c>
      <c r="GL96" s="51">
        <v>0</v>
      </c>
      <c r="GM96" s="51">
        <v>23275.479999999981</v>
      </c>
      <c r="GN96" s="51">
        <v>100810.59999999998</v>
      </c>
      <c r="GO96" s="51">
        <v>0</v>
      </c>
      <c r="GP96" s="51">
        <v>0</v>
      </c>
      <c r="GQ96" s="25">
        <v>0</v>
      </c>
      <c r="GR96" s="25">
        <v>0</v>
      </c>
      <c r="GS96" s="25">
        <v>0</v>
      </c>
      <c r="GT96" s="25">
        <v>11800</v>
      </c>
      <c r="GU96" s="25">
        <v>0</v>
      </c>
      <c r="GV96" s="25">
        <v>0</v>
      </c>
      <c r="GW96" s="25">
        <v>0</v>
      </c>
      <c r="GX96" s="25">
        <v>0</v>
      </c>
      <c r="GY96" s="25">
        <v>0</v>
      </c>
      <c r="GZ96" s="25">
        <v>19049</v>
      </c>
      <c r="HA96" s="25">
        <v>0</v>
      </c>
      <c r="HB96" s="25">
        <v>0</v>
      </c>
      <c r="HC96" s="75">
        <v>0</v>
      </c>
      <c r="HD96" s="75">
        <v>0</v>
      </c>
      <c r="HE96" s="75">
        <v>0</v>
      </c>
      <c r="HF96" s="75">
        <v>76939</v>
      </c>
      <c r="HG96" s="75">
        <v>0</v>
      </c>
      <c r="HH96" s="75">
        <v>0</v>
      </c>
      <c r="HI96" s="75">
        <v>0</v>
      </c>
      <c r="HJ96" s="75">
        <v>0</v>
      </c>
      <c r="HK96" s="75">
        <v>0</v>
      </c>
      <c r="HL96" s="75">
        <v>0</v>
      </c>
      <c r="HM96" s="75">
        <v>0</v>
      </c>
      <c r="HN96" s="75">
        <v>0</v>
      </c>
      <c r="HO96" s="75">
        <v>0</v>
      </c>
      <c r="HP96" s="75">
        <v>0</v>
      </c>
      <c r="HQ96" s="75">
        <v>0</v>
      </c>
      <c r="HR96" s="75">
        <v>0</v>
      </c>
      <c r="HS96" s="51">
        <f t="shared" si="1265"/>
        <v>0</v>
      </c>
      <c r="HT96" s="51">
        <f t="shared" si="1266"/>
        <v>0</v>
      </c>
      <c r="HU96" s="51">
        <f t="shared" si="1267"/>
        <v>0</v>
      </c>
      <c r="HV96" s="51">
        <f t="shared" si="1268"/>
        <v>0</v>
      </c>
      <c r="HW96" s="51">
        <f t="shared" si="1269"/>
        <v>19711</v>
      </c>
      <c r="HX96" s="51">
        <f t="shared" si="1270"/>
        <v>64134</v>
      </c>
      <c r="HY96" s="51">
        <f t="shared" si="1271"/>
        <v>78301</v>
      </c>
      <c r="HZ96" s="51">
        <f t="shared" si="1272"/>
        <v>84665</v>
      </c>
      <c r="IA96" s="51">
        <f t="shared" si="1273"/>
        <v>100348</v>
      </c>
      <c r="IB96" s="51">
        <f t="shared" si="1274"/>
        <v>112201</v>
      </c>
      <c r="IC96" s="51">
        <f t="shared" si="1275"/>
        <v>82709</v>
      </c>
      <c r="ID96" s="51">
        <f t="shared" si="1276"/>
        <v>94924</v>
      </c>
      <c r="IE96" s="51">
        <f t="shared" si="1277"/>
        <v>174670.03333333335</v>
      </c>
      <c r="IF96" s="51">
        <f t="shared" si="1278"/>
        <v>240500</v>
      </c>
      <c r="IG96" s="51">
        <f t="shared" si="1279"/>
        <v>240500</v>
      </c>
      <c r="IH96" s="51">
        <f t="shared" si="1280"/>
        <v>247362.88799999998</v>
      </c>
      <c r="II96" s="51">
        <f t="shared" si="1281"/>
        <v>240500</v>
      </c>
      <c r="IJ96" s="51">
        <f t="shared" si="1282"/>
        <v>240500</v>
      </c>
      <c r="IK96" s="51">
        <f t="shared" si="1283"/>
        <v>240500</v>
      </c>
      <c r="IL96" s="51">
        <f t="shared" si="1284"/>
        <v>240500</v>
      </c>
      <c r="IM96" s="51">
        <f t="shared" si="1285"/>
        <v>263775.48</v>
      </c>
      <c r="IN96" s="51">
        <f t="shared" si="1286"/>
        <v>341310.6</v>
      </c>
      <c r="IO96" s="51">
        <f t="shared" si="1287"/>
        <v>240500</v>
      </c>
      <c r="IP96" s="51">
        <f t="shared" si="1288"/>
        <v>240500</v>
      </c>
      <c r="IQ96" s="51">
        <f t="shared" si="1494"/>
        <v>240500</v>
      </c>
      <c r="IR96" s="51">
        <f t="shared" si="1495"/>
        <v>240500</v>
      </c>
      <c r="IS96" s="51">
        <f t="shared" si="1134"/>
        <v>240500</v>
      </c>
      <c r="IT96" s="51">
        <f t="shared" si="1135"/>
        <v>252300</v>
      </c>
      <c r="IU96" s="51">
        <f t="shared" si="1136"/>
        <v>240500</v>
      </c>
      <c r="IV96" s="51">
        <f t="shared" si="1137"/>
        <v>240500</v>
      </c>
      <c r="IW96" s="51">
        <f t="shared" si="1489"/>
        <v>240500</v>
      </c>
      <c r="IX96" s="25">
        <f t="shared" si="1289"/>
        <v>240500</v>
      </c>
      <c r="IY96" s="25">
        <f t="shared" si="1490"/>
        <v>240500</v>
      </c>
      <c r="IZ96" s="25">
        <f t="shared" si="1491"/>
        <v>259549</v>
      </c>
      <c r="JA96" s="25">
        <f t="shared" si="1331"/>
        <v>240500</v>
      </c>
      <c r="JB96" s="25">
        <f t="shared" si="1293"/>
        <v>240500</v>
      </c>
      <c r="JC96" s="25">
        <f t="shared" si="1294"/>
        <v>240500</v>
      </c>
      <c r="JD96" s="25">
        <f t="shared" si="835"/>
        <v>240500</v>
      </c>
      <c r="JE96" s="25">
        <f t="shared" si="836"/>
        <v>240500</v>
      </c>
      <c r="JF96" s="25">
        <f t="shared" si="1367"/>
        <v>317439</v>
      </c>
      <c r="JG96" s="25">
        <f t="shared" si="1368"/>
        <v>250120</v>
      </c>
      <c r="JH96" s="25">
        <f t="shared" si="1332"/>
        <v>276575</v>
      </c>
      <c r="JI96" s="25">
        <f t="shared" si="1333"/>
        <v>276575</v>
      </c>
      <c r="JJ96" s="25">
        <f t="shared" si="1329"/>
        <v>276575</v>
      </c>
      <c r="JK96" s="25">
        <f t="shared" si="1330"/>
        <v>276575</v>
      </c>
      <c r="JL96" s="25">
        <f t="shared" si="1492"/>
        <v>276575</v>
      </c>
      <c r="JM96" s="25">
        <f t="shared" si="1493"/>
        <v>276575</v>
      </c>
      <c r="JN96" s="25">
        <f t="shared" si="1295"/>
        <v>276575</v>
      </c>
      <c r="JO96" s="25">
        <f t="shared" si="1296"/>
        <v>276575</v>
      </c>
      <c r="JP96" s="25">
        <f t="shared" si="1290"/>
        <v>276575</v>
      </c>
      <c r="JQ96" s="25">
        <f t="shared" si="1291"/>
        <v>276575</v>
      </c>
      <c r="JR96" s="25">
        <f t="shared" si="1292"/>
        <v>276575</v>
      </c>
      <c r="JS96" s="28">
        <f t="shared" si="1059"/>
        <v>276575</v>
      </c>
      <c r="JT96" s="30">
        <f t="shared" si="1138"/>
        <v>0</v>
      </c>
      <c r="JU96" s="30">
        <f t="shared" si="1139"/>
        <v>0</v>
      </c>
      <c r="JV96" s="30">
        <f t="shared" si="1140"/>
        <v>0</v>
      </c>
      <c r="JW96" s="30">
        <f t="shared" si="1141"/>
        <v>0</v>
      </c>
      <c r="JX96" s="30">
        <f t="shared" si="1142"/>
        <v>8.1958419958419952</v>
      </c>
      <c r="JY96" s="30">
        <f t="shared" si="1143"/>
        <v>26.666943866943868</v>
      </c>
      <c r="JZ96" s="30">
        <f t="shared" si="1144"/>
        <v>32.557588357588358</v>
      </c>
      <c r="KA96" s="30">
        <f t="shared" si="1145"/>
        <v>35.203742203742202</v>
      </c>
      <c r="KB96" s="30">
        <f t="shared" si="1146"/>
        <v>41.724740124740123</v>
      </c>
      <c r="KC96" s="30">
        <f t="shared" si="1147"/>
        <v>46.653222453222455</v>
      </c>
      <c r="KD96" s="30">
        <f t="shared" si="1148"/>
        <v>34.390436590436593</v>
      </c>
      <c r="KE96" s="30">
        <f t="shared" si="1149"/>
        <v>39.469438669438667</v>
      </c>
      <c r="KF96" s="30">
        <f t="shared" si="1150"/>
        <v>72.627872487872494</v>
      </c>
      <c r="KG96" s="30">
        <f t="shared" si="1151"/>
        <v>100</v>
      </c>
      <c r="KH96" s="30">
        <f t="shared" si="1152"/>
        <v>100</v>
      </c>
      <c r="KI96" s="30">
        <f t="shared" si="1153"/>
        <v>102.85359168399168</v>
      </c>
      <c r="KJ96" s="30">
        <f t="shared" si="1154"/>
        <v>100</v>
      </c>
      <c r="KK96" s="30">
        <f t="shared" si="1155"/>
        <v>100</v>
      </c>
      <c r="KL96" s="30">
        <f t="shared" si="1156"/>
        <v>100</v>
      </c>
      <c r="KM96" s="30">
        <f t="shared" si="1157"/>
        <v>100</v>
      </c>
      <c r="KN96" s="30">
        <f t="shared" si="1158"/>
        <v>109.67795426195426</v>
      </c>
      <c r="KO96" s="30">
        <f t="shared" si="1159"/>
        <v>141.9170893970894</v>
      </c>
      <c r="KP96" s="30">
        <f t="shared" si="1160"/>
        <v>100</v>
      </c>
      <c r="KQ96" s="30">
        <f t="shared" si="1161"/>
        <v>100</v>
      </c>
      <c r="KR96" s="30">
        <f t="shared" si="1162"/>
        <v>100</v>
      </c>
      <c r="KS96" s="30">
        <f t="shared" si="1163"/>
        <v>100</v>
      </c>
      <c r="KT96" s="30">
        <f t="shared" si="1164"/>
        <v>100</v>
      </c>
      <c r="KU96" s="30">
        <f t="shared" si="1165"/>
        <v>104.9064449064449</v>
      </c>
      <c r="KV96" s="30">
        <f t="shared" si="1166"/>
        <v>100</v>
      </c>
      <c r="KW96" s="30">
        <f t="shared" si="1167"/>
        <v>100</v>
      </c>
      <c r="KX96" s="30">
        <f t="shared" si="1168"/>
        <v>100</v>
      </c>
      <c r="KY96" s="30">
        <f t="shared" si="1169"/>
        <v>100</v>
      </c>
      <c r="KZ96" s="30">
        <f t="shared" si="1170"/>
        <v>100</v>
      </c>
      <c r="LA96" s="30">
        <f t="shared" si="1171"/>
        <v>107.92058212058213</v>
      </c>
      <c r="LB96" s="30">
        <f t="shared" si="1171"/>
        <v>100</v>
      </c>
      <c r="LC96" s="30">
        <f t="shared" si="1171"/>
        <v>100</v>
      </c>
      <c r="LD96" s="30">
        <f t="shared" si="1171"/>
        <v>100</v>
      </c>
      <c r="LE96" s="30">
        <f t="shared" si="1369"/>
        <v>100</v>
      </c>
      <c r="LF96" s="30">
        <f t="shared" si="1369"/>
        <v>100</v>
      </c>
      <c r="LG96" s="30">
        <f t="shared" si="1369"/>
        <v>131.9912681912682</v>
      </c>
      <c r="LH96" s="30">
        <f t="shared" si="1369"/>
        <v>104</v>
      </c>
      <c r="LI96" s="30">
        <f t="shared" si="1369"/>
        <v>115</v>
      </c>
      <c r="LJ96" s="30">
        <f t="shared" si="1369"/>
        <v>115</v>
      </c>
      <c r="LK96" s="30">
        <f t="shared" si="1370"/>
        <v>115</v>
      </c>
      <c r="LL96" s="30">
        <f t="shared" si="1370"/>
        <v>115</v>
      </c>
      <c r="LM96" s="30">
        <f t="shared" si="1370"/>
        <v>115</v>
      </c>
      <c r="LN96" s="30">
        <f t="shared" si="1370"/>
        <v>115</v>
      </c>
      <c r="LO96" s="30">
        <f t="shared" si="1370"/>
        <v>115</v>
      </c>
      <c r="LP96" s="30">
        <f t="shared" si="1370"/>
        <v>115</v>
      </c>
      <c r="LQ96" s="30">
        <f t="shared" si="1370"/>
        <v>115</v>
      </c>
      <c r="LR96" s="30">
        <f t="shared" si="1370"/>
        <v>115</v>
      </c>
      <c r="LS96" s="30">
        <f t="shared" si="1370"/>
        <v>115</v>
      </c>
      <c r="LT96" s="69">
        <f t="shared" si="1060"/>
        <v>115</v>
      </c>
      <c r="LU96" s="40">
        <f t="shared" si="1061"/>
        <v>115</v>
      </c>
      <c r="LV96" s="40">
        <f t="shared" si="1062"/>
        <v>0</v>
      </c>
    </row>
    <row r="97" spans="1:334" x14ac:dyDescent="0.25">
      <c r="A97" s="21">
        <f t="shared" si="1063"/>
        <v>96</v>
      </c>
      <c r="B97" s="22" t="s">
        <v>6</v>
      </c>
      <c r="C97" s="21" t="s">
        <v>719</v>
      </c>
      <c r="D97" s="22" t="s">
        <v>7</v>
      </c>
      <c r="E97" s="23" t="s">
        <v>876</v>
      </c>
      <c r="F97" s="21" t="s">
        <v>1135</v>
      </c>
      <c r="G97" s="23" t="s">
        <v>73</v>
      </c>
      <c r="H97" s="24" t="s">
        <v>463</v>
      </c>
      <c r="I97" s="21" t="s">
        <v>196</v>
      </c>
      <c r="J97" s="94">
        <v>41311</v>
      </c>
      <c r="K97" s="94">
        <v>43030</v>
      </c>
      <c r="L97" s="21" t="s">
        <v>275</v>
      </c>
      <c r="M97" s="51">
        <v>2170</v>
      </c>
      <c r="N97" s="51">
        <v>3624</v>
      </c>
      <c r="O97" s="26">
        <v>0.13</v>
      </c>
      <c r="P97" s="52">
        <v>2268382.9</v>
      </c>
      <c r="Q97" s="52">
        <v>2418083.2799999993</v>
      </c>
      <c r="R97" s="52">
        <v>1882584.72</v>
      </c>
      <c r="S97" s="52">
        <v>3358585.65</v>
      </c>
      <c r="T97" s="51">
        <v>2831004.2900000005</v>
      </c>
      <c r="U97" s="51">
        <v>3355633.02</v>
      </c>
      <c r="V97" s="51">
        <v>3411934.8</v>
      </c>
      <c r="W97" s="51">
        <v>1727007.4699999997</v>
      </c>
      <c r="X97" s="51">
        <v>2258098.8200000003</v>
      </c>
      <c r="Y97" s="51">
        <v>2971290</v>
      </c>
      <c r="Z97" s="51">
        <v>2731952</v>
      </c>
      <c r="AA97" s="51">
        <v>2244707.7199999997</v>
      </c>
      <c r="AB97" s="51">
        <v>2215462</v>
      </c>
      <c r="AC97" s="51">
        <v>2095906.8599999999</v>
      </c>
      <c r="AD97" s="51">
        <v>2577989.91</v>
      </c>
      <c r="AE97" s="51">
        <v>3998302.6</v>
      </c>
      <c r="AF97" s="51">
        <v>3013486.48</v>
      </c>
      <c r="AG97" s="51">
        <v>1371675.46</v>
      </c>
      <c r="AH97" s="51">
        <v>2636458.31</v>
      </c>
      <c r="AI97" s="51">
        <v>2097215.2800000003</v>
      </c>
      <c r="AJ97" s="51">
        <v>2007079.06</v>
      </c>
      <c r="AK97" s="51">
        <v>4145333.57</v>
      </c>
      <c r="AL97" s="51">
        <v>3612000</v>
      </c>
      <c r="AM97" s="51">
        <v>2116814.15</v>
      </c>
      <c r="AN97" s="51">
        <v>2066750.62</v>
      </c>
      <c r="AO97" s="51">
        <v>2494094.4</v>
      </c>
      <c r="AP97" s="51">
        <v>2635292.4900000002</v>
      </c>
      <c r="AQ97" s="51">
        <v>4998836.01</v>
      </c>
      <c r="AR97" s="51">
        <v>3379895.11</v>
      </c>
      <c r="AS97" s="51">
        <v>1914210.95</v>
      </c>
      <c r="AT97" s="51">
        <v>2716491.3</v>
      </c>
      <c r="AU97" s="25">
        <v>2254339.9009972061</v>
      </c>
      <c r="AV97" s="25">
        <v>1892214.2040324344</v>
      </c>
      <c r="AW97" s="25">
        <v>5106477.7229846204</v>
      </c>
      <c r="AX97" s="25">
        <v>3629716.5912408559</v>
      </c>
      <c r="AY97" s="25">
        <v>3735177.0143794767</v>
      </c>
      <c r="AZ97" s="25">
        <v>2130583.34</v>
      </c>
      <c r="BA97" s="25">
        <v>1799138.9854315394</v>
      </c>
      <c r="BB97" s="25">
        <v>2350761.6800000002</v>
      </c>
      <c r="BC97" s="25">
        <v>4384416.25</v>
      </c>
      <c r="BD97" s="75">
        <v>2455100.7000000002</v>
      </c>
      <c r="BE97" s="75">
        <v>2067627.86</v>
      </c>
      <c r="BF97" s="75">
        <v>3422111.88</v>
      </c>
      <c r="BG97" s="75">
        <v>1820917.9</v>
      </c>
      <c r="BH97" s="75">
        <v>2628699.15</v>
      </c>
      <c r="BI97" s="75">
        <v>3497951</v>
      </c>
      <c r="BJ97" s="75">
        <v>2020834</v>
      </c>
      <c r="BK97" s="75">
        <v>2602962</v>
      </c>
      <c r="BL97" s="75">
        <v>2382604.06</v>
      </c>
      <c r="BM97" s="75">
        <v>2167053</v>
      </c>
      <c r="BN97" s="75">
        <v>3438839</v>
      </c>
      <c r="BO97" s="75">
        <v>3815474.09</v>
      </c>
      <c r="BP97" s="28">
        <f t="shared" si="1057"/>
        <v>2950992.5375000001</v>
      </c>
      <c r="BQ97" s="29">
        <f t="shared" si="523"/>
        <v>1045.3377419354838</v>
      </c>
      <c r="BR97" s="29">
        <f t="shared" si="524"/>
        <v>1114.3240921658983</v>
      </c>
      <c r="BS97" s="29">
        <f t="shared" si="525"/>
        <v>867.55056221198151</v>
      </c>
      <c r="BT97" s="29">
        <f t="shared" si="526"/>
        <v>1547.7353225806451</v>
      </c>
      <c r="BU97" s="29">
        <f t="shared" si="527"/>
        <v>1304.6102718894012</v>
      </c>
      <c r="BV97" s="29">
        <f t="shared" si="528"/>
        <v>1546.3746635944701</v>
      </c>
      <c r="BW97" s="29">
        <f t="shared" si="529"/>
        <v>1572.3201843317972</v>
      </c>
      <c r="BX97" s="29">
        <f t="shared" si="530"/>
        <v>795.85597695852528</v>
      </c>
      <c r="BY97" s="29">
        <f t="shared" si="531"/>
        <v>1040.5985345622121</v>
      </c>
      <c r="BZ97" s="29">
        <f t="shared" si="532"/>
        <v>1369.258064516129</v>
      </c>
      <c r="CA97" s="29">
        <f t="shared" si="533"/>
        <v>1258.9640552995393</v>
      </c>
      <c r="CB97" s="29">
        <f t="shared" si="534"/>
        <v>1034.4275207373271</v>
      </c>
      <c r="CC97" s="29">
        <f t="shared" si="535"/>
        <v>1020.9502304147466</v>
      </c>
      <c r="CD97" s="29">
        <f t="shared" si="536"/>
        <v>965.8556958525345</v>
      </c>
      <c r="CE97" s="29">
        <f t="shared" si="537"/>
        <v>1188.0137834101383</v>
      </c>
      <c r="CF97" s="29">
        <f t="shared" si="538"/>
        <v>1842.5357603686637</v>
      </c>
      <c r="CG97" s="29">
        <f t="shared" si="539"/>
        <v>1388.7034470046083</v>
      </c>
      <c r="CH97" s="29">
        <f t="shared" si="540"/>
        <v>632.10850691244241</v>
      </c>
      <c r="CI97" s="29">
        <f t="shared" si="541"/>
        <v>1214.9577465437787</v>
      </c>
      <c r="CJ97" s="29">
        <f t="shared" si="542"/>
        <v>966.45865437788029</v>
      </c>
      <c r="CK97" s="29">
        <f t="shared" si="543"/>
        <v>924.92122580645162</v>
      </c>
      <c r="CL97" s="29">
        <f t="shared" si="544"/>
        <v>1910.2919677419354</v>
      </c>
      <c r="CM97" s="29">
        <f t="shared" si="545"/>
        <v>1664.516129032258</v>
      </c>
      <c r="CN97" s="29">
        <f t="shared" si="546"/>
        <v>975.4903917050691</v>
      </c>
      <c r="CO97" s="29">
        <f t="shared" si="547"/>
        <v>952.41964055299547</v>
      </c>
      <c r="CP97" s="29">
        <f t="shared" si="548"/>
        <v>1149.352258064516</v>
      </c>
      <c r="CQ97" s="29">
        <f t="shared" si="549"/>
        <v>1214.4205023041475</v>
      </c>
      <c r="CR97" s="29">
        <f t="shared" si="839"/>
        <v>2303.6110645161289</v>
      </c>
      <c r="CS97" s="29">
        <f t="shared" si="839"/>
        <v>1557.5553502304147</v>
      </c>
      <c r="CT97" s="29">
        <f t="shared" si="839"/>
        <v>882.12486175115203</v>
      </c>
      <c r="CU97" s="29">
        <f t="shared" si="839"/>
        <v>1251.8393087557604</v>
      </c>
      <c r="CV97" s="29">
        <f t="shared" si="839"/>
        <v>1038.8663138235972</v>
      </c>
      <c r="CW97" s="29">
        <f t="shared" si="839"/>
        <v>871.98811245734305</v>
      </c>
      <c r="CX97" s="29">
        <f t="shared" si="1488"/>
        <v>2353.215540545908</v>
      </c>
      <c r="CY97" s="29">
        <f t="shared" si="1488"/>
        <v>1672.6804567930212</v>
      </c>
      <c r="CZ97" s="29">
        <f t="shared" si="1488"/>
        <v>1721.279730128791</v>
      </c>
      <c r="DA97" s="29">
        <f t="shared" si="1488"/>
        <v>981.8356405529953</v>
      </c>
      <c r="DB97" s="29">
        <f t="shared" si="1488"/>
        <v>829.09630665047894</v>
      </c>
      <c r="DC97" s="29">
        <f t="shared" si="1488"/>
        <v>1083.3003133640555</v>
      </c>
      <c r="DD97" s="29">
        <f t="shared" si="1488"/>
        <v>2020.4683179723502</v>
      </c>
      <c r="DE97" s="29">
        <f t="shared" si="551"/>
        <v>1131.3828110599079</v>
      </c>
      <c r="DF97" s="29">
        <f t="shared" si="552"/>
        <v>952.82389861751153</v>
      </c>
      <c r="DG97" s="29">
        <f t="shared" si="553"/>
        <v>1577.0100829493088</v>
      </c>
      <c r="DH97" s="29">
        <f t="shared" si="554"/>
        <v>839.13267281105982</v>
      </c>
      <c r="DI97" s="29">
        <f t="shared" si="555"/>
        <v>1211.3820967741935</v>
      </c>
      <c r="DJ97" s="29">
        <f t="shared" si="556"/>
        <v>1611.9589861751151</v>
      </c>
      <c r="DK97" s="29">
        <f t="shared" si="556"/>
        <v>931.25990783410134</v>
      </c>
      <c r="DL97" s="29">
        <f t="shared" si="556"/>
        <v>1199.5216589861752</v>
      </c>
      <c r="DM97" s="29">
        <f t="shared" si="556"/>
        <v>1097.9742211981568</v>
      </c>
      <c r="DN97" s="29">
        <f t="shared" si="557"/>
        <v>998.64193548387095</v>
      </c>
      <c r="DO97" s="29">
        <f t="shared" si="557"/>
        <v>1584.7184331797234</v>
      </c>
      <c r="DP97" s="29">
        <f t="shared" si="557"/>
        <v>1758.28299078341</v>
      </c>
      <c r="DQ97" s="105">
        <f t="shared" si="558"/>
        <v>1359.9043951612903</v>
      </c>
      <c r="DR97" s="51">
        <v>543600</v>
      </c>
      <c r="DS97" s="51">
        <v>543600</v>
      </c>
      <c r="DT97" s="51">
        <v>543600</v>
      </c>
      <c r="DU97" s="51">
        <v>543600</v>
      </c>
      <c r="DV97" s="51">
        <v>543600</v>
      </c>
      <c r="DW97" s="51">
        <v>543600</v>
      </c>
      <c r="DX97" s="51">
        <v>543600</v>
      </c>
      <c r="DY97" s="51">
        <v>543600</v>
      </c>
      <c r="DZ97" s="51">
        <v>543600</v>
      </c>
      <c r="EA97" s="51">
        <v>543600</v>
      </c>
      <c r="EB97" s="51">
        <v>543600</v>
      </c>
      <c r="EC97" s="51">
        <v>543600</v>
      </c>
      <c r="ED97" s="51">
        <v>543600</v>
      </c>
      <c r="EE97" s="51">
        <v>543600</v>
      </c>
      <c r="EF97" s="51">
        <v>543600</v>
      </c>
      <c r="EG97" s="51">
        <v>543600</v>
      </c>
      <c r="EH97" s="51">
        <v>543600</v>
      </c>
      <c r="EI97" s="51">
        <v>543600</v>
      </c>
      <c r="EJ97" s="51">
        <v>543600</v>
      </c>
      <c r="EK97" s="51">
        <v>543600</v>
      </c>
      <c r="EL97" s="51">
        <v>543600</v>
      </c>
      <c r="EM97" s="51">
        <v>543600</v>
      </c>
      <c r="EN97" s="51">
        <v>543600</v>
      </c>
      <c r="EO97" s="51">
        <v>543600</v>
      </c>
      <c r="EP97" s="51">
        <v>543600</v>
      </c>
      <c r="EQ97" s="51">
        <v>543600</v>
      </c>
      <c r="ER97" s="51">
        <v>543600</v>
      </c>
      <c r="ES97" s="25">
        <v>543600</v>
      </c>
      <c r="ET97" s="25">
        <v>543600</v>
      </c>
      <c r="EU97" s="25">
        <v>543600</v>
      </c>
      <c r="EV97" s="25">
        <v>565344</v>
      </c>
      <c r="EW97" s="25">
        <v>625140</v>
      </c>
      <c r="EX97" s="25">
        <v>625140</v>
      </c>
      <c r="EY97" s="25">
        <v>625140</v>
      </c>
      <c r="EZ97" s="25">
        <v>625140</v>
      </c>
      <c r="FA97" s="25">
        <v>625140</v>
      </c>
      <c r="FB97" s="25">
        <v>625140</v>
      </c>
      <c r="FC97" s="25">
        <v>625140</v>
      </c>
      <c r="FD97" s="25">
        <v>625140</v>
      </c>
      <c r="FE97" s="25">
        <v>625140</v>
      </c>
      <c r="FF97" s="25">
        <v>625140</v>
      </c>
      <c r="FG97" s="25">
        <v>625140</v>
      </c>
      <c r="FH97" s="25">
        <v>625140</v>
      </c>
      <c r="FI97" s="25">
        <v>625140</v>
      </c>
      <c r="FJ97" s="25">
        <v>625140</v>
      </c>
      <c r="FK97" s="25">
        <v>625140</v>
      </c>
      <c r="FL97" s="25">
        <v>625140</v>
      </c>
      <c r="FM97" s="25">
        <v>625140</v>
      </c>
      <c r="FN97" s="25">
        <v>625140</v>
      </c>
      <c r="FO97" s="25">
        <v>625140</v>
      </c>
      <c r="FP97" s="25">
        <v>625140</v>
      </c>
      <c r="FQ97" s="75">
        <v>625140</v>
      </c>
      <c r="FR97" s="28">
        <f t="shared" si="1058"/>
        <v>625140</v>
      </c>
      <c r="FS97" s="51">
        <v>0</v>
      </c>
      <c r="FT97" s="51">
        <v>0</v>
      </c>
      <c r="FU97" s="51">
        <v>0</v>
      </c>
      <c r="FV97" s="51">
        <v>0</v>
      </c>
      <c r="FW97" s="51">
        <v>0</v>
      </c>
      <c r="FX97" s="51">
        <v>0</v>
      </c>
      <c r="FY97" s="51">
        <v>0</v>
      </c>
      <c r="FZ97" s="51">
        <v>0</v>
      </c>
      <c r="GA97" s="51">
        <v>0</v>
      </c>
      <c r="GB97" s="51">
        <v>0</v>
      </c>
      <c r="GC97" s="51">
        <v>0</v>
      </c>
      <c r="GD97" s="51">
        <v>0</v>
      </c>
      <c r="GE97" s="51">
        <v>0</v>
      </c>
      <c r="GF97" s="51">
        <v>0</v>
      </c>
      <c r="GG97" s="51">
        <v>0</v>
      </c>
      <c r="GH97" s="51">
        <v>29892.158999999985</v>
      </c>
      <c r="GI97" s="51">
        <v>0</v>
      </c>
      <c r="GJ97" s="51">
        <v>0</v>
      </c>
      <c r="GK97" s="51">
        <v>0</v>
      </c>
      <c r="GL97" s="51">
        <v>0</v>
      </c>
      <c r="GM97" s="51">
        <v>0</v>
      </c>
      <c r="GN97" s="51">
        <v>29189.359999999986</v>
      </c>
      <c r="GO97" s="51">
        <v>0</v>
      </c>
      <c r="GP97" s="51">
        <v>0</v>
      </c>
      <c r="GQ97" s="25">
        <v>0</v>
      </c>
      <c r="GR97" s="25">
        <v>0</v>
      </c>
      <c r="GS97" s="25">
        <v>0</v>
      </c>
      <c r="GT97" s="25">
        <v>106249</v>
      </c>
      <c r="GU97" s="25">
        <v>0</v>
      </c>
      <c r="GV97" s="25">
        <v>0</v>
      </c>
      <c r="GW97" s="25">
        <v>0</v>
      </c>
      <c r="GX97" s="25">
        <v>0</v>
      </c>
      <c r="GY97" s="25">
        <v>0</v>
      </c>
      <c r="GZ97" s="25">
        <v>0</v>
      </c>
      <c r="HA97" s="25">
        <v>0</v>
      </c>
      <c r="HB97" s="25">
        <v>0</v>
      </c>
      <c r="HC97" s="75">
        <v>0</v>
      </c>
      <c r="HD97" s="75">
        <v>0</v>
      </c>
      <c r="HE97" s="75">
        <v>0</v>
      </c>
      <c r="HF97" s="75">
        <v>0</v>
      </c>
      <c r="HG97" s="75">
        <v>0</v>
      </c>
      <c r="HH97" s="75">
        <v>0</v>
      </c>
      <c r="HI97" s="75">
        <v>0</v>
      </c>
      <c r="HJ97" s="75">
        <v>0</v>
      </c>
      <c r="HK97" s="75">
        <v>0</v>
      </c>
      <c r="HL97" s="75">
        <v>0</v>
      </c>
      <c r="HM97" s="75">
        <v>0</v>
      </c>
      <c r="HN97" s="75">
        <v>0</v>
      </c>
      <c r="HO97" s="75">
        <v>0</v>
      </c>
      <c r="HP97" s="75">
        <v>0</v>
      </c>
      <c r="HQ97" s="75">
        <v>0</v>
      </c>
      <c r="HR97" s="75">
        <v>0</v>
      </c>
      <c r="HS97" s="51">
        <f t="shared" si="1265"/>
        <v>543600</v>
      </c>
      <c r="HT97" s="51">
        <f t="shared" si="1266"/>
        <v>543600</v>
      </c>
      <c r="HU97" s="51">
        <f t="shared" si="1267"/>
        <v>543600</v>
      </c>
      <c r="HV97" s="51">
        <f t="shared" si="1268"/>
        <v>543600</v>
      </c>
      <c r="HW97" s="51">
        <f t="shared" si="1269"/>
        <v>543600</v>
      </c>
      <c r="HX97" s="51">
        <f t="shared" si="1270"/>
        <v>543600</v>
      </c>
      <c r="HY97" s="51">
        <f t="shared" si="1271"/>
        <v>543600</v>
      </c>
      <c r="HZ97" s="51">
        <f t="shared" si="1272"/>
        <v>543600</v>
      </c>
      <c r="IA97" s="51">
        <f t="shared" si="1273"/>
        <v>543600</v>
      </c>
      <c r="IB97" s="51">
        <f t="shared" si="1274"/>
        <v>543600</v>
      </c>
      <c r="IC97" s="51">
        <f t="shared" si="1275"/>
        <v>543600</v>
      </c>
      <c r="ID97" s="51">
        <f t="shared" si="1276"/>
        <v>543600</v>
      </c>
      <c r="IE97" s="51">
        <f t="shared" si="1277"/>
        <v>543600</v>
      </c>
      <c r="IF97" s="51">
        <f t="shared" si="1278"/>
        <v>543600</v>
      </c>
      <c r="IG97" s="51">
        <f t="shared" si="1279"/>
        <v>543600</v>
      </c>
      <c r="IH97" s="51">
        <f t="shared" si="1280"/>
        <v>573492.15899999999</v>
      </c>
      <c r="II97" s="51">
        <f t="shared" si="1281"/>
        <v>543600</v>
      </c>
      <c r="IJ97" s="51">
        <f t="shared" si="1282"/>
        <v>543600</v>
      </c>
      <c r="IK97" s="51">
        <f t="shared" si="1283"/>
        <v>543600</v>
      </c>
      <c r="IL97" s="51">
        <f t="shared" si="1284"/>
        <v>543600</v>
      </c>
      <c r="IM97" s="51">
        <f t="shared" si="1285"/>
        <v>543600</v>
      </c>
      <c r="IN97" s="51">
        <f t="shared" si="1286"/>
        <v>572789.36</v>
      </c>
      <c r="IO97" s="51">
        <f t="shared" si="1287"/>
        <v>543600</v>
      </c>
      <c r="IP97" s="51">
        <f t="shared" si="1288"/>
        <v>543600</v>
      </c>
      <c r="IQ97" s="51">
        <f t="shared" si="1494"/>
        <v>543600</v>
      </c>
      <c r="IR97" s="51">
        <f t="shared" si="1495"/>
        <v>543600</v>
      </c>
      <c r="IS97" s="51">
        <f t="shared" si="1134"/>
        <v>543600</v>
      </c>
      <c r="IT97" s="51">
        <f t="shared" si="1135"/>
        <v>649849</v>
      </c>
      <c r="IU97" s="51">
        <f t="shared" si="1136"/>
        <v>543600</v>
      </c>
      <c r="IV97" s="51">
        <f t="shared" si="1137"/>
        <v>543600</v>
      </c>
      <c r="IW97" s="51">
        <f t="shared" si="1489"/>
        <v>565344</v>
      </c>
      <c r="IX97" s="25">
        <f t="shared" si="1289"/>
        <v>625140</v>
      </c>
      <c r="IY97" s="25">
        <f t="shared" si="1490"/>
        <v>625140</v>
      </c>
      <c r="IZ97" s="25">
        <f t="shared" si="1491"/>
        <v>625140</v>
      </c>
      <c r="JA97" s="25">
        <f t="shared" si="1331"/>
        <v>625140</v>
      </c>
      <c r="JB97" s="25">
        <f t="shared" si="1293"/>
        <v>625140</v>
      </c>
      <c r="JC97" s="25">
        <f t="shared" si="1294"/>
        <v>625140</v>
      </c>
      <c r="JD97" s="25">
        <f t="shared" si="835"/>
        <v>625140</v>
      </c>
      <c r="JE97" s="25">
        <f t="shared" si="836"/>
        <v>625140</v>
      </c>
      <c r="JF97" s="25">
        <f t="shared" si="1367"/>
        <v>625140</v>
      </c>
      <c r="JG97" s="25">
        <f t="shared" si="1368"/>
        <v>625140</v>
      </c>
      <c r="JH97" s="25">
        <f t="shared" si="1332"/>
        <v>625140</v>
      </c>
      <c r="JI97" s="25">
        <f t="shared" si="1333"/>
        <v>625140</v>
      </c>
      <c r="JJ97" s="25">
        <f t="shared" si="1329"/>
        <v>625140</v>
      </c>
      <c r="JK97" s="25">
        <f t="shared" si="1330"/>
        <v>625140</v>
      </c>
      <c r="JL97" s="25">
        <f t="shared" si="1492"/>
        <v>625140</v>
      </c>
      <c r="JM97" s="25">
        <f t="shared" si="1493"/>
        <v>625140</v>
      </c>
      <c r="JN97" s="25">
        <f t="shared" si="1295"/>
        <v>625140</v>
      </c>
      <c r="JO97" s="25">
        <f t="shared" si="1296"/>
        <v>625140</v>
      </c>
      <c r="JP97" s="25">
        <f t="shared" si="1290"/>
        <v>625140</v>
      </c>
      <c r="JQ97" s="25">
        <f t="shared" si="1291"/>
        <v>625140</v>
      </c>
      <c r="JR97" s="25">
        <f t="shared" si="1292"/>
        <v>625140</v>
      </c>
      <c r="JS97" s="28">
        <f t="shared" si="1059"/>
        <v>625140</v>
      </c>
      <c r="JT97" s="30">
        <f t="shared" si="1138"/>
        <v>150</v>
      </c>
      <c r="JU97" s="30">
        <f t="shared" si="1139"/>
        <v>150</v>
      </c>
      <c r="JV97" s="30">
        <f t="shared" si="1140"/>
        <v>150</v>
      </c>
      <c r="JW97" s="30">
        <f t="shared" si="1141"/>
        <v>150</v>
      </c>
      <c r="JX97" s="30">
        <f t="shared" si="1142"/>
        <v>150</v>
      </c>
      <c r="JY97" s="30">
        <f t="shared" si="1143"/>
        <v>150</v>
      </c>
      <c r="JZ97" s="30">
        <f t="shared" si="1144"/>
        <v>150</v>
      </c>
      <c r="KA97" s="30">
        <f t="shared" si="1145"/>
        <v>150</v>
      </c>
      <c r="KB97" s="30">
        <f t="shared" si="1146"/>
        <v>150</v>
      </c>
      <c r="KC97" s="30">
        <f t="shared" si="1147"/>
        <v>150</v>
      </c>
      <c r="KD97" s="30">
        <f t="shared" si="1148"/>
        <v>150</v>
      </c>
      <c r="KE97" s="30">
        <f t="shared" si="1149"/>
        <v>150</v>
      </c>
      <c r="KF97" s="30">
        <f t="shared" si="1150"/>
        <v>150</v>
      </c>
      <c r="KG97" s="30">
        <f t="shared" si="1151"/>
        <v>150</v>
      </c>
      <c r="KH97" s="30">
        <f t="shared" si="1152"/>
        <v>150</v>
      </c>
      <c r="KI97" s="30">
        <f t="shared" si="1153"/>
        <v>158.24838824503311</v>
      </c>
      <c r="KJ97" s="30">
        <f t="shared" si="1154"/>
        <v>150</v>
      </c>
      <c r="KK97" s="30">
        <f t="shared" si="1155"/>
        <v>150</v>
      </c>
      <c r="KL97" s="30">
        <f t="shared" si="1156"/>
        <v>150</v>
      </c>
      <c r="KM97" s="30">
        <f t="shared" si="1157"/>
        <v>150</v>
      </c>
      <c r="KN97" s="30">
        <f t="shared" si="1158"/>
        <v>150</v>
      </c>
      <c r="KO97" s="30">
        <f t="shared" si="1159"/>
        <v>158.05445916114789</v>
      </c>
      <c r="KP97" s="30">
        <f t="shared" si="1160"/>
        <v>150</v>
      </c>
      <c r="KQ97" s="30">
        <f t="shared" si="1161"/>
        <v>150</v>
      </c>
      <c r="KR97" s="30">
        <f t="shared" si="1162"/>
        <v>150</v>
      </c>
      <c r="KS97" s="30">
        <f t="shared" si="1163"/>
        <v>150</v>
      </c>
      <c r="KT97" s="30">
        <f t="shared" si="1164"/>
        <v>150</v>
      </c>
      <c r="KU97" s="30">
        <f t="shared" si="1165"/>
        <v>179.31815673289182</v>
      </c>
      <c r="KV97" s="30">
        <f t="shared" si="1166"/>
        <v>150</v>
      </c>
      <c r="KW97" s="30">
        <f t="shared" si="1167"/>
        <v>150</v>
      </c>
      <c r="KX97" s="30">
        <f t="shared" si="1168"/>
        <v>156</v>
      </c>
      <c r="KY97" s="30">
        <f t="shared" si="1169"/>
        <v>172.5</v>
      </c>
      <c r="KZ97" s="30">
        <f t="shared" si="1170"/>
        <v>172.5</v>
      </c>
      <c r="LA97" s="30">
        <f t="shared" si="1171"/>
        <v>172.5</v>
      </c>
      <c r="LB97" s="30">
        <f t="shared" si="1171"/>
        <v>172.5</v>
      </c>
      <c r="LC97" s="30">
        <f t="shared" si="1171"/>
        <v>172.5</v>
      </c>
      <c r="LD97" s="30">
        <f t="shared" si="1171"/>
        <v>172.5</v>
      </c>
      <c r="LE97" s="30">
        <f t="shared" si="1369"/>
        <v>172.5</v>
      </c>
      <c r="LF97" s="30">
        <f t="shared" si="1369"/>
        <v>172.5</v>
      </c>
      <c r="LG97" s="30">
        <f t="shared" si="1369"/>
        <v>172.5</v>
      </c>
      <c r="LH97" s="30">
        <f t="shared" si="1369"/>
        <v>172.5</v>
      </c>
      <c r="LI97" s="30">
        <f t="shared" si="1369"/>
        <v>172.5</v>
      </c>
      <c r="LJ97" s="30">
        <f t="shared" si="1369"/>
        <v>172.5</v>
      </c>
      <c r="LK97" s="30">
        <f t="shared" si="1370"/>
        <v>172.5</v>
      </c>
      <c r="LL97" s="30">
        <f t="shared" si="1370"/>
        <v>172.5</v>
      </c>
      <c r="LM97" s="30">
        <f t="shared" si="1370"/>
        <v>172.5</v>
      </c>
      <c r="LN97" s="30">
        <f t="shared" si="1370"/>
        <v>172.5</v>
      </c>
      <c r="LO97" s="30">
        <f t="shared" si="1370"/>
        <v>172.5</v>
      </c>
      <c r="LP97" s="30">
        <f t="shared" si="1370"/>
        <v>172.5</v>
      </c>
      <c r="LQ97" s="30">
        <f t="shared" si="1370"/>
        <v>172.5</v>
      </c>
      <c r="LR97" s="30">
        <f t="shared" si="1370"/>
        <v>172.5</v>
      </c>
      <c r="LS97" s="30">
        <f t="shared" si="1370"/>
        <v>172.5</v>
      </c>
      <c r="LT97" s="69">
        <f t="shared" si="1060"/>
        <v>172.5</v>
      </c>
      <c r="LU97" s="40">
        <f t="shared" si="1061"/>
        <v>172.5</v>
      </c>
      <c r="LV97" s="40">
        <f t="shared" si="1062"/>
        <v>0</v>
      </c>
    </row>
    <row r="98" spans="1:334" x14ac:dyDescent="0.25">
      <c r="A98" s="21">
        <f t="shared" si="1063"/>
        <v>97</v>
      </c>
      <c r="B98" s="22" t="s">
        <v>6</v>
      </c>
      <c r="C98" s="21" t="s">
        <v>549</v>
      </c>
      <c r="D98" s="22" t="s">
        <v>7</v>
      </c>
      <c r="E98" s="23" t="s">
        <v>877</v>
      </c>
      <c r="F98" s="21" t="s">
        <v>1136</v>
      </c>
      <c r="G98" s="23" t="s">
        <v>74</v>
      </c>
      <c r="H98" s="24" t="s">
        <v>463</v>
      </c>
      <c r="I98" s="21" t="s">
        <v>196</v>
      </c>
      <c r="J98" s="94">
        <v>41508</v>
      </c>
      <c r="K98" s="94">
        <v>43304</v>
      </c>
      <c r="L98" s="21" t="s">
        <v>276</v>
      </c>
      <c r="M98" s="51">
        <v>2220</v>
      </c>
      <c r="N98" s="51">
        <v>3707</v>
      </c>
      <c r="O98" s="26">
        <v>0.1</v>
      </c>
      <c r="P98" s="52">
        <v>0</v>
      </c>
      <c r="Q98" s="52">
        <v>0</v>
      </c>
      <c r="R98" s="52">
        <v>0</v>
      </c>
      <c r="S98" s="52">
        <v>0</v>
      </c>
      <c r="T98" s="51">
        <v>398380</v>
      </c>
      <c r="U98" s="51">
        <v>1300000</v>
      </c>
      <c r="V98" s="51">
        <v>1960000</v>
      </c>
      <c r="W98" s="51">
        <v>1161209</v>
      </c>
      <c r="X98" s="51">
        <v>2030610</v>
      </c>
      <c r="Y98" s="51">
        <v>2223660</v>
      </c>
      <c r="Z98" s="51">
        <v>1465843.21</v>
      </c>
      <c r="AA98" s="51">
        <v>1438038</v>
      </c>
      <c r="AB98" s="51">
        <v>1814053.12</v>
      </c>
      <c r="AC98" s="51">
        <v>1783209.29</v>
      </c>
      <c r="AD98" s="51">
        <v>1770847</v>
      </c>
      <c r="AE98" s="51">
        <v>3502735</v>
      </c>
      <c r="AF98" s="51">
        <v>2415640</v>
      </c>
      <c r="AG98" s="51">
        <v>1358805.99</v>
      </c>
      <c r="AH98" s="51">
        <v>1957735</v>
      </c>
      <c r="AI98" s="51">
        <v>2141683</v>
      </c>
      <c r="AJ98" s="51">
        <v>2754111</v>
      </c>
      <c r="AK98" s="51">
        <v>4206155</v>
      </c>
      <c r="AL98" s="51">
        <v>1491013</v>
      </c>
      <c r="AM98" s="51">
        <v>1708430</v>
      </c>
      <c r="AN98" s="51">
        <v>2106105.81</v>
      </c>
      <c r="AO98" s="51">
        <v>2160204</v>
      </c>
      <c r="AP98" s="51">
        <v>1958524</v>
      </c>
      <c r="AQ98" s="51">
        <v>3826659.65</v>
      </c>
      <c r="AR98" s="51">
        <v>3115374.6</v>
      </c>
      <c r="AS98" s="51">
        <v>1821190.55</v>
      </c>
      <c r="AT98" s="51">
        <v>2592380.17</v>
      </c>
      <c r="AU98" s="25">
        <v>2908291.9177150838</v>
      </c>
      <c r="AV98" s="25">
        <v>2360241.9321093238</v>
      </c>
      <c r="AW98" s="25">
        <v>4063795</v>
      </c>
      <c r="AX98" s="25">
        <v>2072482.0558847999</v>
      </c>
      <c r="AY98" s="25">
        <v>2147831</v>
      </c>
      <c r="AZ98" s="25">
        <v>2224578</v>
      </c>
      <c r="BA98" s="25">
        <v>2209837.0856952565</v>
      </c>
      <c r="BB98" s="25">
        <v>2942252</v>
      </c>
      <c r="BC98" s="25">
        <v>4236679</v>
      </c>
      <c r="BD98" s="75">
        <v>2952402</v>
      </c>
      <c r="BE98" s="75">
        <v>2157009</v>
      </c>
      <c r="BF98" s="75">
        <v>2554374</v>
      </c>
      <c r="BG98" s="75">
        <v>1799113</v>
      </c>
      <c r="BH98" s="75">
        <v>2838823</v>
      </c>
      <c r="BI98" s="75">
        <v>2138544</v>
      </c>
      <c r="BJ98" s="75">
        <v>1839162.62</v>
      </c>
      <c r="BK98" s="75">
        <v>1576421.31</v>
      </c>
      <c r="BL98" s="75">
        <v>2192659.33</v>
      </c>
      <c r="BM98" s="75">
        <v>2014672.13</v>
      </c>
      <c r="BN98" s="75">
        <v>1821419</v>
      </c>
      <c r="BO98" s="75">
        <v>1759964</v>
      </c>
      <c r="BP98" s="28">
        <f t="shared" si="1057"/>
        <v>1947178.615</v>
      </c>
      <c r="BQ98" s="29">
        <f t="shared" si="523"/>
        <v>0</v>
      </c>
      <c r="BR98" s="29">
        <f t="shared" si="524"/>
        <v>0</v>
      </c>
      <c r="BS98" s="29">
        <f t="shared" si="525"/>
        <v>0</v>
      </c>
      <c r="BT98" s="29">
        <f t="shared" si="526"/>
        <v>0</v>
      </c>
      <c r="BU98" s="29">
        <f t="shared" si="527"/>
        <v>179.45045045045046</v>
      </c>
      <c r="BV98" s="29">
        <f t="shared" si="528"/>
        <v>585.58558558558559</v>
      </c>
      <c r="BW98" s="29">
        <f t="shared" si="529"/>
        <v>882.88288288288288</v>
      </c>
      <c r="BX98" s="29">
        <f t="shared" si="530"/>
        <v>523.06711711711716</v>
      </c>
      <c r="BY98" s="29">
        <f t="shared" si="531"/>
        <v>914.68918918918916</v>
      </c>
      <c r="BZ98" s="29">
        <f t="shared" si="532"/>
        <v>1001.6486486486486</v>
      </c>
      <c r="CA98" s="29">
        <f t="shared" si="533"/>
        <v>660.28973423423417</v>
      </c>
      <c r="CB98" s="29">
        <f t="shared" si="534"/>
        <v>647.76486486486488</v>
      </c>
      <c r="CC98" s="29">
        <f t="shared" si="535"/>
        <v>817.14104504504508</v>
      </c>
      <c r="CD98" s="29">
        <f t="shared" si="536"/>
        <v>803.2474279279279</v>
      </c>
      <c r="CE98" s="29">
        <f t="shared" si="537"/>
        <v>797.67882882882884</v>
      </c>
      <c r="CF98" s="29">
        <f t="shared" si="538"/>
        <v>1577.8085585585586</v>
      </c>
      <c r="CG98" s="29">
        <f t="shared" si="539"/>
        <v>1088.1261261261261</v>
      </c>
      <c r="CH98" s="29">
        <f t="shared" si="540"/>
        <v>612.07477027027028</v>
      </c>
      <c r="CI98" s="29">
        <f t="shared" si="541"/>
        <v>881.86261261261257</v>
      </c>
      <c r="CJ98" s="29">
        <f t="shared" si="542"/>
        <v>964.72207207207202</v>
      </c>
      <c r="CK98" s="29">
        <f t="shared" si="543"/>
        <v>1240.5905405405406</v>
      </c>
      <c r="CL98" s="29">
        <f t="shared" si="544"/>
        <v>1894.6644144144145</v>
      </c>
      <c r="CM98" s="29">
        <f t="shared" si="545"/>
        <v>671.62747747747744</v>
      </c>
      <c r="CN98" s="29">
        <f t="shared" si="546"/>
        <v>769.56306306306305</v>
      </c>
      <c r="CO98" s="29">
        <f t="shared" si="547"/>
        <v>948.69631081081081</v>
      </c>
      <c r="CP98" s="29">
        <f t="shared" si="548"/>
        <v>973.06486486486483</v>
      </c>
      <c r="CQ98" s="29">
        <f t="shared" si="549"/>
        <v>882.21801801801803</v>
      </c>
      <c r="CR98" s="29">
        <f t="shared" si="839"/>
        <v>1723.7205630630631</v>
      </c>
      <c r="CS98" s="29">
        <f t="shared" si="839"/>
        <v>1403.3218918918919</v>
      </c>
      <c r="CT98" s="29">
        <f t="shared" si="839"/>
        <v>820.35610360360363</v>
      </c>
      <c r="CU98" s="29">
        <f t="shared" si="839"/>
        <v>1167.7388153153154</v>
      </c>
      <c r="CV98" s="29">
        <f t="shared" si="839"/>
        <v>1310.0414043761639</v>
      </c>
      <c r="CW98" s="29">
        <f t="shared" si="839"/>
        <v>1063.1720414906863</v>
      </c>
      <c r="CX98" s="29">
        <f t="shared" si="1488"/>
        <v>1830.5382882882882</v>
      </c>
      <c r="CY98" s="29">
        <f t="shared" si="1488"/>
        <v>933.55047562378377</v>
      </c>
      <c r="CZ98" s="29">
        <f t="shared" si="1488"/>
        <v>967.49144144144145</v>
      </c>
      <c r="DA98" s="29">
        <f t="shared" si="1488"/>
        <v>1002.0621621621622</v>
      </c>
      <c r="DB98" s="29">
        <f t="shared" si="1488"/>
        <v>995.42211067353901</v>
      </c>
      <c r="DC98" s="29">
        <f t="shared" si="1488"/>
        <v>1325.3387387387388</v>
      </c>
      <c r="DD98" s="29">
        <f t="shared" si="1488"/>
        <v>1908.4139639639639</v>
      </c>
      <c r="DE98" s="29">
        <f t="shared" si="551"/>
        <v>1329.9108108108107</v>
      </c>
      <c r="DF98" s="29">
        <f t="shared" si="552"/>
        <v>971.62567567567567</v>
      </c>
      <c r="DG98" s="29">
        <f t="shared" si="553"/>
        <v>1150.618918918919</v>
      </c>
      <c r="DH98" s="29">
        <f t="shared" si="554"/>
        <v>810.4112612612613</v>
      </c>
      <c r="DI98" s="29">
        <f t="shared" si="555"/>
        <v>1278.7490990990991</v>
      </c>
      <c r="DJ98" s="29">
        <f t="shared" si="556"/>
        <v>963.30810810810806</v>
      </c>
      <c r="DK98" s="29">
        <f t="shared" si="556"/>
        <v>828.45163063063069</v>
      </c>
      <c r="DL98" s="29">
        <f t="shared" si="556"/>
        <v>710.09968918918923</v>
      </c>
      <c r="DM98" s="29">
        <f t="shared" si="556"/>
        <v>987.68438288288291</v>
      </c>
      <c r="DN98" s="29">
        <f t="shared" si="557"/>
        <v>907.5099684684684</v>
      </c>
      <c r="DO98" s="29">
        <f t="shared" si="557"/>
        <v>820.45900900900904</v>
      </c>
      <c r="DP98" s="29">
        <f t="shared" si="557"/>
        <v>792.77657657657653</v>
      </c>
      <c r="DQ98" s="105">
        <f t="shared" si="558"/>
        <v>877.10748423423422</v>
      </c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>
        <v>210063.33333333331</v>
      </c>
      <c r="EE98" s="51">
        <v>370700</v>
      </c>
      <c r="EF98" s="51">
        <v>370700</v>
      </c>
      <c r="EG98" s="51">
        <v>370700</v>
      </c>
      <c r="EH98" s="51">
        <v>370700</v>
      </c>
      <c r="EI98" s="51">
        <v>370700</v>
      </c>
      <c r="EJ98" s="51">
        <v>370700</v>
      </c>
      <c r="EK98" s="51">
        <v>370700</v>
      </c>
      <c r="EL98" s="51">
        <v>370700</v>
      </c>
      <c r="EM98" s="51">
        <v>370700</v>
      </c>
      <c r="EN98" s="51">
        <v>370700</v>
      </c>
      <c r="EO98" s="51">
        <v>370700</v>
      </c>
      <c r="EP98" s="51">
        <v>370700</v>
      </c>
      <c r="EQ98" s="51">
        <v>370700</v>
      </c>
      <c r="ER98" s="51">
        <v>370700</v>
      </c>
      <c r="ES98" s="25">
        <v>370700</v>
      </c>
      <c r="ET98" s="25">
        <v>370700</v>
      </c>
      <c r="EU98" s="25">
        <v>370700</v>
      </c>
      <c r="EV98" s="25">
        <v>370700</v>
      </c>
      <c r="EW98" s="25">
        <v>370700</v>
      </c>
      <c r="EX98" s="25">
        <v>370700</v>
      </c>
      <c r="EY98" s="25">
        <v>370700</v>
      </c>
      <c r="EZ98" s="25">
        <v>370700</v>
      </c>
      <c r="FA98" s="25">
        <v>370700</v>
      </c>
      <c r="FB98" s="25">
        <v>370700</v>
      </c>
      <c r="FC98" s="25">
        <v>370700</v>
      </c>
      <c r="FD98" s="25">
        <v>370700</v>
      </c>
      <c r="FE98" s="25">
        <v>370700</v>
      </c>
      <c r="FF98" s="25">
        <v>385528</v>
      </c>
      <c r="FG98" s="25">
        <v>426305</v>
      </c>
      <c r="FH98" s="25">
        <v>426305</v>
      </c>
      <c r="FI98" s="25">
        <v>426305</v>
      </c>
      <c r="FJ98" s="25">
        <v>426305</v>
      </c>
      <c r="FK98" s="25">
        <v>426305</v>
      </c>
      <c r="FL98" s="25">
        <v>426305</v>
      </c>
      <c r="FM98" s="25">
        <v>426305</v>
      </c>
      <c r="FN98" s="25">
        <v>426305</v>
      </c>
      <c r="FO98" s="25">
        <v>426305</v>
      </c>
      <c r="FP98" s="25">
        <v>426305</v>
      </c>
      <c r="FQ98" s="75">
        <v>426305</v>
      </c>
      <c r="FR98" s="28">
        <f t="shared" si="1058"/>
        <v>426305</v>
      </c>
      <c r="FS98" s="51">
        <v>0</v>
      </c>
      <c r="FT98" s="51">
        <v>0</v>
      </c>
      <c r="FU98" s="51">
        <v>0</v>
      </c>
      <c r="FV98" s="51">
        <v>0</v>
      </c>
      <c r="FW98" s="51">
        <v>39838</v>
      </c>
      <c r="FX98" s="51">
        <v>121030</v>
      </c>
      <c r="FY98" s="51">
        <v>175275</v>
      </c>
      <c r="FZ98" s="51">
        <v>116121</v>
      </c>
      <c r="GA98" s="51">
        <v>203061</v>
      </c>
      <c r="GB98" s="51">
        <v>222366</v>
      </c>
      <c r="GC98" s="51">
        <v>146584</v>
      </c>
      <c r="GD98" s="51">
        <v>143804</v>
      </c>
      <c r="GE98" s="51">
        <v>72334.7</v>
      </c>
      <c r="GF98" s="51">
        <v>0</v>
      </c>
      <c r="GG98" s="51">
        <v>0</v>
      </c>
      <c r="GH98" s="51">
        <v>49628.21319999994</v>
      </c>
      <c r="GI98" s="51">
        <v>0</v>
      </c>
      <c r="GJ98" s="51">
        <v>0</v>
      </c>
      <c r="GK98" s="51">
        <v>0</v>
      </c>
      <c r="GL98" s="51">
        <v>0</v>
      </c>
      <c r="GM98" s="51">
        <v>0</v>
      </c>
      <c r="GN98" s="51">
        <v>134038.59999999998</v>
      </c>
      <c r="GO98" s="51">
        <v>0</v>
      </c>
      <c r="GP98" s="51">
        <v>0</v>
      </c>
      <c r="GQ98" s="25">
        <v>0</v>
      </c>
      <c r="GR98" s="25">
        <v>0</v>
      </c>
      <c r="GS98" s="25">
        <v>0</v>
      </c>
      <c r="GT98" s="25">
        <v>88514</v>
      </c>
      <c r="GU98" s="25">
        <v>3145</v>
      </c>
      <c r="GV98" s="25">
        <v>0</v>
      </c>
      <c r="GW98" s="25">
        <v>0</v>
      </c>
      <c r="GX98" s="25">
        <v>0</v>
      </c>
      <c r="GY98" s="25">
        <v>0</v>
      </c>
      <c r="GZ98" s="25">
        <v>116955</v>
      </c>
      <c r="HA98" s="25">
        <v>0</v>
      </c>
      <c r="HB98" s="25">
        <v>0</v>
      </c>
      <c r="HC98" s="75">
        <v>0</v>
      </c>
      <c r="HD98" s="75">
        <v>0</v>
      </c>
      <c r="HE98" s="75">
        <v>0</v>
      </c>
      <c r="HF98" s="75">
        <v>137701</v>
      </c>
      <c r="HG98" s="75">
        <v>0</v>
      </c>
      <c r="HH98" s="75">
        <v>0</v>
      </c>
      <c r="HI98" s="75">
        <v>0</v>
      </c>
      <c r="HJ98" s="75">
        <v>0</v>
      </c>
      <c r="HK98" s="75">
        <v>0</v>
      </c>
      <c r="HL98" s="75">
        <v>0</v>
      </c>
      <c r="HM98" s="75">
        <v>0</v>
      </c>
      <c r="HN98" s="75">
        <v>0</v>
      </c>
      <c r="HO98" s="75">
        <v>0</v>
      </c>
      <c r="HP98" s="75">
        <v>0</v>
      </c>
      <c r="HQ98" s="75">
        <v>0</v>
      </c>
      <c r="HR98" s="75">
        <v>0</v>
      </c>
      <c r="HS98" s="51">
        <f t="shared" si="1265"/>
        <v>0</v>
      </c>
      <c r="HT98" s="51">
        <f t="shared" si="1266"/>
        <v>0</v>
      </c>
      <c r="HU98" s="51">
        <f t="shared" si="1267"/>
        <v>0</v>
      </c>
      <c r="HV98" s="51">
        <f t="shared" si="1268"/>
        <v>0</v>
      </c>
      <c r="HW98" s="51">
        <f t="shared" si="1269"/>
        <v>39838</v>
      </c>
      <c r="HX98" s="51">
        <f t="shared" si="1270"/>
        <v>121030</v>
      </c>
      <c r="HY98" s="51">
        <f t="shared" si="1271"/>
        <v>175275</v>
      </c>
      <c r="HZ98" s="51">
        <f t="shared" si="1272"/>
        <v>116121</v>
      </c>
      <c r="IA98" s="51">
        <f t="shared" si="1273"/>
        <v>203061</v>
      </c>
      <c r="IB98" s="51">
        <f t="shared" si="1274"/>
        <v>222366</v>
      </c>
      <c r="IC98" s="51">
        <f t="shared" si="1275"/>
        <v>146584</v>
      </c>
      <c r="ID98" s="51">
        <f t="shared" si="1276"/>
        <v>143804</v>
      </c>
      <c r="IE98" s="51">
        <f t="shared" si="1277"/>
        <v>282398.03333333333</v>
      </c>
      <c r="IF98" s="51">
        <f t="shared" si="1278"/>
        <v>370700</v>
      </c>
      <c r="IG98" s="51">
        <f t="shared" si="1279"/>
        <v>370700</v>
      </c>
      <c r="IH98" s="51">
        <f t="shared" si="1280"/>
        <v>420328.21319999994</v>
      </c>
      <c r="II98" s="51">
        <f t="shared" si="1281"/>
        <v>370700</v>
      </c>
      <c r="IJ98" s="51">
        <f t="shared" si="1282"/>
        <v>370700</v>
      </c>
      <c r="IK98" s="51">
        <f t="shared" si="1283"/>
        <v>370700</v>
      </c>
      <c r="IL98" s="51">
        <f t="shared" si="1284"/>
        <v>370700</v>
      </c>
      <c r="IM98" s="51">
        <f t="shared" si="1285"/>
        <v>370700</v>
      </c>
      <c r="IN98" s="51">
        <f t="shared" si="1286"/>
        <v>504738.6</v>
      </c>
      <c r="IO98" s="51">
        <f t="shared" si="1287"/>
        <v>370700</v>
      </c>
      <c r="IP98" s="51">
        <f t="shared" si="1288"/>
        <v>370700</v>
      </c>
      <c r="IQ98" s="51">
        <f t="shared" si="1494"/>
        <v>370700</v>
      </c>
      <c r="IR98" s="51">
        <f t="shared" si="1495"/>
        <v>370700</v>
      </c>
      <c r="IS98" s="51">
        <f t="shared" si="1134"/>
        <v>370700</v>
      </c>
      <c r="IT98" s="51">
        <f t="shared" si="1135"/>
        <v>459214</v>
      </c>
      <c r="IU98" s="51">
        <f t="shared" si="1136"/>
        <v>373845</v>
      </c>
      <c r="IV98" s="51">
        <f t="shared" si="1137"/>
        <v>370700</v>
      </c>
      <c r="IW98" s="51">
        <f t="shared" si="1489"/>
        <v>370700</v>
      </c>
      <c r="IX98" s="25">
        <f t="shared" si="1289"/>
        <v>370700</v>
      </c>
      <c r="IY98" s="25">
        <f t="shared" si="1490"/>
        <v>370700</v>
      </c>
      <c r="IZ98" s="25">
        <f t="shared" si="1491"/>
        <v>487655</v>
      </c>
      <c r="JA98" s="25">
        <f t="shared" si="1331"/>
        <v>370700</v>
      </c>
      <c r="JB98" s="25">
        <f t="shared" si="1293"/>
        <v>370700</v>
      </c>
      <c r="JC98" s="25">
        <f t="shared" si="1294"/>
        <v>370700</v>
      </c>
      <c r="JD98" s="25">
        <f t="shared" si="835"/>
        <v>370700</v>
      </c>
      <c r="JE98" s="25">
        <f t="shared" si="836"/>
        <v>370700</v>
      </c>
      <c r="JF98" s="25">
        <f t="shared" si="1367"/>
        <v>508401</v>
      </c>
      <c r="JG98" s="25">
        <f t="shared" si="1368"/>
        <v>385528</v>
      </c>
      <c r="JH98" s="25">
        <f t="shared" si="1332"/>
        <v>426305</v>
      </c>
      <c r="JI98" s="25">
        <f t="shared" si="1333"/>
        <v>426305</v>
      </c>
      <c r="JJ98" s="25">
        <f t="shared" si="1329"/>
        <v>426305</v>
      </c>
      <c r="JK98" s="25">
        <f t="shared" si="1330"/>
        <v>426305</v>
      </c>
      <c r="JL98" s="25">
        <f t="shared" si="1492"/>
        <v>426305</v>
      </c>
      <c r="JM98" s="25">
        <f t="shared" si="1493"/>
        <v>426305</v>
      </c>
      <c r="JN98" s="25">
        <f t="shared" si="1295"/>
        <v>426305</v>
      </c>
      <c r="JO98" s="25">
        <f t="shared" si="1296"/>
        <v>426305</v>
      </c>
      <c r="JP98" s="25">
        <f t="shared" si="1290"/>
        <v>426305</v>
      </c>
      <c r="JQ98" s="25">
        <f t="shared" si="1291"/>
        <v>426305</v>
      </c>
      <c r="JR98" s="25">
        <f t="shared" si="1292"/>
        <v>426305</v>
      </c>
      <c r="JS98" s="28">
        <f t="shared" si="1059"/>
        <v>426305</v>
      </c>
      <c r="JT98" s="30">
        <f t="shared" si="1138"/>
        <v>0</v>
      </c>
      <c r="JU98" s="30">
        <f t="shared" si="1139"/>
        <v>0</v>
      </c>
      <c r="JV98" s="30">
        <f t="shared" si="1140"/>
        <v>0</v>
      </c>
      <c r="JW98" s="30">
        <f t="shared" si="1141"/>
        <v>0</v>
      </c>
      <c r="JX98" s="30">
        <f t="shared" si="1142"/>
        <v>10.746695441057458</v>
      </c>
      <c r="JY98" s="30">
        <f t="shared" si="1143"/>
        <v>32.649042352306445</v>
      </c>
      <c r="JZ98" s="30">
        <f t="shared" si="1144"/>
        <v>47.282168869705963</v>
      </c>
      <c r="KA98" s="30">
        <f t="shared" si="1145"/>
        <v>31.324790936066901</v>
      </c>
      <c r="KB98" s="30">
        <f t="shared" si="1146"/>
        <v>54.777717831130296</v>
      </c>
      <c r="KC98" s="30">
        <f t="shared" si="1147"/>
        <v>59.985432964661449</v>
      </c>
      <c r="KD98" s="30">
        <f t="shared" si="1148"/>
        <v>39.542487186404102</v>
      </c>
      <c r="KE98" s="30">
        <f t="shared" si="1149"/>
        <v>38.792554626382518</v>
      </c>
      <c r="KF98" s="30">
        <f t="shared" si="1150"/>
        <v>76.179669094505883</v>
      </c>
      <c r="KG98" s="30">
        <f t="shared" si="1151"/>
        <v>100</v>
      </c>
      <c r="KH98" s="30">
        <f t="shared" si="1152"/>
        <v>100</v>
      </c>
      <c r="KI98" s="30">
        <f t="shared" si="1153"/>
        <v>113.38770250876718</v>
      </c>
      <c r="KJ98" s="30">
        <f t="shared" si="1154"/>
        <v>100</v>
      </c>
      <c r="KK98" s="30">
        <f t="shared" si="1155"/>
        <v>100</v>
      </c>
      <c r="KL98" s="30">
        <f t="shared" si="1156"/>
        <v>100</v>
      </c>
      <c r="KM98" s="30">
        <f t="shared" si="1157"/>
        <v>100</v>
      </c>
      <c r="KN98" s="30">
        <f t="shared" si="1158"/>
        <v>100</v>
      </c>
      <c r="KO98" s="30">
        <f t="shared" si="1159"/>
        <v>136.15824116536282</v>
      </c>
      <c r="KP98" s="30">
        <f t="shared" si="1160"/>
        <v>100</v>
      </c>
      <c r="KQ98" s="30">
        <f t="shared" si="1161"/>
        <v>100</v>
      </c>
      <c r="KR98" s="30">
        <f t="shared" si="1162"/>
        <v>100</v>
      </c>
      <c r="KS98" s="30">
        <f t="shared" si="1163"/>
        <v>100</v>
      </c>
      <c r="KT98" s="30">
        <f t="shared" si="1164"/>
        <v>100</v>
      </c>
      <c r="KU98" s="30">
        <f t="shared" si="1165"/>
        <v>123.87752899919072</v>
      </c>
      <c r="KV98" s="30">
        <f t="shared" si="1166"/>
        <v>100.84839492851363</v>
      </c>
      <c r="KW98" s="30">
        <f t="shared" si="1167"/>
        <v>100</v>
      </c>
      <c r="KX98" s="30">
        <f t="shared" si="1168"/>
        <v>100</v>
      </c>
      <c r="KY98" s="30">
        <f t="shared" si="1169"/>
        <v>100</v>
      </c>
      <c r="KZ98" s="30">
        <f t="shared" si="1170"/>
        <v>100</v>
      </c>
      <c r="LA98" s="30">
        <f t="shared" si="1171"/>
        <v>131.54977070407338</v>
      </c>
      <c r="LB98" s="30">
        <f t="shared" si="1171"/>
        <v>100</v>
      </c>
      <c r="LC98" s="30">
        <f t="shared" si="1171"/>
        <v>100</v>
      </c>
      <c r="LD98" s="30">
        <f t="shared" si="1171"/>
        <v>100</v>
      </c>
      <c r="LE98" s="30">
        <f t="shared" si="1369"/>
        <v>100</v>
      </c>
      <c r="LF98" s="30">
        <f t="shared" si="1369"/>
        <v>100</v>
      </c>
      <c r="LG98" s="30">
        <f t="shared" si="1369"/>
        <v>137.14620987321285</v>
      </c>
      <c r="LH98" s="30">
        <f t="shared" si="1369"/>
        <v>104</v>
      </c>
      <c r="LI98" s="30">
        <f t="shared" si="1369"/>
        <v>115</v>
      </c>
      <c r="LJ98" s="30">
        <f t="shared" si="1369"/>
        <v>115</v>
      </c>
      <c r="LK98" s="30">
        <f t="shared" si="1370"/>
        <v>115</v>
      </c>
      <c r="LL98" s="30">
        <f t="shared" si="1370"/>
        <v>115</v>
      </c>
      <c r="LM98" s="30">
        <f t="shared" si="1370"/>
        <v>115</v>
      </c>
      <c r="LN98" s="30">
        <f t="shared" si="1370"/>
        <v>115</v>
      </c>
      <c r="LO98" s="30">
        <f t="shared" si="1370"/>
        <v>115</v>
      </c>
      <c r="LP98" s="30">
        <f t="shared" si="1370"/>
        <v>115</v>
      </c>
      <c r="LQ98" s="30">
        <f t="shared" si="1370"/>
        <v>115</v>
      </c>
      <c r="LR98" s="30">
        <f t="shared" si="1370"/>
        <v>115</v>
      </c>
      <c r="LS98" s="30">
        <f t="shared" si="1370"/>
        <v>115</v>
      </c>
      <c r="LT98" s="69">
        <f t="shared" si="1060"/>
        <v>115</v>
      </c>
      <c r="LU98" s="40">
        <f t="shared" si="1061"/>
        <v>115</v>
      </c>
      <c r="LV98" s="40">
        <f t="shared" si="1062"/>
        <v>0</v>
      </c>
    </row>
    <row r="99" spans="1:334" x14ac:dyDescent="0.25">
      <c r="A99" s="21">
        <f t="shared" si="1063"/>
        <v>98</v>
      </c>
      <c r="B99" s="22" t="s">
        <v>6</v>
      </c>
      <c r="C99" s="21" t="s">
        <v>550</v>
      </c>
      <c r="D99" s="22" t="s">
        <v>7</v>
      </c>
      <c r="E99" s="23" t="s">
        <v>878</v>
      </c>
      <c r="F99" s="21" t="s">
        <v>1137</v>
      </c>
      <c r="G99" s="23" t="s">
        <v>75</v>
      </c>
      <c r="H99" s="24" t="s">
        <v>463</v>
      </c>
      <c r="I99" s="21" t="s">
        <v>196</v>
      </c>
      <c r="J99" s="94">
        <v>41297</v>
      </c>
      <c r="K99" s="94">
        <v>43000</v>
      </c>
      <c r="L99" s="21" t="s">
        <v>275</v>
      </c>
      <c r="M99" s="51">
        <v>1035</v>
      </c>
      <c r="N99" s="51">
        <v>1728</v>
      </c>
      <c r="O99" s="26">
        <v>0.13</v>
      </c>
      <c r="P99" s="52">
        <v>642823.73</v>
      </c>
      <c r="Q99" s="52">
        <v>979303.35</v>
      </c>
      <c r="R99" s="52">
        <v>848862.14</v>
      </c>
      <c r="S99" s="52">
        <v>1479204.0399999998</v>
      </c>
      <c r="T99" s="51">
        <v>1892056.4000000001</v>
      </c>
      <c r="U99" s="51">
        <v>990154</v>
      </c>
      <c r="V99" s="51">
        <v>1261016.4600000002</v>
      </c>
      <c r="W99" s="51">
        <v>1110535.6300000001</v>
      </c>
      <c r="X99" s="51">
        <v>1250629.4499999997</v>
      </c>
      <c r="Y99" s="51">
        <v>3280859</v>
      </c>
      <c r="Z99" s="51">
        <v>1355468.09</v>
      </c>
      <c r="AA99" s="51">
        <v>1234640.9499999995</v>
      </c>
      <c r="AB99" s="51">
        <v>1148930.44</v>
      </c>
      <c r="AC99" s="51">
        <v>1539588.92</v>
      </c>
      <c r="AD99" s="51">
        <v>1444097.02</v>
      </c>
      <c r="AE99" s="51">
        <v>2902717</v>
      </c>
      <c r="AF99" s="51">
        <v>1938931</v>
      </c>
      <c r="AG99" s="51">
        <v>1067822.1100000001</v>
      </c>
      <c r="AH99" s="51">
        <v>1246133</v>
      </c>
      <c r="AI99" s="51">
        <v>1246133</v>
      </c>
      <c r="AJ99" s="51">
        <v>1732669</v>
      </c>
      <c r="AK99" s="51">
        <v>2764230</v>
      </c>
      <c r="AL99" s="51">
        <v>1430002.45</v>
      </c>
      <c r="AM99" s="51">
        <v>1288966.2</v>
      </c>
      <c r="AN99" s="51">
        <v>1510457.77</v>
      </c>
      <c r="AO99" s="51">
        <v>1282866.25</v>
      </c>
      <c r="AP99" s="51">
        <v>2044899.74</v>
      </c>
      <c r="AQ99" s="51">
        <v>3260080</v>
      </c>
      <c r="AR99" s="51">
        <v>1654523.87</v>
      </c>
      <c r="AS99" s="51">
        <v>1353270.33</v>
      </c>
      <c r="AT99" s="51">
        <v>1258533.73</v>
      </c>
      <c r="AU99" s="25">
        <v>1097909.7185475503</v>
      </c>
      <c r="AV99" s="25">
        <v>1255862.7324882578</v>
      </c>
      <c r="AW99" s="25">
        <v>4559895.6324396292</v>
      </c>
      <c r="AX99" s="25">
        <v>1915329.5764807502</v>
      </c>
      <c r="AY99" s="25">
        <v>2032459.9812440001</v>
      </c>
      <c r="AZ99" s="25">
        <v>1098270</v>
      </c>
      <c r="BA99" s="25">
        <v>817679.455791682</v>
      </c>
      <c r="BB99" s="25">
        <v>1585560.98</v>
      </c>
      <c r="BC99" s="25">
        <v>2564564</v>
      </c>
      <c r="BD99" s="75">
        <v>1414015</v>
      </c>
      <c r="BE99" s="75">
        <v>958009.63</v>
      </c>
      <c r="BF99" s="75">
        <v>1015050</v>
      </c>
      <c r="BG99" s="75">
        <v>744187</v>
      </c>
      <c r="BH99" s="75">
        <v>1226975.6200000001</v>
      </c>
      <c r="BI99" s="75">
        <v>3035428</v>
      </c>
      <c r="BJ99" s="75">
        <v>1219667</v>
      </c>
      <c r="BK99" s="75">
        <v>866688.71</v>
      </c>
      <c r="BL99" s="75">
        <v>830506.5</v>
      </c>
      <c r="BM99" s="75">
        <v>880879</v>
      </c>
      <c r="BN99" s="75">
        <v>1780199</v>
      </c>
      <c r="BO99" s="75">
        <v>2224391.6</v>
      </c>
      <c r="BP99" s="28">
        <f t="shared" si="1057"/>
        <v>1428994.0249999999</v>
      </c>
      <c r="BQ99" s="29">
        <f t="shared" si="523"/>
        <v>621.08572946859897</v>
      </c>
      <c r="BR99" s="29">
        <f t="shared" si="524"/>
        <v>946.18681159420282</v>
      </c>
      <c r="BS99" s="29">
        <f t="shared" si="525"/>
        <v>820.15665700483089</v>
      </c>
      <c r="BT99" s="29">
        <f t="shared" si="526"/>
        <v>1429.1826473429949</v>
      </c>
      <c r="BU99" s="29">
        <f t="shared" si="527"/>
        <v>1828.0738164251209</v>
      </c>
      <c r="BV99" s="29">
        <f t="shared" si="528"/>
        <v>956.67053140096618</v>
      </c>
      <c r="BW99" s="29">
        <f t="shared" si="529"/>
        <v>1218.3733913043479</v>
      </c>
      <c r="BX99" s="29">
        <f t="shared" si="530"/>
        <v>1072.9812850241547</v>
      </c>
      <c r="BY99" s="29">
        <f t="shared" si="531"/>
        <v>1208.3376328502413</v>
      </c>
      <c r="BZ99" s="29">
        <f t="shared" si="532"/>
        <v>3169.9120772946858</v>
      </c>
      <c r="CA99" s="29">
        <f t="shared" si="533"/>
        <v>1309.6310048309178</v>
      </c>
      <c r="CB99" s="29">
        <f t="shared" si="534"/>
        <v>1192.8898067632845</v>
      </c>
      <c r="CC99" s="29">
        <f t="shared" si="535"/>
        <v>1110.0777198067633</v>
      </c>
      <c r="CD99" s="29">
        <f t="shared" si="536"/>
        <v>1487.5255265700482</v>
      </c>
      <c r="CE99" s="29">
        <f t="shared" si="537"/>
        <v>1395.2628212560387</v>
      </c>
      <c r="CF99" s="29">
        <f t="shared" si="538"/>
        <v>2804.5574879227051</v>
      </c>
      <c r="CG99" s="29">
        <f t="shared" si="539"/>
        <v>1873.3632850241545</v>
      </c>
      <c r="CH99" s="29">
        <f t="shared" si="540"/>
        <v>1031.7121835748794</v>
      </c>
      <c r="CI99" s="29">
        <f t="shared" si="541"/>
        <v>1203.9932367149759</v>
      </c>
      <c r="CJ99" s="29">
        <f t="shared" si="542"/>
        <v>1203.9932367149759</v>
      </c>
      <c r="CK99" s="29">
        <f t="shared" si="543"/>
        <v>1674.0763285024154</v>
      </c>
      <c r="CL99" s="29">
        <f t="shared" si="544"/>
        <v>2670.753623188406</v>
      </c>
      <c r="CM99" s="29">
        <f t="shared" si="545"/>
        <v>1381.644879227053</v>
      </c>
      <c r="CN99" s="29">
        <f t="shared" si="546"/>
        <v>1245.3779710144927</v>
      </c>
      <c r="CO99" s="29">
        <f t="shared" si="547"/>
        <v>1459.3794879227053</v>
      </c>
      <c r="CP99" s="29">
        <f t="shared" si="548"/>
        <v>1239.4842995169083</v>
      </c>
      <c r="CQ99" s="29">
        <f t="shared" si="549"/>
        <v>1975.7485410628019</v>
      </c>
      <c r="CR99" s="29">
        <f t="shared" si="839"/>
        <v>3149.8357487922704</v>
      </c>
      <c r="CS99" s="29">
        <f t="shared" si="839"/>
        <v>1598.5737874396136</v>
      </c>
      <c r="CT99" s="29">
        <f t="shared" si="839"/>
        <v>1307.5075652173914</v>
      </c>
      <c r="CU99" s="29">
        <f t="shared" si="839"/>
        <v>1215.974618357488</v>
      </c>
      <c r="CV99" s="29">
        <f t="shared" si="839"/>
        <v>1060.782336760918</v>
      </c>
      <c r="CW99" s="29">
        <f t="shared" si="839"/>
        <v>1213.3939444330993</v>
      </c>
      <c r="CX99" s="29">
        <f t="shared" si="1488"/>
        <v>4405.696263226695</v>
      </c>
      <c r="CY99" s="29">
        <f t="shared" si="1488"/>
        <v>1850.5599772760872</v>
      </c>
      <c r="CZ99" s="29">
        <f t="shared" si="1488"/>
        <v>1963.7294504772949</v>
      </c>
      <c r="DA99" s="29">
        <f t="shared" si="1488"/>
        <v>1061.1304347826087</v>
      </c>
      <c r="DB99" s="29">
        <f t="shared" si="1488"/>
        <v>790.02845970210819</v>
      </c>
      <c r="DC99" s="29">
        <f t="shared" si="1488"/>
        <v>1531.9429758454105</v>
      </c>
      <c r="DD99" s="29">
        <f t="shared" si="1488"/>
        <v>2477.8396135265702</v>
      </c>
      <c r="DE99" s="29">
        <f t="shared" si="551"/>
        <v>1366.1980676328503</v>
      </c>
      <c r="DF99" s="29">
        <f t="shared" si="552"/>
        <v>925.61316908212564</v>
      </c>
      <c r="DG99" s="29">
        <f t="shared" si="553"/>
        <v>980.72463768115938</v>
      </c>
      <c r="DH99" s="29">
        <f t="shared" si="554"/>
        <v>719.02125603864738</v>
      </c>
      <c r="DI99" s="29">
        <f t="shared" si="555"/>
        <v>1185.4836908212562</v>
      </c>
      <c r="DJ99" s="29">
        <f t="shared" si="556"/>
        <v>2932.7806763285025</v>
      </c>
      <c r="DK99" s="29">
        <f t="shared" si="556"/>
        <v>1178.4222222222222</v>
      </c>
      <c r="DL99" s="29">
        <f t="shared" si="556"/>
        <v>837.38039613526564</v>
      </c>
      <c r="DM99" s="29">
        <f t="shared" si="556"/>
        <v>802.42173913043473</v>
      </c>
      <c r="DN99" s="29">
        <f t="shared" si="557"/>
        <v>851.09082125603868</v>
      </c>
      <c r="DO99" s="29">
        <f t="shared" si="557"/>
        <v>1719.999033816425</v>
      </c>
      <c r="DP99" s="29">
        <f t="shared" si="557"/>
        <v>2149.1706280193239</v>
      </c>
      <c r="DQ99" s="105">
        <f t="shared" si="558"/>
        <v>1380.6705555555554</v>
      </c>
      <c r="DR99" s="51">
        <v>293760</v>
      </c>
      <c r="DS99" s="51">
        <v>293760</v>
      </c>
      <c r="DT99" s="51">
        <v>293760</v>
      </c>
      <c r="DU99" s="51">
        <v>293760</v>
      </c>
      <c r="DV99" s="51">
        <v>293760</v>
      </c>
      <c r="DW99" s="51">
        <v>293760</v>
      </c>
      <c r="DX99" s="51">
        <v>293760</v>
      </c>
      <c r="DY99" s="51">
        <v>293760</v>
      </c>
      <c r="DZ99" s="51">
        <v>293760</v>
      </c>
      <c r="EA99" s="51">
        <v>293760</v>
      </c>
      <c r="EB99" s="51">
        <v>293760</v>
      </c>
      <c r="EC99" s="51">
        <v>293760</v>
      </c>
      <c r="ED99" s="51">
        <v>293760</v>
      </c>
      <c r="EE99" s="51">
        <v>293760</v>
      </c>
      <c r="EF99" s="51">
        <v>293760</v>
      </c>
      <c r="EG99" s="51">
        <v>293760</v>
      </c>
      <c r="EH99" s="51">
        <v>293760</v>
      </c>
      <c r="EI99" s="51">
        <v>293760</v>
      </c>
      <c r="EJ99" s="51">
        <v>293760</v>
      </c>
      <c r="EK99" s="51">
        <v>293760</v>
      </c>
      <c r="EL99" s="51">
        <v>293760</v>
      </c>
      <c r="EM99" s="51">
        <v>293760</v>
      </c>
      <c r="EN99" s="51">
        <v>293760</v>
      </c>
      <c r="EO99" s="51">
        <v>293760</v>
      </c>
      <c r="EP99" s="51">
        <v>293760</v>
      </c>
      <c r="EQ99" s="51">
        <v>293760</v>
      </c>
      <c r="ER99" s="51">
        <v>293760</v>
      </c>
      <c r="ES99" s="25">
        <v>293760</v>
      </c>
      <c r="ET99" s="25">
        <v>293760</v>
      </c>
      <c r="EU99" s="25">
        <v>293760</v>
      </c>
      <c r="EV99" s="25">
        <v>293760</v>
      </c>
      <c r="EW99" s="25">
        <v>293760</v>
      </c>
      <c r="EX99" s="25">
        <v>293760</v>
      </c>
      <c r="EY99" s="25">
        <v>305510</v>
      </c>
      <c r="EZ99" s="25">
        <v>337824</v>
      </c>
      <c r="FA99" s="25">
        <v>337824</v>
      </c>
      <c r="FB99" s="25">
        <v>337824</v>
      </c>
      <c r="FC99" s="25">
        <v>337824</v>
      </c>
      <c r="FD99" s="25">
        <v>337824</v>
      </c>
      <c r="FE99" s="25">
        <v>337824</v>
      </c>
      <c r="FF99" s="25">
        <v>337824</v>
      </c>
      <c r="FG99" s="25">
        <v>337824</v>
      </c>
      <c r="FH99" s="25">
        <v>337824</v>
      </c>
      <c r="FI99" s="25">
        <v>337824</v>
      </c>
      <c r="FJ99" s="25">
        <v>337824</v>
      </c>
      <c r="FK99" s="25">
        <v>337824</v>
      </c>
      <c r="FL99" s="25">
        <v>337824</v>
      </c>
      <c r="FM99" s="25">
        <v>337824</v>
      </c>
      <c r="FN99" s="25">
        <v>337824</v>
      </c>
      <c r="FO99" s="25">
        <v>337824</v>
      </c>
      <c r="FP99" s="25">
        <v>337824</v>
      </c>
      <c r="FQ99" s="75">
        <v>337824</v>
      </c>
      <c r="FR99" s="28">
        <f t="shared" si="1058"/>
        <v>337824</v>
      </c>
      <c r="FS99" s="51">
        <v>0</v>
      </c>
      <c r="FT99" s="51">
        <v>0</v>
      </c>
      <c r="FU99" s="51">
        <v>0</v>
      </c>
      <c r="FV99" s="51">
        <v>0</v>
      </c>
      <c r="FW99" s="51">
        <v>0</v>
      </c>
      <c r="FX99" s="51">
        <v>0</v>
      </c>
      <c r="FY99" s="51">
        <v>0</v>
      </c>
      <c r="FZ99" s="51">
        <v>0</v>
      </c>
      <c r="GA99" s="51">
        <v>0</v>
      </c>
      <c r="GB99" s="51">
        <v>0</v>
      </c>
      <c r="GC99" s="51">
        <v>0</v>
      </c>
      <c r="GD99" s="51">
        <v>0</v>
      </c>
      <c r="GE99" s="51">
        <v>0</v>
      </c>
      <c r="GF99" s="51">
        <v>0</v>
      </c>
      <c r="GG99" s="51">
        <v>0</v>
      </c>
      <c r="GH99" s="51">
        <v>83593.238600000041</v>
      </c>
      <c r="GI99" s="51">
        <v>0</v>
      </c>
      <c r="GJ99" s="51">
        <v>0</v>
      </c>
      <c r="GK99" s="51">
        <v>0</v>
      </c>
      <c r="GL99" s="51">
        <v>0</v>
      </c>
      <c r="GM99" s="51">
        <v>0</v>
      </c>
      <c r="GN99" s="51">
        <v>65589.900000000023</v>
      </c>
      <c r="GO99" s="51">
        <v>0</v>
      </c>
      <c r="GP99" s="51">
        <v>0</v>
      </c>
      <c r="GQ99" s="25">
        <v>0</v>
      </c>
      <c r="GR99" s="25">
        <v>0</v>
      </c>
      <c r="GS99" s="25">
        <v>0</v>
      </c>
      <c r="GT99" s="25">
        <v>130050</v>
      </c>
      <c r="GU99" s="25">
        <v>0</v>
      </c>
      <c r="GV99" s="25">
        <v>0</v>
      </c>
      <c r="GW99" s="25">
        <v>0</v>
      </c>
      <c r="GX99" s="25">
        <v>0</v>
      </c>
      <c r="GY99" s="25">
        <v>0</v>
      </c>
      <c r="GZ99" s="25">
        <v>62690</v>
      </c>
      <c r="HA99" s="25">
        <v>0</v>
      </c>
      <c r="HB99" s="25">
        <v>0</v>
      </c>
      <c r="HC99" s="75">
        <v>0</v>
      </c>
      <c r="HD99" s="75">
        <v>0</v>
      </c>
      <c r="HE99" s="75">
        <v>0</v>
      </c>
      <c r="HF99" s="75">
        <v>0</v>
      </c>
      <c r="HG99" s="75">
        <v>0</v>
      </c>
      <c r="HH99" s="75">
        <v>0</v>
      </c>
      <c r="HI99" s="75">
        <v>0</v>
      </c>
      <c r="HJ99" s="75">
        <v>0</v>
      </c>
      <c r="HK99" s="75">
        <v>0</v>
      </c>
      <c r="HL99" s="75">
        <v>56899</v>
      </c>
      <c r="HM99" s="75">
        <v>0</v>
      </c>
      <c r="HN99" s="75">
        <v>0</v>
      </c>
      <c r="HO99" s="75">
        <v>0</v>
      </c>
      <c r="HP99" s="75">
        <v>0</v>
      </c>
      <c r="HQ99" s="75">
        <v>0</v>
      </c>
      <c r="HR99" s="75">
        <v>0</v>
      </c>
      <c r="HS99" s="51">
        <f t="shared" si="1265"/>
        <v>293760</v>
      </c>
      <c r="HT99" s="51">
        <f t="shared" si="1266"/>
        <v>293760</v>
      </c>
      <c r="HU99" s="51">
        <f t="shared" si="1267"/>
        <v>293760</v>
      </c>
      <c r="HV99" s="51">
        <f t="shared" si="1268"/>
        <v>293760</v>
      </c>
      <c r="HW99" s="51">
        <f t="shared" si="1269"/>
        <v>293760</v>
      </c>
      <c r="HX99" s="51">
        <f t="shared" si="1270"/>
        <v>293760</v>
      </c>
      <c r="HY99" s="51">
        <f t="shared" si="1271"/>
        <v>293760</v>
      </c>
      <c r="HZ99" s="51">
        <f t="shared" si="1272"/>
        <v>293760</v>
      </c>
      <c r="IA99" s="51">
        <f t="shared" si="1273"/>
        <v>293760</v>
      </c>
      <c r="IB99" s="51">
        <f t="shared" si="1274"/>
        <v>293760</v>
      </c>
      <c r="IC99" s="51">
        <f t="shared" si="1275"/>
        <v>293760</v>
      </c>
      <c r="ID99" s="51">
        <f t="shared" si="1276"/>
        <v>293760</v>
      </c>
      <c r="IE99" s="51">
        <f t="shared" si="1277"/>
        <v>293760</v>
      </c>
      <c r="IF99" s="51">
        <f t="shared" si="1278"/>
        <v>293760</v>
      </c>
      <c r="IG99" s="51">
        <f t="shared" si="1279"/>
        <v>293760</v>
      </c>
      <c r="IH99" s="51">
        <f t="shared" si="1280"/>
        <v>377353.23860000004</v>
      </c>
      <c r="II99" s="51">
        <f t="shared" si="1281"/>
        <v>293760</v>
      </c>
      <c r="IJ99" s="51">
        <f t="shared" si="1282"/>
        <v>293760</v>
      </c>
      <c r="IK99" s="51">
        <f t="shared" si="1283"/>
        <v>293760</v>
      </c>
      <c r="IL99" s="51">
        <f t="shared" si="1284"/>
        <v>293760</v>
      </c>
      <c r="IM99" s="51">
        <f t="shared" si="1285"/>
        <v>293760</v>
      </c>
      <c r="IN99" s="51">
        <f t="shared" si="1286"/>
        <v>359349.9</v>
      </c>
      <c r="IO99" s="51">
        <f t="shared" si="1287"/>
        <v>293760</v>
      </c>
      <c r="IP99" s="51">
        <f t="shared" si="1288"/>
        <v>293760</v>
      </c>
      <c r="IQ99" s="51">
        <f t="shared" si="1494"/>
        <v>293760</v>
      </c>
      <c r="IR99" s="51">
        <f t="shared" si="1495"/>
        <v>293760</v>
      </c>
      <c r="IS99" s="51">
        <f t="shared" si="1134"/>
        <v>293760</v>
      </c>
      <c r="IT99" s="51">
        <f t="shared" si="1135"/>
        <v>423810</v>
      </c>
      <c r="IU99" s="51">
        <f t="shared" si="1136"/>
        <v>293760</v>
      </c>
      <c r="IV99" s="51">
        <f t="shared" si="1137"/>
        <v>293760</v>
      </c>
      <c r="IW99" s="51">
        <f t="shared" si="1489"/>
        <v>293760</v>
      </c>
      <c r="IX99" s="25">
        <f t="shared" si="1289"/>
        <v>293760</v>
      </c>
      <c r="IY99" s="25">
        <f t="shared" si="1490"/>
        <v>293760</v>
      </c>
      <c r="IZ99" s="25">
        <f t="shared" si="1491"/>
        <v>368200</v>
      </c>
      <c r="JA99" s="25">
        <f t="shared" si="1331"/>
        <v>337824</v>
      </c>
      <c r="JB99" s="25">
        <f t="shared" si="1293"/>
        <v>337824</v>
      </c>
      <c r="JC99" s="25">
        <f t="shared" si="1294"/>
        <v>337824</v>
      </c>
      <c r="JD99" s="25">
        <f t="shared" si="835"/>
        <v>337824</v>
      </c>
      <c r="JE99" s="25">
        <f t="shared" si="836"/>
        <v>337824</v>
      </c>
      <c r="JF99" s="25">
        <f t="shared" si="1367"/>
        <v>337824</v>
      </c>
      <c r="JG99" s="25">
        <f t="shared" si="1368"/>
        <v>337824</v>
      </c>
      <c r="JH99" s="25">
        <f t="shared" si="1332"/>
        <v>337824</v>
      </c>
      <c r="JI99" s="25">
        <f t="shared" si="1333"/>
        <v>337824</v>
      </c>
      <c r="JJ99" s="25">
        <f t="shared" si="1329"/>
        <v>337824</v>
      </c>
      <c r="JK99" s="25">
        <f t="shared" si="1330"/>
        <v>337824</v>
      </c>
      <c r="JL99" s="25">
        <f t="shared" si="1492"/>
        <v>394723</v>
      </c>
      <c r="JM99" s="25">
        <f t="shared" si="1493"/>
        <v>337824</v>
      </c>
      <c r="JN99" s="25">
        <f t="shared" si="1295"/>
        <v>337824</v>
      </c>
      <c r="JO99" s="25">
        <f t="shared" si="1296"/>
        <v>337824</v>
      </c>
      <c r="JP99" s="25">
        <f t="shared" si="1290"/>
        <v>337824</v>
      </c>
      <c r="JQ99" s="25">
        <f t="shared" si="1291"/>
        <v>337824</v>
      </c>
      <c r="JR99" s="25">
        <f t="shared" si="1292"/>
        <v>337824</v>
      </c>
      <c r="JS99" s="28">
        <f t="shared" si="1059"/>
        <v>337824</v>
      </c>
      <c r="JT99" s="30">
        <f t="shared" si="1138"/>
        <v>170</v>
      </c>
      <c r="JU99" s="30">
        <f t="shared" si="1139"/>
        <v>170</v>
      </c>
      <c r="JV99" s="30">
        <f t="shared" si="1140"/>
        <v>170</v>
      </c>
      <c r="JW99" s="30">
        <f t="shared" si="1141"/>
        <v>170</v>
      </c>
      <c r="JX99" s="30">
        <f t="shared" si="1142"/>
        <v>170</v>
      </c>
      <c r="JY99" s="30">
        <f t="shared" si="1143"/>
        <v>170</v>
      </c>
      <c r="JZ99" s="30">
        <f t="shared" si="1144"/>
        <v>170</v>
      </c>
      <c r="KA99" s="30">
        <f t="shared" si="1145"/>
        <v>170</v>
      </c>
      <c r="KB99" s="30">
        <f t="shared" si="1146"/>
        <v>170</v>
      </c>
      <c r="KC99" s="30">
        <f t="shared" si="1147"/>
        <v>170</v>
      </c>
      <c r="KD99" s="30">
        <f t="shared" si="1148"/>
        <v>170</v>
      </c>
      <c r="KE99" s="30">
        <f t="shared" si="1149"/>
        <v>170</v>
      </c>
      <c r="KF99" s="30">
        <f t="shared" si="1150"/>
        <v>170</v>
      </c>
      <c r="KG99" s="30">
        <f t="shared" si="1151"/>
        <v>170</v>
      </c>
      <c r="KH99" s="30">
        <f t="shared" si="1152"/>
        <v>170</v>
      </c>
      <c r="KI99" s="30">
        <f t="shared" si="1153"/>
        <v>218.37571678240744</v>
      </c>
      <c r="KJ99" s="30">
        <f t="shared" si="1154"/>
        <v>170</v>
      </c>
      <c r="KK99" s="30">
        <f t="shared" si="1155"/>
        <v>170</v>
      </c>
      <c r="KL99" s="30">
        <f t="shared" si="1156"/>
        <v>170</v>
      </c>
      <c r="KM99" s="30">
        <f t="shared" si="1157"/>
        <v>170</v>
      </c>
      <c r="KN99" s="30">
        <f t="shared" si="1158"/>
        <v>170</v>
      </c>
      <c r="KO99" s="30">
        <f t="shared" si="1159"/>
        <v>207.95711805555558</v>
      </c>
      <c r="KP99" s="30">
        <f t="shared" si="1160"/>
        <v>170</v>
      </c>
      <c r="KQ99" s="30">
        <f t="shared" si="1161"/>
        <v>170</v>
      </c>
      <c r="KR99" s="30">
        <f t="shared" si="1162"/>
        <v>170</v>
      </c>
      <c r="KS99" s="30">
        <f t="shared" si="1163"/>
        <v>170</v>
      </c>
      <c r="KT99" s="30">
        <f t="shared" si="1164"/>
        <v>170</v>
      </c>
      <c r="KU99" s="30">
        <f t="shared" si="1165"/>
        <v>245.26041666666666</v>
      </c>
      <c r="KV99" s="30">
        <f t="shared" si="1166"/>
        <v>170</v>
      </c>
      <c r="KW99" s="30">
        <f t="shared" si="1167"/>
        <v>170</v>
      </c>
      <c r="KX99" s="30">
        <f t="shared" si="1168"/>
        <v>170</v>
      </c>
      <c r="KY99" s="30">
        <f t="shared" si="1169"/>
        <v>170</v>
      </c>
      <c r="KZ99" s="30">
        <f t="shared" si="1170"/>
        <v>170</v>
      </c>
      <c r="LA99" s="30">
        <f t="shared" si="1171"/>
        <v>213.0787037037037</v>
      </c>
      <c r="LB99" s="30">
        <f t="shared" si="1171"/>
        <v>195.5</v>
      </c>
      <c r="LC99" s="30">
        <f t="shared" si="1171"/>
        <v>195.5</v>
      </c>
      <c r="LD99" s="30">
        <f t="shared" si="1171"/>
        <v>195.5</v>
      </c>
      <c r="LE99" s="30">
        <f t="shared" si="1369"/>
        <v>195.5</v>
      </c>
      <c r="LF99" s="30">
        <f t="shared" si="1369"/>
        <v>195.5</v>
      </c>
      <c r="LG99" s="30">
        <f t="shared" si="1369"/>
        <v>195.5</v>
      </c>
      <c r="LH99" s="30">
        <f t="shared" si="1369"/>
        <v>195.5</v>
      </c>
      <c r="LI99" s="30">
        <f t="shared" si="1369"/>
        <v>195.5</v>
      </c>
      <c r="LJ99" s="30">
        <f t="shared" si="1369"/>
        <v>195.5</v>
      </c>
      <c r="LK99" s="30">
        <f t="shared" si="1370"/>
        <v>195.5</v>
      </c>
      <c r="LL99" s="30">
        <f t="shared" si="1370"/>
        <v>195.5</v>
      </c>
      <c r="LM99" s="30">
        <f t="shared" si="1370"/>
        <v>228.42766203703704</v>
      </c>
      <c r="LN99" s="30">
        <f t="shared" si="1370"/>
        <v>195.5</v>
      </c>
      <c r="LO99" s="30">
        <f t="shared" si="1370"/>
        <v>195.5</v>
      </c>
      <c r="LP99" s="30">
        <f t="shared" si="1370"/>
        <v>195.5</v>
      </c>
      <c r="LQ99" s="30">
        <f t="shared" si="1370"/>
        <v>195.5</v>
      </c>
      <c r="LR99" s="30">
        <f t="shared" si="1370"/>
        <v>195.5</v>
      </c>
      <c r="LS99" s="30">
        <f t="shared" si="1370"/>
        <v>195.5</v>
      </c>
      <c r="LT99" s="69">
        <f t="shared" si="1060"/>
        <v>195.5</v>
      </c>
      <c r="LU99" s="40">
        <f t="shared" si="1061"/>
        <v>195.5</v>
      </c>
      <c r="LV99" s="40">
        <f t="shared" si="1062"/>
        <v>0</v>
      </c>
    </row>
    <row r="100" spans="1:334" x14ac:dyDescent="0.25">
      <c r="A100" s="21">
        <f t="shared" si="1063"/>
        <v>99</v>
      </c>
      <c r="B100" s="22" t="s">
        <v>6</v>
      </c>
      <c r="C100" s="21" t="s">
        <v>551</v>
      </c>
      <c r="D100" s="22" t="s">
        <v>7</v>
      </c>
      <c r="E100" s="23" t="s">
        <v>879</v>
      </c>
      <c r="F100" s="21" t="s">
        <v>1138</v>
      </c>
      <c r="G100" s="23" t="s">
        <v>76</v>
      </c>
      <c r="H100" s="24" t="s">
        <v>463</v>
      </c>
      <c r="I100" s="21" t="s">
        <v>197</v>
      </c>
      <c r="J100" s="94">
        <v>41471</v>
      </c>
      <c r="K100" s="94">
        <v>44736</v>
      </c>
      <c r="L100" s="21" t="s">
        <v>275</v>
      </c>
      <c r="M100" s="51">
        <v>1135</v>
      </c>
      <c r="N100" s="51">
        <v>1891.67</v>
      </c>
      <c r="O100" s="26">
        <v>0.15</v>
      </c>
      <c r="P100" s="52">
        <v>0</v>
      </c>
      <c r="Q100" s="52">
        <v>0</v>
      </c>
      <c r="R100" s="52">
        <v>0</v>
      </c>
      <c r="S100" s="52">
        <v>800000</v>
      </c>
      <c r="T100" s="51">
        <v>800000</v>
      </c>
      <c r="U100" s="51">
        <v>812000</v>
      </c>
      <c r="V100" s="51">
        <v>1398913</v>
      </c>
      <c r="W100" s="51">
        <v>697453</v>
      </c>
      <c r="X100" s="51">
        <v>1389505</v>
      </c>
      <c r="Y100" s="51">
        <v>1364128</v>
      </c>
      <c r="Z100" s="51">
        <v>662386</v>
      </c>
      <c r="AA100" s="51">
        <v>757126</v>
      </c>
      <c r="AB100" s="51">
        <v>741239</v>
      </c>
      <c r="AC100" s="51">
        <v>878000</v>
      </c>
      <c r="AD100" s="51">
        <v>669682</v>
      </c>
      <c r="AE100" s="51">
        <v>1609137</v>
      </c>
      <c r="AF100" s="51">
        <v>1003884</v>
      </c>
      <c r="AG100" s="51">
        <v>806122</v>
      </c>
      <c r="AH100" s="51">
        <v>970649</v>
      </c>
      <c r="AI100" s="51">
        <v>843239</v>
      </c>
      <c r="AJ100" s="51">
        <v>1499082</v>
      </c>
      <c r="AK100" s="51">
        <v>1677838</v>
      </c>
      <c r="AL100" s="51">
        <v>845709</v>
      </c>
      <c r="AM100" s="51">
        <v>855385</v>
      </c>
      <c r="AN100" s="51">
        <v>1304774</v>
      </c>
      <c r="AO100" s="51">
        <v>1021178</v>
      </c>
      <c r="AP100" s="51">
        <v>913648</v>
      </c>
      <c r="AQ100" s="51">
        <v>1669077</v>
      </c>
      <c r="AR100" s="51">
        <v>947815</v>
      </c>
      <c r="AS100" s="51">
        <v>820890</v>
      </c>
      <c r="AT100" s="51">
        <v>863221</v>
      </c>
      <c r="AU100" s="25">
        <v>1133896</v>
      </c>
      <c r="AV100" s="25">
        <v>708809</v>
      </c>
      <c r="AW100" s="25">
        <v>1360787</v>
      </c>
      <c r="AX100" s="25">
        <v>1400385.57048</v>
      </c>
      <c r="AY100" s="25">
        <v>1277981.4983936001</v>
      </c>
      <c r="AZ100" s="25">
        <v>793787</v>
      </c>
      <c r="BA100" s="25">
        <v>1008584</v>
      </c>
      <c r="BB100" s="25">
        <v>1196002</v>
      </c>
      <c r="BC100" s="25">
        <v>1499144</v>
      </c>
      <c r="BD100" s="75">
        <v>788254</v>
      </c>
      <c r="BE100" s="75">
        <v>1057174</v>
      </c>
      <c r="BF100" s="75">
        <v>1431578</v>
      </c>
      <c r="BG100" s="75">
        <v>845037</v>
      </c>
      <c r="BH100" s="75">
        <v>1241683</v>
      </c>
      <c r="BI100" s="75">
        <v>1215453.6499999999</v>
      </c>
      <c r="BJ100" s="75">
        <v>508357</v>
      </c>
      <c r="BK100" s="75">
        <v>743243</v>
      </c>
      <c r="BL100" s="75">
        <v>867663</v>
      </c>
      <c r="BM100" s="75">
        <v>916094</v>
      </c>
      <c r="BN100" s="75">
        <v>962155</v>
      </c>
      <c r="BO100" s="75">
        <v>1189403</v>
      </c>
      <c r="BP100" s="28">
        <f t="shared" si="1057"/>
        <v>983828.75</v>
      </c>
      <c r="BQ100" s="29">
        <f t="shared" si="523"/>
        <v>0</v>
      </c>
      <c r="BR100" s="29">
        <f t="shared" si="524"/>
        <v>0</v>
      </c>
      <c r="BS100" s="29">
        <f t="shared" si="525"/>
        <v>0</v>
      </c>
      <c r="BT100" s="29">
        <f t="shared" si="526"/>
        <v>704.84581497797353</v>
      </c>
      <c r="BU100" s="29">
        <f t="shared" si="527"/>
        <v>704.84581497797353</v>
      </c>
      <c r="BV100" s="29">
        <f t="shared" si="528"/>
        <v>715.41850220264314</v>
      </c>
      <c r="BW100" s="29">
        <f t="shared" si="529"/>
        <v>1232.5224669603524</v>
      </c>
      <c r="BX100" s="29">
        <f t="shared" si="530"/>
        <v>614.49603524229076</v>
      </c>
      <c r="BY100" s="29">
        <f t="shared" si="531"/>
        <v>1224.2334801762115</v>
      </c>
      <c r="BZ100" s="29">
        <f t="shared" si="532"/>
        <v>1201.8748898678414</v>
      </c>
      <c r="CA100" s="29">
        <f t="shared" si="533"/>
        <v>583.6</v>
      </c>
      <c r="CB100" s="29">
        <f t="shared" si="534"/>
        <v>667.07136563876657</v>
      </c>
      <c r="CC100" s="29">
        <f t="shared" si="535"/>
        <v>653.07400881057265</v>
      </c>
      <c r="CD100" s="29">
        <f t="shared" si="536"/>
        <v>773.56828193832598</v>
      </c>
      <c r="CE100" s="29">
        <f t="shared" si="537"/>
        <v>590.02819383259907</v>
      </c>
      <c r="CF100" s="29">
        <f t="shared" si="538"/>
        <v>1417.7418502202643</v>
      </c>
      <c r="CG100" s="29">
        <f t="shared" si="539"/>
        <v>884.47929515418502</v>
      </c>
      <c r="CH100" s="29">
        <f t="shared" si="540"/>
        <v>710.23964757709246</v>
      </c>
      <c r="CI100" s="29">
        <f t="shared" si="541"/>
        <v>855.19735682819385</v>
      </c>
      <c r="CJ100" s="29">
        <f t="shared" si="542"/>
        <v>742.94185022026431</v>
      </c>
      <c r="CK100" s="29">
        <f t="shared" si="543"/>
        <v>1320.7770925110133</v>
      </c>
      <c r="CL100" s="29">
        <f t="shared" si="544"/>
        <v>1478.2713656387666</v>
      </c>
      <c r="CM100" s="29">
        <f t="shared" si="545"/>
        <v>745.1180616740088</v>
      </c>
      <c r="CN100" s="29">
        <f t="shared" si="546"/>
        <v>753.6431718061674</v>
      </c>
      <c r="CO100" s="29">
        <f t="shared" si="547"/>
        <v>1149.5806167400881</v>
      </c>
      <c r="CP100" s="29">
        <f t="shared" si="548"/>
        <v>899.71629955947139</v>
      </c>
      <c r="CQ100" s="29">
        <f t="shared" si="549"/>
        <v>804.97621145374444</v>
      </c>
      <c r="CR100" s="29">
        <f t="shared" si="839"/>
        <v>1470.552422907489</v>
      </c>
      <c r="CS100" s="29">
        <f t="shared" si="839"/>
        <v>835.07929515418505</v>
      </c>
      <c r="CT100" s="29">
        <f t="shared" si="839"/>
        <v>723.25110132158591</v>
      </c>
      <c r="CU100" s="29">
        <f t="shared" ref="CS100:CW152" si="1496">+AT100/$M100</f>
        <v>760.54713656387662</v>
      </c>
      <c r="CV100" s="29">
        <f t="shared" si="1496"/>
        <v>999.02731277533042</v>
      </c>
      <c r="CW100" s="29">
        <f t="shared" si="1496"/>
        <v>624.50132158590304</v>
      </c>
      <c r="CX100" s="29">
        <f t="shared" si="1488"/>
        <v>1198.9312775330397</v>
      </c>
      <c r="CY100" s="29">
        <f t="shared" si="1488"/>
        <v>1233.8198858854626</v>
      </c>
      <c r="CZ100" s="29">
        <f t="shared" si="1488"/>
        <v>1125.9748884525111</v>
      </c>
      <c r="DA100" s="29">
        <f t="shared" si="1488"/>
        <v>699.3718061674009</v>
      </c>
      <c r="DB100" s="29">
        <f t="shared" si="1488"/>
        <v>888.62026431718061</v>
      </c>
      <c r="DC100" s="29">
        <f t="shared" si="1488"/>
        <v>1053.7462555066079</v>
      </c>
      <c r="DD100" s="29">
        <f t="shared" si="1488"/>
        <v>1320.8317180616741</v>
      </c>
      <c r="DE100" s="29">
        <f t="shared" si="551"/>
        <v>694.49691629955942</v>
      </c>
      <c r="DF100" s="29">
        <f t="shared" si="552"/>
        <v>931.43083700440525</v>
      </c>
      <c r="DG100" s="29">
        <f t="shared" si="553"/>
        <v>1261.3022026431718</v>
      </c>
      <c r="DH100" s="29">
        <f t="shared" si="554"/>
        <v>744.52599118942726</v>
      </c>
      <c r="DI100" s="29">
        <f t="shared" si="555"/>
        <v>1093.9938325991188</v>
      </c>
      <c r="DJ100" s="29">
        <f t="shared" si="556"/>
        <v>1070.8842731277532</v>
      </c>
      <c r="DK100" s="29">
        <f t="shared" si="556"/>
        <v>447.89162995594711</v>
      </c>
      <c r="DL100" s="29">
        <f t="shared" si="556"/>
        <v>654.83964757709248</v>
      </c>
      <c r="DM100" s="29">
        <f t="shared" si="556"/>
        <v>764.46079295154186</v>
      </c>
      <c r="DN100" s="29">
        <f t="shared" si="557"/>
        <v>807.13127753303968</v>
      </c>
      <c r="DO100" s="29">
        <f t="shared" si="557"/>
        <v>847.7136563876652</v>
      </c>
      <c r="DP100" s="29">
        <f t="shared" si="557"/>
        <v>1047.9321585903083</v>
      </c>
      <c r="DQ100" s="105">
        <f t="shared" si="558"/>
        <v>866.80947136563873</v>
      </c>
      <c r="DR100" s="51"/>
      <c r="DS100" s="51"/>
      <c r="DT100" s="51"/>
      <c r="DU100" s="51">
        <v>141876</v>
      </c>
      <c r="DV100" s="51">
        <v>283751</v>
      </c>
      <c r="DW100" s="51">
        <v>283751</v>
      </c>
      <c r="DX100" s="51">
        <v>283751</v>
      </c>
      <c r="DY100" s="51">
        <v>283751</v>
      </c>
      <c r="DZ100" s="51">
        <v>283751</v>
      </c>
      <c r="EA100" s="51">
        <v>283751</v>
      </c>
      <c r="EB100" s="51">
        <v>283750</v>
      </c>
      <c r="EC100" s="51">
        <v>283750</v>
      </c>
      <c r="ED100" s="51">
        <v>283750</v>
      </c>
      <c r="EE100" s="51">
        <v>283750</v>
      </c>
      <c r="EF100" s="51">
        <v>283750</v>
      </c>
      <c r="EG100" s="51">
        <v>283750</v>
      </c>
      <c r="EH100" s="51">
        <v>283750</v>
      </c>
      <c r="EI100" s="51">
        <v>283750</v>
      </c>
      <c r="EJ100" s="51">
        <v>283750</v>
      </c>
      <c r="EK100" s="51">
        <v>283750</v>
      </c>
      <c r="EL100" s="51">
        <v>283750</v>
      </c>
      <c r="EM100" s="51">
        <v>283750</v>
      </c>
      <c r="EN100" s="51">
        <v>283750</v>
      </c>
      <c r="EO100" s="51">
        <v>283750</v>
      </c>
      <c r="EP100" s="51">
        <v>283750</v>
      </c>
      <c r="EQ100" s="51">
        <v>283750</v>
      </c>
      <c r="ER100" s="51">
        <v>283750</v>
      </c>
      <c r="ES100" s="25">
        <v>283750</v>
      </c>
      <c r="ET100" s="25">
        <v>283750</v>
      </c>
      <c r="EU100" s="25">
        <v>283750</v>
      </c>
      <c r="EV100" s="25">
        <v>283750</v>
      </c>
      <c r="EW100" s="25">
        <v>283750</v>
      </c>
      <c r="EX100" s="25">
        <v>283750</v>
      </c>
      <c r="EY100" s="25">
        <v>283750</v>
      </c>
      <c r="EZ100" s="25">
        <v>283750</v>
      </c>
      <c r="FA100" s="25">
        <v>283750</v>
      </c>
      <c r="FB100" s="25">
        <v>283750</v>
      </c>
      <c r="FC100" s="25">
        <v>283750</v>
      </c>
      <c r="FD100" s="25">
        <v>283750</v>
      </c>
      <c r="FE100" s="25">
        <v>293361</v>
      </c>
      <c r="FF100" s="25">
        <v>326313</v>
      </c>
      <c r="FG100" s="25">
        <v>326313</v>
      </c>
      <c r="FH100" s="25">
        <v>326313</v>
      </c>
      <c r="FI100" s="25">
        <v>326313</v>
      </c>
      <c r="FJ100" s="25">
        <v>326313</v>
      </c>
      <c r="FK100" s="25">
        <v>326313</v>
      </c>
      <c r="FL100" s="25">
        <v>326313</v>
      </c>
      <c r="FM100" s="25">
        <v>326313</v>
      </c>
      <c r="FN100" s="25">
        <v>326313</v>
      </c>
      <c r="FO100" s="25">
        <v>326313</v>
      </c>
      <c r="FP100" s="25">
        <v>326313</v>
      </c>
      <c r="FQ100" s="75">
        <v>326313</v>
      </c>
      <c r="FR100" s="28">
        <f t="shared" si="1058"/>
        <v>326313</v>
      </c>
      <c r="FS100" s="51">
        <v>0</v>
      </c>
      <c r="FT100" s="51">
        <v>0</v>
      </c>
      <c r="FU100" s="51">
        <v>0</v>
      </c>
      <c r="FV100" s="51">
        <v>0</v>
      </c>
      <c r="FW100" s="51">
        <v>0</v>
      </c>
      <c r="FX100" s="51">
        <v>0</v>
      </c>
      <c r="FY100" s="51">
        <v>0</v>
      </c>
      <c r="FZ100" s="51">
        <v>0</v>
      </c>
      <c r="GA100" s="51">
        <v>0</v>
      </c>
      <c r="GB100" s="51">
        <v>0</v>
      </c>
      <c r="GC100" s="51">
        <v>0</v>
      </c>
      <c r="GD100" s="51">
        <v>0</v>
      </c>
      <c r="GE100" s="51">
        <v>0</v>
      </c>
      <c r="GF100" s="51">
        <v>0</v>
      </c>
      <c r="GG100" s="51">
        <v>0</v>
      </c>
      <c r="GH100" s="51">
        <v>0</v>
      </c>
      <c r="GI100" s="51">
        <v>0</v>
      </c>
      <c r="GJ100" s="51">
        <v>0</v>
      </c>
      <c r="GK100" s="51">
        <v>0</v>
      </c>
      <c r="GL100" s="51">
        <v>0</v>
      </c>
      <c r="GM100" s="51">
        <v>0</v>
      </c>
      <c r="GN100" s="51">
        <v>0</v>
      </c>
      <c r="GO100" s="51">
        <v>0</v>
      </c>
      <c r="GP100" s="51">
        <v>0</v>
      </c>
      <c r="GQ100" s="25">
        <v>0</v>
      </c>
      <c r="GR100" s="25">
        <v>0</v>
      </c>
      <c r="GS100" s="25">
        <v>0</v>
      </c>
      <c r="GT100" s="25">
        <v>0</v>
      </c>
      <c r="GU100" s="25">
        <v>0</v>
      </c>
      <c r="GV100" s="25">
        <v>0</v>
      </c>
      <c r="GW100" s="25">
        <v>0</v>
      </c>
      <c r="GX100" s="25">
        <v>0</v>
      </c>
      <c r="GY100" s="25">
        <v>0</v>
      </c>
      <c r="GZ100" s="25">
        <v>0</v>
      </c>
      <c r="HA100" s="25">
        <v>0</v>
      </c>
      <c r="HB100" s="25">
        <v>0</v>
      </c>
      <c r="HC100" s="75">
        <v>0</v>
      </c>
      <c r="HD100" s="75">
        <v>0</v>
      </c>
      <c r="HE100" s="75">
        <v>0</v>
      </c>
      <c r="HF100" s="75">
        <v>0</v>
      </c>
      <c r="HG100" s="75">
        <v>0</v>
      </c>
      <c r="HH100" s="75">
        <v>0</v>
      </c>
      <c r="HI100" s="75">
        <v>0</v>
      </c>
      <c r="HJ100" s="75">
        <v>0</v>
      </c>
      <c r="HK100" s="75">
        <v>0</v>
      </c>
      <c r="HL100" s="75">
        <v>0</v>
      </c>
      <c r="HM100" s="75">
        <v>0</v>
      </c>
      <c r="HN100" s="75">
        <v>0</v>
      </c>
      <c r="HO100" s="75">
        <v>0</v>
      </c>
      <c r="HP100" s="75">
        <v>0</v>
      </c>
      <c r="HQ100" s="75">
        <v>0</v>
      </c>
      <c r="HR100" s="75">
        <v>0</v>
      </c>
      <c r="HS100" s="51">
        <f t="shared" si="1265"/>
        <v>0</v>
      </c>
      <c r="HT100" s="51">
        <f t="shared" si="1266"/>
        <v>0</v>
      </c>
      <c r="HU100" s="51">
        <f t="shared" si="1267"/>
        <v>0</v>
      </c>
      <c r="HV100" s="51">
        <f t="shared" si="1268"/>
        <v>141876</v>
      </c>
      <c r="HW100" s="51">
        <f t="shared" si="1269"/>
        <v>283751</v>
      </c>
      <c r="HX100" s="51">
        <f t="shared" si="1270"/>
        <v>283751</v>
      </c>
      <c r="HY100" s="51">
        <f t="shared" si="1271"/>
        <v>283751</v>
      </c>
      <c r="HZ100" s="51">
        <f t="shared" si="1272"/>
        <v>283751</v>
      </c>
      <c r="IA100" s="51">
        <f t="shared" si="1273"/>
        <v>283751</v>
      </c>
      <c r="IB100" s="51">
        <f t="shared" si="1274"/>
        <v>283751</v>
      </c>
      <c r="IC100" s="51">
        <f t="shared" si="1275"/>
        <v>283750</v>
      </c>
      <c r="ID100" s="51">
        <f t="shared" si="1276"/>
        <v>283750</v>
      </c>
      <c r="IE100" s="51">
        <f t="shared" si="1277"/>
        <v>283750</v>
      </c>
      <c r="IF100" s="51">
        <f t="shared" si="1278"/>
        <v>283750</v>
      </c>
      <c r="IG100" s="51">
        <f t="shared" si="1279"/>
        <v>283750</v>
      </c>
      <c r="IH100" s="51">
        <f t="shared" si="1280"/>
        <v>283750</v>
      </c>
      <c r="II100" s="51">
        <f t="shared" si="1281"/>
        <v>283750</v>
      </c>
      <c r="IJ100" s="51">
        <f t="shared" si="1282"/>
        <v>283750</v>
      </c>
      <c r="IK100" s="51">
        <f t="shared" si="1283"/>
        <v>283750</v>
      </c>
      <c r="IL100" s="51">
        <f t="shared" si="1284"/>
        <v>283750</v>
      </c>
      <c r="IM100" s="51">
        <f t="shared" si="1285"/>
        <v>283750</v>
      </c>
      <c r="IN100" s="51">
        <f t="shared" si="1286"/>
        <v>283750</v>
      </c>
      <c r="IO100" s="51">
        <f t="shared" si="1287"/>
        <v>283750</v>
      </c>
      <c r="IP100" s="51">
        <f t="shared" si="1288"/>
        <v>283750</v>
      </c>
      <c r="IQ100" s="51">
        <f t="shared" si="1494"/>
        <v>283750</v>
      </c>
      <c r="IR100" s="51">
        <f t="shared" si="1495"/>
        <v>283750</v>
      </c>
      <c r="IS100" s="51">
        <f t="shared" si="1134"/>
        <v>283750</v>
      </c>
      <c r="IT100" s="51">
        <f t="shared" si="1135"/>
        <v>283750</v>
      </c>
      <c r="IU100" s="51">
        <f t="shared" si="1136"/>
        <v>283750</v>
      </c>
      <c r="IV100" s="51">
        <f t="shared" si="1137"/>
        <v>283750</v>
      </c>
      <c r="IW100" s="51">
        <f t="shared" si="1489"/>
        <v>283750</v>
      </c>
      <c r="IX100" s="25">
        <f t="shared" si="1289"/>
        <v>283750</v>
      </c>
      <c r="IY100" s="25">
        <f t="shared" si="1490"/>
        <v>283750</v>
      </c>
      <c r="IZ100" s="25">
        <f t="shared" si="1491"/>
        <v>283750</v>
      </c>
      <c r="JA100" s="25">
        <f t="shared" si="1331"/>
        <v>283750</v>
      </c>
      <c r="JB100" s="25">
        <f t="shared" si="1293"/>
        <v>283750</v>
      </c>
      <c r="JC100" s="25">
        <f t="shared" si="1294"/>
        <v>283750</v>
      </c>
      <c r="JD100" s="25">
        <f t="shared" si="835"/>
        <v>283750</v>
      </c>
      <c r="JE100" s="25">
        <f t="shared" si="836"/>
        <v>283750</v>
      </c>
      <c r="JF100" s="25">
        <f t="shared" si="1367"/>
        <v>293361</v>
      </c>
      <c r="JG100" s="25">
        <f t="shared" si="1368"/>
        <v>326313</v>
      </c>
      <c r="JH100" s="25">
        <f t="shared" si="1332"/>
        <v>326313</v>
      </c>
      <c r="JI100" s="25">
        <f t="shared" si="1333"/>
        <v>326313</v>
      </c>
      <c r="JJ100" s="25">
        <f t="shared" si="1329"/>
        <v>326313</v>
      </c>
      <c r="JK100" s="25">
        <f t="shared" si="1330"/>
        <v>326313</v>
      </c>
      <c r="JL100" s="25">
        <f t="shared" si="1492"/>
        <v>326313</v>
      </c>
      <c r="JM100" s="25">
        <f t="shared" si="1493"/>
        <v>326313</v>
      </c>
      <c r="JN100" s="25">
        <f t="shared" si="1295"/>
        <v>326313</v>
      </c>
      <c r="JO100" s="25">
        <f t="shared" si="1296"/>
        <v>326313</v>
      </c>
      <c r="JP100" s="25">
        <f t="shared" si="1290"/>
        <v>326313</v>
      </c>
      <c r="JQ100" s="25">
        <f t="shared" si="1291"/>
        <v>326313</v>
      </c>
      <c r="JR100" s="25">
        <f t="shared" si="1292"/>
        <v>326313</v>
      </c>
      <c r="JS100" s="28">
        <f t="shared" si="1059"/>
        <v>326313</v>
      </c>
      <c r="JT100" s="30">
        <f t="shared" si="1138"/>
        <v>0</v>
      </c>
      <c r="JU100" s="30">
        <f t="shared" si="1139"/>
        <v>0</v>
      </c>
      <c r="JV100" s="30">
        <f t="shared" si="1140"/>
        <v>0</v>
      </c>
      <c r="JW100" s="30">
        <f t="shared" si="1141"/>
        <v>75.000396475072293</v>
      </c>
      <c r="JX100" s="30">
        <f t="shared" si="1142"/>
        <v>150.00026431671486</v>
      </c>
      <c r="JY100" s="30">
        <f t="shared" si="1143"/>
        <v>150.00026431671486</v>
      </c>
      <c r="JZ100" s="30">
        <f t="shared" si="1144"/>
        <v>150.00026431671486</v>
      </c>
      <c r="KA100" s="30">
        <f t="shared" si="1145"/>
        <v>150.00026431671486</v>
      </c>
      <c r="KB100" s="30">
        <f t="shared" si="1146"/>
        <v>150.00026431671486</v>
      </c>
      <c r="KC100" s="30">
        <f t="shared" si="1147"/>
        <v>150.00026431671486</v>
      </c>
      <c r="KD100" s="30">
        <f t="shared" si="1148"/>
        <v>149.99973568328514</v>
      </c>
      <c r="KE100" s="30">
        <f t="shared" si="1149"/>
        <v>149.99973568328514</v>
      </c>
      <c r="KF100" s="30">
        <f t="shared" si="1150"/>
        <v>149.99973568328514</v>
      </c>
      <c r="KG100" s="30">
        <f t="shared" si="1151"/>
        <v>149.99973568328514</v>
      </c>
      <c r="KH100" s="30">
        <f t="shared" si="1152"/>
        <v>149.99973568328514</v>
      </c>
      <c r="KI100" s="30">
        <f t="shared" si="1153"/>
        <v>149.99973568328514</v>
      </c>
      <c r="KJ100" s="30">
        <f t="shared" si="1154"/>
        <v>149.99973568328514</v>
      </c>
      <c r="KK100" s="30">
        <f t="shared" si="1155"/>
        <v>149.99973568328514</v>
      </c>
      <c r="KL100" s="30">
        <f t="shared" si="1156"/>
        <v>149.99973568328514</v>
      </c>
      <c r="KM100" s="30">
        <f t="shared" si="1157"/>
        <v>149.99973568328514</v>
      </c>
      <c r="KN100" s="30">
        <f t="shared" si="1158"/>
        <v>149.99973568328514</v>
      </c>
      <c r="KO100" s="30">
        <f t="shared" si="1159"/>
        <v>149.99973568328514</v>
      </c>
      <c r="KP100" s="30">
        <f t="shared" si="1160"/>
        <v>149.99973568328514</v>
      </c>
      <c r="KQ100" s="30">
        <f t="shared" si="1161"/>
        <v>149.99973568328514</v>
      </c>
      <c r="KR100" s="30">
        <f t="shared" si="1162"/>
        <v>149.99973568328514</v>
      </c>
      <c r="KS100" s="30">
        <f t="shared" si="1163"/>
        <v>149.99973568328514</v>
      </c>
      <c r="KT100" s="30">
        <f t="shared" si="1164"/>
        <v>149.99973568328514</v>
      </c>
      <c r="KU100" s="30">
        <f t="shared" si="1165"/>
        <v>149.99973568328514</v>
      </c>
      <c r="KV100" s="30">
        <f t="shared" si="1166"/>
        <v>149.99973568328514</v>
      </c>
      <c r="KW100" s="30">
        <f t="shared" si="1167"/>
        <v>149.99973568328514</v>
      </c>
      <c r="KX100" s="30">
        <f t="shared" si="1168"/>
        <v>149.99973568328514</v>
      </c>
      <c r="KY100" s="30">
        <f t="shared" si="1169"/>
        <v>149.99973568328514</v>
      </c>
      <c r="KZ100" s="30">
        <f t="shared" si="1170"/>
        <v>149.99973568328514</v>
      </c>
      <c r="LA100" s="30">
        <f t="shared" si="1171"/>
        <v>149.99973568328514</v>
      </c>
      <c r="LB100" s="30">
        <f t="shared" si="1171"/>
        <v>149.99973568328514</v>
      </c>
      <c r="LC100" s="30">
        <f t="shared" si="1171"/>
        <v>149.99973568328514</v>
      </c>
      <c r="LD100" s="30">
        <f t="shared" si="1171"/>
        <v>149.99973568328514</v>
      </c>
      <c r="LE100" s="30">
        <f t="shared" si="1369"/>
        <v>149.99973568328514</v>
      </c>
      <c r="LF100" s="30">
        <f t="shared" si="1369"/>
        <v>149.99973568328514</v>
      </c>
      <c r="LG100" s="30">
        <f t="shared" si="1369"/>
        <v>155.08043157633202</v>
      </c>
      <c r="LH100" s="30">
        <f t="shared" si="1369"/>
        <v>172.49996035249276</v>
      </c>
      <c r="LI100" s="30">
        <f t="shared" si="1369"/>
        <v>172.49996035249276</v>
      </c>
      <c r="LJ100" s="30">
        <f t="shared" si="1369"/>
        <v>172.49996035249276</v>
      </c>
      <c r="LK100" s="30">
        <f t="shared" si="1370"/>
        <v>172.49996035249276</v>
      </c>
      <c r="LL100" s="30">
        <f t="shared" si="1370"/>
        <v>172.49996035249276</v>
      </c>
      <c r="LM100" s="30">
        <f t="shared" si="1370"/>
        <v>172.49996035249276</v>
      </c>
      <c r="LN100" s="30">
        <f t="shared" si="1370"/>
        <v>172.49996035249276</v>
      </c>
      <c r="LO100" s="30">
        <f t="shared" si="1370"/>
        <v>172.49996035249276</v>
      </c>
      <c r="LP100" s="30">
        <f t="shared" si="1370"/>
        <v>172.49996035249276</v>
      </c>
      <c r="LQ100" s="30">
        <f t="shared" si="1370"/>
        <v>172.49996035249276</v>
      </c>
      <c r="LR100" s="30">
        <f t="shared" si="1370"/>
        <v>172.49996035249276</v>
      </c>
      <c r="LS100" s="30">
        <f t="shared" si="1370"/>
        <v>172.49996035249276</v>
      </c>
      <c r="LT100" s="69">
        <f t="shared" si="1060"/>
        <v>172.49996035249276</v>
      </c>
      <c r="LU100" s="40">
        <f t="shared" si="1061"/>
        <v>172.49996035249276</v>
      </c>
      <c r="LV100" s="40">
        <f t="shared" si="1062"/>
        <v>0</v>
      </c>
    </row>
    <row r="101" spans="1:334" x14ac:dyDescent="0.25">
      <c r="A101" s="21">
        <f t="shared" si="1063"/>
        <v>100</v>
      </c>
      <c r="B101" s="22" t="s">
        <v>6</v>
      </c>
      <c r="C101" s="21" t="s">
        <v>720</v>
      </c>
      <c r="D101" s="22" t="s">
        <v>7</v>
      </c>
      <c r="E101" s="23" t="s">
        <v>880</v>
      </c>
      <c r="F101" s="21" t="s">
        <v>1139</v>
      </c>
      <c r="G101" s="23" t="s">
        <v>77</v>
      </c>
      <c r="H101" s="24" t="s">
        <v>292</v>
      </c>
      <c r="I101" s="21" t="s">
        <v>197</v>
      </c>
      <c r="J101" s="94">
        <v>41297</v>
      </c>
      <c r="K101" s="94">
        <v>43061</v>
      </c>
      <c r="L101" s="21" t="s">
        <v>275</v>
      </c>
      <c r="M101" s="51">
        <v>1009</v>
      </c>
      <c r="N101" s="51">
        <v>1685</v>
      </c>
      <c r="O101" s="26">
        <v>0.16</v>
      </c>
      <c r="P101" s="52">
        <v>823096</v>
      </c>
      <c r="Q101" s="52">
        <v>760568</v>
      </c>
      <c r="R101" s="52">
        <v>865045</v>
      </c>
      <c r="S101" s="52">
        <v>1900000</v>
      </c>
      <c r="T101" s="51">
        <v>1207902</v>
      </c>
      <c r="U101" s="51">
        <v>1500000</v>
      </c>
      <c r="V101" s="51">
        <v>1220000</v>
      </c>
      <c r="W101" s="51">
        <v>912000</v>
      </c>
      <c r="X101" s="51">
        <v>1200000</v>
      </c>
      <c r="Y101" s="51">
        <v>1700000</v>
      </c>
      <c r="Z101" s="51">
        <v>1720000</v>
      </c>
      <c r="AA101" s="51">
        <v>1100000</v>
      </c>
      <c r="AB101" s="51">
        <v>1194335</v>
      </c>
      <c r="AC101" s="51">
        <v>1323067</v>
      </c>
      <c r="AD101" s="51">
        <v>1557781</v>
      </c>
      <c r="AE101" s="51">
        <v>2221288</v>
      </c>
      <c r="AF101" s="51">
        <v>1506782</v>
      </c>
      <c r="AG101" s="51">
        <v>1275563</v>
      </c>
      <c r="AH101" s="51">
        <v>2074486</v>
      </c>
      <c r="AI101" s="51">
        <v>1754840.7</v>
      </c>
      <c r="AJ101" s="51">
        <v>1730460</v>
      </c>
      <c r="AK101" s="51">
        <v>2980282</v>
      </c>
      <c r="AL101" s="51">
        <v>1505732</v>
      </c>
      <c r="AM101" s="51">
        <v>1410187</v>
      </c>
      <c r="AN101" s="51">
        <v>1695447</v>
      </c>
      <c r="AO101" s="51">
        <v>1897270</v>
      </c>
      <c r="AP101" s="51">
        <v>2269066</v>
      </c>
      <c r="AQ101" s="51">
        <v>2623591</v>
      </c>
      <c r="AR101" s="51">
        <v>1925292</v>
      </c>
      <c r="AS101" s="51">
        <v>1956285</v>
      </c>
      <c r="AT101" s="51">
        <v>2139429</v>
      </c>
      <c r="AU101" s="25">
        <v>2445803.6906619067</v>
      </c>
      <c r="AV101" s="25">
        <v>2211808.5972279957</v>
      </c>
      <c r="AW101" s="25">
        <v>2746159</v>
      </c>
      <c r="AX101" s="25">
        <v>2213464</v>
      </c>
      <c r="AY101" s="25">
        <v>2284637</v>
      </c>
      <c r="AZ101" s="25">
        <v>2431465</v>
      </c>
      <c r="BA101" s="25">
        <v>2591590.9572339593</v>
      </c>
      <c r="BB101" s="25">
        <v>3475984</v>
      </c>
      <c r="BC101" s="25">
        <v>3250348</v>
      </c>
      <c r="BD101" s="75">
        <v>2374923</v>
      </c>
      <c r="BE101" s="75">
        <v>2383165</v>
      </c>
      <c r="BF101" s="75">
        <v>3405558</v>
      </c>
      <c r="BG101" s="75">
        <v>2294088</v>
      </c>
      <c r="BH101" s="75">
        <v>2390821</v>
      </c>
      <c r="BI101" s="75">
        <v>3254317</v>
      </c>
      <c r="BJ101" s="75">
        <v>2707777</v>
      </c>
      <c r="BK101" s="75">
        <v>3511441</v>
      </c>
      <c r="BL101" s="75">
        <v>3688334</v>
      </c>
      <c r="BM101" s="75">
        <v>3666118</v>
      </c>
      <c r="BN101" s="75">
        <v>4937298</v>
      </c>
      <c r="BO101" s="75">
        <v>4904471</v>
      </c>
      <c r="BP101" s="28">
        <f t="shared" si="1057"/>
        <v>4299055.25</v>
      </c>
      <c r="BQ101" s="29">
        <f t="shared" si="523"/>
        <v>815.7542120911794</v>
      </c>
      <c r="BR101" s="29">
        <f t="shared" si="524"/>
        <v>753.78394449950451</v>
      </c>
      <c r="BS101" s="29">
        <f t="shared" si="525"/>
        <v>857.32903865213086</v>
      </c>
      <c r="BT101" s="29">
        <f t="shared" si="526"/>
        <v>1883.0525272547077</v>
      </c>
      <c r="BU101" s="29">
        <f t="shared" si="527"/>
        <v>1197.1278493557977</v>
      </c>
      <c r="BV101" s="29">
        <f t="shared" si="528"/>
        <v>1486.6204162537165</v>
      </c>
      <c r="BW101" s="29">
        <f t="shared" si="529"/>
        <v>1209.1179385530229</v>
      </c>
      <c r="BX101" s="29">
        <f t="shared" si="530"/>
        <v>903.86521308225963</v>
      </c>
      <c r="BY101" s="29">
        <f t="shared" si="531"/>
        <v>1189.2963330029731</v>
      </c>
      <c r="BZ101" s="29">
        <f t="shared" si="532"/>
        <v>1684.8364717542122</v>
      </c>
      <c r="CA101" s="29">
        <f t="shared" si="533"/>
        <v>1704.6580773042617</v>
      </c>
      <c r="CB101" s="29">
        <f t="shared" si="534"/>
        <v>1090.1883052527255</v>
      </c>
      <c r="CC101" s="29">
        <f t="shared" si="535"/>
        <v>1183.6818632309216</v>
      </c>
      <c r="CD101" s="29">
        <f t="shared" si="536"/>
        <v>1311.2656095143707</v>
      </c>
      <c r="CE101" s="29">
        <f t="shared" si="537"/>
        <v>1543.8860257680872</v>
      </c>
      <c r="CF101" s="29">
        <f t="shared" si="538"/>
        <v>2201.4747274529236</v>
      </c>
      <c r="CG101" s="29">
        <f t="shared" si="539"/>
        <v>1493.3419226957383</v>
      </c>
      <c r="CH101" s="29">
        <f t="shared" si="540"/>
        <v>1264.185332011893</v>
      </c>
      <c r="CI101" s="29">
        <f t="shared" si="541"/>
        <v>2055.9821605550051</v>
      </c>
      <c r="CJ101" s="29">
        <f t="shared" si="542"/>
        <v>1739.1880079286423</v>
      </c>
      <c r="CK101" s="29">
        <f t="shared" si="543"/>
        <v>1715.0247770069375</v>
      </c>
      <c r="CL101" s="29">
        <f t="shared" si="544"/>
        <v>2953.6987115956395</v>
      </c>
      <c r="CM101" s="29">
        <f t="shared" si="545"/>
        <v>1492.3012884043608</v>
      </c>
      <c r="CN101" s="29">
        <f t="shared" si="546"/>
        <v>1397.6085232903865</v>
      </c>
      <c r="CO101" s="29">
        <f t="shared" si="547"/>
        <v>1680.3240832507433</v>
      </c>
      <c r="CP101" s="29">
        <f t="shared" si="548"/>
        <v>1880.3468780971259</v>
      </c>
      <c r="CQ101" s="29">
        <f t="shared" si="549"/>
        <v>2248.8265609514369</v>
      </c>
      <c r="CR101" s="29">
        <f t="shared" ref="CR101:CR166" si="1497">+AQ101/$M101</f>
        <v>2600.1892963330029</v>
      </c>
      <c r="CS101" s="29">
        <f t="shared" si="1496"/>
        <v>1908.1189296333002</v>
      </c>
      <c r="CT101" s="29">
        <f t="shared" si="1496"/>
        <v>1938.8354806739346</v>
      </c>
      <c r="CU101" s="29">
        <f t="shared" si="1496"/>
        <v>2120.3458870168483</v>
      </c>
      <c r="CV101" s="29">
        <f t="shared" si="1496"/>
        <v>2423.9878004577868</v>
      </c>
      <c r="CW101" s="29">
        <f t="shared" si="1496"/>
        <v>2192.079878323088</v>
      </c>
      <c r="CX101" s="29">
        <f t="shared" si="1488"/>
        <v>2721.6640237859265</v>
      </c>
      <c r="CY101" s="29">
        <f t="shared" si="1488"/>
        <v>2193.7205153617442</v>
      </c>
      <c r="CZ101" s="29">
        <f t="shared" si="1488"/>
        <v>2264.2586719524284</v>
      </c>
      <c r="DA101" s="29">
        <f t="shared" si="1488"/>
        <v>2409.777006937562</v>
      </c>
      <c r="DB101" s="29">
        <f t="shared" si="1488"/>
        <v>2568.4746850683441</v>
      </c>
      <c r="DC101" s="29">
        <f t="shared" si="1488"/>
        <v>3444.9791873141726</v>
      </c>
      <c r="DD101" s="29">
        <f t="shared" si="1488"/>
        <v>3221.3557978196236</v>
      </c>
      <c r="DE101" s="29">
        <f t="shared" si="551"/>
        <v>2353.739345887017</v>
      </c>
      <c r="DF101" s="29">
        <f t="shared" si="552"/>
        <v>2361.9078295341924</v>
      </c>
      <c r="DG101" s="29">
        <f t="shared" si="553"/>
        <v>3375.1813676907827</v>
      </c>
      <c r="DH101" s="29">
        <f t="shared" si="554"/>
        <v>2273.6253716551041</v>
      </c>
      <c r="DI101" s="29">
        <f t="shared" si="555"/>
        <v>2369.495540138751</v>
      </c>
      <c r="DJ101" s="29">
        <f t="shared" si="556"/>
        <v>3225.2893954410306</v>
      </c>
      <c r="DK101" s="29">
        <f t="shared" si="556"/>
        <v>2683.6243805748268</v>
      </c>
      <c r="DL101" s="29">
        <f t="shared" si="556"/>
        <v>3480.1199207135778</v>
      </c>
      <c r="DM101" s="29">
        <f t="shared" ref="DM101:DP116" si="1498">+BL101/$M101</f>
        <v>3655.4350842418235</v>
      </c>
      <c r="DN101" s="29">
        <f t="shared" si="1498"/>
        <v>3633.4172447968285</v>
      </c>
      <c r="DO101" s="29">
        <f t="shared" si="1498"/>
        <v>4893.2586719524279</v>
      </c>
      <c r="DP101" s="29">
        <f t="shared" si="1498"/>
        <v>4860.7244796828545</v>
      </c>
      <c r="DQ101" s="105">
        <f t="shared" si="558"/>
        <v>4260.7088701684834</v>
      </c>
      <c r="DR101" s="51">
        <v>421250</v>
      </c>
      <c r="DS101" s="51">
        <v>421250</v>
      </c>
      <c r="DT101" s="51">
        <v>421250</v>
      </c>
      <c r="DU101" s="51">
        <v>421250</v>
      </c>
      <c r="DV101" s="51">
        <v>421250</v>
      </c>
      <c r="DW101" s="51">
        <v>421250</v>
      </c>
      <c r="DX101" s="51">
        <v>421250</v>
      </c>
      <c r="DY101" s="51">
        <v>421250</v>
      </c>
      <c r="DZ101" s="51">
        <v>430237</v>
      </c>
      <c r="EA101" s="51">
        <v>454950</v>
      </c>
      <c r="EB101" s="51">
        <v>454950</v>
      </c>
      <c r="EC101" s="51">
        <v>454950</v>
      </c>
      <c r="ED101" s="51">
        <v>454950</v>
      </c>
      <c r="EE101" s="51">
        <v>454950</v>
      </c>
      <c r="EF101" s="51">
        <v>454950</v>
      </c>
      <c r="EG101" s="51">
        <v>454950</v>
      </c>
      <c r="EH101" s="51">
        <v>454950</v>
      </c>
      <c r="EI101" s="51">
        <v>454950</v>
      </c>
      <c r="EJ101" s="51">
        <v>454950</v>
      </c>
      <c r="EK101" s="51">
        <v>463937</v>
      </c>
      <c r="EL101" s="51">
        <v>488650</v>
      </c>
      <c r="EM101" s="51">
        <v>488650</v>
      </c>
      <c r="EN101" s="51">
        <v>488650</v>
      </c>
      <c r="EO101" s="51">
        <v>488650</v>
      </c>
      <c r="EP101" s="51">
        <v>488650</v>
      </c>
      <c r="EQ101" s="51">
        <v>488650</v>
      </c>
      <c r="ER101" s="51">
        <v>488650</v>
      </c>
      <c r="ES101" s="25">
        <v>488650</v>
      </c>
      <c r="ET101" s="25">
        <v>488650</v>
      </c>
      <c r="EU101" s="25">
        <v>488650</v>
      </c>
      <c r="EV101" s="25">
        <v>508196</v>
      </c>
      <c r="EW101" s="25">
        <v>561948</v>
      </c>
      <c r="EX101" s="25">
        <v>561948</v>
      </c>
      <c r="EY101" s="25">
        <v>561948</v>
      </c>
      <c r="EZ101" s="25">
        <v>561948</v>
      </c>
      <c r="FA101" s="25">
        <v>561948</v>
      </c>
      <c r="FB101" s="25">
        <v>561948</v>
      </c>
      <c r="FC101" s="25">
        <v>561948</v>
      </c>
      <c r="FD101" s="25">
        <v>561948</v>
      </c>
      <c r="FE101" s="25">
        <v>561948</v>
      </c>
      <c r="FF101" s="25">
        <v>561948</v>
      </c>
      <c r="FG101" s="25">
        <v>561948</v>
      </c>
      <c r="FH101" s="25">
        <v>561948</v>
      </c>
      <c r="FI101" s="25">
        <v>561948</v>
      </c>
      <c r="FJ101" s="25">
        <v>561948</v>
      </c>
      <c r="FK101" s="25">
        <v>561948</v>
      </c>
      <c r="FL101" s="25">
        <v>561948</v>
      </c>
      <c r="FM101" s="25">
        <v>561948</v>
      </c>
      <c r="FN101" s="25">
        <v>561948</v>
      </c>
      <c r="FO101" s="25">
        <v>561948</v>
      </c>
      <c r="FP101" s="25">
        <v>561948</v>
      </c>
      <c r="FQ101" s="75">
        <v>561948</v>
      </c>
      <c r="FR101" s="28">
        <f t="shared" si="1058"/>
        <v>561948</v>
      </c>
      <c r="FS101" s="51">
        <v>0</v>
      </c>
      <c r="FT101" s="51">
        <v>0</v>
      </c>
      <c r="FU101" s="51">
        <v>0</v>
      </c>
      <c r="FV101" s="51">
        <v>0</v>
      </c>
      <c r="FW101" s="51">
        <v>0</v>
      </c>
      <c r="FX101" s="51">
        <v>0</v>
      </c>
      <c r="FY101" s="51">
        <v>0</v>
      </c>
      <c r="FZ101" s="51">
        <v>0</v>
      </c>
      <c r="GA101" s="51">
        <v>0</v>
      </c>
      <c r="GB101" s="51">
        <v>0</v>
      </c>
      <c r="GC101" s="51">
        <v>0</v>
      </c>
      <c r="GD101" s="51">
        <v>0</v>
      </c>
      <c r="GE101" s="51">
        <v>0</v>
      </c>
      <c r="GF101" s="51">
        <v>0</v>
      </c>
      <c r="GG101" s="51">
        <v>0</v>
      </c>
      <c r="GH101" s="51">
        <v>0</v>
      </c>
      <c r="GI101" s="51">
        <v>0</v>
      </c>
      <c r="GJ101" s="51">
        <v>0</v>
      </c>
      <c r="GK101" s="51">
        <v>0</v>
      </c>
      <c r="GL101" s="51">
        <v>0</v>
      </c>
      <c r="GM101" s="51">
        <v>0</v>
      </c>
      <c r="GN101" s="51">
        <v>0</v>
      </c>
      <c r="GO101" s="51">
        <v>0</v>
      </c>
      <c r="GP101" s="51">
        <v>0</v>
      </c>
      <c r="GQ101" s="25">
        <v>0</v>
      </c>
      <c r="GR101" s="25">
        <v>0</v>
      </c>
      <c r="GS101" s="25">
        <v>0</v>
      </c>
      <c r="GT101" s="25">
        <v>0</v>
      </c>
      <c r="GU101" s="25">
        <v>0</v>
      </c>
      <c r="GV101" s="25">
        <v>0</v>
      </c>
      <c r="GW101" s="25">
        <v>0</v>
      </c>
      <c r="GX101" s="25">
        <v>0</v>
      </c>
      <c r="GY101" s="25">
        <v>0</v>
      </c>
      <c r="GZ101" s="25">
        <v>0</v>
      </c>
      <c r="HA101" s="25">
        <v>0</v>
      </c>
      <c r="HB101" s="25">
        <v>0</v>
      </c>
      <c r="HC101" s="75">
        <v>0</v>
      </c>
      <c r="HD101" s="75">
        <v>0</v>
      </c>
      <c r="HE101" s="75">
        <v>0</v>
      </c>
      <c r="HF101" s="75">
        <v>0</v>
      </c>
      <c r="HG101" s="75">
        <v>0</v>
      </c>
      <c r="HH101" s="75">
        <v>0</v>
      </c>
      <c r="HI101" s="75">
        <v>0</v>
      </c>
      <c r="HJ101" s="75">
        <v>0</v>
      </c>
      <c r="HK101" s="75">
        <v>0</v>
      </c>
      <c r="HL101" s="75">
        <v>0</v>
      </c>
      <c r="HM101" s="75">
        <v>0</v>
      </c>
      <c r="HN101" s="75">
        <v>0</v>
      </c>
      <c r="HO101" s="75">
        <v>28185.440000000061</v>
      </c>
      <c r="HP101" s="75">
        <v>24631</v>
      </c>
      <c r="HQ101" s="75">
        <v>228020</v>
      </c>
      <c r="HR101" s="75">
        <v>212065</v>
      </c>
      <c r="HS101" s="51">
        <f t="shared" si="1265"/>
        <v>421250</v>
      </c>
      <c r="HT101" s="51">
        <f t="shared" si="1266"/>
        <v>421250</v>
      </c>
      <c r="HU101" s="51">
        <f t="shared" si="1267"/>
        <v>421250</v>
      </c>
      <c r="HV101" s="51">
        <f t="shared" si="1268"/>
        <v>421250</v>
      </c>
      <c r="HW101" s="51">
        <f t="shared" si="1269"/>
        <v>421250</v>
      </c>
      <c r="HX101" s="51">
        <f t="shared" si="1270"/>
        <v>421250</v>
      </c>
      <c r="HY101" s="51">
        <f t="shared" si="1271"/>
        <v>421250</v>
      </c>
      <c r="HZ101" s="51">
        <f t="shared" si="1272"/>
        <v>421250</v>
      </c>
      <c r="IA101" s="51">
        <f t="shared" si="1273"/>
        <v>430237</v>
      </c>
      <c r="IB101" s="51">
        <f t="shared" si="1274"/>
        <v>454950</v>
      </c>
      <c r="IC101" s="51">
        <f t="shared" si="1275"/>
        <v>454950</v>
      </c>
      <c r="ID101" s="51">
        <f t="shared" si="1276"/>
        <v>454950</v>
      </c>
      <c r="IE101" s="51">
        <f t="shared" si="1277"/>
        <v>454950</v>
      </c>
      <c r="IF101" s="51">
        <f t="shared" si="1278"/>
        <v>454950</v>
      </c>
      <c r="IG101" s="51">
        <f t="shared" si="1279"/>
        <v>454950</v>
      </c>
      <c r="IH101" s="51">
        <f t="shared" si="1280"/>
        <v>454950</v>
      </c>
      <c r="II101" s="51">
        <f t="shared" si="1281"/>
        <v>454950</v>
      </c>
      <c r="IJ101" s="51">
        <f t="shared" si="1282"/>
        <v>454950</v>
      </c>
      <c r="IK101" s="51">
        <f t="shared" si="1283"/>
        <v>454950</v>
      </c>
      <c r="IL101" s="51">
        <f t="shared" si="1284"/>
        <v>463937</v>
      </c>
      <c r="IM101" s="51">
        <f t="shared" si="1285"/>
        <v>488650</v>
      </c>
      <c r="IN101" s="51">
        <f t="shared" si="1286"/>
        <v>488650</v>
      </c>
      <c r="IO101" s="51">
        <f t="shared" si="1287"/>
        <v>488650</v>
      </c>
      <c r="IP101" s="51">
        <f t="shared" si="1288"/>
        <v>488650</v>
      </c>
      <c r="IQ101" s="51">
        <f t="shared" si="1494"/>
        <v>488650</v>
      </c>
      <c r="IR101" s="51">
        <f t="shared" si="1495"/>
        <v>488650</v>
      </c>
      <c r="IS101" s="51">
        <f t="shared" si="1134"/>
        <v>488650</v>
      </c>
      <c r="IT101" s="51">
        <f t="shared" si="1135"/>
        <v>488650</v>
      </c>
      <c r="IU101" s="51">
        <f t="shared" si="1136"/>
        <v>488650</v>
      </c>
      <c r="IV101" s="51">
        <f t="shared" si="1137"/>
        <v>488650</v>
      </c>
      <c r="IW101" s="51">
        <f t="shared" si="1489"/>
        <v>508196</v>
      </c>
      <c r="IX101" s="25">
        <f t="shared" si="1289"/>
        <v>561948</v>
      </c>
      <c r="IY101" s="25">
        <f t="shared" si="1490"/>
        <v>561948</v>
      </c>
      <c r="IZ101" s="25">
        <f t="shared" si="1491"/>
        <v>561948</v>
      </c>
      <c r="JA101" s="25">
        <f t="shared" si="1331"/>
        <v>561948</v>
      </c>
      <c r="JB101" s="25">
        <f t="shared" si="1293"/>
        <v>561948</v>
      </c>
      <c r="JC101" s="25">
        <f t="shared" si="1294"/>
        <v>561948</v>
      </c>
      <c r="JD101" s="25">
        <f t="shared" si="835"/>
        <v>561948</v>
      </c>
      <c r="JE101" s="25">
        <f t="shared" si="836"/>
        <v>561948</v>
      </c>
      <c r="JF101" s="25">
        <f t="shared" si="1367"/>
        <v>561948</v>
      </c>
      <c r="JG101" s="25">
        <f t="shared" si="1368"/>
        <v>561948</v>
      </c>
      <c r="JH101" s="25">
        <f t="shared" si="1332"/>
        <v>561948</v>
      </c>
      <c r="JI101" s="25">
        <f t="shared" si="1333"/>
        <v>561948</v>
      </c>
      <c r="JJ101" s="25">
        <f t="shared" si="1329"/>
        <v>561948</v>
      </c>
      <c r="JK101" s="25">
        <f t="shared" si="1330"/>
        <v>561948</v>
      </c>
      <c r="JL101" s="25">
        <f t="shared" si="1492"/>
        <v>561948</v>
      </c>
      <c r="JM101" s="25">
        <f t="shared" si="1493"/>
        <v>561948</v>
      </c>
      <c r="JN101" s="25">
        <f t="shared" si="1295"/>
        <v>561948</v>
      </c>
      <c r="JO101" s="25">
        <f t="shared" si="1296"/>
        <v>590133.44000000006</v>
      </c>
      <c r="JP101" s="25">
        <f t="shared" si="1290"/>
        <v>586579</v>
      </c>
      <c r="JQ101" s="25">
        <f t="shared" si="1291"/>
        <v>789968</v>
      </c>
      <c r="JR101" s="25">
        <f t="shared" si="1292"/>
        <v>774013</v>
      </c>
      <c r="JS101" s="28">
        <f t="shared" si="1059"/>
        <v>685173.36</v>
      </c>
      <c r="JT101" s="30">
        <f t="shared" si="1138"/>
        <v>250</v>
      </c>
      <c r="JU101" s="30">
        <f t="shared" si="1139"/>
        <v>250</v>
      </c>
      <c r="JV101" s="30">
        <f t="shared" si="1140"/>
        <v>250</v>
      </c>
      <c r="JW101" s="30">
        <f t="shared" si="1141"/>
        <v>250</v>
      </c>
      <c r="JX101" s="30">
        <f t="shared" si="1142"/>
        <v>250</v>
      </c>
      <c r="JY101" s="30">
        <f t="shared" si="1143"/>
        <v>250</v>
      </c>
      <c r="JZ101" s="30">
        <f t="shared" si="1144"/>
        <v>250</v>
      </c>
      <c r="KA101" s="30">
        <f t="shared" si="1145"/>
        <v>250</v>
      </c>
      <c r="KB101" s="30">
        <f t="shared" si="1146"/>
        <v>255.33353115727002</v>
      </c>
      <c r="KC101" s="30">
        <f t="shared" si="1147"/>
        <v>270</v>
      </c>
      <c r="KD101" s="30">
        <f t="shared" si="1148"/>
        <v>270</v>
      </c>
      <c r="KE101" s="30">
        <f t="shared" si="1149"/>
        <v>270</v>
      </c>
      <c r="KF101" s="30">
        <f t="shared" si="1150"/>
        <v>270</v>
      </c>
      <c r="KG101" s="30">
        <f t="shared" si="1151"/>
        <v>270</v>
      </c>
      <c r="KH101" s="30">
        <f t="shared" si="1152"/>
        <v>270</v>
      </c>
      <c r="KI101" s="30">
        <f t="shared" si="1153"/>
        <v>270</v>
      </c>
      <c r="KJ101" s="30">
        <f t="shared" si="1154"/>
        <v>270</v>
      </c>
      <c r="KK101" s="30">
        <f t="shared" si="1155"/>
        <v>270</v>
      </c>
      <c r="KL101" s="30">
        <f t="shared" si="1156"/>
        <v>270</v>
      </c>
      <c r="KM101" s="30">
        <f t="shared" si="1157"/>
        <v>275.33353115727004</v>
      </c>
      <c r="KN101" s="30">
        <f t="shared" si="1158"/>
        <v>290</v>
      </c>
      <c r="KO101" s="30">
        <f t="shared" si="1159"/>
        <v>290</v>
      </c>
      <c r="KP101" s="30">
        <f t="shared" si="1160"/>
        <v>290</v>
      </c>
      <c r="KQ101" s="30">
        <f t="shared" si="1161"/>
        <v>290</v>
      </c>
      <c r="KR101" s="30">
        <f t="shared" si="1162"/>
        <v>290</v>
      </c>
      <c r="KS101" s="30">
        <f t="shared" si="1163"/>
        <v>290</v>
      </c>
      <c r="KT101" s="30">
        <f t="shared" si="1164"/>
        <v>290</v>
      </c>
      <c r="KU101" s="30">
        <f t="shared" si="1165"/>
        <v>290</v>
      </c>
      <c r="KV101" s="30">
        <f t="shared" si="1166"/>
        <v>290</v>
      </c>
      <c r="KW101" s="30">
        <f t="shared" si="1167"/>
        <v>290</v>
      </c>
      <c r="KX101" s="30">
        <f t="shared" si="1168"/>
        <v>301.60000000000002</v>
      </c>
      <c r="KY101" s="30">
        <f t="shared" si="1169"/>
        <v>333.50029673590507</v>
      </c>
      <c r="KZ101" s="30">
        <f t="shared" si="1170"/>
        <v>333.50029673590507</v>
      </c>
      <c r="LA101" s="30">
        <f t="shared" si="1171"/>
        <v>333.50029673590507</v>
      </c>
      <c r="LB101" s="30">
        <f t="shared" si="1171"/>
        <v>333.50029673590507</v>
      </c>
      <c r="LC101" s="30">
        <f t="shared" si="1171"/>
        <v>333.50029673590507</v>
      </c>
      <c r="LD101" s="30">
        <f t="shared" si="1171"/>
        <v>333.50029673590507</v>
      </c>
      <c r="LE101" s="30">
        <f t="shared" si="1369"/>
        <v>333.50029673590507</v>
      </c>
      <c r="LF101" s="30">
        <f t="shared" si="1369"/>
        <v>333.50029673590507</v>
      </c>
      <c r="LG101" s="30">
        <f t="shared" si="1369"/>
        <v>333.50029673590507</v>
      </c>
      <c r="LH101" s="30">
        <f t="shared" si="1369"/>
        <v>333.50029673590507</v>
      </c>
      <c r="LI101" s="30">
        <f t="shared" si="1369"/>
        <v>333.50029673590507</v>
      </c>
      <c r="LJ101" s="30">
        <f t="shared" si="1369"/>
        <v>333.50029673590507</v>
      </c>
      <c r="LK101" s="30">
        <f t="shared" si="1370"/>
        <v>333.50029673590507</v>
      </c>
      <c r="LL101" s="30">
        <f t="shared" si="1370"/>
        <v>333.50029673590507</v>
      </c>
      <c r="LM101" s="30">
        <f t="shared" si="1370"/>
        <v>333.50029673590507</v>
      </c>
      <c r="LN101" s="30">
        <f t="shared" si="1370"/>
        <v>333.50029673590507</v>
      </c>
      <c r="LO101" s="30">
        <f t="shared" si="1370"/>
        <v>333.50029673590507</v>
      </c>
      <c r="LP101" s="30">
        <f t="shared" si="1370"/>
        <v>350.22756083086057</v>
      </c>
      <c r="LQ101" s="30">
        <f t="shared" si="1370"/>
        <v>348.1181008902077</v>
      </c>
      <c r="LR101" s="30">
        <f t="shared" si="1370"/>
        <v>468.82373887240357</v>
      </c>
      <c r="LS101" s="30">
        <f t="shared" si="1370"/>
        <v>459.35489614243323</v>
      </c>
      <c r="LT101" s="69">
        <f t="shared" si="1060"/>
        <v>406.6310741839763</v>
      </c>
      <c r="LU101" s="40">
        <f t="shared" si="1061"/>
        <v>333.50029673590507</v>
      </c>
      <c r="LV101" s="40">
        <f t="shared" si="1062"/>
        <v>125.85459940652819</v>
      </c>
    </row>
    <row r="102" spans="1:334" x14ac:dyDescent="0.25">
      <c r="A102" s="21">
        <f t="shared" si="1063"/>
        <v>101</v>
      </c>
      <c r="B102" s="22" t="s">
        <v>6</v>
      </c>
      <c r="C102" s="21" t="s">
        <v>552</v>
      </c>
      <c r="D102" s="22" t="s">
        <v>7</v>
      </c>
      <c r="E102" s="23" t="s">
        <v>881</v>
      </c>
      <c r="F102" s="21" t="s">
        <v>1140</v>
      </c>
      <c r="G102" s="23" t="s">
        <v>78</v>
      </c>
      <c r="H102" s="24" t="s">
        <v>463</v>
      </c>
      <c r="I102" s="21" t="s">
        <v>196</v>
      </c>
      <c r="J102" s="94">
        <v>41372</v>
      </c>
      <c r="K102" s="94">
        <v>43030</v>
      </c>
      <c r="L102" s="21" t="s">
        <v>275</v>
      </c>
      <c r="M102" s="51">
        <v>265</v>
      </c>
      <c r="N102" s="51">
        <v>443</v>
      </c>
      <c r="O102" s="26">
        <v>0.08</v>
      </c>
      <c r="P102" s="52">
        <v>0</v>
      </c>
      <c r="Q102" s="52">
        <v>524000</v>
      </c>
      <c r="R102" s="52">
        <v>300000</v>
      </c>
      <c r="S102" s="52">
        <v>463000</v>
      </c>
      <c r="T102" s="51">
        <v>213000</v>
      </c>
      <c r="U102" s="51">
        <v>1000000</v>
      </c>
      <c r="V102" s="51">
        <v>1400000</v>
      </c>
      <c r="W102" s="51">
        <v>750000</v>
      </c>
      <c r="X102" s="51">
        <v>1010000</v>
      </c>
      <c r="Y102" s="51">
        <v>800000</v>
      </c>
      <c r="Z102" s="51">
        <v>900000</v>
      </c>
      <c r="AA102" s="51">
        <v>950000</v>
      </c>
      <c r="AB102" s="51">
        <v>557000</v>
      </c>
      <c r="AC102" s="51">
        <v>1500000</v>
      </c>
      <c r="AD102" s="51">
        <v>950000</v>
      </c>
      <c r="AE102" s="51">
        <v>1360000</v>
      </c>
      <c r="AF102" s="51">
        <v>1031000</v>
      </c>
      <c r="AG102" s="51">
        <v>350000</v>
      </c>
      <c r="AH102" s="51">
        <v>303930.13</v>
      </c>
      <c r="AI102" s="51">
        <v>1237500</v>
      </c>
      <c r="AJ102" s="51">
        <v>855932</v>
      </c>
      <c r="AK102" s="51">
        <v>1345711</v>
      </c>
      <c r="AL102" s="51">
        <v>1120050</v>
      </c>
      <c r="AM102" s="51">
        <v>1462050</v>
      </c>
      <c r="AN102" s="51">
        <v>363375</v>
      </c>
      <c r="AO102" s="51">
        <v>1068750</v>
      </c>
      <c r="AP102" s="51">
        <v>607050</v>
      </c>
      <c r="AQ102" s="51">
        <v>598500</v>
      </c>
      <c r="AR102" s="51">
        <v>303525</v>
      </c>
      <c r="AS102" s="51">
        <v>530100</v>
      </c>
      <c r="AT102" s="51">
        <v>808830</v>
      </c>
      <c r="AU102" s="25">
        <v>1744200</v>
      </c>
      <c r="AV102" s="25">
        <v>1744200</v>
      </c>
      <c r="AW102" s="25">
        <v>997614</v>
      </c>
      <c r="AX102" s="25">
        <v>1149807.96</v>
      </c>
      <c r="AY102" s="25">
        <v>1224787.5</v>
      </c>
      <c r="AZ102" s="25">
        <v>620730</v>
      </c>
      <c r="BA102" s="25">
        <v>923400</v>
      </c>
      <c r="BB102" s="25">
        <v>1370325.6</v>
      </c>
      <c r="BC102" s="25">
        <v>1231200</v>
      </c>
      <c r="BD102" s="75">
        <v>1282500</v>
      </c>
      <c r="BE102" s="75">
        <v>367650</v>
      </c>
      <c r="BF102" s="75">
        <v>875520</v>
      </c>
      <c r="BG102" s="75">
        <v>192375</v>
      </c>
      <c r="BH102" s="75">
        <v>1068750</v>
      </c>
      <c r="BI102" s="75">
        <v>877973.79</v>
      </c>
      <c r="BJ102" s="75">
        <v>1038965.93</v>
      </c>
      <c r="BK102" s="75">
        <v>440581.5</v>
      </c>
      <c r="BL102" s="75">
        <v>944751.09</v>
      </c>
      <c r="BM102" s="75">
        <v>748558.94</v>
      </c>
      <c r="BN102" s="75">
        <v>3580078.61</v>
      </c>
      <c r="BO102" s="75">
        <v>757283.83499999996</v>
      </c>
      <c r="BP102" s="28">
        <f t="shared" si="1057"/>
        <v>1507668.1187499999</v>
      </c>
      <c r="BQ102" s="29">
        <f t="shared" ref="BQ102:BQ168" si="1499">+P102/$M102</f>
        <v>0</v>
      </c>
      <c r="BR102" s="29">
        <f t="shared" ref="BR102:BR168" si="1500">+Q102/$M102</f>
        <v>1977.3584905660377</v>
      </c>
      <c r="BS102" s="29">
        <f t="shared" ref="BS102:BS168" si="1501">+R102/$M102</f>
        <v>1132.0754716981132</v>
      </c>
      <c r="BT102" s="29">
        <f t="shared" ref="BT102:BT168" si="1502">+S102/$M102</f>
        <v>1747.1698113207547</v>
      </c>
      <c r="BU102" s="29">
        <f t="shared" ref="BU102:BU168" si="1503">+T102/$M102</f>
        <v>803.77358490566041</v>
      </c>
      <c r="BV102" s="29">
        <f t="shared" ref="BV102:BV168" si="1504">+U102/$M102</f>
        <v>3773.5849056603774</v>
      </c>
      <c r="BW102" s="29">
        <f t="shared" ref="BW102:BW168" si="1505">+V102/$M102</f>
        <v>5283.0188679245284</v>
      </c>
      <c r="BX102" s="29">
        <f t="shared" ref="BX102:BX168" si="1506">+W102/$M102</f>
        <v>2830.1886792452829</v>
      </c>
      <c r="BY102" s="29">
        <f t="shared" ref="BY102:BY168" si="1507">+X102/$M102</f>
        <v>3811.3207547169814</v>
      </c>
      <c r="BZ102" s="29">
        <f t="shared" ref="BZ102:BZ168" si="1508">+Y102/$M102</f>
        <v>3018.867924528302</v>
      </c>
      <c r="CA102" s="29">
        <f t="shared" ref="CA102:CA168" si="1509">+Z102/$M102</f>
        <v>3396.2264150943397</v>
      </c>
      <c r="CB102" s="29">
        <f t="shared" ref="CB102:CB168" si="1510">+AA102/$M102</f>
        <v>3584.9056603773583</v>
      </c>
      <c r="CC102" s="29">
        <f t="shared" ref="CC102:CC168" si="1511">+AB102/$M102</f>
        <v>2101.8867924528304</v>
      </c>
      <c r="CD102" s="29">
        <f t="shared" ref="CD102:CD168" si="1512">+AC102/$M102</f>
        <v>5660.3773584905657</v>
      </c>
      <c r="CE102" s="29">
        <f t="shared" ref="CE102:CE168" si="1513">+AD102/$M102</f>
        <v>3584.9056603773583</v>
      </c>
      <c r="CF102" s="29">
        <f t="shared" ref="CF102:CF168" si="1514">+AE102/$M102</f>
        <v>5132.0754716981128</v>
      </c>
      <c r="CG102" s="29">
        <f t="shared" ref="CG102:CG168" si="1515">+AF102/$M102</f>
        <v>3890.566037735849</v>
      </c>
      <c r="CH102" s="29">
        <f t="shared" ref="CH102:CH168" si="1516">+AG102/$M102</f>
        <v>1320.7547169811321</v>
      </c>
      <c r="CI102" s="29">
        <f t="shared" ref="CI102:CI168" si="1517">+AH102/$M102</f>
        <v>1146.9061509433961</v>
      </c>
      <c r="CJ102" s="29">
        <f t="shared" ref="CJ102:CJ168" si="1518">+AI102/$M102</f>
        <v>4669.8113207547167</v>
      </c>
      <c r="CK102" s="29">
        <f t="shared" ref="CK102:CK168" si="1519">+AJ102/$M102</f>
        <v>3229.9320754716982</v>
      </c>
      <c r="CL102" s="29">
        <f t="shared" ref="CL102:CL168" si="1520">+AK102/$M102</f>
        <v>5078.154716981132</v>
      </c>
      <c r="CM102" s="29">
        <f t="shared" ref="CM102:CM168" si="1521">+AL102/$M102</f>
        <v>4226.6037735849059</v>
      </c>
      <c r="CN102" s="29">
        <f t="shared" ref="CN102:CN168" si="1522">+AM102/$M102</f>
        <v>5517.1698113207549</v>
      </c>
      <c r="CO102" s="29">
        <f t="shared" ref="CO102:CO168" si="1523">+AN102/$M102</f>
        <v>1371.2264150943397</v>
      </c>
      <c r="CP102" s="29">
        <f t="shared" ref="CP102:CP168" si="1524">+AO102/$M102</f>
        <v>4033.0188679245284</v>
      </c>
      <c r="CQ102" s="29">
        <f t="shared" ref="CQ102:CQ168" si="1525">+AP102/$M102</f>
        <v>2290.7547169811319</v>
      </c>
      <c r="CR102" s="29">
        <f t="shared" si="1497"/>
        <v>2258.4905660377358</v>
      </c>
      <c r="CS102" s="29">
        <f t="shared" si="1496"/>
        <v>1145.3773584905659</v>
      </c>
      <c r="CT102" s="29">
        <f t="shared" si="1496"/>
        <v>2000.3773584905659</v>
      </c>
      <c r="CU102" s="29">
        <f t="shared" si="1496"/>
        <v>3052.1886792452829</v>
      </c>
      <c r="CV102" s="29">
        <f t="shared" si="1496"/>
        <v>6581.8867924528304</v>
      </c>
      <c r="CW102" s="29">
        <f t="shared" si="1496"/>
        <v>6581.8867924528304</v>
      </c>
      <c r="CX102" s="29">
        <f t="shared" si="1488"/>
        <v>3764.5811320754715</v>
      </c>
      <c r="CY102" s="29">
        <f t="shared" si="1488"/>
        <v>4338.8979622641509</v>
      </c>
      <c r="CZ102" s="29">
        <f t="shared" si="1488"/>
        <v>4621.8396226415098</v>
      </c>
      <c r="DA102" s="29">
        <f t="shared" si="1488"/>
        <v>2342.3773584905662</v>
      </c>
      <c r="DB102" s="29">
        <f t="shared" si="1488"/>
        <v>3484.5283018867926</v>
      </c>
      <c r="DC102" s="29">
        <f t="shared" si="1488"/>
        <v>5171.04</v>
      </c>
      <c r="DD102" s="29">
        <f t="shared" si="1488"/>
        <v>4646.0377358490568</v>
      </c>
      <c r="DE102" s="29">
        <f t="shared" ref="DE102:DE168" si="1526">+BD102/$M102</f>
        <v>4839.6226415094343</v>
      </c>
      <c r="DF102" s="29">
        <f t="shared" ref="DF102:DF168" si="1527">+BE102/$M102</f>
        <v>1387.3584905660377</v>
      </c>
      <c r="DG102" s="29">
        <f t="shared" ref="DG102:DG168" si="1528">+BF102/$M102</f>
        <v>3303.8490566037735</v>
      </c>
      <c r="DH102" s="29">
        <f t="shared" ref="DH102:DH168" si="1529">+BG102/$M102</f>
        <v>725.94339622641508</v>
      </c>
      <c r="DI102" s="29">
        <f t="shared" ref="DI102:DI168" si="1530">+BH102/$M102</f>
        <v>4033.0188679245284</v>
      </c>
      <c r="DJ102" s="29">
        <f t="shared" ref="DJ102:DM168" si="1531">+BI102/$M102</f>
        <v>3313.1086415094342</v>
      </c>
      <c r="DK102" s="29">
        <f t="shared" si="1531"/>
        <v>3920.6261509433966</v>
      </c>
      <c r="DL102" s="29">
        <f t="shared" si="1531"/>
        <v>1662.5716981132075</v>
      </c>
      <c r="DM102" s="29">
        <f t="shared" si="1531"/>
        <v>3565.0984528301888</v>
      </c>
      <c r="DN102" s="29">
        <f t="shared" si="1498"/>
        <v>2824.750716981132</v>
      </c>
      <c r="DO102" s="29">
        <f t="shared" si="1498"/>
        <v>13509.730603773585</v>
      </c>
      <c r="DP102" s="29">
        <f t="shared" si="1498"/>
        <v>2857.6748490566038</v>
      </c>
      <c r="DQ102" s="105">
        <f t="shared" ref="DQ102:DQ168" si="1532">+BP102/M102</f>
        <v>5689.3136556603768</v>
      </c>
      <c r="DR102" s="51">
        <v>118872</v>
      </c>
      <c r="DS102" s="51">
        <v>155050</v>
      </c>
      <c r="DT102" s="51">
        <v>155050</v>
      </c>
      <c r="DU102" s="51">
        <v>155050</v>
      </c>
      <c r="DV102" s="51">
        <v>155050</v>
      </c>
      <c r="DW102" s="51">
        <v>155050</v>
      </c>
      <c r="DX102" s="51">
        <v>155050</v>
      </c>
      <c r="DY102" s="51">
        <v>155050</v>
      </c>
      <c r="DZ102" s="51">
        <v>155050</v>
      </c>
      <c r="EA102" s="51">
        <v>157944</v>
      </c>
      <c r="EB102" s="51">
        <v>165904</v>
      </c>
      <c r="EC102" s="51">
        <v>165904</v>
      </c>
      <c r="ED102" s="51">
        <v>190296.49999999997</v>
      </c>
      <c r="EE102" s="51">
        <v>190296.49999999997</v>
      </c>
      <c r="EF102" s="51">
        <v>165904</v>
      </c>
      <c r="EG102" s="51">
        <v>165904</v>
      </c>
      <c r="EH102" s="51">
        <v>165904</v>
      </c>
      <c r="EI102" s="51">
        <v>165904</v>
      </c>
      <c r="EJ102" s="51">
        <v>165904</v>
      </c>
      <c r="EK102" s="51">
        <v>165904</v>
      </c>
      <c r="EL102" s="51">
        <v>165904</v>
      </c>
      <c r="EM102" s="51">
        <v>165904</v>
      </c>
      <c r="EN102" s="51">
        <v>165904</v>
      </c>
      <c r="EO102" s="51">
        <v>165904</v>
      </c>
      <c r="EP102" s="51">
        <v>165904</v>
      </c>
      <c r="EQ102" s="51">
        <v>165904</v>
      </c>
      <c r="ER102" s="51">
        <v>165904</v>
      </c>
      <c r="ES102" s="25">
        <v>165904</v>
      </c>
      <c r="ET102" s="25">
        <v>165904</v>
      </c>
      <c r="EU102" s="25">
        <v>165904</v>
      </c>
      <c r="EV102" s="25">
        <v>165904</v>
      </c>
      <c r="EW102" s="25">
        <v>165904</v>
      </c>
      <c r="EX102" s="25">
        <v>165904</v>
      </c>
      <c r="EY102" s="25">
        <v>165904</v>
      </c>
      <c r="EZ102" s="25">
        <v>165904</v>
      </c>
      <c r="FA102" s="25">
        <v>165904</v>
      </c>
      <c r="FB102" s="25">
        <v>165904</v>
      </c>
      <c r="FC102" s="25">
        <v>165904</v>
      </c>
      <c r="FD102" s="25">
        <v>165904</v>
      </c>
      <c r="FE102" s="25">
        <v>165904</v>
      </c>
      <c r="FF102" s="25">
        <v>165904</v>
      </c>
      <c r="FG102" s="25">
        <v>165904</v>
      </c>
      <c r="FH102" s="25">
        <v>165904</v>
      </c>
      <c r="FI102" s="25">
        <v>165904</v>
      </c>
      <c r="FJ102" s="25">
        <v>165904</v>
      </c>
      <c r="FK102" s="25">
        <v>165904</v>
      </c>
      <c r="FL102" s="25">
        <v>165904</v>
      </c>
      <c r="FM102" s="25">
        <v>165904</v>
      </c>
      <c r="FN102" s="25">
        <v>165904</v>
      </c>
      <c r="FO102" s="25">
        <v>165904</v>
      </c>
      <c r="FP102" s="25">
        <v>165904</v>
      </c>
      <c r="FQ102" s="75">
        <v>165904</v>
      </c>
      <c r="FR102" s="28">
        <f t="shared" si="1058"/>
        <v>165904</v>
      </c>
      <c r="FS102" s="51">
        <v>0</v>
      </c>
      <c r="FT102" s="51">
        <v>0</v>
      </c>
      <c r="FU102" s="51">
        <v>0</v>
      </c>
      <c r="FV102" s="51">
        <v>0</v>
      </c>
      <c r="FW102" s="51">
        <v>0</v>
      </c>
      <c r="FX102" s="51">
        <v>0</v>
      </c>
      <c r="FY102" s="51">
        <v>0</v>
      </c>
      <c r="FZ102" s="51">
        <v>0</v>
      </c>
      <c r="GA102" s="51">
        <v>0</v>
      </c>
      <c r="GB102" s="51">
        <v>0</v>
      </c>
      <c r="GC102" s="51">
        <v>0</v>
      </c>
      <c r="GD102" s="51">
        <v>0</v>
      </c>
      <c r="GE102" s="51">
        <v>0</v>
      </c>
      <c r="GF102" s="51">
        <v>0</v>
      </c>
      <c r="GG102" s="51">
        <v>0</v>
      </c>
      <c r="GH102" s="51">
        <v>0</v>
      </c>
      <c r="GI102" s="51">
        <v>0</v>
      </c>
      <c r="GJ102" s="51">
        <v>0</v>
      </c>
      <c r="GK102" s="51">
        <v>0</v>
      </c>
      <c r="GL102" s="51">
        <v>0</v>
      </c>
      <c r="GM102" s="51">
        <v>0</v>
      </c>
      <c r="GN102" s="51">
        <v>0</v>
      </c>
      <c r="GO102" s="51">
        <v>0</v>
      </c>
      <c r="GP102" s="51">
        <v>0</v>
      </c>
      <c r="GQ102" s="25">
        <v>0</v>
      </c>
      <c r="GR102" s="25">
        <v>0</v>
      </c>
      <c r="GS102" s="25">
        <v>0</v>
      </c>
      <c r="GT102" s="25">
        <v>0</v>
      </c>
      <c r="GU102" s="25">
        <v>0</v>
      </c>
      <c r="GV102" s="25">
        <v>0</v>
      </c>
      <c r="GW102" s="25">
        <v>0</v>
      </c>
      <c r="GX102" s="25">
        <v>0</v>
      </c>
      <c r="GY102" s="25">
        <v>0</v>
      </c>
      <c r="GZ102" s="25">
        <v>0</v>
      </c>
      <c r="HA102" s="25">
        <v>0</v>
      </c>
      <c r="HB102" s="25">
        <v>0</v>
      </c>
      <c r="HC102" s="75">
        <v>0</v>
      </c>
      <c r="HD102" s="75">
        <v>0</v>
      </c>
      <c r="HE102" s="75">
        <v>0</v>
      </c>
      <c r="HF102" s="75">
        <v>0</v>
      </c>
      <c r="HG102" s="75">
        <v>0</v>
      </c>
      <c r="HH102" s="75">
        <v>0</v>
      </c>
      <c r="HI102" s="75">
        <v>0</v>
      </c>
      <c r="HJ102" s="75">
        <v>0</v>
      </c>
      <c r="HK102" s="75">
        <v>0</v>
      </c>
      <c r="HL102" s="75">
        <v>0</v>
      </c>
      <c r="HM102" s="75">
        <v>0</v>
      </c>
      <c r="HN102" s="75">
        <v>0</v>
      </c>
      <c r="HO102" s="75">
        <v>0</v>
      </c>
      <c r="HP102" s="75">
        <v>0</v>
      </c>
      <c r="HQ102" s="75">
        <v>120502</v>
      </c>
      <c r="HR102" s="75">
        <v>0</v>
      </c>
      <c r="HS102" s="51">
        <f t="shared" si="1265"/>
        <v>118872</v>
      </c>
      <c r="HT102" s="51">
        <f t="shared" si="1266"/>
        <v>155050</v>
      </c>
      <c r="HU102" s="51">
        <f t="shared" si="1267"/>
        <v>155050</v>
      </c>
      <c r="HV102" s="51">
        <f t="shared" si="1268"/>
        <v>155050</v>
      </c>
      <c r="HW102" s="51">
        <f t="shared" si="1269"/>
        <v>155050</v>
      </c>
      <c r="HX102" s="51">
        <f t="shared" si="1270"/>
        <v>155050</v>
      </c>
      <c r="HY102" s="51">
        <f t="shared" si="1271"/>
        <v>155050</v>
      </c>
      <c r="HZ102" s="51">
        <f t="shared" si="1272"/>
        <v>155050</v>
      </c>
      <c r="IA102" s="51">
        <f t="shared" si="1273"/>
        <v>155050</v>
      </c>
      <c r="IB102" s="51">
        <f t="shared" si="1274"/>
        <v>157944</v>
      </c>
      <c r="IC102" s="51">
        <f t="shared" si="1275"/>
        <v>165904</v>
      </c>
      <c r="ID102" s="51">
        <f t="shared" si="1276"/>
        <v>165904</v>
      </c>
      <c r="IE102" s="51">
        <f t="shared" si="1277"/>
        <v>190296.49999999997</v>
      </c>
      <c r="IF102" s="51">
        <f t="shared" si="1278"/>
        <v>190296.49999999997</v>
      </c>
      <c r="IG102" s="51">
        <f t="shared" si="1279"/>
        <v>165904</v>
      </c>
      <c r="IH102" s="51">
        <f t="shared" si="1280"/>
        <v>165904</v>
      </c>
      <c r="II102" s="51">
        <f t="shared" si="1281"/>
        <v>165904</v>
      </c>
      <c r="IJ102" s="51">
        <f t="shared" si="1282"/>
        <v>165904</v>
      </c>
      <c r="IK102" s="51">
        <f t="shared" si="1283"/>
        <v>165904</v>
      </c>
      <c r="IL102" s="51">
        <f t="shared" si="1284"/>
        <v>165904</v>
      </c>
      <c r="IM102" s="51">
        <f t="shared" si="1285"/>
        <v>165904</v>
      </c>
      <c r="IN102" s="51">
        <f t="shared" si="1286"/>
        <v>165904</v>
      </c>
      <c r="IO102" s="51">
        <f t="shared" si="1287"/>
        <v>165904</v>
      </c>
      <c r="IP102" s="51">
        <f t="shared" si="1288"/>
        <v>165904</v>
      </c>
      <c r="IQ102" s="51">
        <f t="shared" si="1494"/>
        <v>165904</v>
      </c>
      <c r="IR102" s="51">
        <f t="shared" si="1495"/>
        <v>165904</v>
      </c>
      <c r="IS102" s="51">
        <f t="shared" si="1134"/>
        <v>165904</v>
      </c>
      <c r="IT102" s="51">
        <f t="shared" si="1135"/>
        <v>165904</v>
      </c>
      <c r="IU102" s="51">
        <f t="shared" si="1136"/>
        <v>165904</v>
      </c>
      <c r="IV102" s="51">
        <f t="shared" si="1137"/>
        <v>165904</v>
      </c>
      <c r="IW102" s="51">
        <f t="shared" si="1489"/>
        <v>165904</v>
      </c>
      <c r="IX102" s="25">
        <f t="shared" si="1289"/>
        <v>165904</v>
      </c>
      <c r="IY102" s="25">
        <f t="shared" si="1490"/>
        <v>165904</v>
      </c>
      <c r="IZ102" s="25">
        <f t="shared" si="1491"/>
        <v>165904</v>
      </c>
      <c r="JA102" s="25">
        <f t="shared" si="1331"/>
        <v>165904</v>
      </c>
      <c r="JB102" s="25">
        <f t="shared" si="1293"/>
        <v>165904</v>
      </c>
      <c r="JC102" s="25">
        <f t="shared" si="1294"/>
        <v>165904</v>
      </c>
      <c r="JD102" s="25">
        <f t="shared" si="835"/>
        <v>165904</v>
      </c>
      <c r="JE102" s="25">
        <f t="shared" si="836"/>
        <v>165904</v>
      </c>
      <c r="JF102" s="25">
        <f t="shared" si="1367"/>
        <v>165904</v>
      </c>
      <c r="JG102" s="25">
        <f t="shared" si="1368"/>
        <v>165904</v>
      </c>
      <c r="JH102" s="25">
        <f t="shared" si="1332"/>
        <v>165904</v>
      </c>
      <c r="JI102" s="25">
        <f t="shared" si="1333"/>
        <v>165904</v>
      </c>
      <c r="JJ102" s="25">
        <f t="shared" si="1329"/>
        <v>165904</v>
      </c>
      <c r="JK102" s="25">
        <f t="shared" si="1330"/>
        <v>165904</v>
      </c>
      <c r="JL102" s="25">
        <f t="shared" si="1492"/>
        <v>165904</v>
      </c>
      <c r="JM102" s="25">
        <f t="shared" si="1493"/>
        <v>165904</v>
      </c>
      <c r="JN102" s="25">
        <f t="shared" si="1295"/>
        <v>165904</v>
      </c>
      <c r="JO102" s="25">
        <f t="shared" si="1296"/>
        <v>165904</v>
      </c>
      <c r="JP102" s="25">
        <f t="shared" si="1290"/>
        <v>165904</v>
      </c>
      <c r="JQ102" s="25">
        <f t="shared" si="1291"/>
        <v>286406</v>
      </c>
      <c r="JR102" s="25">
        <f t="shared" si="1292"/>
        <v>165904</v>
      </c>
      <c r="JS102" s="28">
        <f t="shared" si="1059"/>
        <v>196029.5</v>
      </c>
      <c r="JT102" s="30">
        <f t="shared" si="1138"/>
        <v>268.33408577878106</v>
      </c>
      <c r="JU102" s="30">
        <f t="shared" si="1139"/>
        <v>350</v>
      </c>
      <c r="JV102" s="30">
        <f t="shared" si="1140"/>
        <v>350</v>
      </c>
      <c r="JW102" s="30">
        <f t="shared" si="1141"/>
        <v>350</v>
      </c>
      <c r="JX102" s="30">
        <f t="shared" si="1142"/>
        <v>350</v>
      </c>
      <c r="JY102" s="30">
        <f t="shared" si="1143"/>
        <v>350</v>
      </c>
      <c r="JZ102" s="30">
        <f t="shared" si="1144"/>
        <v>350</v>
      </c>
      <c r="KA102" s="30">
        <f t="shared" si="1145"/>
        <v>350</v>
      </c>
      <c r="KB102" s="30">
        <f t="shared" si="1146"/>
        <v>350</v>
      </c>
      <c r="KC102" s="30">
        <f t="shared" si="1147"/>
        <v>356.53273137697516</v>
      </c>
      <c r="KD102" s="30">
        <f t="shared" si="1148"/>
        <v>374.50112866817153</v>
      </c>
      <c r="KE102" s="30">
        <f t="shared" si="1149"/>
        <v>374.50112866817153</v>
      </c>
      <c r="KF102" s="30">
        <f t="shared" si="1150"/>
        <v>429.56320541760715</v>
      </c>
      <c r="KG102" s="30">
        <f t="shared" si="1151"/>
        <v>429.56320541760715</v>
      </c>
      <c r="KH102" s="30">
        <f t="shared" si="1152"/>
        <v>374.50112866817153</v>
      </c>
      <c r="KI102" s="30">
        <f t="shared" si="1153"/>
        <v>374.50112866817153</v>
      </c>
      <c r="KJ102" s="30">
        <f t="shared" si="1154"/>
        <v>374.50112866817153</v>
      </c>
      <c r="KK102" s="30">
        <f t="shared" si="1155"/>
        <v>374.50112866817153</v>
      </c>
      <c r="KL102" s="30">
        <f t="shared" si="1156"/>
        <v>374.50112866817153</v>
      </c>
      <c r="KM102" s="30">
        <f t="shared" si="1157"/>
        <v>374.50112866817153</v>
      </c>
      <c r="KN102" s="30">
        <f t="shared" si="1158"/>
        <v>374.50112866817153</v>
      </c>
      <c r="KO102" s="30">
        <f t="shared" si="1159"/>
        <v>374.50112866817153</v>
      </c>
      <c r="KP102" s="30">
        <f t="shared" si="1160"/>
        <v>374.50112866817153</v>
      </c>
      <c r="KQ102" s="30">
        <f t="shared" si="1161"/>
        <v>374.50112866817153</v>
      </c>
      <c r="KR102" s="30">
        <f t="shared" si="1162"/>
        <v>374.50112866817153</v>
      </c>
      <c r="KS102" s="30">
        <f t="shared" si="1163"/>
        <v>374.50112866817153</v>
      </c>
      <c r="KT102" s="30">
        <f t="shared" si="1164"/>
        <v>374.50112866817153</v>
      </c>
      <c r="KU102" s="30">
        <f t="shared" si="1165"/>
        <v>374.50112866817153</v>
      </c>
      <c r="KV102" s="30">
        <f t="shared" si="1166"/>
        <v>374.50112866817153</v>
      </c>
      <c r="KW102" s="30">
        <f t="shared" si="1167"/>
        <v>374.50112866817153</v>
      </c>
      <c r="KX102" s="30">
        <f t="shared" si="1168"/>
        <v>374.50112866817153</v>
      </c>
      <c r="KY102" s="30">
        <f t="shared" si="1169"/>
        <v>374.50112866817153</v>
      </c>
      <c r="KZ102" s="30">
        <f t="shared" si="1170"/>
        <v>374.50112866817153</v>
      </c>
      <c r="LA102" s="30">
        <f t="shared" si="1171"/>
        <v>374.50112866817153</v>
      </c>
      <c r="LB102" s="30">
        <f t="shared" si="1171"/>
        <v>374.50112866817153</v>
      </c>
      <c r="LC102" s="30">
        <f t="shared" si="1171"/>
        <v>374.50112866817153</v>
      </c>
      <c r="LD102" s="30">
        <f t="shared" si="1171"/>
        <v>374.50112866817153</v>
      </c>
      <c r="LE102" s="30">
        <f t="shared" si="1369"/>
        <v>374.50112866817153</v>
      </c>
      <c r="LF102" s="30">
        <f t="shared" si="1369"/>
        <v>374.50112866817153</v>
      </c>
      <c r="LG102" s="30">
        <f t="shared" si="1369"/>
        <v>374.50112866817153</v>
      </c>
      <c r="LH102" s="30">
        <f t="shared" si="1369"/>
        <v>374.50112866817153</v>
      </c>
      <c r="LI102" s="30">
        <f t="shared" si="1369"/>
        <v>374.50112866817153</v>
      </c>
      <c r="LJ102" s="30">
        <f t="shared" si="1369"/>
        <v>374.50112866817153</v>
      </c>
      <c r="LK102" s="30">
        <f t="shared" si="1370"/>
        <v>374.50112866817153</v>
      </c>
      <c r="LL102" s="30">
        <f t="shared" si="1370"/>
        <v>374.50112866817153</v>
      </c>
      <c r="LM102" s="30">
        <f t="shared" si="1370"/>
        <v>374.50112866817153</v>
      </c>
      <c r="LN102" s="30">
        <f t="shared" si="1370"/>
        <v>374.50112866817153</v>
      </c>
      <c r="LO102" s="30">
        <f t="shared" si="1370"/>
        <v>374.50112866817153</v>
      </c>
      <c r="LP102" s="30">
        <f t="shared" si="1370"/>
        <v>374.50112866817153</v>
      </c>
      <c r="LQ102" s="30">
        <f t="shared" si="1370"/>
        <v>374.50112866817153</v>
      </c>
      <c r="LR102" s="30">
        <f t="shared" si="1370"/>
        <v>646.51467268623026</v>
      </c>
      <c r="LS102" s="30">
        <f t="shared" si="1370"/>
        <v>374.50112866817153</v>
      </c>
      <c r="LT102" s="69">
        <f t="shared" si="1060"/>
        <v>442.50451467268624</v>
      </c>
      <c r="LU102" s="40">
        <f t="shared" si="1061"/>
        <v>374.50112866817153</v>
      </c>
      <c r="LV102" s="40">
        <f t="shared" si="1062"/>
        <v>0</v>
      </c>
    </row>
    <row r="103" spans="1:334" x14ac:dyDescent="0.25">
      <c r="A103" s="21">
        <f t="shared" si="1063"/>
        <v>102</v>
      </c>
      <c r="B103" s="22" t="s">
        <v>6</v>
      </c>
      <c r="C103" s="21" t="s">
        <v>553</v>
      </c>
      <c r="D103" s="22" t="s">
        <v>7</v>
      </c>
      <c r="E103" s="97" t="s">
        <v>1333</v>
      </c>
      <c r="F103" s="21" t="s">
        <v>1334</v>
      </c>
      <c r="G103" s="23" t="s">
        <v>79</v>
      </c>
      <c r="H103" s="24" t="s">
        <v>463</v>
      </c>
      <c r="I103" s="21" t="s">
        <v>196</v>
      </c>
      <c r="J103" s="94">
        <v>41297</v>
      </c>
      <c r="K103" s="94">
        <v>43030</v>
      </c>
      <c r="L103" s="21" t="s">
        <v>275</v>
      </c>
      <c r="M103" s="51">
        <v>604</v>
      </c>
      <c r="N103" s="51">
        <v>1009</v>
      </c>
      <c r="O103" s="26">
        <v>0.12</v>
      </c>
      <c r="P103" s="52">
        <v>600430</v>
      </c>
      <c r="Q103" s="52">
        <v>620134.03</v>
      </c>
      <c r="R103" s="52">
        <v>580004</v>
      </c>
      <c r="S103" s="52">
        <v>1435743</v>
      </c>
      <c r="T103" s="51">
        <v>1778000</v>
      </c>
      <c r="U103" s="51">
        <v>1716908.5900000003</v>
      </c>
      <c r="V103" s="51">
        <v>1553009.5999999999</v>
      </c>
      <c r="W103" s="51">
        <v>1222520.6199999996</v>
      </c>
      <c r="X103" s="51">
        <v>1750073.2500000002</v>
      </c>
      <c r="Y103" s="51">
        <v>2087673.66</v>
      </c>
      <c r="Z103" s="51">
        <v>1810863</v>
      </c>
      <c r="AA103" s="51">
        <v>1633613</v>
      </c>
      <c r="AB103" s="51">
        <v>1163487.0599999998</v>
      </c>
      <c r="AC103" s="51">
        <v>1378452.8200000003</v>
      </c>
      <c r="AD103" s="51">
        <v>1153585</v>
      </c>
      <c r="AE103" s="51">
        <v>1796794</v>
      </c>
      <c r="AF103" s="51">
        <v>1649945</v>
      </c>
      <c r="AG103" s="51">
        <v>1420093.09</v>
      </c>
      <c r="AH103" s="51">
        <v>1655311</v>
      </c>
      <c r="AI103" s="51">
        <v>1736870.56</v>
      </c>
      <c r="AJ103" s="51">
        <v>1812057.32</v>
      </c>
      <c r="AK103" s="51">
        <v>2175913</v>
      </c>
      <c r="AL103" s="51">
        <v>2455281</v>
      </c>
      <c r="AM103" s="51">
        <v>1421875.95</v>
      </c>
      <c r="AN103" s="51">
        <v>1411909.85</v>
      </c>
      <c r="AO103" s="51">
        <v>1947005</v>
      </c>
      <c r="AP103" s="51">
        <v>1928317.22</v>
      </c>
      <c r="AQ103" s="51">
        <v>2022808</v>
      </c>
      <c r="AR103" s="51">
        <v>2249836</v>
      </c>
      <c r="AS103" s="51">
        <v>1403656.87</v>
      </c>
      <c r="AT103" s="51">
        <v>1701152.9</v>
      </c>
      <c r="AU103" s="25">
        <v>2448200.8206189377</v>
      </c>
      <c r="AV103" s="25">
        <v>1774846.8508051713</v>
      </c>
      <c r="AW103" s="25">
        <v>1850037</v>
      </c>
      <c r="AX103" s="25">
        <v>2521443.6800000002</v>
      </c>
      <c r="AY103" s="25">
        <v>1973348.6610757923</v>
      </c>
      <c r="AZ103" s="25">
        <v>1730474.57</v>
      </c>
      <c r="BA103" s="25">
        <v>1349951.5751249664</v>
      </c>
      <c r="BB103" s="25">
        <v>1592046</v>
      </c>
      <c r="BC103" s="25">
        <v>2119129</v>
      </c>
      <c r="BD103" s="75">
        <v>2055264.07</v>
      </c>
      <c r="BE103" s="75">
        <v>1455853.28</v>
      </c>
      <c r="BF103" s="75">
        <v>1734813.15</v>
      </c>
      <c r="BG103" s="75">
        <v>1089725.21</v>
      </c>
      <c r="BH103" s="75">
        <v>1090006.6100000001</v>
      </c>
      <c r="BI103" s="75">
        <v>1744719.49</v>
      </c>
      <c r="BJ103" s="75">
        <v>1977041.13</v>
      </c>
      <c r="BK103" s="75">
        <v>1802494.26</v>
      </c>
      <c r="BL103" s="75">
        <v>1795119.36</v>
      </c>
      <c r="BM103" s="75">
        <v>1892045.47</v>
      </c>
      <c r="BN103" s="75">
        <v>2276615.13</v>
      </c>
      <c r="BO103" s="75">
        <v>1652350.26</v>
      </c>
      <c r="BP103" s="28">
        <f t="shared" si="1057"/>
        <v>1904032.5549999999</v>
      </c>
      <c r="BQ103" s="29">
        <f t="shared" si="1499"/>
        <v>994.08940397350989</v>
      </c>
      <c r="BR103" s="29">
        <f t="shared" si="1500"/>
        <v>1026.7119701986755</v>
      </c>
      <c r="BS103" s="29">
        <f t="shared" si="1501"/>
        <v>960.27152317880791</v>
      </c>
      <c r="BT103" s="29">
        <f t="shared" si="1502"/>
        <v>2377.0579470198677</v>
      </c>
      <c r="BU103" s="29">
        <f t="shared" si="1503"/>
        <v>2943.7086092715231</v>
      </c>
      <c r="BV103" s="29">
        <f t="shared" si="1504"/>
        <v>2842.5638907284774</v>
      </c>
      <c r="BW103" s="29">
        <f t="shared" si="1505"/>
        <v>2571.2079470198673</v>
      </c>
      <c r="BX103" s="29">
        <f t="shared" si="1506"/>
        <v>2024.0407615894035</v>
      </c>
      <c r="BY103" s="29">
        <f t="shared" si="1507"/>
        <v>2897.4722682119209</v>
      </c>
      <c r="BZ103" s="29">
        <f t="shared" si="1508"/>
        <v>3456.4133443708606</v>
      </c>
      <c r="CA103" s="29">
        <f t="shared" si="1509"/>
        <v>2998.1175496688743</v>
      </c>
      <c r="CB103" s="29">
        <f t="shared" si="1510"/>
        <v>2704.6572847682119</v>
      </c>
      <c r="CC103" s="29">
        <f t="shared" si="1511"/>
        <v>1926.3030794701983</v>
      </c>
      <c r="CD103" s="29">
        <f t="shared" si="1512"/>
        <v>2282.2066556291397</v>
      </c>
      <c r="CE103" s="29">
        <f t="shared" si="1513"/>
        <v>1909.908940397351</v>
      </c>
      <c r="CF103" s="29">
        <f t="shared" si="1514"/>
        <v>2974.8245033112585</v>
      </c>
      <c r="CG103" s="29">
        <f t="shared" si="1515"/>
        <v>2731.6970198675494</v>
      </c>
      <c r="CH103" s="29">
        <f t="shared" si="1516"/>
        <v>2351.1475</v>
      </c>
      <c r="CI103" s="29">
        <f t="shared" si="1517"/>
        <v>2740.5811258278145</v>
      </c>
      <c r="CJ103" s="29">
        <f t="shared" si="1518"/>
        <v>2875.6135099337748</v>
      </c>
      <c r="CK103" s="29">
        <f t="shared" si="1519"/>
        <v>3000.0949006622518</v>
      </c>
      <c r="CL103" s="29">
        <f t="shared" si="1520"/>
        <v>3602.5049668874171</v>
      </c>
      <c r="CM103" s="29">
        <f t="shared" si="1521"/>
        <v>4065.0347682119204</v>
      </c>
      <c r="CN103" s="29">
        <f t="shared" si="1522"/>
        <v>2354.0992549668872</v>
      </c>
      <c r="CO103" s="29">
        <f t="shared" si="1523"/>
        <v>2337.5990894039737</v>
      </c>
      <c r="CP103" s="29">
        <f t="shared" si="1524"/>
        <v>3223.5182119205297</v>
      </c>
      <c r="CQ103" s="29">
        <f t="shared" si="1525"/>
        <v>3192.5781788079471</v>
      </c>
      <c r="CR103" s="29">
        <f t="shared" si="1497"/>
        <v>3349.019867549669</v>
      </c>
      <c r="CS103" s="29">
        <f t="shared" si="1496"/>
        <v>3724.8940397350993</v>
      </c>
      <c r="CT103" s="29">
        <f t="shared" si="1496"/>
        <v>2323.9352152317883</v>
      </c>
      <c r="CU103" s="29">
        <f t="shared" si="1496"/>
        <v>2816.4783112582782</v>
      </c>
      <c r="CV103" s="29">
        <f t="shared" si="1496"/>
        <v>4053.3126169187713</v>
      </c>
      <c r="CW103" s="29">
        <f t="shared" si="1496"/>
        <v>2938.4881635847205</v>
      </c>
      <c r="CX103" s="29">
        <f t="shared" si="1488"/>
        <v>3062.9751655629138</v>
      </c>
      <c r="CY103" s="29">
        <f t="shared" si="1488"/>
        <v>4174.5756291390735</v>
      </c>
      <c r="CZ103" s="29">
        <f t="shared" si="1488"/>
        <v>3267.1335448274708</v>
      </c>
      <c r="DA103" s="29">
        <f t="shared" si="1488"/>
        <v>2865.0241225165564</v>
      </c>
      <c r="DB103" s="29">
        <f t="shared" si="1488"/>
        <v>2235.0191641141828</v>
      </c>
      <c r="DC103" s="29">
        <f t="shared" si="1488"/>
        <v>2635.837748344371</v>
      </c>
      <c r="DD103" s="29">
        <f t="shared" si="1488"/>
        <v>3508.4917218543046</v>
      </c>
      <c r="DE103" s="29">
        <f t="shared" si="1526"/>
        <v>3402.7550827814571</v>
      </c>
      <c r="DF103" s="29">
        <f t="shared" si="1527"/>
        <v>2410.3531125827817</v>
      </c>
      <c r="DG103" s="29">
        <f t="shared" si="1528"/>
        <v>2872.2072019867546</v>
      </c>
      <c r="DH103" s="29">
        <f t="shared" si="1529"/>
        <v>1804.180811258278</v>
      </c>
      <c r="DI103" s="29">
        <f t="shared" si="1530"/>
        <v>1804.6467052980133</v>
      </c>
      <c r="DJ103" s="29">
        <f t="shared" si="1531"/>
        <v>2888.6084271523177</v>
      </c>
      <c r="DK103" s="29">
        <f t="shared" si="1531"/>
        <v>3273.2469039735097</v>
      </c>
      <c r="DL103" s="29">
        <f t="shared" si="1531"/>
        <v>2984.2620198675495</v>
      </c>
      <c r="DM103" s="29">
        <f t="shared" si="1531"/>
        <v>2972.0519205298015</v>
      </c>
      <c r="DN103" s="29">
        <f t="shared" si="1498"/>
        <v>3132.5256125827814</v>
      </c>
      <c r="DO103" s="29">
        <f t="shared" si="1498"/>
        <v>3769.2303476821189</v>
      </c>
      <c r="DP103" s="29">
        <f t="shared" si="1498"/>
        <v>2735.6792384105961</v>
      </c>
      <c r="DQ103" s="105">
        <f t="shared" si="1532"/>
        <v>3152.3717798013245</v>
      </c>
      <c r="DR103" s="51">
        <v>272430</v>
      </c>
      <c r="DS103" s="51">
        <v>272430</v>
      </c>
      <c r="DT103" s="51">
        <v>272430</v>
      </c>
      <c r="DU103" s="51">
        <v>272430</v>
      </c>
      <c r="DV103" s="51">
        <v>272430</v>
      </c>
      <c r="DW103" s="51">
        <v>272430</v>
      </c>
      <c r="DX103" s="51">
        <v>272430</v>
      </c>
      <c r="DY103" s="51">
        <v>272430</v>
      </c>
      <c r="DZ103" s="51">
        <v>272430</v>
      </c>
      <c r="EA103" s="51">
        <v>276062</v>
      </c>
      <c r="EB103" s="51">
        <v>286052</v>
      </c>
      <c r="EC103" s="51">
        <v>286052</v>
      </c>
      <c r="ED103" s="51">
        <v>286052</v>
      </c>
      <c r="EE103" s="51">
        <v>286052</v>
      </c>
      <c r="EF103" s="51">
        <v>286052</v>
      </c>
      <c r="EG103" s="51">
        <v>286052</v>
      </c>
      <c r="EH103" s="51">
        <v>286052</v>
      </c>
      <c r="EI103" s="51">
        <v>286052</v>
      </c>
      <c r="EJ103" s="51">
        <v>286052</v>
      </c>
      <c r="EK103" s="51">
        <v>286052</v>
      </c>
      <c r="EL103" s="51">
        <v>286052</v>
      </c>
      <c r="EM103" s="51">
        <v>289866</v>
      </c>
      <c r="EN103" s="51">
        <v>300354</v>
      </c>
      <c r="EO103" s="51">
        <v>300354</v>
      </c>
      <c r="EP103" s="51">
        <v>300354</v>
      </c>
      <c r="EQ103" s="51">
        <v>300354</v>
      </c>
      <c r="ER103" s="51">
        <v>300354</v>
      </c>
      <c r="ES103" s="25">
        <v>300354</v>
      </c>
      <c r="ET103" s="25">
        <v>300354</v>
      </c>
      <c r="EU103" s="25">
        <v>300354</v>
      </c>
      <c r="EV103" s="25">
        <v>300354</v>
      </c>
      <c r="EW103" s="25">
        <v>300354</v>
      </c>
      <c r="EX103" s="25">
        <v>300354</v>
      </c>
      <c r="EY103" s="25">
        <v>304359</v>
      </c>
      <c r="EZ103" s="25">
        <v>315372</v>
      </c>
      <c r="FA103" s="25">
        <v>315372</v>
      </c>
      <c r="FB103" s="25">
        <v>315372</v>
      </c>
      <c r="FC103" s="25">
        <v>315372</v>
      </c>
      <c r="FD103" s="25">
        <v>315372</v>
      </c>
      <c r="FE103" s="25">
        <v>315373</v>
      </c>
      <c r="FF103" s="25">
        <v>315373</v>
      </c>
      <c r="FG103" s="25">
        <v>315373</v>
      </c>
      <c r="FH103" s="25">
        <v>315373</v>
      </c>
      <c r="FI103" s="25">
        <v>315373</v>
      </c>
      <c r="FJ103" s="25">
        <v>315373</v>
      </c>
      <c r="FK103" s="25">
        <v>315373</v>
      </c>
      <c r="FL103" s="25">
        <v>315373</v>
      </c>
      <c r="FM103" s="25">
        <v>315373</v>
      </c>
      <c r="FN103" s="25">
        <v>315373</v>
      </c>
      <c r="FO103" s="25">
        <v>315373</v>
      </c>
      <c r="FP103" s="25">
        <v>315373</v>
      </c>
      <c r="FQ103" s="75">
        <v>315373</v>
      </c>
      <c r="FR103" s="28">
        <f t="shared" si="1058"/>
        <v>315373</v>
      </c>
      <c r="FS103" s="51">
        <v>0</v>
      </c>
      <c r="FT103" s="51">
        <v>0</v>
      </c>
      <c r="FU103" s="51">
        <v>0</v>
      </c>
      <c r="FV103" s="51">
        <v>0</v>
      </c>
      <c r="FW103" s="51">
        <v>0</v>
      </c>
      <c r="FX103" s="51">
        <v>0</v>
      </c>
      <c r="FY103" s="51">
        <v>0</v>
      </c>
      <c r="FZ103" s="51">
        <v>0</v>
      </c>
      <c r="GA103" s="51">
        <v>0</v>
      </c>
      <c r="GB103" s="51">
        <v>0</v>
      </c>
      <c r="GC103" s="51">
        <v>0</v>
      </c>
      <c r="GD103" s="51">
        <v>0</v>
      </c>
      <c r="GE103" s="51">
        <v>0</v>
      </c>
      <c r="GF103" s="51">
        <v>0</v>
      </c>
      <c r="GG103" s="51">
        <v>0</v>
      </c>
      <c r="GH103" s="51">
        <v>0</v>
      </c>
      <c r="GI103" s="51">
        <v>0</v>
      </c>
      <c r="GJ103" s="51">
        <v>0</v>
      </c>
      <c r="GK103" s="51">
        <v>0</v>
      </c>
      <c r="GL103" s="51">
        <v>0</v>
      </c>
      <c r="GM103" s="51">
        <v>0</v>
      </c>
      <c r="GN103" s="51">
        <v>0</v>
      </c>
      <c r="GO103" s="51">
        <v>0</v>
      </c>
      <c r="GP103" s="51">
        <v>0</v>
      </c>
      <c r="GQ103" s="25">
        <v>0</v>
      </c>
      <c r="GR103" s="25">
        <v>0</v>
      </c>
      <c r="GS103" s="25">
        <v>0</v>
      </c>
      <c r="GT103" s="25">
        <v>0</v>
      </c>
      <c r="GU103" s="25">
        <v>0</v>
      </c>
      <c r="GV103" s="25">
        <v>0</v>
      </c>
      <c r="GW103" s="25">
        <v>0</v>
      </c>
      <c r="GX103" s="25">
        <v>0</v>
      </c>
      <c r="GY103" s="25">
        <v>0</v>
      </c>
      <c r="GZ103" s="25">
        <v>0</v>
      </c>
      <c r="HA103" s="25">
        <v>0</v>
      </c>
      <c r="HB103" s="25">
        <v>0</v>
      </c>
      <c r="HC103" s="75">
        <v>0</v>
      </c>
      <c r="HD103" s="75">
        <v>0</v>
      </c>
      <c r="HE103" s="75">
        <v>0</v>
      </c>
      <c r="HF103" s="75">
        <v>0</v>
      </c>
      <c r="HG103" s="75">
        <v>0</v>
      </c>
      <c r="HH103" s="75">
        <v>0</v>
      </c>
      <c r="HI103" s="75">
        <v>0</v>
      </c>
      <c r="HJ103" s="75">
        <v>0</v>
      </c>
      <c r="HK103" s="75">
        <v>0</v>
      </c>
      <c r="HL103" s="75">
        <v>0</v>
      </c>
      <c r="HM103" s="75">
        <v>0</v>
      </c>
      <c r="HN103" s="75">
        <v>0</v>
      </c>
      <c r="HO103" s="75">
        <v>0</v>
      </c>
      <c r="HP103" s="75">
        <v>0</v>
      </c>
      <c r="HQ103" s="75">
        <v>0</v>
      </c>
      <c r="HR103" s="75">
        <v>0</v>
      </c>
      <c r="HS103" s="51">
        <f t="shared" si="1265"/>
        <v>272430</v>
      </c>
      <c r="HT103" s="51">
        <f t="shared" si="1266"/>
        <v>272430</v>
      </c>
      <c r="HU103" s="51">
        <f t="shared" si="1267"/>
        <v>272430</v>
      </c>
      <c r="HV103" s="51">
        <f t="shared" si="1268"/>
        <v>272430</v>
      </c>
      <c r="HW103" s="51">
        <f t="shared" si="1269"/>
        <v>272430</v>
      </c>
      <c r="HX103" s="51">
        <f t="shared" si="1270"/>
        <v>272430</v>
      </c>
      <c r="HY103" s="51">
        <f t="shared" si="1271"/>
        <v>272430</v>
      </c>
      <c r="HZ103" s="51">
        <f t="shared" si="1272"/>
        <v>272430</v>
      </c>
      <c r="IA103" s="51">
        <f t="shared" si="1273"/>
        <v>272430</v>
      </c>
      <c r="IB103" s="51">
        <f t="shared" si="1274"/>
        <v>276062</v>
      </c>
      <c r="IC103" s="51">
        <f t="shared" si="1275"/>
        <v>286052</v>
      </c>
      <c r="ID103" s="51">
        <f t="shared" si="1276"/>
        <v>286052</v>
      </c>
      <c r="IE103" s="51">
        <f t="shared" si="1277"/>
        <v>286052</v>
      </c>
      <c r="IF103" s="51">
        <f t="shared" si="1278"/>
        <v>286052</v>
      </c>
      <c r="IG103" s="51">
        <f t="shared" si="1279"/>
        <v>286052</v>
      </c>
      <c r="IH103" s="51">
        <f t="shared" si="1280"/>
        <v>286052</v>
      </c>
      <c r="II103" s="51">
        <f t="shared" si="1281"/>
        <v>286052</v>
      </c>
      <c r="IJ103" s="51">
        <f t="shared" si="1282"/>
        <v>286052</v>
      </c>
      <c r="IK103" s="51">
        <f t="shared" si="1283"/>
        <v>286052</v>
      </c>
      <c r="IL103" s="51">
        <f t="shared" si="1284"/>
        <v>286052</v>
      </c>
      <c r="IM103" s="51">
        <f t="shared" si="1285"/>
        <v>286052</v>
      </c>
      <c r="IN103" s="51">
        <f t="shared" si="1286"/>
        <v>289866</v>
      </c>
      <c r="IO103" s="51">
        <f t="shared" si="1287"/>
        <v>300354</v>
      </c>
      <c r="IP103" s="51">
        <f t="shared" si="1288"/>
        <v>300354</v>
      </c>
      <c r="IQ103" s="51">
        <f t="shared" si="1494"/>
        <v>300354</v>
      </c>
      <c r="IR103" s="51">
        <f t="shared" si="1495"/>
        <v>300354</v>
      </c>
      <c r="IS103" s="51">
        <f t="shared" si="1134"/>
        <v>300354</v>
      </c>
      <c r="IT103" s="51">
        <f t="shared" si="1135"/>
        <v>300354</v>
      </c>
      <c r="IU103" s="51">
        <f t="shared" si="1136"/>
        <v>300354</v>
      </c>
      <c r="IV103" s="51">
        <f t="shared" si="1137"/>
        <v>300354</v>
      </c>
      <c r="IW103" s="51">
        <f t="shared" si="1489"/>
        <v>300354</v>
      </c>
      <c r="IX103" s="25">
        <f t="shared" si="1289"/>
        <v>300354</v>
      </c>
      <c r="IY103" s="25">
        <f t="shared" si="1490"/>
        <v>300354</v>
      </c>
      <c r="IZ103" s="25">
        <f t="shared" si="1491"/>
        <v>304359</v>
      </c>
      <c r="JA103" s="25">
        <f t="shared" si="1331"/>
        <v>315372</v>
      </c>
      <c r="JB103" s="25">
        <f t="shared" si="1293"/>
        <v>315372</v>
      </c>
      <c r="JC103" s="25">
        <f t="shared" si="1294"/>
        <v>315372</v>
      </c>
      <c r="JD103" s="25">
        <f t="shared" si="835"/>
        <v>315372</v>
      </c>
      <c r="JE103" s="25">
        <f t="shared" si="836"/>
        <v>315372</v>
      </c>
      <c r="JF103" s="25">
        <f t="shared" si="1367"/>
        <v>315373</v>
      </c>
      <c r="JG103" s="25">
        <f t="shared" si="1368"/>
        <v>315373</v>
      </c>
      <c r="JH103" s="25">
        <f t="shared" si="1332"/>
        <v>315373</v>
      </c>
      <c r="JI103" s="25">
        <f t="shared" si="1333"/>
        <v>315373</v>
      </c>
      <c r="JJ103" s="25">
        <f t="shared" si="1329"/>
        <v>315373</v>
      </c>
      <c r="JK103" s="25">
        <f t="shared" si="1330"/>
        <v>315373</v>
      </c>
      <c r="JL103" s="25">
        <f t="shared" si="1492"/>
        <v>315373</v>
      </c>
      <c r="JM103" s="25">
        <f t="shared" si="1493"/>
        <v>315373</v>
      </c>
      <c r="JN103" s="25">
        <f t="shared" si="1295"/>
        <v>315373</v>
      </c>
      <c r="JO103" s="25">
        <f t="shared" si="1296"/>
        <v>315373</v>
      </c>
      <c r="JP103" s="25">
        <f t="shared" si="1290"/>
        <v>315373</v>
      </c>
      <c r="JQ103" s="25">
        <f t="shared" si="1291"/>
        <v>315373</v>
      </c>
      <c r="JR103" s="25">
        <f t="shared" si="1292"/>
        <v>315373</v>
      </c>
      <c r="JS103" s="28">
        <f t="shared" si="1059"/>
        <v>315373</v>
      </c>
      <c r="JT103" s="30">
        <f t="shared" si="1138"/>
        <v>270</v>
      </c>
      <c r="JU103" s="30">
        <f t="shared" si="1139"/>
        <v>270</v>
      </c>
      <c r="JV103" s="30">
        <f t="shared" si="1140"/>
        <v>270</v>
      </c>
      <c r="JW103" s="30">
        <f t="shared" si="1141"/>
        <v>270</v>
      </c>
      <c r="JX103" s="30">
        <f t="shared" si="1142"/>
        <v>270</v>
      </c>
      <c r="JY103" s="30">
        <f t="shared" si="1143"/>
        <v>270</v>
      </c>
      <c r="JZ103" s="30">
        <f t="shared" si="1144"/>
        <v>270</v>
      </c>
      <c r="KA103" s="30">
        <f t="shared" si="1145"/>
        <v>270</v>
      </c>
      <c r="KB103" s="30">
        <f t="shared" si="1146"/>
        <v>270</v>
      </c>
      <c r="KC103" s="30">
        <f t="shared" si="1147"/>
        <v>273.59960356788901</v>
      </c>
      <c r="KD103" s="30">
        <f t="shared" si="1148"/>
        <v>283.50049554013873</v>
      </c>
      <c r="KE103" s="30">
        <f t="shared" si="1149"/>
        <v>283.50049554013873</v>
      </c>
      <c r="KF103" s="30">
        <f t="shared" si="1150"/>
        <v>283.50049554013873</v>
      </c>
      <c r="KG103" s="30">
        <f t="shared" si="1151"/>
        <v>283.50049554013873</v>
      </c>
      <c r="KH103" s="30">
        <f t="shared" si="1152"/>
        <v>283.50049554013873</v>
      </c>
      <c r="KI103" s="30">
        <f t="shared" si="1153"/>
        <v>283.50049554013873</v>
      </c>
      <c r="KJ103" s="30">
        <f t="shared" si="1154"/>
        <v>283.50049554013873</v>
      </c>
      <c r="KK103" s="30">
        <f t="shared" si="1155"/>
        <v>283.50049554013873</v>
      </c>
      <c r="KL103" s="30">
        <f t="shared" si="1156"/>
        <v>283.50049554013873</v>
      </c>
      <c r="KM103" s="30">
        <f t="shared" si="1157"/>
        <v>283.50049554013873</v>
      </c>
      <c r="KN103" s="30">
        <f t="shared" si="1158"/>
        <v>283.50049554013873</v>
      </c>
      <c r="KO103" s="30">
        <f t="shared" si="1159"/>
        <v>287.28047571853318</v>
      </c>
      <c r="KP103" s="30">
        <f t="shared" si="1160"/>
        <v>297.6749256689792</v>
      </c>
      <c r="KQ103" s="30">
        <f t="shared" si="1161"/>
        <v>297.6749256689792</v>
      </c>
      <c r="KR103" s="30">
        <f t="shared" si="1162"/>
        <v>297.6749256689792</v>
      </c>
      <c r="KS103" s="30">
        <f t="shared" si="1163"/>
        <v>297.6749256689792</v>
      </c>
      <c r="KT103" s="30">
        <f t="shared" si="1164"/>
        <v>297.6749256689792</v>
      </c>
      <c r="KU103" s="30">
        <f t="shared" si="1165"/>
        <v>297.6749256689792</v>
      </c>
      <c r="KV103" s="30">
        <f t="shared" si="1166"/>
        <v>297.6749256689792</v>
      </c>
      <c r="KW103" s="30">
        <f t="shared" si="1167"/>
        <v>297.6749256689792</v>
      </c>
      <c r="KX103" s="30">
        <f t="shared" si="1168"/>
        <v>297.6749256689792</v>
      </c>
      <c r="KY103" s="30">
        <f t="shared" si="1169"/>
        <v>297.6749256689792</v>
      </c>
      <c r="KZ103" s="30">
        <f t="shared" si="1170"/>
        <v>297.6749256689792</v>
      </c>
      <c r="LA103" s="30">
        <f t="shared" si="1171"/>
        <v>301.64420218037662</v>
      </c>
      <c r="LB103" s="30">
        <f t="shared" si="1171"/>
        <v>312.55896927651139</v>
      </c>
      <c r="LC103" s="30">
        <f t="shared" si="1171"/>
        <v>312.55896927651139</v>
      </c>
      <c r="LD103" s="30">
        <f t="shared" si="1171"/>
        <v>312.55896927651139</v>
      </c>
      <c r="LE103" s="30">
        <f t="shared" si="1369"/>
        <v>312.55896927651139</v>
      </c>
      <c r="LF103" s="30">
        <f t="shared" si="1369"/>
        <v>312.55896927651139</v>
      </c>
      <c r="LG103" s="30">
        <f t="shared" si="1369"/>
        <v>312.55996035678891</v>
      </c>
      <c r="LH103" s="30">
        <f t="shared" si="1369"/>
        <v>312.55996035678891</v>
      </c>
      <c r="LI103" s="30">
        <f t="shared" si="1369"/>
        <v>312.55996035678891</v>
      </c>
      <c r="LJ103" s="30">
        <f t="shared" si="1369"/>
        <v>312.55996035678891</v>
      </c>
      <c r="LK103" s="30">
        <f t="shared" si="1370"/>
        <v>312.55996035678891</v>
      </c>
      <c r="LL103" s="30">
        <f t="shared" si="1370"/>
        <v>312.55996035678891</v>
      </c>
      <c r="LM103" s="30">
        <f t="shared" si="1370"/>
        <v>312.55996035678891</v>
      </c>
      <c r="LN103" s="30">
        <f t="shared" si="1370"/>
        <v>312.55996035678891</v>
      </c>
      <c r="LO103" s="30">
        <f t="shared" si="1370"/>
        <v>312.55996035678891</v>
      </c>
      <c r="LP103" s="30">
        <f t="shared" si="1370"/>
        <v>312.55996035678891</v>
      </c>
      <c r="LQ103" s="30">
        <f t="shared" si="1370"/>
        <v>312.55996035678891</v>
      </c>
      <c r="LR103" s="30">
        <f t="shared" si="1370"/>
        <v>312.55996035678891</v>
      </c>
      <c r="LS103" s="30">
        <f t="shared" si="1370"/>
        <v>312.55996035678891</v>
      </c>
      <c r="LT103" s="69">
        <f t="shared" si="1060"/>
        <v>312.55996035678891</v>
      </c>
      <c r="LU103" s="40">
        <f t="shared" si="1061"/>
        <v>312.55996035678891</v>
      </c>
      <c r="LV103" s="40">
        <f t="shared" si="1062"/>
        <v>0</v>
      </c>
    </row>
    <row r="104" spans="1:334" x14ac:dyDescent="0.25">
      <c r="A104" s="21">
        <f t="shared" si="1063"/>
        <v>103</v>
      </c>
      <c r="B104" s="22" t="s">
        <v>6</v>
      </c>
      <c r="C104" s="21" t="s">
        <v>554</v>
      </c>
      <c r="D104" s="22" t="s">
        <v>7</v>
      </c>
      <c r="E104" s="23" t="s">
        <v>794</v>
      </c>
      <c r="F104" s="21" t="s">
        <v>1033</v>
      </c>
      <c r="G104" s="23" t="s">
        <v>229</v>
      </c>
      <c r="H104" s="24" t="s">
        <v>1509</v>
      </c>
      <c r="I104" s="21" t="s">
        <v>196</v>
      </c>
      <c r="J104" s="94">
        <v>41418</v>
      </c>
      <c r="K104" s="94">
        <v>43106</v>
      </c>
      <c r="L104" s="21" t="s">
        <v>275</v>
      </c>
      <c r="M104" s="51">
        <v>461</v>
      </c>
      <c r="N104" s="51">
        <v>770</v>
      </c>
      <c r="O104" s="26">
        <v>0.12</v>
      </c>
      <c r="P104" s="52">
        <v>0</v>
      </c>
      <c r="Q104" s="52">
        <v>0</v>
      </c>
      <c r="R104" s="52">
        <v>400000</v>
      </c>
      <c r="S104" s="52">
        <v>678000</v>
      </c>
      <c r="T104" s="51">
        <v>976000</v>
      </c>
      <c r="U104" s="51">
        <v>465826.67</v>
      </c>
      <c r="V104" s="51">
        <v>531000</v>
      </c>
      <c r="W104" s="51">
        <v>578000</v>
      </c>
      <c r="X104" s="51">
        <v>622000</v>
      </c>
      <c r="Y104" s="51">
        <v>792341</v>
      </c>
      <c r="Z104" s="51">
        <v>849470</v>
      </c>
      <c r="AA104" s="51">
        <v>651551.29</v>
      </c>
      <c r="AB104" s="51">
        <v>632739.83000000007</v>
      </c>
      <c r="AC104" s="51">
        <v>700933.92999999993</v>
      </c>
      <c r="AD104" s="51">
        <v>525234</v>
      </c>
      <c r="AE104" s="51">
        <v>896909.38</v>
      </c>
      <c r="AF104" s="51">
        <v>1007849</v>
      </c>
      <c r="AG104" s="51">
        <v>392942</v>
      </c>
      <c r="AH104" s="51">
        <v>557157</v>
      </c>
      <c r="AI104" s="51">
        <v>451036</v>
      </c>
      <c r="AJ104" s="51">
        <v>680849</v>
      </c>
      <c r="AK104" s="51">
        <v>944171</v>
      </c>
      <c r="AL104" s="51">
        <v>860156.55</v>
      </c>
      <c r="AM104" s="51">
        <v>577710.72</v>
      </c>
      <c r="AN104" s="51">
        <v>646234.35</v>
      </c>
      <c r="AO104" s="51">
        <v>682515.64</v>
      </c>
      <c r="AP104" s="51">
        <v>593925.68999999994</v>
      </c>
      <c r="AQ104" s="51">
        <v>986573.88</v>
      </c>
      <c r="AR104" s="51">
        <v>2583378.0700000003</v>
      </c>
      <c r="AS104" s="51">
        <v>611314.66</v>
      </c>
      <c r="AT104" s="51">
        <v>523530.59</v>
      </c>
      <c r="AU104" s="25">
        <v>565792.7093585172</v>
      </c>
      <c r="AV104" s="25">
        <v>532909.9317898798</v>
      </c>
      <c r="AW104" s="25">
        <v>1057269.99</v>
      </c>
      <c r="AX104" s="25">
        <v>1030306.608518508</v>
      </c>
      <c r="AY104" s="25">
        <v>1068466.1125377121</v>
      </c>
      <c r="AZ104" s="25">
        <v>766513.57</v>
      </c>
      <c r="BA104" s="25">
        <v>470559.45030108566</v>
      </c>
      <c r="BB104" s="25">
        <v>689018.05</v>
      </c>
      <c r="BC104" s="25">
        <v>1164765.18</v>
      </c>
      <c r="BD104" s="75">
        <v>1038010.12</v>
      </c>
      <c r="BE104" s="75">
        <v>516933.34</v>
      </c>
      <c r="BF104" s="75">
        <v>678164.76</v>
      </c>
      <c r="BG104" s="75">
        <v>450587.24</v>
      </c>
      <c r="BH104" s="75">
        <v>740149.25</v>
      </c>
      <c r="BI104" s="75">
        <v>815697.05</v>
      </c>
      <c r="BJ104" s="75">
        <v>842437.19</v>
      </c>
      <c r="BK104" s="75">
        <v>511573.86</v>
      </c>
      <c r="BL104" s="75">
        <v>656627.11</v>
      </c>
      <c r="BM104" s="75">
        <v>747210.86</v>
      </c>
      <c r="BN104" s="75">
        <v>609996.71</v>
      </c>
      <c r="BO104" s="75">
        <v>1000077.16</v>
      </c>
      <c r="BP104" s="28">
        <f t="shared" si="1057"/>
        <v>753477.96</v>
      </c>
      <c r="BQ104" s="29">
        <f t="shared" si="1499"/>
        <v>0</v>
      </c>
      <c r="BR104" s="29">
        <f t="shared" si="1500"/>
        <v>0</v>
      </c>
      <c r="BS104" s="29">
        <f t="shared" si="1501"/>
        <v>867.67895878524951</v>
      </c>
      <c r="BT104" s="29">
        <f t="shared" si="1502"/>
        <v>1470.7158351409978</v>
      </c>
      <c r="BU104" s="29">
        <f t="shared" si="1503"/>
        <v>2117.1366594360088</v>
      </c>
      <c r="BV104" s="29">
        <f t="shared" si="1504"/>
        <v>1010.4699999999999</v>
      </c>
      <c r="BW104" s="29">
        <f t="shared" si="1505"/>
        <v>1151.8438177874186</v>
      </c>
      <c r="BX104" s="29">
        <f t="shared" si="1506"/>
        <v>1253.7960954446855</v>
      </c>
      <c r="BY104" s="29">
        <f t="shared" si="1507"/>
        <v>1349.240780911063</v>
      </c>
      <c r="BZ104" s="29">
        <f t="shared" si="1508"/>
        <v>1718.7440347071583</v>
      </c>
      <c r="CA104" s="29">
        <f t="shared" si="1509"/>
        <v>1842.6681127982647</v>
      </c>
      <c r="CB104" s="29">
        <f t="shared" si="1510"/>
        <v>1413.3433622559653</v>
      </c>
      <c r="CC104" s="29">
        <f t="shared" si="1511"/>
        <v>1372.5375921908894</v>
      </c>
      <c r="CD104" s="29">
        <f t="shared" si="1512"/>
        <v>1520.4640563991322</v>
      </c>
      <c r="CE104" s="29">
        <f t="shared" si="1513"/>
        <v>1139.3362255965292</v>
      </c>
      <c r="CF104" s="29">
        <f t="shared" si="1514"/>
        <v>1945.5734924078092</v>
      </c>
      <c r="CG104" s="29">
        <f t="shared" si="1515"/>
        <v>2186.2234273318873</v>
      </c>
      <c r="CH104" s="29">
        <f t="shared" si="1516"/>
        <v>852.3687635574837</v>
      </c>
      <c r="CI104" s="29">
        <f t="shared" si="1517"/>
        <v>1208.5835140997831</v>
      </c>
      <c r="CJ104" s="29">
        <f t="shared" si="1518"/>
        <v>978.38611713665944</v>
      </c>
      <c r="CK104" s="29">
        <f t="shared" si="1519"/>
        <v>1476.8958785249458</v>
      </c>
      <c r="CL104" s="29">
        <f t="shared" si="1520"/>
        <v>2048.0932754880696</v>
      </c>
      <c r="CM104" s="29">
        <f t="shared" si="1521"/>
        <v>1865.8493492407811</v>
      </c>
      <c r="CN104" s="29">
        <f t="shared" si="1522"/>
        <v>1253.1685900216919</v>
      </c>
      <c r="CO104" s="29">
        <f t="shared" si="1523"/>
        <v>1401.809869848156</v>
      </c>
      <c r="CP104" s="29">
        <f t="shared" si="1524"/>
        <v>1480.5111496746204</v>
      </c>
      <c r="CQ104" s="29">
        <f t="shared" si="1525"/>
        <v>1288.3420607375269</v>
      </c>
      <c r="CR104" s="29">
        <f t="shared" si="1497"/>
        <v>2140.0734924078092</v>
      </c>
      <c r="CS104" s="29">
        <f t="shared" si="1496"/>
        <v>5603.8569848156185</v>
      </c>
      <c r="CT104" s="29">
        <f t="shared" si="1496"/>
        <v>1326.062169197397</v>
      </c>
      <c r="CU104" s="29">
        <f t="shared" si="1496"/>
        <v>1135.6411930585684</v>
      </c>
      <c r="CV104" s="29">
        <f t="shared" si="1496"/>
        <v>1227.3160723612086</v>
      </c>
      <c r="CW104" s="29">
        <f t="shared" si="1496"/>
        <v>1155.986836854403</v>
      </c>
      <c r="CX104" s="29">
        <f t="shared" si="1488"/>
        <v>2293.4273101952276</v>
      </c>
      <c r="CY104" s="29">
        <f t="shared" si="1488"/>
        <v>2234.9384132722516</v>
      </c>
      <c r="CZ104" s="29">
        <f t="shared" si="1488"/>
        <v>2317.713910060113</v>
      </c>
      <c r="DA104" s="29">
        <f t="shared" si="1488"/>
        <v>1662.7192407809109</v>
      </c>
      <c r="DB104" s="29">
        <f t="shared" si="1488"/>
        <v>1020.7363347095134</v>
      </c>
      <c r="DC104" s="29">
        <f t="shared" si="1488"/>
        <v>1494.6161605206075</v>
      </c>
      <c r="DD104" s="29">
        <f t="shared" si="1488"/>
        <v>2526.605596529284</v>
      </c>
      <c r="DE104" s="29">
        <f t="shared" si="1526"/>
        <v>2251.6488503253795</v>
      </c>
      <c r="DF104" s="29">
        <f t="shared" si="1527"/>
        <v>1121.3304555314535</v>
      </c>
      <c r="DG104" s="29">
        <f t="shared" si="1528"/>
        <v>1471.0732321041214</v>
      </c>
      <c r="DH104" s="29">
        <f t="shared" si="1529"/>
        <v>977.4126681127982</v>
      </c>
      <c r="DI104" s="29">
        <f t="shared" si="1530"/>
        <v>1605.5298264642083</v>
      </c>
      <c r="DJ104" s="29">
        <f t="shared" si="1531"/>
        <v>1769.407917570499</v>
      </c>
      <c r="DK104" s="29">
        <f t="shared" si="1531"/>
        <v>1827.4125596529284</v>
      </c>
      <c r="DL104" s="29">
        <f t="shared" si="1531"/>
        <v>1109.7046854663774</v>
      </c>
      <c r="DM104" s="29">
        <f t="shared" si="1531"/>
        <v>1424.3538177874186</v>
      </c>
      <c r="DN104" s="29">
        <f t="shared" si="1498"/>
        <v>1620.847852494577</v>
      </c>
      <c r="DO104" s="29">
        <f t="shared" si="1498"/>
        <v>1323.2032754880693</v>
      </c>
      <c r="DP104" s="29">
        <f t="shared" si="1498"/>
        <v>2169.3647722342735</v>
      </c>
      <c r="DQ104" s="105">
        <f t="shared" si="1532"/>
        <v>1634.4424295010845</v>
      </c>
      <c r="DR104" s="51">
        <v>223300</v>
      </c>
      <c r="DS104" s="51">
        <v>223300</v>
      </c>
      <c r="DT104" s="51">
        <v>223300</v>
      </c>
      <c r="DU104" s="51">
        <v>223300</v>
      </c>
      <c r="DV104" s="51">
        <v>223300</v>
      </c>
      <c r="DW104" s="51">
        <v>223300</v>
      </c>
      <c r="DX104" s="51">
        <v>223300</v>
      </c>
      <c r="DY104" s="51">
        <v>223300</v>
      </c>
      <c r="DZ104" s="51">
        <v>223300</v>
      </c>
      <c r="EA104" s="51">
        <v>223300</v>
      </c>
      <c r="EB104" s="51">
        <v>223300</v>
      </c>
      <c r="EC104" s="51">
        <v>228947</v>
      </c>
      <c r="ED104" s="51">
        <v>231000</v>
      </c>
      <c r="EE104" s="51">
        <v>231000</v>
      </c>
      <c r="EF104" s="51">
        <v>231000</v>
      </c>
      <c r="EG104" s="51">
        <v>231000</v>
      </c>
      <c r="EH104" s="51">
        <v>231000</v>
      </c>
      <c r="EI104" s="51">
        <v>231000</v>
      </c>
      <c r="EJ104" s="51">
        <v>231000</v>
      </c>
      <c r="EK104" s="51">
        <v>231000</v>
      </c>
      <c r="EL104" s="51">
        <v>231000</v>
      </c>
      <c r="EM104" s="51">
        <v>231000</v>
      </c>
      <c r="EN104" s="51">
        <v>231000</v>
      </c>
      <c r="EO104" s="51">
        <v>242293</v>
      </c>
      <c r="EP104" s="51">
        <v>246400</v>
      </c>
      <c r="EQ104" s="51">
        <v>246400</v>
      </c>
      <c r="ER104" s="51">
        <v>246400</v>
      </c>
      <c r="ES104" s="25">
        <v>246400</v>
      </c>
      <c r="ET104" s="25">
        <v>246400</v>
      </c>
      <c r="EU104" s="25">
        <v>246400</v>
      </c>
      <c r="EV104" s="25">
        <v>246400</v>
      </c>
      <c r="EW104" s="25">
        <v>246400</v>
      </c>
      <c r="EX104" s="25">
        <v>246400</v>
      </c>
      <c r="EY104" s="25">
        <v>246400</v>
      </c>
      <c r="EZ104" s="25">
        <v>246400</v>
      </c>
      <c r="FA104" s="25">
        <v>273504</v>
      </c>
      <c r="FB104" s="25">
        <v>283360</v>
      </c>
      <c r="FC104" s="25">
        <v>283360</v>
      </c>
      <c r="FD104" s="25">
        <v>283360</v>
      </c>
      <c r="FE104" s="25">
        <v>283360</v>
      </c>
      <c r="FF104" s="25">
        <v>283360</v>
      </c>
      <c r="FG104" s="25">
        <v>283360</v>
      </c>
      <c r="FH104" s="25">
        <v>283360</v>
      </c>
      <c r="FI104" s="25">
        <v>283360</v>
      </c>
      <c r="FJ104" s="25">
        <v>283360</v>
      </c>
      <c r="FK104" s="25">
        <v>283360</v>
      </c>
      <c r="FL104" s="25">
        <v>283360</v>
      </c>
      <c r="FM104" s="25">
        <v>283360</v>
      </c>
      <c r="FN104" s="25">
        <v>283360</v>
      </c>
      <c r="FO104" s="25">
        <v>283360</v>
      </c>
      <c r="FP104" s="25">
        <v>283360</v>
      </c>
      <c r="FQ104" s="75">
        <v>283360</v>
      </c>
      <c r="FR104" s="28">
        <f t="shared" si="1058"/>
        <v>283360</v>
      </c>
      <c r="FS104" s="51">
        <v>0</v>
      </c>
      <c r="FT104" s="51">
        <v>0</v>
      </c>
      <c r="FU104" s="51">
        <v>0</v>
      </c>
      <c r="FV104" s="51">
        <v>0</v>
      </c>
      <c r="FW104" s="51">
        <v>0</v>
      </c>
      <c r="FX104" s="51">
        <v>0</v>
      </c>
      <c r="FY104" s="51">
        <v>0</v>
      </c>
      <c r="FZ104" s="51">
        <v>0</v>
      </c>
      <c r="GA104" s="51">
        <v>0</v>
      </c>
      <c r="GB104" s="51">
        <v>0</v>
      </c>
      <c r="GC104" s="51">
        <v>0</v>
      </c>
      <c r="GD104" s="51">
        <v>0</v>
      </c>
      <c r="GE104" s="51">
        <v>0</v>
      </c>
      <c r="GF104" s="51">
        <v>0</v>
      </c>
      <c r="GG104" s="51">
        <v>0</v>
      </c>
      <c r="GH104" s="51">
        <v>0</v>
      </c>
      <c r="GI104" s="51">
        <v>0</v>
      </c>
      <c r="GJ104" s="51">
        <v>0</v>
      </c>
      <c r="GK104" s="51">
        <v>0</v>
      </c>
      <c r="GL104" s="51">
        <v>0</v>
      </c>
      <c r="GM104" s="51">
        <v>0</v>
      </c>
      <c r="GN104" s="51">
        <v>0</v>
      </c>
      <c r="GO104" s="51">
        <v>0</v>
      </c>
      <c r="GP104" s="51">
        <v>0</v>
      </c>
      <c r="GQ104" s="25">
        <v>0</v>
      </c>
      <c r="GR104" s="25">
        <v>0</v>
      </c>
      <c r="GS104" s="25">
        <v>0</v>
      </c>
      <c r="GT104" s="25">
        <v>0</v>
      </c>
      <c r="GU104" s="25">
        <v>0</v>
      </c>
      <c r="GV104" s="25">
        <v>0</v>
      </c>
      <c r="GW104" s="25">
        <v>0</v>
      </c>
      <c r="GX104" s="25">
        <v>0</v>
      </c>
      <c r="GY104" s="25">
        <v>0</v>
      </c>
      <c r="GZ104" s="25">
        <v>0</v>
      </c>
      <c r="HA104" s="25">
        <v>0</v>
      </c>
      <c r="HB104" s="25">
        <v>0</v>
      </c>
      <c r="HC104" s="75">
        <v>0</v>
      </c>
      <c r="HD104" s="75">
        <v>0</v>
      </c>
      <c r="HE104" s="75">
        <v>0</v>
      </c>
      <c r="HF104" s="75">
        <v>0</v>
      </c>
      <c r="HG104" s="75">
        <v>0</v>
      </c>
      <c r="HH104" s="75">
        <v>0</v>
      </c>
      <c r="HI104" s="75">
        <v>0</v>
      </c>
      <c r="HJ104" s="75">
        <v>0</v>
      </c>
      <c r="HK104" s="75">
        <v>0</v>
      </c>
      <c r="HL104" s="75">
        <v>0</v>
      </c>
      <c r="HM104" s="75">
        <v>0</v>
      </c>
      <c r="HN104" s="75">
        <v>0</v>
      </c>
      <c r="HO104" s="75">
        <v>0</v>
      </c>
      <c r="HP104" s="75">
        <v>0</v>
      </c>
      <c r="HQ104" s="75">
        <v>0</v>
      </c>
      <c r="HR104" s="75">
        <v>0</v>
      </c>
      <c r="HS104" s="51">
        <f t="shared" si="1265"/>
        <v>223300</v>
      </c>
      <c r="HT104" s="51">
        <f t="shared" si="1266"/>
        <v>223300</v>
      </c>
      <c r="HU104" s="51">
        <f t="shared" si="1267"/>
        <v>223300</v>
      </c>
      <c r="HV104" s="51">
        <f t="shared" si="1268"/>
        <v>223300</v>
      </c>
      <c r="HW104" s="51">
        <f t="shared" si="1269"/>
        <v>223300</v>
      </c>
      <c r="HX104" s="51">
        <f t="shared" si="1270"/>
        <v>223300</v>
      </c>
      <c r="HY104" s="51">
        <f t="shared" si="1271"/>
        <v>223300</v>
      </c>
      <c r="HZ104" s="51">
        <f t="shared" si="1272"/>
        <v>223300</v>
      </c>
      <c r="IA104" s="51">
        <f t="shared" si="1273"/>
        <v>223300</v>
      </c>
      <c r="IB104" s="51">
        <f t="shared" si="1274"/>
        <v>223300</v>
      </c>
      <c r="IC104" s="51">
        <f t="shared" si="1275"/>
        <v>223300</v>
      </c>
      <c r="ID104" s="51">
        <f t="shared" si="1276"/>
        <v>228947</v>
      </c>
      <c r="IE104" s="51">
        <f t="shared" si="1277"/>
        <v>231000</v>
      </c>
      <c r="IF104" s="51">
        <f t="shared" si="1278"/>
        <v>231000</v>
      </c>
      <c r="IG104" s="51">
        <f t="shared" si="1279"/>
        <v>231000</v>
      </c>
      <c r="IH104" s="51">
        <f t="shared" si="1280"/>
        <v>231000</v>
      </c>
      <c r="II104" s="51">
        <f t="shared" si="1281"/>
        <v>231000</v>
      </c>
      <c r="IJ104" s="51">
        <f t="shared" si="1282"/>
        <v>231000</v>
      </c>
      <c r="IK104" s="51">
        <f t="shared" si="1283"/>
        <v>231000</v>
      </c>
      <c r="IL104" s="51">
        <f t="shared" si="1284"/>
        <v>231000</v>
      </c>
      <c r="IM104" s="51">
        <f t="shared" si="1285"/>
        <v>231000</v>
      </c>
      <c r="IN104" s="51">
        <f t="shared" si="1286"/>
        <v>231000</v>
      </c>
      <c r="IO104" s="51">
        <f t="shared" si="1287"/>
        <v>231000</v>
      </c>
      <c r="IP104" s="51">
        <f t="shared" si="1288"/>
        <v>242293</v>
      </c>
      <c r="IQ104" s="51">
        <f t="shared" si="1494"/>
        <v>246400</v>
      </c>
      <c r="IR104" s="51">
        <f t="shared" si="1495"/>
        <v>246400</v>
      </c>
      <c r="IS104" s="51">
        <f t="shared" si="1134"/>
        <v>246400</v>
      </c>
      <c r="IT104" s="51">
        <f t="shared" si="1135"/>
        <v>246400</v>
      </c>
      <c r="IU104" s="51">
        <f t="shared" si="1136"/>
        <v>246400</v>
      </c>
      <c r="IV104" s="51">
        <f t="shared" si="1137"/>
        <v>246400</v>
      </c>
      <c r="IW104" s="51">
        <f t="shared" si="1489"/>
        <v>246400</v>
      </c>
      <c r="IX104" s="25">
        <f t="shared" si="1289"/>
        <v>246400</v>
      </c>
      <c r="IY104" s="25">
        <f t="shared" si="1490"/>
        <v>246400</v>
      </c>
      <c r="IZ104" s="25">
        <f t="shared" si="1491"/>
        <v>246400</v>
      </c>
      <c r="JA104" s="25">
        <f t="shared" si="1331"/>
        <v>246400</v>
      </c>
      <c r="JB104" s="25">
        <f t="shared" si="1293"/>
        <v>273504</v>
      </c>
      <c r="JC104" s="25">
        <f t="shared" si="1294"/>
        <v>283360</v>
      </c>
      <c r="JD104" s="25">
        <f t="shared" si="835"/>
        <v>283360</v>
      </c>
      <c r="JE104" s="25">
        <f t="shared" si="836"/>
        <v>283360</v>
      </c>
      <c r="JF104" s="25">
        <f t="shared" si="1367"/>
        <v>283360</v>
      </c>
      <c r="JG104" s="25">
        <f t="shared" si="1368"/>
        <v>283360</v>
      </c>
      <c r="JH104" s="25">
        <f t="shared" si="1332"/>
        <v>283360</v>
      </c>
      <c r="JI104" s="25">
        <f t="shared" si="1333"/>
        <v>283360</v>
      </c>
      <c r="JJ104" s="25">
        <f t="shared" si="1329"/>
        <v>283360</v>
      </c>
      <c r="JK104" s="25">
        <f t="shared" si="1330"/>
        <v>283360</v>
      </c>
      <c r="JL104" s="25">
        <f t="shared" si="1492"/>
        <v>283360</v>
      </c>
      <c r="JM104" s="25">
        <f t="shared" si="1493"/>
        <v>283360</v>
      </c>
      <c r="JN104" s="25">
        <f t="shared" si="1295"/>
        <v>283360</v>
      </c>
      <c r="JO104" s="25">
        <f t="shared" si="1296"/>
        <v>283360</v>
      </c>
      <c r="JP104" s="25">
        <f t="shared" si="1290"/>
        <v>283360</v>
      </c>
      <c r="JQ104" s="25">
        <f t="shared" si="1291"/>
        <v>283360</v>
      </c>
      <c r="JR104" s="25">
        <f t="shared" si="1292"/>
        <v>283360</v>
      </c>
      <c r="JS104" s="28">
        <f t="shared" si="1059"/>
        <v>283360</v>
      </c>
      <c r="JT104" s="30">
        <f t="shared" si="1138"/>
        <v>290</v>
      </c>
      <c r="JU104" s="30">
        <f t="shared" si="1139"/>
        <v>290</v>
      </c>
      <c r="JV104" s="30">
        <f t="shared" si="1140"/>
        <v>290</v>
      </c>
      <c r="JW104" s="30">
        <f t="shared" si="1141"/>
        <v>290</v>
      </c>
      <c r="JX104" s="30">
        <f t="shared" si="1142"/>
        <v>290</v>
      </c>
      <c r="JY104" s="30">
        <f t="shared" si="1143"/>
        <v>290</v>
      </c>
      <c r="JZ104" s="30">
        <f t="shared" si="1144"/>
        <v>290</v>
      </c>
      <c r="KA104" s="30">
        <f t="shared" si="1145"/>
        <v>290</v>
      </c>
      <c r="KB104" s="30">
        <f t="shared" si="1146"/>
        <v>290</v>
      </c>
      <c r="KC104" s="30">
        <f t="shared" si="1147"/>
        <v>290</v>
      </c>
      <c r="KD104" s="30">
        <f t="shared" si="1148"/>
        <v>290</v>
      </c>
      <c r="KE104" s="30">
        <f t="shared" si="1149"/>
        <v>297.33376623376626</v>
      </c>
      <c r="KF104" s="30">
        <f t="shared" si="1150"/>
        <v>300</v>
      </c>
      <c r="KG104" s="30">
        <f t="shared" si="1151"/>
        <v>300</v>
      </c>
      <c r="KH104" s="30">
        <f t="shared" si="1152"/>
        <v>300</v>
      </c>
      <c r="KI104" s="30">
        <f t="shared" si="1153"/>
        <v>300</v>
      </c>
      <c r="KJ104" s="30">
        <f t="shared" si="1154"/>
        <v>300</v>
      </c>
      <c r="KK104" s="30">
        <f t="shared" si="1155"/>
        <v>300</v>
      </c>
      <c r="KL104" s="30">
        <f t="shared" si="1156"/>
        <v>300</v>
      </c>
      <c r="KM104" s="30">
        <f t="shared" si="1157"/>
        <v>300</v>
      </c>
      <c r="KN104" s="30">
        <f t="shared" si="1158"/>
        <v>300</v>
      </c>
      <c r="KO104" s="30">
        <f t="shared" si="1159"/>
        <v>300</v>
      </c>
      <c r="KP104" s="30">
        <f t="shared" si="1160"/>
        <v>300</v>
      </c>
      <c r="KQ104" s="30">
        <f t="shared" si="1161"/>
        <v>314.66623376623374</v>
      </c>
      <c r="KR104" s="30">
        <f t="shared" si="1162"/>
        <v>320</v>
      </c>
      <c r="KS104" s="30">
        <f t="shared" si="1163"/>
        <v>320</v>
      </c>
      <c r="KT104" s="30">
        <f t="shared" si="1164"/>
        <v>320</v>
      </c>
      <c r="KU104" s="30">
        <f t="shared" si="1165"/>
        <v>320</v>
      </c>
      <c r="KV104" s="30">
        <f t="shared" si="1166"/>
        <v>320</v>
      </c>
      <c r="KW104" s="30">
        <f t="shared" si="1167"/>
        <v>320</v>
      </c>
      <c r="KX104" s="30">
        <f t="shared" si="1168"/>
        <v>320</v>
      </c>
      <c r="KY104" s="30">
        <f t="shared" si="1169"/>
        <v>320</v>
      </c>
      <c r="KZ104" s="30">
        <f t="shared" si="1170"/>
        <v>320</v>
      </c>
      <c r="LA104" s="30">
        <f t="shared" si="1171"/>
        <v>320</v>
      </c>
      <c r="LB104" s="30">
        <f t="shared" si="1171"/>
        <v>320</v>
      </c>
      <c r="LC104" s="30">
        <f t="shared" si="1171"/>
        <v>355.2</v>
      </c>
      <c r="LD104" s="30">
        <f t="shared" si="1171"/>
        <v>368</v>
      </c>
      <c r="LE104" s="30">
        <f t="shared" si="1369"/>
        <v>368</v>
      </c>
      <c r="LF104" s="30">
        <f t="shared" si="1369"/>
        <v>368</v>
      </c>
      <c r="LG104" s="30">
        <f t="shared" si="1369"/>
        <v>368</v>
      </c>
      <c r="LH104" s="30">
        <f t="shared" si="1369"/>
        <v>368</v>
      </c>
      <c r="LI104" s="30">
        <f t="shared" si="1369"/>
        <v>368</v>
      </c>
      <c r="LJ104" s="30">
        <f t="shared" si="1369"/>
        <v>368</v>
      </c>
      <c r="LK104" s="30">
        <f t="shared" si="1370"/>
        <v>368</v>
      </c>
      <c r="LL104" s="30">
        <f t="shared" si="1370"/>
        <v>368</v>
      </c>
      <c r="LM104" s="30">
        <f t="shared" si="1370"/>
        <v>368</v>
      </c>
      <c r="LN104" s="30">
        <f t="shared" si="1370"/>
        <v>368</v>
      </c>
      <c r="LO104" s="30">
        <f t="shared" si="1370"/>
        <v>368</v>
      </c>
      <c r="LP104" s="30">
        <f t="shared" si="1370"/>
        <v>368</v>
      </c>
      <c r="LQ104" s="30">
        <f t="shared" si="1370"/>
        <v>368</v>
      </c>
      <c r="LR104" s="30">
        <f t="shared" si="1370"/>
        <v>368</v>
      </c>
      <c r="LS104" s="30">
        <f t="shared" si="1370"/>
        <v>368</v>
      </c>
      <c r="LT104" s="69">
        <f t="shared" si="1060"/>
        <v>368</v>
      </c>
      <c r="LU104" s="40">
        <f t="shared" si="1061"/>
        <v>368</v>
      </c>
      <c r="LV104" s="40">
        <f t="shared" si="1062"/>
        <v>0</v>
      </c>
    </row>
    <row r="105" spans="1:334" x14ac:dyDescent="0.25">
      <c r="A105" s="21">
        <f t="shared" si="1063"/>
        <v>104</v>
      </c>
      <c r="B105" s="22" t="s">
        <v>6</v>
      </c>
      <c r="C105" s="21" t="s">
        <v>555</v>
      </c>
      <c r="D105" s="22" t="s">
        <v>7</v>
      </c>
      <c r="E105" s="23" t="s">
        <v>882</v>
      </c>
      <c r="F105" s="21" t="s">
        <v>1034</v>
      </c>
      <c r="G105" s="23" t="s">
        <v>383</v>
      </c>
      <c r="H105" s="24" t="s">
        <v>295</v>
      </c>
      <c r="I105" s="21" t="s">
        <v>196</v>
      </c>
      <c r="J105" s="94">
        <v>41920</v>
      </c>
      <c r="K105" s="94">
        <v>43630</v>
      </c>
      <c r="L105" s="21" t="s">
        <v>275</v>
      </c>
      <c r="M105" s="51">
        <v>990</v>
      </c>
      <c r="N105" s="51">
        <v>1653</v>
      </c>
      <c r="O105" s="26">
        <v>0.12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39">
        <v>0</v>
      </c>
      <c r="Z105" s="39">
        <v>0</v>
      </c>
      <c r="AA105" s="23"/>
      <c r="AB105" s="23"/>
      <c r="AC105" s="23"/>
      <c r="AD105" s="39">
        <v>0</v>
      </c>
      <c r="AE105" s="39">
        <v>0</v>
      </c>
      <c r="AF105" s="39">
        <v>0</v>
      </c>
      <c r="AG105" s="39">
        <v>0</v>
      </c>
      <c r="AH105" s="39">
        <v>810330</v>
      </c>
      <c r="AI105" s="39">
        <v>1120794</v>
      </c>
      <c r="AJ105" s="39">
        <v>858714</v>
      </c>
      <c r="AK105" s="39">
        <v>1273365</v>
      </c>
      <c r="AL105" s="39">
        <v>1069865</v>
      </c>
      <c r="AM105" s="39">
        <v>1094860.83</v>
      </c>
      <c r="AN105" s="39">
        <v>1067912.8500000001</v>
      </c>
      <c r="AO105" s="39">
        <v>1293721.1399999999</v>
      </c>
      <c r="AP105" s="39">
        <v>1293463.6399999999</v>
      </c>
      <c r="AQ105" s="39">
        <v>1428043.94</v>
      </c>
      <c r="AR105" s="39">
        <v>1491865.16</v>
      </c>
      <c r="AS105" s="39">
        <v>1336188.4099999999</v>
      </c>
      <c r="AT105" s="39">
        <v>1572023</v>
      </c>
      <c r="AU105" s="25">
        <v>1361145.4975037428</v>
      </c>
      <c r="AV105" s="25">
        <v>1302528.4922508069</v>
      </c>
      <c r="AW105" s="25">
        <v>1653991</v>
      </c>
      <c r="AX105" s="25">
        <v>1408305</v>
      </c>
      <c r="AY105" s="25">
        <v>1590271</v>
      </c>
      <c r="AZ105" s="25">
        <v>1466075</v>
      </c>
      <c r="BA105" s="25">
        <v>1457283.1137515923</v>
      </c>
      <c r="BB105" s="25">
        <v>1395697.89</v>
      </c>
      <c r="BC105" s="25">
        <v>1537544.59</v>
      </c>
      <c r="BD105" s="75">
        <v>1413107.59</v>
      </c>
      <c r="BE105" s="75">
        <v>1371565</v>
      </c>
      <c r="BF105" s="75">
        <v>1747970</v>
      </c>
      <c r="BG105" s="75">
        <v>1608468</v>
      </c>
      <c r="BH105" s="75">
        <v>1772259.38</v>
      </c>
      <c r="BI105" s="75">
        <v>1677073.3</v>
      </c>
      <c r="BJ105" s="75">
        <v>1634017</v>
      </c>
      <c r="BK105" s="75">
        <v>1978742</v>
      </c>
      <c r="BL105" s="75">
        <v>2184425.13</v>
      </c>
      <c r="BM105" s="75">
        <v>1935339</v>
      </c>
      <c r="BN105" s="75">
        <v>1941276</v>
      </c>
      <c r="BO105" s="75">
        <v>2193449.92</v>
      </c>
      <c r="BP105" s="28">
        <f t="shared" si="1057"/>
        <v>2063622.5125</v>
      </c>
      <c r="BQ105" s="29">
        <f t="shared" si="1499"/>
        <v>0</v>
      </c>
      <c r="BR105" s="29">
        <f t="shared" si="1500"/>
        <v>0</v>
      </c>
      <c r="BS105" s="29">
        <f t="shared" si="1501"/>
        <v>0</v>
      </c>
      <c r="BT105" s="29">
        <f t="shared" si="1502"/>
        <v>0</v>
      </c>
      <c r="BU105" s="29">
        <f t="shared" si="1503"/>
        <v>0</v>
      </c>
      <c r="BV105" s="29">
        <f t="shared" si="1504"/>
        <v>0</v>
      </c>
      <c r="BW105" s="29">
        <f t="shared" si="1505"/>
        <v>0</v>
      </c>
      <c r="BX105" s="29">
        <f t="shared" si="1506"/>
        <v>0</v>
      </c>
      <c r="BY105" s="29">
        <f t="shared" si="1507"/>
        <v>0</v>
      </c>
      <c r="BZ105" s="29">
        <f t="shared" si="1508"/>
        <v>0</v>
      </c>
      <c r="CA105" s="29">
        <f t="shared" si="1509"/>
        <v>0</v>
      </c>
      <c r="CB105" s="29">
        <f t="shared" si="1510"/>
        <v>0</v>
      </c>
      <c r="CC105" s="29">
        <f t="shared" si="1511"/>
        <v>0</v>
      </c>
      <c r="CD105" s="29">
        <f t="shared" si="1512"/>
        <v>0</v>
      </c>
      <c r="CE105" s="29">
        <f t="shared" si="1513"/>
        <v>0</v>
      </c>
      <c r="CF105" s="29">
        <f t="shared" si="1514"/>
        <v>0</v>
      </c>
      <c r="CG105" s="29">
        <f t="shared" si="1515"/>
        <v>0</v>
      </c>
      <c r="CH105" s="29">
        <f t="shared" si="1516"/>
        <v>0</v>
      </c>
      <c r="CI105" s="29">
        <f t="shared" si="1517"/>
        <v>818.5151515151515</v>
      </c>
      <c r="CJ105" s="29">
        <f t="shared" si="1518"/>
        <v>1132.1151515151514</v>
      </c>
      <c r="CK105" s="29">
        <f t="shared" si="1519"/>
        <v>867.38787878787878</v>
      </c>
      <c r="CL105" s="29">
        <f t="shared" si="1520"/>
        <v>1286.2272727272727</v>
      </c>
      <c r="CM105" s="29">
        <f t="shared" si="1521"/>
        <v>1080.6717171717171</v>
      </c>
      <c r="CN105" s="29">
        <f t="shared" si="1522"/>
        <v>1105.9200303030304</v>
      </c>
      <c r="CO105" s="29">
        <f t="shared" si="1523"/>
        <v>1078.6998484848486</v>
      </c>
      <c r="CP105" s="29">
        <f t="shared" si="1524"/>
        <v>1306.7890303030301</v>
      </c>
      <c r="CQ105" s="29">
        <f t="shared" si="1525"/>
        <v>1306.5289292929292</v>
      </c>
      <c r="CR105" s="29">
        <f t="shared" si="1497"/>
        <v>1442.4686262626262</v>
      </c>
      <c r="CS105" s="29">
        <f t="shared" si="1496"/>
        <v>1506.9345050505049</v>
      </c>
      <c r="CT105" s="29">
        <f t="shared" si="1496"/>
        <v>1349.6852626262626</v>
      </c>
      <c r="CU105" s="29">
        <f t="shared" si="1496"/>
        <v>1587.9020202020201</v>
      </c>
      <c r="CV105" s="29">
        <f t="shared" si="1496"/>
        <v>1374.8944419229726</v>
      </c>
      <c r="CW105" s="29">
        <f t="shared" si="1496"/>
        <v>1315.6853457078857</v>
      </c>
      <c r="CX105" s="29">
        <f t="shared" si="1488"/>
        <v>1670.6979797979798</v>
      </c>
      <c r="CY105" s="29">
        <f t="shared" si="1488"/>
        <v>1422.530303030303</v>
      </c>
      <c r="CZ105" s="29">
        <f t="shared" si="1488"/>
        <v>1606.3343434343435</v>
      </c>
      <c r="DA105" s="29">
        <f t="shared" si="1488"/>
        <v>1480.8838383838383</v>
      </c>
      <c r="DB105" s="29">
        <f t="shared" si="1488"/>
        <v>1472.0031452036287</v>
      </c>
      <c r="DC105" s="29">
        <f t="shared" si="1488"/>
        <v>1409.7958484848484</v>
      </c>
      <c r="DD105" s="29">
        <f t="shared" si="1488"/>
        <v>1553.0753434343435</v>
      </c>
      <c r="DE105" s="29">
        <f t="shared" si="1526"/>
        <v>1427.381404040404</v>
      </c>
      <c r="DF105" s="29">
        <f t="shared" si="1527"/>
        <v>1385.4191919191919</v>
      </c>
      <c r="DG105" s="29">
        <f t="shared" si="1528"/>
        <v>1765.6262626262626</v>
      </c>
      <c r="DH105" s="29">
        <f t="shared" si="1529"/>
        <v>1624.7151515151515</v>
      </c>
      <c r="DI105" s="29">
        <f t="shared" si="1530"/>
        <v>1790.1609898989898</v>
      </c>
      <c r="DJ105" s="29">
        <f t="shared" si="1531"/>
        <v>1694.0134343434345</v>
      </c>
      <c r="DK105" s="29">
        <f t="shared" si="1531"/>
        <v>1650.5222222222221</v>
      </c>
      <c r="DL105" s="29">
        <f t="shared" si="1531"/>
        <v>1998.729292929293</v>
      </c>
      <c r="DM105" s="29">
        <f t="shared" si="1531"/>
        <v>2206.4900303030304</v>
      </c>
      <c r="DN105" s="29">
        <f t="shared" si="1498"/>
        <v>1954.8878787878789</v>
      </c>
      <c r="DO105" s="29">
        <f t="shared" si="1498"/>
        <v>1960.8848484848486</v>
      </c>
      <c r="DP105" s="29">
        <f t="shared" si="1498"/>
        <v>2215.6059797979797</v>
      </c>
      <c r="DQ105" s="105">
        <f t="shared" si="1532"/>
        <v>2084.4671843434344</v>
      </c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39"/>
      <c r="EH105" s="39"/>
      <c r="EI105" s="39"/>
      <c r="EJ105" s="51"/>
      <c r="EK105" s="51">
        <v>289275</v>
      </c>
      <c r="EL105" s="51">
        <v>289275</v>
      </c>
      <c r="EM105" s="51">
        <v>289275</v>
      </c>
      <c r="EN105" s="51">
        <v>289275</v>
      </c>
      <c r="EO105" s="51">
        <v>289275</v>
      </c>
      <c r="EP105" s="25">
        <v>289275</v>
      </c>
      <c r="EQ105" s="25">
        <v>289275</v>
      </c>
      <c r="ER105" s="25">
        <v>289275</v>
      </c>
      <c r="ES105" s="25">
        <v>289275</v>
      </c>
      <c r="ET105" s="25">
        <v>289275</v>
      </c>
      <c r="EU105" s="25">
        <v>290928</v>
      </c>
      <c r="EV105" s="25">
        <v>297540</v>
      </c>
      <c r="EW105" s="25">
        <v>297540</v>
      </c>
      <c r="EX105" s="25">
        <v>297540</v>
      </c>
      <c r="EY105" s="25">
        <v>297540</v>
      </c>
      <c r="EZ105" s="25">
        <v>297540</v>
      </c>
      <c r="FA105" s="25">
        <v>297540</v>
      </c>
      <c r="FB105" s="25">
        <v>297540</v>
      </c>
      <c r="FC105" s="25">
        <v>297540</v>
      </c>
      <c r="FD105" s="25">
        <v>297540</v>
      </c>
      <c r="FE105" s="25">
        <v>297540</v>
      </c>
      <c r="FF105" s="25">
        <v>297540</v>
      </c>
      <c r="FG105" s="25">
        <v>304152</v>
      </c>
      <c r="FH105" s="25">
        <v>330600</v>
      </c>
      <c r="FI105" s="25">
        <v>330600</v>
      </c>
      <c r="FJ105" s="25">
        <v>330600</v>
      </c>
      <c r="FK105" s="25">
        <v>330600</v>
      </c>
      <c r="FL105" s="25">
        <v>330600</v>
      </c>
      <c r="FM105" s="25">
        <v>330600</v>
      </c>
      <c r="FN105" s="25">
        <v>330600</v>
      </c>
      <c r="FO105" s="25">
        <v>330600</v>
      </c>
      <c r="FP105" s="25">
        <v>330600</v>
      </c>
      <c r="FQ105" s="75">
        <v>330600</v>
      </c>
      <c r="FR105" s="28">
        <f t="shared" si="1058"/>
        <v>330600</v>
      </c>
      <c r="FS105" s="39">
        <v>0</v>
      </c>
      <c r="FT105" s="39">
        <v>0</v>
      </c>
      <c r="FU105" s="39">
        <v>0</v>
      </c>
      <c r="FV105" s="39">
        <v>0</v>
      </c>
      <c r="FW105" s="39">
        <v>0</v>
      </c>
      <c r="FX105" s="39">
        <v>0</v>
      </c>
      <c r="FY105" s="39">
        <v>0</v>
      </c>
      <c r="FZ105" s="39">
        <v>0</v>
      </c>
      <c r="GA105" s="39">
        <v>0</v>
      </c>
      <c r="GB105" s="39">
        <v>0</v>
      </c>
      <c r="GC105" s="39">
        <v>0</v>
      </c>
      <c r="GD105" s="39">
        <v>0</v>
      </c>
      <c r="GE105" s="39">
        <v>0</v>
      </c>
      <c r="GF105" s="39">
        <v>0</v>
      </c>
      <c r="GG105" s="39">
        <v>0</v>
      </c>
      <c r="GH105" s="39">
        <v>0</v>
      </c>
      <c r="GI105" s="51">
        <v>0</v>
      </c>
      <c r="GJ105" s="51">
        <v>0</v>
      </c>
      <c r="GK105" s="51">
        <v>0</v>
      </c>
      <c r="GL105" s="51">
        <v>0</v>
      </c>
      <c r="GM105" s="51">
        <v>0</v>
      </c>
      <c r="GN105" s="51">
        <v>0</v>
      </c>
      <c r="GO105" s="51">
        <v>0</v>
      </c>
      <c r="GP105" s="51">
        <v>0</v>
      </c>
      <c r="GQ105" s="25">
        <v>0</v>
      </c>
      <c r="GR105" s="25">
        <v>0</v>
      </c>
      <c r="GS105" s="25">
        <v>0</v>
      </c>
      <c r="GT105" s="25">
        <v>0</v>
      </c>
      <c r="GU105" s="25">
        <v>0</v>
      </c>
      <c r="GV105" s="25">
        <v>0</v>
      </c>
      <c r="GW105" s="25">
        <v>0</v>
      </c>
      <c r="GX105" s="25">
        <v>0</v>
      </c>
      <c r="GY105" s="25">
        <v>0</v>
      </c>
      <c r="GZ105" s="25">
        <v>0</v>
      </c>
      <c r="HA105" s="25">
        <v>0</v>
      </c>
      <c r="HB105" s="25">
        <v>0</v>
      </c>
      <c r="HC105" s="75">
        <v>0</v>
      </c>
      <c r="HD105" s="75">
        <v>0</v>
      </c>
      <c r="HE105" s="75">
        <v>0</v>
      </c>
      <c r="HF105" s="75">
        <v>0</v>
      </c>
      <c r="HG105" s="75">
        <v>0</v>
      </c>
      <c r="HH105" s="75">
        <v>0</v>
      </c>
      <c r="HI105" s="75">
        <v>0</v>
      </c>
      <c r="HJ105" s="75">
        <v>0</v>
      </c>
      <c r="HK105" s="75">
        <v>0</v>
      </c>
      <c r="HL105" s="75">
        <v>0</v>
      </c>
      <c r="HM105" s="75">
        <v>0</v>
      </c>
      <c r="HN105" s="75">
        <v>0</v>
      </c>
      <c r="HO105" s="75">
        <v>0</v>
      </c>
      <c r="HP105" s="75">
        <v>0</v>
      </c>
      <c r="HQ105" s="75">
        <v>0</v>
      </c>
      <c r="HR105" s="75">
        <v>0</v>
      </c>
      <c r="HS105" s="51">
        <f t="shared" si="1265"/>
        <v>0</v>
      </c>
      <c r="HT105" s="51">
        <f t="shared" si="1266"/>
        <v>0</v>
      </c>
      <c r="HU105" s="51">
        <f t="shared" si="1267"/>
        <v>0</v>
      </c>
      <c r="HV105" s="51">
        <f t="shared" si="1268"/>
        <v>0</v>
      </c>
      <c r="HW105" s="51">
        <f t="shared" si="1269"/>
        <v>0</v>
      </c>
      <c r="HX105" s="51">
        <f t="shared" si="1270"/>
        <v>0</v>
      </c>
      <c r="HY105" s="51">
        <f t="shared" si="1271"/>
        <v>0</v>
      </c>
      <c r="HZ105" s="51">
        <f t="shared" si="1272"/>
        <v>0</v>
      </c>
      <c r="IA105" s="51">
        <f t="shared" si="1273"/>
        <v>0</v>
      </c>
      <c r="IB105" s="51">
        <f t="shared" si="1274"/>
        <v>0</v>
      </c>
      <c r="IC105" s="51">
        <f t="shared" si="1275"/>
        <v>0</v>
      </c>
      <c r="ID105" s="51">
        <f t="shared" si="1276"/>
        <v>0</v>
      </c>
      <c r="IE105" s="51">
        <f t="shared" si="1277"/>
        <v>0</v>
      </c>
      <c r="IF105" s="51">
        <f t="shared" si="1278"/>
        <v>0</v>
      </c>
      <c r="IG105" s="51">
        <f t="shared" si="1279"/>
        <v>0</v>
      </c>
      <c r="IH105" s="51">
        <f t="shared" si="1280"/>
        <v>0</v>
      </c>
      <c r="II105" s="51">
        <f t="shared" si="1281"/>
        <v>0</v>
      </c>
      <c r="IJ105" s="51">
        <f t="shared" si="1282"/>
        <v>0</v>
      </c>
      <c r="IK105" s="51">
        <f t="shared" si="1283"/>
        <v>0</v>
      </c>
      <c r="IL105" s="51">
        <f t="shared" si="1284"/>
        <v>289275</v>
      </c>
      <c r="IM105" s="51">
        <f t="shared" si="1285"/>
        <v>289275</v>
      </c>
      <c r="IN105" s="51">
        <f t="shared" si="1286"/>
        <v>289275</v>
      </c>
      <c r="IO105" s="51">
        <f t="shared" si="1287"/>
        <v>289275</v>
      </c>
      <c r="IP105" s="51">
        <f t="shared" si="1288"/>
        <v>289275</v>
      </c>
      <c r="IQ105" s="51">
        <f t="shared" si="1494"/>
        <v>289275</v>
      </c>
      <c r="IR105" s="51">
        <f t="shared" si="1495"/>
        <v>289275</v>
      </c>
      <c r="IS105" s="51">
        <f t="shared" si="1134"/>
        <v>289275</v>
      </c>
      <c r="IT105" s="51">
        <f t="shared" si="1135"/>
        <v>289275</v>
      </c>
      <c r="IU105" s="51">
        <f t="shared" si="1136"/>
        <v>289275</v>
      </c>
      <c r="IV105" s="51">
        <f t="shared" si="1137"/>
        <v>290928</v>
      </c>
      <c r="IW105" s="51">
        <f t="shared" si="1489"/>
        <v>297540</v>
      </c>
      <c r="IX105" s="25">
        <f t="shared" si="1289"/>
        <v>297540</v>
      </c>
      <c r="IY105" s="25">
        <f t="shared" si="1490"/>
        <v>297540</v>
      </c>
      <c r="IZ105" s="25">
        <f t="shared" si="1491"/>
        <v>297540</v>
      </c>
      <c r="JA105" s="25">
        <f t="shared" si="1331"/>
        <v>297540</v>
      </c>
      <c r="JB105" s="25">
        <f t="shared" si="1293"/>
        <v>297540</v>
      </c>
      <c r="JC105" s="25">
        <f t="shared" si="1294"/>
        <v>297540</v>
      </c>
      <c r="JD105" s="25">
        <f t="shared" si="835"/>
        <v>297540</v>
      </c>
      <c r="JE105" s="25">
        <f t="shared" si="836"/>
        <v>297540</v>
      </c>
      <c r="JF105" s="25">
        <f t="shared" si="1367"/>
        <v>297540</v>
      </c>
      <c r="JG105" s="25">
        <f t="shared" si="1368"/>
        <v>297540</v>
      </c>
      <c r="JH105" s="25">
        <f t="shared" si="1332"/>
        <v>304152</v>
      </c>
      <c r="JI105" s="25">
        <f t="shared" si="1333"/>
        <v>330600</v>
      </c>
      <c r="JJ105" s="25">
        <f t="shared" si="1329"/>
        <v>330600</v>
      </c>
      <c r="JK105" s="25">
        <f t="shared" si="1330"/>
        <v>330600</v>
      </c>
      <c r="JL105" s="25">
        <f t="shared" si="1492"/>
        <v>330600</v>
      </c>
      <c r="JM105" s="25">
        <f t="shared" si="1493"/>
        <v>330600</v>
      </c>
      <c r="JN105" s="25">
        <f t="shared" si="1295"/>
        <v>330600</v>
      </c>
      <c r="JO105" s="25">
        <f t="shared" si="1296"/>
        <v>330600</v>
      </c>
      <c r="JP105" s="25">
        <f t="shared" si="1290"/>
        <v>330600</v>
      </c>
      <c r="JQ105" s="25">
        <f t="shared" si="1291"/>
        <v>330600</v>
      </c>
      <c r="JR105" s="25">
        <f t="shared" si="1292"/>
        <v>330600</v>
      </c>
      <c r="JS105" s="28">
        <f t="shared" si="1059"/>
        <v>330600</v>
      </c>
      <c r="JT105" s="39">
        <f t="shared" si="1138"/>
        <v>0</v>
      </c>
      <c r="JU105" s="39">
        <f t="shared" si="1139"/>
        <v>0</v>
      </c>
      <c r="JV105" s="39">
        <f t="shared" si="1140"/>
        <v>0</v>
      </c>
      <c r="JW105" s="39">
        <f t="shared" si="1141"/>
        <v>0</v>
      </c>
      <c r="JX105" s="39">
        <f t="shared" si="1142"/>
        <v>0</v>
      </c>
      <c r="JY105" s="39">
        <f t="shared" si="1143"/>
        <v>0</v>
      </c>
      <c r="JZ105" s="39">
        <f t="shared" si="1144"/>
        <v>0</v>
      </c>
      <c r="KA105" s="39">
        <f t="shared" si="1145"/>
        <v>0</v>
      </c>
      <c r="KB105" s="39">
        <f t="shared" si="1146"/>
        <v>0</v>
      </c>
      <c r="KC105" s="39">
        <f t="shared" si="1147"/>
        <v>0</v>
      </c>
      <c r="KD105" s="39">
        <f t="shared" si="1148"/>
        <v>0</v>
      </c>
      <c r="KE105" s="39">
        <f t="shared" si="1149"/>
        <v>0</v>
      </c>
      <c r="KF105" s="39">
        <f t="shared" si="1150"/>
        <v>0</v>
      </c>
      <c r="KG105" s="39">
        <f t="shared" si="1151"/>
        <v>0</v>
      </c>
      <c r="KH105" s="30">
        <f t="shared" si="1152"/>
        <v>0</v>
      </c>
      <c r="KI105" s="30">
        <f t="shared" si="1153"/>
        <v>0</v>
      </c>
      <c r="KJ105" s="30">
        <f t="shared" si="1154"/>
        <v>0</v>
      </c>
      <c r="KK105" s="30">
        <f t="shared" si="1155"/>
        <v>0</v>
      </c>
      <c r="KL105" s="30">
        <f t="shared" si="1156"/>
        <v>0</v>
      </c>
      <c r="KM105" s="30">
        <f t="shared" si="1157"/>
        <v>175</v>
      </c>
      <c r="KN105" s="30">
        <f t="shared" si="1158"/>
        <v>175</v>
      </c>
      <c r="KO105" s="30">
        <f t="shared" si="1159"/>
        <v>175</v>
      </c>
      <c r="KP105" s="30">
        <f t="shared" si="1160"/>
        <v>175</v>
      </c>
      <c r="KQ105" s="30">
        <f t="shared" si="1161"/>
        <v>175</v>
      </c>
      <c r="KR105" s="30">
        <f t="shared" si="1162"/>
        <v>175</v>
      </c>
      <c r="KS105" s="30">
        <f t="shared" si="1163"/>
        <v>175</v>
      </c>
      <c r="KT105" s="30">
        <f t="shared" si="1164"/>
        <v>175</v>
      </c>
      <c r="KU105" s="30">
        <f t="shared" si="1165"/>
        <v>175</v>
      </c>
      <c r="KV105" s="30">
        <f t="shared" si="1166"/>
        <v>175</v>
      </c>
      <c r="KW105" s="30">
        <f t="shared" si="1167"/>
        <v>176</v>
      </c>
      <c r="KX105" s="30">
        <f t="shared" si="1168"/>
        <v>180</v>
      </c>
      <c r="KY105" s="30">
        <f t="shared" si="1169"/>
        <v>180</v>
      </c>
      <c r="KZ105" s="30">
        <f t="shared" si="1170"/>
        <v>180</v>
      </c>
      <c r="LA105" s="30">
        <f t="shared" si="1171"/>
        <v>180</v>
      </c>
      <c r="LB105" s="30">
        <f t="shared" si="1171"/>
        <v>180</v>
      </c>
      <c r="LC105" s="30">
        <f t="shared" si="1171"/>
        <v>180</v>
      </c>
      <c r="LD105" s="30">
        <f t="shared" si="1171"/>
        <v>180</v>
      </c>
      <c r="LE105" s="30">
        <f t="shared" si="1369"/>
        <v>180</v>
      </c>
      <c r="LF105" s="30">
        <f t="shared" si="1369"/>
        <v>180</v>
      </c>
      <c r="LG105" s="30">
        <f t="shared" si="1369"/>
        <v>180</v>
      </c>
      <c r="LH105" s="30">
        <f t="shared" si="1369"/>
        <v>180</v>
      </c>
      <c r="LI105" s="30">
        <f t="shared" si="1369"/>
        <v>184</v>
      </c>
      <c r="LJ105" s="30">
        <f t="shared" si="1369"/>
        <v>200</v>
      </c>
      <c r="LK105" s="30">
        <f t="shared" si="1370"/>
        <v>200</v>
      </c>
      <c r="LL105" s="30">
        <f t="shared" si="1370"/>
        <v>200</v>
      </c>
      <c r="LM105" s="30">
        <f t="shared" si="1370"/>
        <v>200</v>
      </c>
      <c r="LN105" s="30">
        <f t="shared" si="1370"/>
        <v>200</v>
      </c>
      <c r="LO105" s="30">
        <f t="shared" si="1370"/>
        <v>200</v>
      </c>
      <c r="LP105" s="30">
        <f t="shared" si="1370"/>
        <v>200</v>
      </c>
      <c r="LQ105" s="30">
        <f t="shared" si="1370"/>
        <v>200</v>
      </c>
      <c r="LR105" s="30">
        <f t="shared" si="1370"/>
        <v>200</v>
      </c>
      <c r="LS105" s="30">
        <f t="shared" si="1370"/>
        <v>200</v>
      </c>
      <c r="LT105" s="69">
        <f t="shared" si="1060"/>
        <v>200</v>
      </c>
      <c r="LU105" s="40">
        <f t="shared" si="1061"/>
        <v>200</v>
      </c>
      <c r="LV105" s="40">
        <f t="shared" si="1062"/>
        <v>0</v>
      </c>
    </row>
    <row r="106" spans="1:334" x14ac:dyDescent="0.25">
      <c r="A106" s="21">
        <f t="shared" si="1063"/>
        <v>105</v>
      </c>
      <c r="B106" s="22" t="s">
        <v>6</v>
      </c>
      <c r="C106" s="21" t="s">
        <v>556</v>
      </c>
      <c r="D106" s="22" t="s">
        <v>7</v>
      </c>
      <c r="E106" s="23" t="s">
        <v>883</v>
      </c>
      <c r="F106" s="21" t="s">
        <v>1035</v>
      </c>
      <c r="G106" s="23" t="s">
        <v>80</v>
      </c>
      <c r="H106" s="24" t="s">
        <v>295</v>
      </c>
      <c r="I106" s="21" t="s">
        <v>196</v>
      </c>
      <c r="J106" s="94">
        <v>41297</v>
      </c>
      <c r="K106" s="94">
        <v>43030</v>
      </c>
      <c r="L106" s="21" t="s">
        <v>275</v>
      </c>
      <c r="M106" s="51">
        <v>570</v>
      </c>
      <c r="N106" s="51">
        <v>952</v>
      </c>
      <c r="O106" s="26">
        <v>0.1</v>
      </c>
      <c r="P106" s="52">
        <v>328541.82</v>
      </c>
      <c r="Q106" s="52">
        <v>369559.13</v>
      </c>
      <c r="R106" s="52">
        <v>368531.86</v>
      </c>
      <c r="S106" s="52">
        <v>314056.77</v>
      </c>
      <c r="T106" s="51">
        <v>418209.64999999997</v>
      </c>
      <c r="U106" s="51">
        <v>464286</v>
      </c>
      <c r="V106" s="51">
        <v>540118.21000000008</v>
      </c>
      <c r="W106" s="51">
        <v>613032.61</v>
      </c>
      <c r="X106" s="51">
        <v>839578.25</v>
      </c>
      <c r="Y106" s="51">
        <v>656845.5299999998</v>
      </c>
      <c r="Z106" s="51">
        <v>693895.09</v>
      </c>
      <c r="AA106" s="51">
        <v>954000</v>
      </c>
      <c r="AB106" s="51">
        <v>830504.54000000015</v>
      </c>
      <c r="AC106" s="51">
        <v>976862.58000000031</v>
      </c>
      <c r="AD106" s="51">
        <v>891750.42</v>
      </c>
      <c r="AE106" s="51">
        <v>1048541</v>
      </c>
      <c r="AF106" s="51">
        <v>1177021</v>
      </c>
      <c r="AG106" s="51">
        <v>871042.6</v>
      </c>
      <c r="AH106" s="51">
        <v>1054490</v>
      </c>
      <c r="AI106" s="51">
        <v>880800</v>
      </c>
      <c r="AJ106" s="51">
        <v>1237911</v>
      </c>
      <c r="AK106" s="51">
        <v>1043076</v>
      </c>
      <c r="AL106" s="51">
        <v>554387</v>
      </c>
      <c r="AM106" s="51">
        <v>1234205.96</v>
      </c>
      <c r="AN106" s="51">
        <v>1150310.71</v>
      </c>
      <c r="AO106" s="51">
        <v>1463681.93</v>
      </c>
      <c r="AP106" s="51">
        <v>1194611.94</v>
      </c>
      <c r="AQ106" s="51">
        <v>1343419.55</v>
      </c>
      <c r="AR106" s="51">
        <v>1417276</v>
      </c>
      <c r="AS106" s="51">
        <v>1409262.6</v>
      </c>
      <c r="AT106" s="51">
        <v>1177978.3500000001</v>
      </c>
      <c r="AU106" s="25">
        <v>1051365.244439269</v>
      </c>
      <c r="AV106" s="25">
        <v>1285472.155049718</v>
      </c>
      <c r="AW106" s="25">
        <v>1593758</v>
      </c>
      <c r="AX106" s="25">
        <v>1410427.87</v>
      </c>
      <c r="AY106" s="25">
        <v>1706305.03</v>
      </c>
      <c r="AZ106" s="25">
        <v>1596610.89</v>
      </c>
      <c r="BA106" s="25">
        <v>1718125.6560564272</v>
      </c>
      <c r="BB106" s="25">
        <v>1853645.41</v>
      </c>
      <c r="BC106" s="25">
        <v>2402291.27</v>
      </c>
      <c r="BD106" s="75">
        <v>1887343.9</v>
      </c>
      <c r="BE106" s="75">
        <v>1291052</v>
      </c>
      <c r="BF106" s="75">
        <v>1771032</v>
      </c>
      <c r="BG106" s="75">
        <v>1518260.32</v>
      </c>
      <c r="BH106" s="75">
        <v>2010265.27</v>
      </c>
      <c r="BI106" s="75">
        <v>1868370.16</v>
      </c>
      <c r="BJ106" s="75">
        <v>1710114</v>
      </c>
      <c r="BK106" s="75">
        <v>1906298.07</v>
      </c>
      <c r="BL106" s="75">
        <v>2958728.27</v>
      </c>
      <c r="BM106" s="75">
        <v>2091833</v>
      </c>
      <c r="BN106" s="75">
        <v>2390328</v>
      </c>
      <c r="BO106" s="75">
        <v>2139200.2999999998</v>
      </c>
      <c r="BP106" s="28">
        <f t="shared" si="1057"/>
        <v>2395022.3925000001</v>
      </c>
      <c r="BQ106" s="29">
        <f t="shared" si="1499"/>
        <v>576.38915789473685</v>
      </c>
      <c r="BR106" s="29">
        <f t="shared" si="1500"/>
        <v>648.34935087719305</v>
      </c>
      <c r="BS106" s="29">
        <f t="shared" si="1501"/>
        <v>646.54712280701756</v>
      </c>
      <c r="BT106" s="29">
        <f t="shared" si="1502"/>
        <v>550.97678947368422</v>
      </c>
      <c r="BU106" s="29">
        <f t="shared" si="1503"/>
        <v>733.70114035087715</v>
      </c>
      <c r="BV106" s="29">
        <f t="shared" si="1504"/>
        <v>814.53684210526319</v>
      </c>
      <c r="BW106" s="29">
        <f t="shared" si="1505"/>
        <v>947.57580701754398</v>
      </c>
      <c r="BX106" s="29">
        <f t="shared" si="1506"/>
        <v>1075.4958070175439</v>
      </c>
      <c r="BY106" s="29">
        <f t="shared" si="1507"/>
        <v>1472.9442982456139</v>
      </c>
      <c r="BZ106" s="29">
        <f t="shared" si="1508"/>
        <v>1152.3605789473681</v>
      </c>
      <c r="CA106" s="29">
        <f t="shared" si="1509"/>
        <v>1217.3598070175437</v>
      </c>
      <c r="CB106" s="29">
        <f t="shared" si="1510"/>
        <v>1673.6842105263158</v>
      </c>
      <c r="CC106" s="29">
        <f t="shared" si="1511"/>
        <v>1457.0255087719302</v>
      </c>
      <c r="CD106" s="29">
        <f t="shared" si="1512"/>
        <v>1713.7940000000006</v>
      </c>
      <c r="CE106" s="29">
        <f t="shared" si="1513"/>
        <v>1564.4744210526317</v>
      </c>
      <c r="CF106" s="29">
        <f t="shared" si="1514"/>
        <v>1839.5456140350877</v>
      </c>
      <c r="CG106" s="29">
        <f t="shared" si="1515"/>
        <v>2064.9491228070174</v>
      </c>
      <c r="CH106" s="29">
        <f t="shared" si="1516"/>
        <v>1528.1449122807016</v>
      </c>
      <c r="CI106" s="29">
        <f t="shared" si="1517"/>
        <v>1849.9824561403509</v>
      </c>
      <c r="CJ106" s="29">
        <f t="shared" si="1518"/>
        <v>1545.2631578947369</v>
      </c>
      <c r="CK106" s="29">
        <f t="shared" si="1519"/>
        <v>2171.7736842105264</v>
      </c>
      <c r="CL106" s="29">
        <f t="shared" si="1520"/>
        <v>1829.957894736842</v>
      </c>
      <c r="CM106" s="29">
        <f t="shared" si="1521"/>
        <v>972.60877192982457</v>
      </c>
      <c r="CN106" s="29">
        <f t="shared" si="1522"/>
        <v>2165.2736140350876</v>
      </c>
      <c r="CO106" s="29">
        <f t="shared" si="1523"/>
        <v>2018.0889649122807</v>
      </c>
      <c r="CP106" s="29">
        <f t="shared" si="1524"/>
        <v>2567.8630350877193</v>
      </c>
      <c r="CQ106" s="29">
        <f t="shared" si="1525"/>
        <v>2095.8104210526317</v>
      </c>
      <c r="CR106" s="29">
        <f t="shared" si="1497"/>
        <v>2356.876403508772</v>
      </c>
      <c r="CS106" s="29">
        <f t="shared" si="1496"/>
        <v>2486.4491228070174</v>
      </c>
      <c r="CT106" s="29">
        <f t="shared" si="1496"/>
        <v>2472.3905263157894</v>
      </c>
      <c r="CU106" s="29">
        <f t="shared" si="1496"/>
        <v>2066.6286842105264</v>
      </c>
      <c r="CV106" s="29">
        <f t="shared" si="1496"/>
        <v>1844.5004288408227</v>
      </c>
      <c r="CW106" s="29">
        <f t="shared" si="1496"/>
        <v>2255.2143071047685</v>
      </c>
      <c r="CX106" s="29">
        <f t="shared" si="1488"/>
        <v>2796.0666666666666</v>
      </c>
      <c r="CY106" s="29">
        <f t="shared" si="1488"/>
        <v>2474.4348596491232</v>
      </c>
      <c r="CZ106" s="29">
        <f t="shared" si="1488"/>
        <v>2993.5175964912282</v>
      </c>
      <c r="DA106" s="29">
        <f t="shared" si="1488"/>
        <v>2801.0717368421051</v>
      </c>
      <c r="DB106" s="29">
        <f t="shared" si="1488"/>
        <v>3014.2555369411002</v>
      </c>
      <c r="DC106" s="29">
        <f t="shared" si="1488"/>
        <v>3252.0094912280701</v>
      </c>
      <c r="DD106" s="29">
        <f t="shared" si="1488"/>
        <v>4214.5460877192982</v>
      </c>
      <c r="DE106" s="29">
        <f t="shared" si="1526"/>
        <v>3311.1296491228068</v>
      </c>
      <c r="DF106" s="29">
        <f t="shared" si="1527"/>
        <v>2265.0035087719298</v>
      </c>
      <c r="DG106" s="29">
        <f t="shared" si="1528"/>
        <v>3107.0736842105262</v>
      </c>
      <c r="DH106" s="29">
        <f t="shared" si="1529"/>
        <v>2663.614596491228</v>
      </c>
      <c r="DI106" s="29">
        <f t="shared" si="1530"/>
        <v>3526.7811754385966</v>
      </c>
      <c r="DJ106" s="29">
        <f t="shared" si="1531"/>
        <v>3277.842385964912</v>
      </c>
      <c r="DK106" s="29">
        <f t="shared" si="1531"/>
        <v>3000.2</v>
      </c>
      <c r="DL106" s="29">
        <f t="shared" si="1531"/>
        <v>3344.3825789473685</v>
      </c>
      <c r="DM106" s="29">
        <f t="shared" si="1531"/>
        <v>5190.7513508771926</v>
      </c>
      <c r="DN106" s="29">
        <f t="shared" si="1498"/>
        <v>3669.8824561403508</v>
      </c>
      <c r="DO106" s="29">
        <f t="shared" si="1498"/>
        <v>4193.5578947368422</v>
      </c>
      <c r="DP106" s="29">
        <f t="shared" si="1498"/>
        <v>3752.9829824561402</v>
      </c>
      <c r="DQ106" s="105">
        <f t="shared" si="1532"/>
        <v>4201.7936710526319</v>
      </c>
      <c r="DR106" s="51">
        <v>157080</v>
      </c>
      <c r="DS106" s="51">
        <v>157080</v>
      </c>
      <c r="DT106" s="51">
        <v>157080</v>
      </c>
      <c r="DU106" s="51">
        <v>157080</v>
      </c>
      <c r="DV106" s="51">
        <v>157080</v>
      </c>
      <c r="DW106" s="51">
        <v>157080</v>
      </c>
      <c r="DX106" s="51">
        <v>157080</v>
      </c>
      <c r="DY106" s="51">
        <v>157080</v>
      </c>
      <c r="DZ106" s="51">
        <v>157080</v>
      </c>
      <c r="EA106" s="51">
        <v>162157</v>
      </c>
      <c r="EB106" s="51">
        <v>176120</v>
      </c>
      <c r="EC106" s="51">
        <v>176120</v>
      </c>
      <c r="ED106" s="51">
        <v>176120</v>
      </c>
      <c r="EE106" s="51">
        <v>176120</v>
      </c>
      <c r="EF106" s="51">
        <v>176120</v>
      </c>
      <c r="EG106" s="51">
        <v>176120</v>
      </c>
      <c r="EH106" s="51">
        <v>176120</v>
      </c>
      <c r="EI106" s="51">
        <v>176120</v>
      </c>
      <c r="EJ106" s="51">
        <v>176120</v>
      </c>
      <c r="EK106" s="51">
        <v>176120</v>
      </c>
      <c r="EL106" s="51">
        <v>176120</v>
      </c>
      <c r="EM106" s="51">
        <v>181197</v>
      </c>
      <c r="EN106" s="51">
        <v>195160</v>
      </c>
      <c r="EO106" s="51">
        <v>195160</v>
      </c>
      <c r="EP106" s="25">
        <v>195160</v>
      </c>
      <c r="EQ106" s="25">
        <v>195160</v>
      </c>
      <c r="ER106" s="25">
        <v>195160</v>
      </c>
      <c r="ES106" s="25">
        <v>195160</v>
      </c>
      <c r="ET106" s="25">
        <v>195160</v>
      </c>
      <c r="EU106" s="25">
        <v>195160</v>
      </c>
      <c r="EV106" s="25">
        <v>195160</v>
      </c>
      <c r="EW106" s="25">
        <v>195160</v>
      </c>
      <c r="EX106" s="25">
        <v>195160</v>
      </c>
      <c r="EY106" s="25">
        <v>198803</v>
      </c>
      <c r="EZ106" s="25">
        <v>208821</v>
      </c>
      <c r="FA106" s="25">
        <v>208821</v>
      </c>
      <c r="FB106" s="25">
        <v>208821</v>
      </c>
      <c r="FC106" s="25">
        <v>208821</v>
      </c>
      <c r="FD106" s="25">
        <v>208821</v>
      </c>
      <c r="FE106" s="25">
        <v>208821</v>
      </c>
      <c r="FF106" s="25">
        <v>208821</v>
      </c>
      <c r="FG106" s="25">
        <v>208821</v>
      </c>
      <c r="FH106" s="25">
        <v>208821</v>
      </c>
      <c r="FI106" s="25">
        <v>208821</v>
      </c>
      <c r="FJ106" s="25">
        <v>208821</v>
      </c>
      <c r="FK106" s="25">
        <v>212718</v>
      </c>
      <c r="FL106" s="25">
        <v>223438</v>
      </c>
      <c r="FM106" s="25">
        <v>223438</v>
      </c>
      <c r="FN106" s="25">
        <v>223438</v>
      </c>
      <c r="FO106" s="25">
        <v>223438</v>
      </c>
      <c r="FP106" s="25">
        <v>223438</v>
      </c>
      <c r="FQ106" s="75">
        <v>223438</v>
      </c>
      <c r="FR106" s="28">
        <f t="shared" si="1058"/>
        <v>223438</v>
      </c>
      <c r="FS106" s="51">
        <v>0</v>
      </c>
      <c r="FT106" s="51">
        <v>0</v>
      </c>
      <c r="FU106" s="51">
        <v>0</v>
      </c>
      <c r="FV106" s="51">
        <v>0</v>
      </c>
      <c r="FW106" s="51">
        <v>0</v>
      </c>
      <c r="FX106" s="51">
        <v>0</v>
      </c>
      <c r="FY106" s="51">
        <v>0</v>
      </c>
      <c r="FZ106" s="51">
        <v>0</v>
      </c>
      <c r="GA106" s="51">
        <v>0</v>
      </c>
      <c r="GB106" s="51">
        <v>0</v>
      </c>
      <c r="GC106" s="51">
        <v>0</v>
      </c>
      <c r="GD106" s="51">
        <v>0</v>
      </c>
      <c r="GE106" s="51">
        <v>0</v>
      </c>
      <c r="GF106" s="51">
        <v>0</v>
      </c>
      <c r="GG106" s="51">
        <v>0</v>
      </c>
      <c r="GH106" s="51">
        <v>0</v>
      </c>
      <c r="GI106" s="51">
        <v>0</v>
      </c>
      <c r="GJ106" s="51">
        <v>0</v>
      </c>
      <c r="GK106" s="51">
        <v>0</v>
      </c>
      <c r="GL106" s="51">
        <v>0</v>
      </c>
      <c r="GM106" s="51">
        <v>0</v>
      </c>
      <c r="GN106" s="51">
        <v>0</v>
      </c>
      <c r="GO106" s="51">
        <v>0</v>
      </c>
      <c r="GP106" s="51">
        <v>0</v>
      </c>
      <c r="GQ106" s="25">
        <v>0</v>
      </c>
      <c r="GR106" s="25">
        <v>0</v>
      </c>
      <c r="GS106" s="25">
        <v>0</v>
      </c>
      <c r="GT106" s="25">
        <v>0</v>
      </c>
      <c r="GU106" s="25">
        <v>0</v>
      </c>
      <c r="GV106" s="25">
        <v>0</v>
      </c>
      <c r="GW106" s="25">
        <v>0</v>
      </c>
      <c r="GX106" s="25">
        <v>0</v>
      </c>
      <c r="GY106" s="25">
        <v>0</v>
      </c>
      <c r="GZ106" s="25">
        <v>0</v>
      </c>
      <c r="HA106" s="25">
        <v>0</v>
      </c>
      <c r="HB106" s="25">
        <v>0</v>
      </c>
      <c r="HC106" s="75">
        <v>0</v>
      </c>
      <c r="HD106" s="75">
        <v>0</v>
      </c>
      <c r="HE106" s="75">
        <v>0</v>
      </c>
      <c r="HF106" s="75">
        <v>31408</v>
      </c>
      <c r="HG106" s="75">
        <v>0</v>
      </c>
      <c r="HH106" s="75">
        <v>0</v>
      </c>
      <c r="HI106" s="75">
        <v>0</v>
      </c>
      <c r="HJ106" s="75">
        <v>0</v>
      </c>
      <c r="HK106" s="75">
        <v>0</v>
      </c>
      <c r="HL106" s="75">
        <v>0</v>
      </c>
      <c r="HM106" s="75">
        <v>0</v>
      </c>
      <c r="HN106" s="75">
        <v>0</v>
      </c>
      <c r="HO106" s="75">
        <v>72434.82699999999</v>
      </c>
      <c r="HP106" s="75">
        <v>0</v>
      </c>
      <c r="HQ106" s="75">
        <v>15595</v>
      </c>
      <c r="HR106" s="75">
        <v>0</v>
      </c>
      <c r="HS106" s="51">
        <f t="shared" si="1265"/>
        <v>157080</v>
      </c>
      <c r="HT106" s="51">
        <f t="shared" si="1266"/>
        <v>157080</v>
      </c>
      <c r="HU106" s="51">
        <f t="shared" si="1267"/>
        <v>157080</v>
      </c>
      <c r="HV106" s="51">
        <f t="shared" si="1268"/>
        <v>157080</v>
      </c>
      <c r="HW106" s="51">
        <f t="shared" si="1269"/>
        <v>157080</v>
      </c>
      <c r="HX106" s="51">
        <f t="shared" si="1270"/>
        <v>157080</v>
      </c>
      <c r="HY106" s="51">
        <f t="shared" si="1271"/>
        <v>157080</v>
      </c>
      <c r="HZ106" s="51">
        <f t="shared" si="1272"/>
        <v>157080</v>
      </c>
      <c r="IA106" s="51">
        <f t="shared" si="1273"/>
        <v>157080</v>
      </c>
      <c r="IB106" s="51">
        <f t="shared" si="1274"/>
        <v>162157</v>
      </c>
      <c r="IC106" s="51">
        <f t="shared" si="1275"/>
        <v>176120</v>
      </c>
      <c r="ID106" s="51">
        <f t="shared" si="1276"/>
        <v>176120</v>
      </c>
      <c r="IE106" s="51">
        <f t="shared" si="1277"/>
        <v>176120</v>
      </c>
      <c r="IF106" s="51">
        <f t="shared" si="1278"/>
        <v>176120</v>
      </c>
      <c r="IG106" s="51">
        <f t="shared" si="1279"/>
        <v>176120</v>
      </c>
      <c r="IH106" s="51">
        <f t="shared" si="1280"/>
        <v>176120</v>
      </c>
      <c r="II106" s="51">
        <f t="shared" si="1281"/>
        <v>176120</v>
      </c>
      <c r="IJ106" s="51">
        <f t="shared" si="1282"/>
        <v>176120</v>
      </c>
      <c r="IK106" s="51">
        <f t="shared" si="1283"/>
        <v>176120</v>
      </c>
      <c r="IL106" s="51">
        <f t="shared" si="1284"/>
        <v>176120</v>
      </c>
      <c r="IM106" s="51">
        <f t="shared" si="1285"/>
        <v>176120</v>
      </c>
      <c r="IN106" s="51">
        <f t="shared" si="1286"/>
        <v>181197</v>
      </c>
      <c r="IO106" s="51">
        <f t="shared" si="1287"/>
        <v>195160</v>
      </c>
      <c r="IP106" s="51">
        <f t="shared" si="1288"/>
        <v>195160</v>
      </c>
      <c r="IQ106" s="51">
        <f t="shared" si="1494"/>
        <v>195160</v>
      </c>
      <c r="IR106" s="51">
        <f t="shared" si="1495"/>
        <v>195160</v>
      </c>
      <c r="IS106" s="51">
        <f t="shared" si="1134"/>
        <v>195160</v>
      </c>
      <c r="IT106" s="51">
        <f t="shared" si="1135"/>
        <v>195160</v>
      </c>
      <c r="IU106" s="51">
        <f t="shared" si="1136"/>
        <v>195160</v>
      </c>
      <c r="IV106" s="51">
        <f t="shared" si="1137"/>
        <v>195160</v>
      </c>
      <c r="IW106" s="51">
        <f t="shared" si="1489"/>
        <v>195160</v>
      </c>
      <c r="IX106" s="25">
        <f t="shared" si="1289"/>
        <v>195160</v>
      </c>
      <c r="IY106" s="25">
        <f t="shared" si="1490"/>
        <v>195160</v>
      </c>
      <c r="IZ106" s="25">
        <f t="shared" si="1491"/>
        <v>198803</v>
      </c>
      <c r="JA106" s="25">
        <f t="shared" si="1331"/>
        <v>208821</v>
      </c>
      <c r="JB106" s="25">
        <f t="shared" si="1293"/>
        <v>208821</v>
      </c>
      <c r="JC106" s="25">
        <f t="shared" si="1294"/>
        <v>208821</v>
      </c>
      <c r="JD106" s="25">
        <f t="shared" si="835"/>
        <v>208821</v>
      </c>
      <c r="JE106" s="25">
        <f t="shared" si="836"/>
        <v>208821</v>
      </c>
      <c r="JF106" s="25">
        <f t="shared" si="1367"/>
        <v>240229</v>
      </c>
      <c r="JG106" s="25">
        <f t="shared" si="1368"/>
        <v>208821</v>
      </c>
      <c r="JH106" s="25">
        <f t="shared" si="1332"/>
        <v>208821</v>
      </c>
      <c r="JI106" s="25">
        <f t="shared" si="1333"/>
        <v>208821</v>
      </c>
      <c r="JJ106" s="25">
        <f t="shared" si="1329"/>
        <v>208821</v>
      </c>
      <c r="JK106" s="25">
        <f t="shared" si="1330"/>
        <v>208821</v>
      </c>
      <c r="JL106" s="25">
        <f t="shared" si="1492"/>
        <v>212718</v>
      </c>
      <c r="JM106" s="25">
        <f t="shared" si="1493"/>
        <v>223438</v>
      </c>
      <c r="JN106" s="25">
        <f t="shared" si="1295"/>
        <v>223438</v>
      </c>
      <c r="JO106" s="25">
        <f t="shared" si="1296"/>
        <v>295872.82699999999</v>
      </c>
      <c r="JP106" s="25">
        <f t="shared" si="1290"/>
        <v>223438</v>
      </c>
      <c r="JQ106" s="25">
        <f t="shared" si="1291"/>
        <v>239033</v>
      </c>
      <c r="JR106" s="25">
        <f t="shared" si="1292"/>
        <v>223438</v>
      </c>
      <c r="JS106" s="28">
        <f t="shared" si="1059"/>
        <v>245445.45675000001</v>
      </c>
      <c r="JT106" s="30">
        <f t="shared" si="1138"/>
        <v>165</v>
      </c>
      <c r="JU106" s="30">
        <f t="shared" si="1139"/>
        <v>165</v>
      </c>
      <c r="JV106" s="30">
        <f t="shared" si="1140"/>
        <v>165</v>
      </c>
      <c r="JW106" s="30">
        <f t="shared" si="1141"/>
        <v>165</v>
      </c>
      <c r="JX106" s="30">
        <f t="shared" si="1142"/>
        <v>165</v>
      </c>
      <c r="JY106" s="30">
        <f t="shared" si="1143"/>
        <v>165</v>
      </c>
      <c r="JZ106" s="30">
        <f t="shared" si="1144"/>
        <v>165</v>
      </c>
      <c r="KA106" s="30">
        <f t="shared" si="1145"/>
        <v>165</v>
      </c>
      <c r="KB106" s="30">
        <f t="shared" si="1146"/>
        <v>165</v>
      </c>
      <c r="KC106" s="30">
        <f t="shared" si="1147"/>
        <v>170.3329831932773</v>
      </c>
      <c r="KD106" s="30">
        <f t="shared" si="1148"/>
        <v>185</v>
      </c>
      <c r="KE106" s="30">
        <f t="shared" si="1149"/>
        <v>185</v>
      </c>
      <c r="KF106" s="30">
        <f t="shared" si="1150"/>
        <v>185</v>
      </c>
      <c r="KG106" s="30">
        <f t="shared" si="1151"/>
        <v>185</v>
      </c>
      <c r="KH106" s="30">
        <f t="shared" si="1152"/>
        <v>185</v>
      </c>
      <c r="KI106" s="30">
        <f t="shared" si="1153"/>
        <v>185</v>
      </c>
      <c r="KJ106" s="30">
        <f t="shared" si="1154"/>
        <v>185</v>
      </c>
      <c r="KK106" s="30">
        <f t="shared" si="1155"/>
        <v>185</v>
      </c>
      <c r="KL106" s="30">
        <f t="shared" si="1156"/>
        <v>185</v>
      </c>
      <c r="KM106" s="30">
        <f t="shared" si="1157"/>
        <v>185</v>
      </c>
      <c r="KN106" s="30">
        <f t="shared" si="1158"/>
        <v>185</v>
      </c>
      <c r="KO106" s="30">
        <f t="shared" si="1159"/>
        <v>190.3329831932773</v>
      </c>
      <c r="KP106" s="30">
        <f t="shared" si="1160"/>
        <v>205</v>
      </c>
      <c r="KQ106" s="30">
        <f t="shared" si="1161"/>
        <v>205</v>
      </c>
      <c r="KR106" s="30">
        <f t="shared" si="1162"/>
        <v>205</v>
      </c>
      <c r="KS106" s="30">
        <f t="shared" si="1163"/>
        <v>205</v>
      </c>
      <c r="KT106" s="30">
        <f t="shared" si="1164"/>
        <v>205</v>
      </c>
      <c r="KU106" s="30">
        <f t="shared" si="1165"/>
        <v>205</v>
      </c>
      <c r="KV106" s="30">
        <f t="shared" si="1166"/>
        <v>205</v>
      </c>
      <c r="KW106" s="30">
        <f t="shared" si="1167"/>
        <v>205</v>
      </c>
      <c r="KX106" s="30">
        <f t="shared" si="1168"/>
        <v>205</v>
      </c>
      <c r="KY106" s="30">
        <f t="shared" si="1169"/>
        <v>205</v>
      </c>
      <c r="KZ106" s="30">
        <f t="shared" si="1170"/>
        <v>205</v>
      </c>
      <c r="LA106" s="30">
        <f t="shared" si="1171"/>
        <v>208.82668067226891</v>
      </c>
      <c r="LB106" s="30">
        <f t="shared" si="1171"/>
        <v>219.3497899159664</v>
      </c>
      <c r="LC106" s="30">
        <f t="shared" si="1171"/>
        <v>219.3497899159664</v>
      </c>
      <c r="LD106" s="30">
        <f t="shared" si="1171"/>
        <v>219.3497899159664</v>
      </c>
      <c r="LE106" s="30">
        <f t="shared" si="1369"/>
        <v>219.3497899159664</v>
      </c>
      <c r="LF106" s="30">
        <f t="shared" si="1369"/>
        <v>219.3497899159664</v>
      </c>
      <c r="LG106" s="30">
        <f t="shared" si="1369"/>
        <v>252.34138655462183</v>
      </c>
      <c r="LH106" s="30">
        <f t="shared" si="1369"/>
        <v>219.3497899159664</v>
      </c>
      <c r="LI106" s="30">
        <f t="shared" si="1369"/>
        <v>219.3497899159664</v>
      </c>
      <c r="LJ106" s="30">
        <f t="shared" si="1369"/>
        <v>219.3497899159664</v>
      </c>
      <c r="LK106" s="30">
        <f t="shared" si="1370"/>
        <v>219.3497899159664</v>
      </c>
      <c r="LL106" s="30">
        <f t="shared" si="1370"/>
        <v>219.3497899159664</v>
      </c>
      <c r="LM106" s="30">
        <f t="shared" si="1370"/>
        <v>223.44327731092437</v>
      </c>
      <c r="LN106" s="30">
        <f t="shared" si="1370"/>
        <v>234.70378151260505</v>
      </c>
      <c r="LO106" s="30">
        <f t="shared" si="1370"/>
        <v>234.70378151260505</v>
      </c>
      <c r="LP106" s="30">
        <f t="shared" si="1370"/>
        <v>310.79078466386551</v>
      </c>
      <c r="LQ106" s="30">
        <f t="shared" si="1370"/>
        <v>234.70378151260505</v>
      </c>
      <c r="LR106" s="30">
        <f t="shared" si="1370"/>
        <v>251.08508403361344</v>
      </c>
      <c r="LS106" s="30">
        <f t="shared" si="1370"/>
        <v>234.70378151260505</v>
      </c>
      <c r="LT106" s="69">
        <f t="shared" si="1060"/>
        <v>257.82085793067228</v>
      </c>
      <c r="LU106" s="40">
        <f t="shared" si="1061"/>
        <v>234.70378151260505</v>
      </c>
      <c r="LV106" s="40">
        <f t="shared" si="1062"/>
        <v>0</v>
      </c>
    </row>
    <row r="107" spans="1:334" x14ac:dyDescent="0.25">
      <c r="A107" s="21">
        <f t="shared" si="1063"/>
        <v>106</v>
      </c>
      <c r="B107" s="22" t="s">
        <v>6</v>
      </c>
      <c r="C107" s="21" t="s">
        <v>557</v>
      </c>
      <c r="D107" s="22" t="s">
        <v>7</v>
      </c>
      <c r="E107" s="23" t="s">
        <v>1252</v>
      </c>
      <c r="F107" s="21" t="s">
        <v>1252</v>
      </c>
      <c r="G107" s="32" t="s">
        <v>81</v>
      </c>
      <c r="H107" s="24" t="s">
        <v>289</v>
      </c>
      <c r="I107" s="21" t="s">
        <v>197</v>
      </c>
      <c r="J107" s="94">
        <v>41297</v>
      </c>
      <c r="K107" s="94"/>
      <c r="L107" s="21" t="s">
        <v>275</v>
      </c>
      <c r="M107" s="51">
        <v>789</v>
      </c>
      <c r="N107" s="51">
        <v>1318</v>
      </c>
      <c r="O107" s="26">
        <v>0</v>
      </c>
      <c r="P107" s="52">
        <v>45291</v>
      </c>
      <c r="Q107" s="52">
        <v>30224</v>
      </c>
      <c r="R107" s="52">
        <v>68701.290000000008</v>
      </c>
      <c r="S107" s="52">
        <v>23181.66</v>
      </c>
      <c r="T107" s="51">
        <v>0</v>
      </c>
      <c r="U107" s="51">
        <v>0</v>
      </c>
      <c r="V107" s="51">
        <v>0</v>
      </c>
      <c r="W107" s="51">
        <v>0</v>
      </c>
      <c r="X107" s="51"/>
      <c r="Y107" s="51">
        <v>0</v>
      </c>
      <c r="Z107" s="51">
        <v>0</v>
      </c>
      <c r="AA107" s="51">
        <v>0</v>
      </c>
      <c r="AB107" s="51">
        <v>0</v>
      </c>
      <c r="AC107" s="51">
        <v>0</v>
      </c>
      <c r="AD107" s="51">
        <v>0</v>
      </c>
      <c r="AE107" s="51">
        <v>0</v>
      </c>
      <c r="AF107" s="51">
        <v>0</v>
      </c>
      <c r="AG107" s="51">
        <v>0</v>
      </c>
      <c r="AH107" s="51">
        <v>0</v>
      </c>
      <c r="AI107" s="51">
        <v>0</v>
      </c>
      <c r="AJ107" s="51">
        <v>0</v>
      </c>
      <c r="AK107" s="51">
        <v>0</v>
      </c>
      <c r="AL107" s="51">
        <v>0</v>
      </c>
      <c r="AM107" s="51">
        <v>0</v>
      </c>
      <c r="AN107" s="51">
        <v>0</v>
      </c>
      <c r="AO107" s="25">
        <v>0</v>
      </c>
      <c r="AP107" s="25">
        <v>0</v>
      </c>
      <c r="AQ107" s="25">
        <v>0</v>
      </c>
      <c r="AR107" s="25">
        <v>0</v>
      </c>
      <c r="AS107" s="25">
        <v>0</v>
      </c>
      <c r="AT107" s="25">
        <v>0</v>
      </c>
      <c r="AU107" s="25">
        <v>0</v>
      </c>
      <c r="AV107" s="25">
        <v>0</v>
      </c>
      <c r="AW107" s="25">
        <v>0</v>
      </c>
      <c r="AX107" s="25">
        <v>0</v>
      </c>
      <c r="AY107" s="25">
        <v>0</v>
      </c>
      <c r="AZ107" s="25">
        <v>0</v>
      </c>
      <c r="BA107" s="25">
        <v>0</v>
      </c>
      <c r="BB107" s="25">
        <v>0</v>
      </c>
      <c r="BC107" s="25">
        <v>0</v>
      </c>
      <c r="BD107" s="75">
        <v>0</v>
      </c>
      <c r="BE107" s="75">
        <v>0</v>
      </c>
      <c r="BF107" s="75">
        <v>0</v>
      </c>
      <c r="BG107" s="75">
        <v>0</v>
      </c>
      <c r="BH107" s="75">
        <v>0</v>
      </c>
      <c r="BI107" s="75">
        <v>0</v>
      </c>
      <c r="BJ107" s="75">
        <v>0</v>
      </c>
      <c r="BK107" s="75">
        <v>0</v>
      </c>
      <c r="BL107" s="75">
        <v>0</v>
      </c>
      <c r="BM107" s="75">
        <v>0</v>
      </c>
      <c r="BN107" s="75">
        <v>0</v>
      </c>
      <c r="BO107" s="75">
        <v>0</v>
      </c>
      <c r="BP107" s="28">
        <f t="shared" si="1057"/>
        <v>0</v>
      </c>
      <c r="BQ107" s="29">
        <f t="shared" si="1499"/>
        <v>57.403041825095059</v>
      </c>
      <c r="BR107" s="29">
        <f t="shared" si="1500"/>
        <v>38.306717363751581</v>
      </c>
      <c r="BS107" s="29">
        <f t="shared" si="1501"/>
        <v>87.073878326996208</v>
      </c>
      <c r="BT107" s="29">
        <f t="shared" si="1502"/>
        <v>29.381064638783268</v>
      </c>
      <c r="BU107" s="29">
        <f t="shared" si="1503"/>
        <v>0</v>
      </c>
      <c r="BV107" s="29">
        <f t="shared" si="1504"/>
        <v>0</v>
      </c>
      <c r="BW107" s="29">
        <f t="shared" si="1505"/>
        <v>0</v>
      </c>
      <c r="BX107" s="29">
        <f t="shared" si="1506"/>
        <v>0</v>
      </c>
      <c r="BY107" s="29">
        <f t="shared" si="1507"/>
        <v>0</v>
      </c>
      <c r="BZ107" s="29">
        <f t="shared" si="1508"/>
        <v>0</v>
      </c>
      <c r="CA107" s="29">
        <f t="shared" si="1509"/>
        <v>0</v>
      </c>
      <c r="CB107" s="29">
        <f t="shared" si="1510"/>
        <v>0</v>
      </c>
      <c r="CC107" s="29">
        <f t="shared" si="1511"/>
        <v>0</v>
      </c>
      <c r="CD107" s="29">
        <f t="shared" si="1512"/>
        <v>0</v>
      </c>
      <c r="CE107" s="29">
        <f t="shared" si="1513"/>
        <v>0</v>
      </c>
      <c r="CF107" s="29">
        <f t="shared" si="1514"/>
        <v>0</v>
      </c>
      <c r="CG107" s="29">
        <f t="shared" si="1515"/>
        <v>0</v>
      </c>
      <c r="CH107" s="29">
        <f t="shared" si="1516"/>
        <v>0</v>
      </c>
      <c r="CI107" s="29">
        <f t="shared" si="1517"/>
        <v>0</v>
      </c>
      <c r="CJ107" s="29">
        <f t="shared" si="1518"/>
        <v>0</v>
      </c>
      <c r="CK107" s="29">
        <f t="shared" si="1519"/>
        <v>0</v>
      </c>
      <c r="CL107" s="29">
        <f t="shared" si="1520"/>
        <v>0</v>
      </c>
      <c r="CM107" s="29">
        <f t="shared" si="1521"/>
        <v>0</v>
      </c>
      <c r="CN107" s="29">
        <f t="shared" si="1522"/>
        <v>0</v>
      </c>
      <c r="CO107" s="29">
        <f t="shared" si="1523"/>
        <v>0</v>
      </c>
      <c r="CP107" s="29">
        <f t="shared" si="1524"/>
        <v>0</v>
      </c>
      <c r="CQ107" s="29">
        <f t="shared" si="1525"/>
        <v>0</v>
      </c>
      <c r="CR107" s="29">
        <f t="shared" si="1497"/>
        <v>0</v>
      </c>
      <c r="CS107" s="29">
        <f t="shared" si="1496"/>
        <v>0</v>
      </c>
      <c r="CT107" s="29">
        <f t="shared" si="1496"/>
        <v>0</v>
      </c>
      <c r="CU107" s="29">
        <f t="shared" si="1496"/>
        <v>0</v>
      </c>
      <c r="CV107" s="29">
        <f t="shared" si="1496"/>
        <v>0</v>
      </c>
      <c r="CW107" s="29">
        <f t="shared" si="1496"/>
        <v>0</v>
      </c>
      <c r="CX107" s="29">
        <f t="shared" si="1488"/>
        <v>0</v>
      </c>
      <c r="CY107" s="29">
        <f t="shared" si="1488"/>
        <v>0</v>
      </c>
      <c r="CZ107" s="29">
        <f t="shared" si="1488"/>
        <v>0</v>
      </c>
      <c r="DA107" s="29">
        <f t="shared" si="1488"/>
        <v>0</v>
      </c>
      <c r="DB107" s="29">
        <f t="shared" si="1488"/>
        <v>0</v>
      </c>
      <c r="DC107" s="29">
        <f t="shared" si="1488"/>
        <v>0</v>
      </c>
      <c r="DD107" s="29">
        <f t="shared" si="1488"/>
        <v>0</v>
      </c>
      <c r="DE107" s="29">
        <f t="shared" si="1526"/>
        <v>0</v>
      </c>
      <c r="DF107" s="29">
        <f t="shared" si="1527"/>
        <v>0</v>
      </c>
      <c r="DG107" s="29">
        <f t="shared" si="1528"/>
        <v>0</v>
      </c>
      <c r="DH107" s="29">
        <f t="shared" si="1529"/>
        <v>0</v>
      </c>
      <c r="DI107" s="29">
        <f t="shared" si="1530"/>
        <v>0</v>
      </c>
      <c r="DJ107" s="29">
        <f t="shared" si="1531"/>
        <v>0</v>
      </c>
      <c r="DK107" s="29">
        <f t="shared" si="1531"/>
        <v>0</v>
      </c>
      <c r="DL107" s="29">
        <f t="shared" si="1531"/>
        <v>0</v>
      </c>
      <c r="DM107" s="29">
        <f t="shared" si="1531"/>
        <v>0</v>
      </c>
      <c r="DN107" s="29">
        <f t="shared" si="1498"/>
        <v>0</v>
      </c>
      <c r="DO107" s="29">
        <f t="shared" si="1498"/>
        <v>0</v>
      </c>
      <c r="DP107" s="29">
        <f t="shared" si="1498"/>
        <v>0</v>
      </c>
      <c r="DQ107" s="105">
        <f t="shared" si="1532"/>
        <v>0</v>
      </c>
      <c r="DR107" s="51">
        <v>369040</v>
      </c>
      <c r="DS107" s="51">
        <v>369040</v>
      </c>
      <c r="DT107" s="51">
        <v>369040</v>
      </c>
      <c r="DU107" s="51">
        <v>369040</v>
      </c>
      <c r="DV107" s="51"/>
      <c r="DW107" s="51"/>
      <c r="DX107" s="51"/>
      <c r="DY107" s="51"/>
      <c r="DZ107" s="51"/>
      <c r="EA107" s="51"/>
      <c r="EB107" s="51">
        <v>0</v>
      </c>
      <c r="EC107" s="51">
        <v>0</v>
      </c>
      <c r="ED107" s="51"/>
      <c r="EE107" s="51">
        <v>0</v>
      </c>
      <c r="EF107" s="51">
        <v>0</v>
      </c>
      <c r="EG107" s="51">
        <v>0</v>
      </c>
      <c r="EH107" s="51">
        <v>0</v>
      </c>
      <c r="EI107" s="51">
        <v>0</v>
      </c>
      <c r="EJ107" s="51">
        <v>0</v>
      </c>
      <c r="EK107" s="51">
        <v>0</v>
      </c>
      <c r="EL107" s="51">
        <v>0</v>
      </c>
      <c r="EM107" s="51">
        <v>0</v>
      </c>
      <c r="EN107" s="51">
        <v>0</v>
      </c>
      <c r="EO107" s="51">
        <v>0</v>
      </c>
      <c r="EP107" s="25">
        <v>0</v>
      </c>
      <c r="EQ107" s="25">
        <v>0</v>
      </c>
      <c r="ER107" s="25">
        <v>0</v>
      </c>
      <c r="ES107" s="25">
        <v>0</v>
      </c>
      <c r="ET107" s="25">
        <v>0</v>
      </c>
      <c r="EU107" s="25">
        <v>0</v>
      </c>
      <c r="EV107" s="25">
        <v>0</v>
      </c>
      <c r="EW107" s="25">
        <v>0</v>
      </c>
      <c r="EX107" s="25">
        <v>0</v>
      </c>
      <c r="EY107" s="25">
        <v>0</v>
      </c>
      <c r="EZ107" s="25">
        <v>0</v>
      </c>
      <c r="FA107" s="25">
        <v>0</v>
      </c>
      <c r="FB107" s="25">
        <v>0</v>
      </c>
      <c r="FC107" s="25">
        <v>0</v>
      </c>
      <c r="FD107" s="25">
        <v>0</v>
      </c>
      <c r="FE107" s="25">
        <v>0</v>
      </c>
      <c r="FF107" s="25">
        <v>0</v>
      </c>
      <c r="FG107" s="25">
        <v>0</v>
      </c>
      <c r="FH107" s="25">
        <v>0</v>
      </c>
      <c r="FI107" s="25">
        <v>0</v>
      </c>
      <c r="FJ107" s="25">
        <v>0</v>
      </c>
      <c r="FK107" s="25">
        <v>0</v>
      </c>
      <c r="FL107" s="25">
        <v>0</v>
      </c>
      <c r="FM107" s="25">
        <v>0</v>
      </c>
      <c r="FN107" s="25">
        <v>0</v>
      </c>
      <c r="FO107" s="25">
        <v>0</v>
      </c>
      <c r="FP107" s="25">
        <v>0</v>
      </c>
      <c r="FQ107" s="75">
        <v>0</v>
      </c>
      <c r="FR107" s="28">
        <f t="shared" si="1058"/>
        <v>0</v>
      </c>
      <c r="FS107" s="51">
        <v>0</v>
      </c>
      <c r="FT107" s="51">
        <v>0</v>
      </c>
      <c r="FU107" s="51">
        <v>0</v>
      </c>
      <c r="FV107" s="51">
        <v>0</v>
      </c>
      <c r="FW107" s="51">
        <v>0</v>
      </c>
      <c r="FX107" s="51">
        <v>0</v>
      </c>
      <c r="FY107" s="51">
        <v>0</v>
      </c>
      <c r="FZ107" s="51">
        <v>0</v>
      </c>
      <c r="GA107" s="51">
        <v>0</v>
      </c>
      <c r="GB107" s="51">
        <v>0</v>
      </c>
      <c r="GC107" s="51">
        <v>0</v>
      </c>
      <c r="GD107" s="51">
        <v>0</v>
      </c>
      <c r="GE107" s="51">
        <v>0</v>
      </c>
      <c r="GF107" s="51">
        <v>0</v>
      </c>
      <c r="GG107" s="51">
        <v>0</v>
      </c>
      <c r="GH107" s="51">
        <v>0</v>
      </c>
      <c r="GI107" s="51">
        <v>0</v>
      </c>
      <c r="GJ107" s="51">
        <v>0</v>
      </c>
      <c r="GK107" s="51">
        <v>0</v>
      </c>
      <c r="GL107" s="51">
        <v>0</v>
      </c>
      <c r="GM107" s="51">
        <v>0</v>
      </c>
      <c r="GN107" s="51">
        <v>0</v>
      </c>
      <c r="GO107" s="51">
        <v>0</v>
      </c>
      <c r="GP107" s="51">
        <v>0</v>
      </c>
      <c r="GQ107" s="25">
        <v>0</v>
      </c>
      <c r="GR107" s="25">
        <v>0</v>
      </c>
      <c r="GS107" s="25">
        <v>0</v>
      </c>
      <c r="GT107" s="25">
        <v>0</v>
      </c>
      <c r="GU107" s="25">
        <v>0</v>
      </c>
      <c r="GV107" s="25">
        <v>0</v>
      </c>
      <c r="GW107" s="25">
        <v>0</v>
      </c>
      <c r="GX107" s="25">
        <v>0</v>
      </c>
      <c r="GY107" s="25">
        <v>0</v>
      </c>
      <c r="GZ107" s="25">
        <v>0</v>
      </c>
      <c r="HA107" s="25">
        <v>0</v>
      </c>
      <c r="HB107" s="25">
        <v>0</v>
      </c>
      <c r="HC107" s="75">
        <v>0</v>
      </c>
      <c r="HD107" s="75">
        <v>0</v>
      </c>
      <c r="HE107" s="75">
        <v>0</v>
      </c>
      <c r="HF107" s="75">
        <v>0</v>
      </c>
      <c r="HG107" s="75">
        <v>0</v>
      </c>
      <c r="HH107" s="75">
        <v>0</v>
      </c>
      <c r="HI107" s="75">
        <v>0</v>
      </c>
      <c r="HJ107" s="75">
        <v>0</v>
      </c>
      <c r="HK107" s="75">
        <v>0</v>
      </c>
      <c r="HL107" s="75">
        <v>0</v>
      </c>
      <c r="HM107" s="75">
        <v>0</v>
      </c>
      <c r="HN107" s="75">
        <v>0</v>
      </c>
      <c r="HO107" s="75">
        <v>0</v>
      </c>
      <c r="HP107" s="75">
        <v>0</v>
      </c>
      <c r="HQ107" s="75">
        <v>0</v>
      </c>
      <c r="HR107" s="75">
        <v>0</v>
      </c>
      <c r="HS107" s="51">
        <f t="shared" si="1265"/>
        <v>369040</v>
      </c>
      <c r="HT107" s="51">
        <f t="shared" si="1266"/>
        <v>369040</v>
      </c>
      <c r="HU107" s="51">
        <f t="shared" si="1267"/>
        <v>369040</v>
      </c>
      <c r="HV107" s="51">
        <f t="shared" si="1268"/>
        <v>369040</v>
      </c>
      <c r="HW107" s="51">
        <f t="shared" si="1269"/>
        <v>0</v>
      </c>
      <c r="HX107" s="51">
        <f t="shared" si="1270"/>
        <v>0</v>
      </c>
      <c r="HY107" s="51">
        <f t="shared" si="1271"/>
        <v>0</v>
      </c>
      <c r="HZ107" s="51">
        <f t="shared" si="1272"/>
        <v>0</v>
      </c>
      <c r="IA107" s="51">
        <f t="shared" si="1273"/>
        <v>0</v>
      </c>
      <c r="IB107" s="51">
        <f t="shared" si="1274"/>
        <v>0</v>
      </c>
      <c r="IC107" s="51">
        <f t="shared" si="1275"/>
        <v>0</v>
      </c>
      <c r="ID107" s="51">
        <f t="shared" si="1276"/>
        <v>0</v>
      </c>
      <c r="IE107" s="51">
        <f t="shared" si="1277"/>
        <v>0</v>
      </c>
      <c r="IF107" s="51">
        <f t="shared" si="1278"/>
        <v>0</v>
      </c>
      <c r="IG107" s="51">
        <f t="shared" si="1279"/>
        <v>0</v>
      </c>
      <c r="IH107" s="51">
        <f t="shared" si="1280"/>
        <v>0</v>
      </c>
      <c r="II107" s="51">
        <f t="shared" si="1281"/>
        <v>0</v>
      </c>
      <c r="IJ107" s="51">
        <f t="shared" si="1282"/>
        <v>0</v>
      </c>
      <c r="IK107" s="51">
        <f t="shared" si="1283"/>
        <v>0</v>
      </c>
      <c r="IL107" s="51">
        <f t="shared" si="1284"/>
        <v>0</v>
      </c>
      <c r="IM107" s="51">
        <f t="shared" si="1285"/>
        <v>0</v>
      </c>
      <c r="IN107" s="51">
        <f t="shared" si="1286"/>
        <v>0</v>
      </c>
      <c r="IO107" s="51">
        <f t="shared" si="1287"/>
        <v>0</v>
      </c>
      <c r="IP107" s="51">
        <f t="shared" si="1288"/>
        <v>0</v>
      </c>
      <c r="IQ107" s="51">
        <f t="shared" si="1494"/>
        <v>0</v>
      </c>
      <c r="IR107" s="51">
        <f t="shared" si="1495"/>
        <v>0</v>
      </c>
      <c r="IS107" s="51">
        <f t="shared" si="1134"/>
        <v>0</v>
      </c>
      <c r="IT107" s="51">
        <f t="shared" si="1135"/>
        <v>0</v>
      </c>
      <c r="IU107" s="51">
        <f t="shared" si="1136"/>
        <v>0</v>
      </c>
      <c r="IV107" s="51">
        <f t="shared" si="1137"/>
        <v>0</v>
      </c>
      <c r="IW107" s="51">
        <f t="shared" si="1489"/>
        <v>0</v>
      </c>
      <c r="IX107" s="25">
        <f t="shared" si="1289"/>
        <v>0</v>
      </c>
      <c r="IY107" s="25">
        <f t="shared" si="1490"/>
        <v>0</v>
      </c>
      <c r="IZ107" s="25">
        <f t="shared" si="1491"/>
        <v>0</v>
      </c>
      <c r="JA107" s="25">
        <f t="shared" si="1331"/>
        <v>0</v>
      </c>
      <c r="JB107" s="25">
        <f t="shared" si="1293"/>
        <v>0</v>
      </c>
      <c r="JC107" s="25">
        <f t="shared" si="1294"/>
        <v>0</v>
      </c>
      <c r="JD107" s="25">
        <f t="shared" si="835"/>
        <v>0</v>
      </c>
      <c r="JE107" s="25">
        <f t="shared" si="836"/>
        <v>0</v>
      </c>
      <c r="JF107" s="25">
        <f t="shared" si="1367"/>
        <v>0</v>
      </c>
      <c r="JG107" s="25">
        <f t="shared" si="1368"/>
        <v>0</v>
      </c>
      <c r="JH107" s="25">
        <f t="shared" si="1332"/>
        <v>0</v>
      </c>
      <c r="JI107" s="25">
        <f t="shared" si="1333"/>
        <v>0</v>
      </c>
      <c r="JJ107" s="25">
        <f t="shared" si="1329"/>
        <v>0</v>
      </c>
      <c r="JK107" s="25">
        <f t="shared" si="1330"/>
        <v>0</v>
      </c>
      <c r="JL107" s="25">
        <f t="shared" si="1492"/>
        <v>0</v>
      </c>
      <c r="JM107" s="25">
        <f t="shared" si="1493"/>
        <v>0</v>
      </c>
      <c r="JN107" s="25">
        <f t="shared" si="1295"/>
        <v>0</v>
      </c>
      <c r="JO107" s="25">
        <f t="shared" si="1296"/>
        <v>0</v>
      </c>
      <c r="JP107" s="25">
        <f t="shared" si="1290"/>
        <v>0</v>
      </c>
      <c r="JQ107" s="25">
        <f t="shared" si="1291"/>
        <v>0</v>
      </c>
      <c r="JR107" s="25">
        <f t="shared" si="1292"/>
        <v>0</v>
      </c>
      <c r="JS107" s="28">
        <f t="shared" si="1059"/>
        <v>0</v>
      </c>
      <c r="JT107" s="30">
        <f t="shared" si="1138"/>
        <v>280</v>
      </c>
      <c r="JU107" s="30">
        <f t="shared" si="1139"/>
        <v>280</v>
      </c>
      <c r="JV107" s="30">
        <f t="shared" si="1140"/>
        <v>280</v>
      </c>
      <c r="JW107" s="30">
        <f t="shared" si="1141"/>
        <v>280</v>
      </c>
      <c r="JX107" s="30">
        <f t="shared" si="1142"/>
        <v>0</v>
      </c>
      <c r="JY107" s="30">
        <f t="shared" si="1143"/>
        <v>0</v>
      </c>
      <c r="JZ107" s="30">
        <f t="shared" si="1144"/>
        <v>0</v>
      </c>
      <c r="KA107" s="30">
        <f t="shared" si="1145"/>
        <v>0</v>
      </c>
      <c r="KB107" s="30">
        <f t="shared" si="1146"/>
        <v>0</v>
      </c>
      <c r="KC107" s="30">
        <f t="shared" si="1147"/>
        <v>0</v>
      </c>
      <c r="KD107" s="30">
        <f t="shared" si="1148"/>
        <v>0</v>
      </c>
      <c r="KE107" s="30">
        <f t="shared" si="1149"/>
        <v>0</v>
      </c>
      <c r="KF107" s="30">
        <f t="shared" si="1150"/>
        <v>0</v>
      </c>
      <c r="KG107" s="30">
        <f t="shared" si="1151"/>
        <v>0</v>
      </c>
      <c r="KH107" s="30">
        <f t="shared" si="1152"/>
        <v>0</v>
      </c>
      <c r="KI107" s="30">
        <f t="shared" si="1153"/>
        <v>0</v>
      </c>
      <c r="KJ107" s="30">
        <f t="shared" si="1154"/>
        <v>0</v>
      </c>
      <c r="KK107" s="30">
        <f t="shared" si="1155"/>
        <v>0</v>
      </c>
      <c r="KL107" s="30">
        <f t="shared" si="1156"/>
        <v>0</v>
      </c>
      <c r="KM107" s="30">
        <f t="shared" si="1157"/>
        <v>0</v>
      </c>
      <c r="KN107" s="30">
        <f t="shared" si="1158"/>
        <v>0</v>
      </c>
      <c r="KO107" s="30">
        <f t="shared" si="1159"/>
        <v>0</v>
      </c>
      <c r="KP107" s="30">
        <f t="shared" si="1160"/>
        <v>0</v>
      </c>
      <c r="KQ107" s="30">
        <f t="shared" si="1161"/>
        <v>0</v>
      </c>
      <c r="KR107" s="30">
        <f t="shared" si="1162"/>
        <v>0</v>
      </c>
      <c r="KS107" s="30">
        <f t="shared" si="1163"/>
        <v>0</v>
      </c>
      <c r="KT107" s="30">
        <f t="shared" si="1164"/>
        <v>0</v>
      </c>
      <c r="KU107" s="30">
        <f t="shared" si="1165"/>
        <v>0</v>
      </c>
      <c r="KV107" s="30">
        <f t="shared" si="1166"/>
        <v>0</v>
      </c>
      <c r="KW107" s="30">
        <f t="shared" si="1167"/>
        <v>0</v>
      </c>
      <c r="KX107" s="30">
        <f t="shared" si="1168"/>
        <v>0</v>
      </c>
      <c r="KY107" s="30">
        <f t="shared" si="1169"/>
        <v>0</v>
      </c>
      <c r="KZ107" s="30">
        <f t="shared" si="1170"/>
        <v>0</v>
      </c>
      <c r="LA107" s="30">
        <f t="shared" si="1171"/>
        <v>0</v>
      </c>
      <c r="LB107" s="30">
        <f t="shared" si="1171"/>
        <v>0</v>
      </c>
      <c r="LC107" s="30">
        <f t="shared" si="1171"/>
        <v>0</v>
      </c>
      <c r="LD107" s="30">
        <f t="shared" si="1171"/>
        <v>0</v>
      </c>
      <c r="LE107" s="30">
        <f t="shared" si="1369"/>
        <v>0</v>
      </c>
      <c r="LF107" s="30">
        <f t="shared" si="1369"/>
        <v>0</v>
      </c>
      <c r="LG107" s="30">
        <f t="shared" si="1369"/>
        <v>0</v>
      </c>
      <c r="LH107" s="30">
        <f t="shared" si="1369"/>
        <v>0</v>
      </c>
      <c r="LI107" s="30">
        <f t="shared" si="1369"/>
        <v>0</v>
      </c>
      <c r="LJ107" s="30">
        <f t="shared" ref="LJ107:LQ148" si="1533">+JI107/$N107</f>
        <v>0</v>
      </c>
      <c r="LK107" s="30">
        <f t="shared" si="1533"/>
        <v>0</v>
      </c>
      <c r="LL107" s="30">
        <f t="shared" si="1533"/>
        <v>0</v>
      </c>
      <c r="LM107" s="30">
        <f t="shared" si="1533"/>
        <v>0</v>
      </c>
      <c r="LN107" s="30">
        <f t="shared" si="1533"/>
        <v>0</v>
      </c>
      <c r="LO107" s="30">
        <f t="shared" si="1533"/>
        <v>0</v>
      </c>
      <c r="LP107" s="30">
        <f t="shared" si="1533"/>
        <v>0</v>
      </c>
      <c r="LQ107" s="30">
        <f t="shared" si="1533"/>
        <v>0</v>
      </c>
      <c r="LR107" s="30">
        <f t="shared" ref="LR107:LS136" si="1534">+JQ107/$N107</f>
        <v>0</v>
      </c>
      <c r="LS107" s="30">
        <f t="shared" si="1534"/>
        <v>0</v>
      </c>
      <c r="LT107" s="69">
        <f t="shared" si="1060"/>
        <v>0</v>
      </c>
      <c r="LU107" s="40">
        <f t="shared" si="1061"/>
        <v>0</v>
      </c>
      <c r="LV107" s="40">
        <f t="shared" si="1062"/>
        <v>0</v>
      </c>
    </row>
    <row r="108" spans="1:334" x14ac:dyDescent="0.25">
      <c r="A108" s="21">
        <f t="shared" si="1063"/>
        <v>107</v>
      </c>
      <c r="B108" s="22" t="s">
        <v>6</v>
      </c>
      <c r="C108" s="21" t="s">
        <v>557</v>
      </c>
      <c r="D108" s="22" t="s">
        <v>7</v>
      </c>
      <c r="E108" s="23" t="s">
        <v>1348</v>
      </c>
      <c r="F108" s="21" t="s">
        <v>1337</v>
      </c>
      <c r="G108" s="23" t="s">
        <v>1335</v>
      </c>
      <c r="H108" s="24" t="s">
        <v>295</v>
      </c>
      <c r="I108" s="21" t="s">
        <v>196</v>
      </c>
      <c r="J108" s="94">
        <v>42720</v>
      </c>
      <c r="K108" s="94">
        <v>44439</v>
      </c>
      <c r="L108" s="21" t="s">
        <v>275</v>
      </c>
      <c r="M108" s="51">
        <v>789</v>
      </c>
      <c r="N108" s="51">
        <v>1318</v>
      </c>
      <c r="O108" s="26">
        <v>0.1</v>
      </c>
      <c r="P108" s="52"/>
      <c r="Q108" s="52"/>
      <c r="R108" s="52"/>
      <c r="S108" s="52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75"/>
      <c r="BE108" s="75"/>
      <c r="BF108" s="75"/>
      <c r="BG108" s="75"/>
      <c r="BH108" s="75">
        <v>343388.5</v>
      </c>
      <c r="BI108" s="75">
        <v>814427</v>
      </c>
      <c r="BJ108" s="75">
        <v>798728</v>
      </c>
      <c r="BK108" s="75">
        <v>906545</v>
      </c>
      <c r="BL108" s="75">
        <v>1160614</v>
      </c>
      <c r="BM108" s="75">
        <v>1001317</v>
      </c>
      <c r="BN108" s="75">
        <v>919018</v>
      </c>
      <c r="BO108" s="75">
        <v>1122150</v>
      </c>
      <c r="BP108" s="28">
        <f t="shared" si="1057"/>
        <v>1050774.75</v>
      </c>
      <c r="BQ108" s="29">
        <f t="shared" si="1499"/>
        <v>0</v>
      </c>
      <c r="BR108" s="29">
        <f t="shared" si="1500"/>
        <v>0</v>
      </c>
      <c r="BS108" s="29">
        <f t="shared" si="1501"/>
        <v>0</v>
      </c>
      <c r="BT108" s="29">
        <f t="shared" si="1502"/>
        <v>0</v>
      </c>
      <c r="BU108" s="29">
        <f t="shared" si="1503"/>
        <v>0</v>
      </c>
      <c r="BV108" s="29">
        <f t="shared" si="1504"/>
        <v>0</v>
      </c>
      <c r="BW108" s="29">
        <f t="shared" si="1505"/>
        <v>0</v>
      </c>
      <c r="BX108" s="29">
        <f t="shared" si="1506"/>
        <v>0</v>
      </c>
      <c r="BY108" s="29">
        <f t="shared" si="1507"/>
        <v>0</v>
      </c>
      <c r="BZ108" s="29">
        <f t="shared" si="1508"/>
        <v>0</v>
      </c>
      <c r="CA108" s="29">
        <f t="shared" si="1509"/>
        <v>0</v>
      </c>
      <c r="CB108" s="29">
        <f t="shared" si="1510"/>
        <v>0</v>
      </c>
      <c r="CC108" s="29">
        <f t="shared" si="1511"/>
        <v>0</v>
      </c>
      <c r="CD108" s="29">
        <f t="shared" si="1512"/>
        <v>0</v>
      </c>
      <c r="CE108" s="29">
        <f t="shared" si="1513"/>
        <v>0</v>
      </c>
      <c r="CF108" s="29">
        <f t="shared" si="1514"/>
        <v>0</v>
      </c>
      <c r="CG108" s="29">
        <f t="shared" si="1515"/>
        <v>0</v>
      </c>
      <c r="CH108" s="29">
        <f t="shared" si="1516"/>
        <v>0</v>
      </c>
      <c r="CI108" s="29">
        <f t="shared" si="1517"/>
        <v>0</v>
      </c>
      <c r="CJ108" s="29">
        <f t="shared" si="1518"/>
        <v>0</v>
      </c>
      <c r="CK108" s="29">
        <f t="shared" si="1519"/>
        <v>0</v>
      </c>
      <c r="CL108" s="29">
        <f t="shared" si="1520"/>
        <v>0</v>
      </c>
      <c r="CM108" s="29">
        <f t="shared" si="1521"/>
        <v>0</v>
      </c>
      <c r="CN108" s="29">
        <f t="shared" si="1522"/>
        <v>0</v>
      </c>
      <c r="CO108" s="29">
        <f t="shared" si="1523"/>
        <v>0</v>
      </c>
      <c r="CP108" s="29">
        <f t="shared" si="1524"/>
        <v>0</v>
      </c>
      <c r="CQ108" s="29">
        <f t="shared" si="1525"/>
        <v>0</v>
      </c>
      <c r="CR108" s="29">
        <f t="shared" si="1497"/>
        <v>0</v>
      </c>
      <c r="CS108" s="29">
        <f t="shared" si="1496"/>
        <v>0</v>
      </c>
      <c r="CT108" s="29">
        <f t="shared" si="1496"/>
        <v>0</v>
      </c>
      <c r="CU108" s="29">
        <f t="shared" si="1496"/>
        <v>0</v>
      </c>
      <c r="CV108" s="29">
        <f t="shared" si="1496"/>
        <v>0</v>
      </c>
      <c r="CW108" s="29">
        <f t="shared" si="1496"/>
        <v>0</v>
      </c>
      <c r="CX108" s="29">
        <f t="shared" si="1488"/>
        <v>0</v>
      </c>
      <c r="CY108" s="29">
        <f t="shared" si="1488"/>
        <v>0</v>
      </c>
      <c r="CZ108" s="29">
        <f t="shared" si="1488"/>
        <v>0</v>
      </c>
      <c r="DA108" s="29">
        <f t="shared" si="1488"/>
        <v>0</v>
      </c>
      <c r="DB108" s="29">
        <f t="shared" si="1488"/>
        <v>0</v>
      </c>
      <c r="DC108" s="29">
        <f t="shared" si="1488"/>
        <v>0</v>
      </c>
      <c r="DD108" s="29">
        <f t="shared" si="1488"/>
        <v>0</v>
      </c>
      <c r="DE108" s="29">
        <f t="shared" si="1526"/>
        <v>0</v>
      </c>
      <c r="DF108" s="29">
        <f t="shared" si="1527"/>
        <v>0</v>
      </c>
      <c r="DG108" s="29">
        <f t="shared" si="1528"/>
        <v>0</v>
      </c>
      <c r="DH108" s="29">
        <f t="shared" si="1529"/>
        <v>0</v>
      </c>
      <c r="DI108" s="29">
        <f t="shared" si="1530"/>
        <v>435.21989860583017</v>
      </c>
      <c r="DJ108" s="29">
        <f t="shared" si="1531"/>
        <v>1032.2268694550064</v>
      </c>
      <c r="DK108" s="29">
        <f t="shared" si="1531"/>
        <v>1012.3295310519645</v>
      </c>
      <c r="DL108" s="29">
        <f t="shared" si="1531"/>
        <v>1148.979721166033</v>
      </c>
      <c r="DM108" s="29">
        <f t="shared" si="1531"/>
        <v>1470.9936628643852</v>
      </c>
      <c r="DN108" s="29">
        <f t="shared" si="1498"/>
        <v>1269.0963244613436</v>
      </c>
      <c r="DO108" s="29">
        <f t="shared" si="1498"/>
        <v>1164.788339670469</v>
      </c>
      <c r="DP108" s="29">
        <f t="shared" si="1498"/>
        <v>1422.2433460076045</v>
      </c>
      <c r="DQ108" s="105">
        <f t="shared" si="1532"/>
        <v>1331.7804182509506</v>
      </c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>
        <v>263000</v>
      </c>
      <c r="FK108" s="25">
        <v>263000</v>
      </c>
      <c r="FL108" s="25">
        <v>263600</v>
      </c>
      <c r="FM108" s="25">
        <v>263600</v>
      </c>
      <c r="FN108" s="25">
        <v>263600</v>
      </c>
      <c r="FO108" s="25">
        <v>263600</v>
      </c>
      <c r="FP108" s="25">
        <v>263600</v>
      </c>
      <c r="FQ108" s="75">
        <v>263600</v>
      </c>
      <c r="FR108" s="28">
        <f t="shared" si="1058"/>
        <v>263600</v>
      </c>
      <c r="FS108" s="51">
        <v>0</v>
      </c>
      <c r="FT108" s="51">
        <v>0</v>
      </c>
      <c r="FU108" s="51">
        <v>0</v>
      </c>
      <c r="FV108" s="51">
        <v>0</v>
      </c>
      <c r="FW108" s="51">
        <v>0</v>
      </c>
      <c r="FX108" s="51">
        <v>0</v>
      </c>
      <c r="FY108" s="51">
        <v>0</v>
      </c>
      <c r="FZ108" s="51">
        <v>0</v>
      </c>
      <c r="GA108" s="51">
        <v>0</v>
      </c>
      <c r="GB108" s="51">
        <v>0</v>
      </c>
      <c r="GC108" s="51">
        <v>0</v>
      </c>
      <c r="GD108" s="51">
        <v>0</v>
      </c>
      <c r="GE108" s="51">
        <v>0</v>
      </c>
      <c r="GF108" s="51">
        <v>0</v>
      </c>
      <c r="GG108" s="51">
        <v>0</v>
      </c>
      <c r="GH108" s="51">
        <v>0</v>
      </c>
      <c r="GI108" s="51">
        <v>0</v>
      </c>
      <c r="GJ108" s="51">
        <v>0</v>
      </c>
      <c r="GK108" s="51">
        <v>0</v>
      </c>
      <c r="GL108" s="51">
        <v>0</v>
      </c>
      <c r="GM108" s="51">
        <v>0</v>
      </c>
      <c r="GN108" s="51">
        <v>0</v>
      </c>
      <c r="GO108" s="51">
        <v>0</v>
      </c>
      <c r="GP108" s="51">
        <v>0</v>
      </c>
      <c r="GQ108" s="25">
        <v>0</v>
      </c>
      <c r="GR108" s="25">
        <v>0</v>
      </c>
      <c r="GS108" s="25">
        <v>0</v>
      </c>
      <c r="GT108" s="25">
        <v>0</v>
      </c>
      <c r="GU108" s="25">
        <v>0</v>
      </c>
      <c r="GV108" s="25">
        <v>0</v>
      </c>
      <c r="GW108" s="25">
        <v>0</v>
      </c>
      <c r="GX108" s="25">
        <v>0</v>
      </c>
      <c r="GY108" s="25">
        <v>0</v>
      </c>
      <c r="GZ108" s="25">
        <v>0</v>
      </c>
      <c r="HA108" s="25">
        <v>0</v>
      </c>
      <c r="HB108" s="25">
        <v>0</v>
      </c>
      <c r="HC108" s="75">
        <v>0</v>
      </c>
      <c r="HD108" s="75">
        <v>0</v>
      </c>
      <c r="HE108" s="75">
        <v>0</v>
      </c>
      <c r="HF108" s="75">
        <v>0</v>
      </c>
      <c r="HG108" s="75">
        <v>0</v>
      </c>
      <c r="HH108" s="75">
        <v>0</v>
      </c>
      <c r="HI108" s="75">
        <v>0</v>
      </c>
      <c r="HJ108" s="75">
        <v>0</v>
      </c>
      <c r="HK108" s="75">
        <v>0</v>
      </c>
      <c r="HL108" s="75">
        <v>0</v>
      </c>
      <c r="HM108" s="75">
        <v>0</v>
      </c>
      <c r="HN108" s="75">
        <v>0</v>
      </c>
      <c r="HO108" s="75">
        <v>0</v>
      </c>
      <c r="HP108" s="75">
        <v>0</v>
      </c>
      <c r="HQ108" s="75">
        <v>0</v>
      </c>
      <c r="HR108" s="75">
        <v>0</v>
      </c>
      <c r="HS108" s="51">
        <f t="shared" ref="HS108" si="1535">+DR108+FS108</f>
        <v>0</v>
      </c>
      <c r="HT108" s="51">
        <f t="shared" ref="HT108" si="1536">+DS108+FT108</f>
        <v>0</v>
      </c>
      <c r="HU108" s="51">
        <f t="shared" ref="HU108" si="1537">+DT108+FU108</f>
        <v>0</v>
      </c>
      <c r="HV108" s="51">
        <f t="shared" ref="HV108" si="1538">+DU108+FV108</f>
        <v>0</v>
      </c>
      <c r="HW108" s="51">
        <f t="shared" ref="HW108" si="1539">+DV108+FW108</f>
        <v>0</v>
      </c>
      <c r="HX108" s="51">
        <f t="shared" ref="HX108" si="1540">+DW108+FX108</f>
        <v>0</v>
      </c>
      <c r="HY108" s="51">
        <f t="shared" ref="HY108" si="1541">+DX108+FY108</f>
        <v>0</v>
      </c>
      <c r="HZ108" s="51">
        <f t="shared" ref="HZ108" si="1542">+DY108+FZ108</f>
        <v>0</v>
      </c>
      <c r="IA108" s="51">
        <f t="shared" ref="IA108" si="1543">+DZ108+GA108</f>
        <v>0</v>
      </c>
      <c r="IB108" s="51">
        <f t="shared" ref="IB108" si="1544">+EA108+GB108</f>
        <v>0</v>
      </c>
      <c r="IC108" s="51">
        <f t="shared" ref="IC108" si="1545">+EB108+GC108</f>
        <v>0</v>
      </c>
      <c r="ID108" s="51">
        <f t="shared" ref="ID108" si="1546">+EC108+GD108</f>
        <v>0</v>
      </c>
      <c r="IE108" s="51">
        <f t="shared" ref="IE108" si="1547">+ED108+GE108</f>
        <v>0</v>
      </c>
      <c r="IF108" s="51">
        <f t="shared" ref="IF108" si="1548">+EE108+GF108</f>
        <v>0</v>
      </c>
      <c r="IG108" s="51">
        <f t="shared" ref="IG108" si="1549">+EF108+GG108</f>
        <v>0</v>
      </c>
      <c r="IH108" s="51">
        <f t="shared" ref="IH108" si="1550">+EG108+GH108</f>
        <v>0</v>
      </c>
      <c r="II108" s="51">
        <f t="shared" ref="II108" si="1551">+EH108+GI108</f>
        <v>0</v>
      </c>
      <c r="IJ108" s="51">
        <f t="shared" ref="IJ108" si="1552">+EI108+GJ108</f>
        <v>0</v>
      </c>
      <c r="IK108" s="51">
        <f t="shared" ref="IK108" si="1553">+EJ108+GK108</f>
        <v>0</v>
      </c>
      <c r="IL108" s="51">
        <f t="shared" ref="IL108" si="1554">+EK108+GL108</f>
        <v>0</v>
      </c>
      <c r="IM108" s="51">
        <f t="shared" ref="IM108" si="1555">+EL108+GM108</f>
        <v>0</v>
      </c>
      <c r="IN108" s="51">
        <f t="shared" ref="IN108" si="1556">+EM108+GN108</f>
        <v>0</v>
      </c>
      <c r="IO108" s="51">
        <f t="shared" ref="IO108" si="1557">+EN108+GO108</f>
        <v>0</v>
      </c>
      <c r="IP108" s="51">
        <f t="shared" ref="IP108" si="1558">+EO108+GP108</f>
        <v>0</v>
      </c>
      <c r="IQ108" s="51">
        <f t="shared" ref="IQ108" si="1559">+EP108+GQ108</f>
        <v>0</v>
      </c>
      <c r="IR108" s="51">
        <f t="shared" ref="IR108" si="1560">+EQ108+GR108</f>
        <v>0</v>
      </c>
      <c r="IS108" s="51">
        <f t="shared" ref="IS108" si="1561">+ER108+GS108</f>
        <v>0</v>
      </c>
      <c r="IT108" s="51">
        <f t="shared" ref="IT108" si="1562">+ES108+GT108</f>
        <v>0</v>
      </c>
      <c r="IU108" s="51">
        <f t="shared" ref="IU108" si="1563">+ET108+GU108</f>
        <v>0</v>
      </c>
      <c r="IV108" s="51">
        <f t="shared" ref="IV108" si="1564">+EU108+GV108</f>
        <v>0</v>
      </c>
      <c r="IW108" s="51">
        <f t="shared" ref="IW108" si="1565">+EV108+GW108</f>
        <v>0</v>
      </c>
      <c r="IX108" s="25">
        <f t="shared" ref="IX108" si="1566">+EW108+GX108</f>
        <v>0</v>
      </c>
      <c r="IY108" s="25">
        <f t="shared" ref="IY108" si="1567">+EX108+GY108</f>
        <v>0</v>
      </c>
      <c r="IZ108" s="25">
        <f t="shared" ref="IZ108" si="1568">+EY108+GZ108</f>
        <v>0</v>
      </c>
      <c r="JA108" s="25">
        <f t="shared" ref="JA108" si="1569">+EZ108+HA108</f>
        <v>0</v>
      </c>
      <c r="JB108" s="25">
        <f t="shared" ref="JB108" si="1570">+FA108+HB108</f>
        <v>0</v>
      </c>
      <c r="JC108" s="25">
        <f t="shared" ref="JC108" si="1571">+FB108+HC108</f>
        <v>0</v>
      </c>
      <c r="JD108" s="25">
        <f t="shared" ref="JD108" si="1572">+FC108+HD108</f>
        <v>0</v>
      </c>
      <c r="JE108" s="25">
        <f t="shared" ref="JE108" si="1573">+FD108+HE108</f>
        <v>0</v>
      </c>
      <c r="JF108" s="25">
        <f t="shared" ref="JF108" si="1574">+FE108+HF108</f>
        <v>0</v>
      </c>
      <c r="JG108" s="25">
        <f t="shared" ref="JG108" si="1575">+FF108+HG108</f>
        <v>0</v>
      </c>
      <c r="JH108" s="25">
        <f t="shared" ref="JH108" si="1576">+FG108+HH108</f>
        <v>0</v>
      </c>
      <c r="JI108" s="25">
        <f t="shared" ref="JI108" si="1577">+FH108+HI108</f>
        <v>0</v>
      </c>
      <c r="JJ108" s="25">
        <f t="shared" ref="JJ108" si="1578">+FI108+HJ108</f>
        <v>0</v>
      </c>
      <c r="JK108" s="25">
        <f>+FJ108+HK108</f>
        <v>263000</v>
      </c>
      <c r="JL108" s="25">
        <f t="shared" si="1492"/>
        <v>263000</v>
      </c>
      <c r="JM108" s="25">
        <f t="shared" si="1493"/>
        <v>263600</v>
      </c>
      <c r="JN108" s="25">
        <f t="shared" si="1295"/>
        <v>263600</v>
      </c>
      <c r="JO108" s="25">
        <f t="shared" si="1296"/>
        <v>263600</v>
      </c>
      <c r="JP108" s="25">
        <f t="shared" si="1290"/>
        <v>263600</v>
      </c>
      <c r="JQ108" s="25">
        <f t="shared" si="1291"/>
        <v>263600</v>
      </c>
      <c r="JR108" s="25">
        <f t="shared" si="1292"/>
        <v>263600</v>
      </c>
      <c r="JS108" s="28">
        <f t="shared" si="1059"/>
        <v>263600</v>
      </c>
      <c r="JT108" s="30">
        <f t="shared" ref="JT108" si="1579">+HS108/$N108</f>
        <v>0</v>
      </c>
      <c r="JU108" s="30">
        <f t="shared" ref="JU108" si="1580">+HT108/$N108</f>
        <v>0</v>
      </c>
      <c r="JV108" s="30">
        <f t="shared" ref="JV108" si="1581">+HU108/$N108</f>
        <v>0</v>
      </c>
      <c r="JW108" s="30">
        <f t="shared" ref="JW108" si="1582">+HV108/$N108</f>
        <v>0</v>
      </c>
      <c r="JX108" s="30">
        <f t="shared" ref="JX108" si="1583">+HW108/$N108</f>
        <v>0</v>
      </c>
      <c r="JY108" s="30">
        <f t="shared" ref="JY108" si="1584">+HX108/$N108</f>
        <v>0</v>
      </c>
      <c r="JZ108" s="30">
        <f t="shared" ref="JZ108" si="1585">+HY108/$N108</f>
        <v>0</v>
      </c>
      <c r="KA108" s="30">
        <f t="shared" ref="KA108" si="1586">+HZ108/$N108</f>
        <v>0</v>
      </c>
      <c r="KB108" s="30">
        <f t="shared" ref="KB108" si="1587">+IA108/$N108</f>
        <v>0</v>
      </c>
      <c r="KC108" s="30">
        <f t="shared" ref="KC108" si="1588">+IB108/$N108</f>
        <v>0</v>
      </c>
      <c r="KD108" s="30">
        <f t="shared" ref="KD108" si="1589">+IC108/$N108</f>
        <v>0</v>
      </c>
      <c r="KE108" s="30">
        <f t="shared" ref="KE108" si="1590">+ID108/$N108</f>
        <v>0</v>
      </c>
      <c r="KF108" s="30">
        <f t="shared" ref="KF108" si="1591">+IE108/$N108</f>
        <v>0</v>
      </c>
      <c r="KG108" s="30">
        <f t="shared" ref="KG108" si="1592">+IF108/$N108</f>
        <v>0</v>
      </c>
      <c r="KH108" s="30">
        <f t="shared" ref="KH108" si="1593">+IG108/$N108</f>
        <v>0</v>
      </c>
      <c r="KI108" s="30">
        <f t="shared" ref="KI108" si="1594">+IH108/$N108</f>
        <v>0</v>
      </c>
      <c r="KJ108" s="30">
        <f t="shared" ref="KJ108" si="1595">+II108/$N108</f>
        <v>0</v>
      </c>
      <c r="KK108" s="30">
        <f t="shared" ref="KK108" si="1596">+IJ108/$N108</f>
        <v>0</v>
      </c>
      <c r="KL108" s="30">
        <f t="shared" ref="KL108" si="1597">+IK108/$N108</f>
        <v>0</v>
      </c>
      <c r="KM108" s="30">
        <f t="shared" ref="KM108" si="1598">+IL108/$N108</f>
        <v>0</v>
      </c>
      <c r="KN108" s="30">
        <f t="shared" ref="KN108" si="1599">+IM108/$N108</f>
        <v>0</v>
      </c>
      <c r="KO108" s="30">
        <f t="shared" ref="KO108" si="1600">+IN108/$N108</f>
        <v>0</v>
      </c>
      <c r="KP108" s="30">
        <f t="shared" ref="KP108" si="1601">+IO108/$N108</f>
        <v>0</v>
      </c>
      <c r="KQ108" s="30">
        <f t="shared" ref="KQ108" si="1602">+IP108/$N108</f>
        <v>0</v>
      </c>
      <c r="KR108" s="30">
        <f t="shared" ref="KR108" si="1603">+IQ108/$N108</f>
        <v>0</v>
      </c>
      <c r="KS108" s="30">
        <f t="shared" ref="KS108" si="1604">+IR108/$N108</f>
        <v>0</v>
      </c>
      <c r="KT108" s="30">
        <f t="shared" ref="KT108" si="1605">+IS108/$N108</f>
        <v>0</v>
      </c>
      <c r="KU108" s="30">
        <f t="shared" ref="KU108" si="1606">+IT108/$N108</f>
        <v>0</v>
      </c>
      <c r="KV108" s="30">
        <f t="shared" ref="KV108" si="1607">+IU108/$N108</f>
        <v>0</v>
      </c>
      <c r="KW108" s="30">
        <f t="shared" ref="KW108" si="1608">+IV108/$N108</f>
        <v>0</v>
      </c>
      <c r="KX108" s="30">
        <f t="shared" ref="KX108" si="1609">+IW108/$N108</f>
        <v>0</v>
      </c>
      <c r="KY108" s="30">
        <f t="shared" ref="KY108" si="1610">+IX108/$N108</f>
        <v>0</v>
      </c>
      <c r="KZ108" s="30">
        <f t="shared" ref="KZ108:LI108" si="1611">+IY108/$N108</f>
        <v>0</v>
      </c>
      <c r="LA108" s="30">
        <f t="shared" si="1611"/>
        <v>0</v>
      </c>
      <c r="LB108" s="30">
        <f t="shared" si="1611"/>
        <v>0</v>
      </c>
      <c r="LC108" s="30">
        <f t="shared" si="1611"/>
        <v>0</v>
      </c>
      <c r="LD108" s="30">
        <f t="shared" si="1611"/>
        <v>0</v>
      </c>
      <c r="LE108" s="30">
        <f t="shared" si="1611"/>
        <v>0</v>
      </c>
      <c r="LF108" s="30">
        <f t="shared" si="1611"/>
        <v>0</v>
      </c>
      <c r="LG108" s="30">
        <f t="shared" si="1611"/>
        <v>0</v>
      </c>
      <c r="LH108" s="30">
        <f t="shared" si="1611"/>
        <v>0</v>
      </c>
      <c r="LI108" s="30">
        <f t="shared" si="1611"/>
        <v>0</v>
      </c>
      <c r="LJ108" s="30">
        <f t="shared" ref="LJ108" si="1612">+JI108/$N108</f>
        <v>0</v>
      </c>
      <c r="LK108" s="30">
        <f t="shared" ref="LK108" si="1613">+JJ108/$N108</f>
        <v>0</v>
      </c>
      <c r="LL108" s="30">
        <f t="shared" ref="LL108:LS108" si="1614">+JK108/$N108</f>
        <v>199.54476479514415</v>
      </c>
      <c r="LM108" s="30">
        <f t="shared" si="1614"/>
        <v>199.54476479514415</v>
      </c>
      <c r="LN108" s="30">
        <f t="shared" si="1614"/>
        <v>200</v>
      </c>
      <c r="LO108" s="30">
        <f t="shared" si="1614"/>
        <v>200</v>
      </c>
      <c r="LP108" s="30">
        <f t="shared" si="1614"/>
        <v>200</v>
      </c>
      <c r="LQ108" s="30">
        <f t="shared" si="1614"/>
        <v>200</v>
      </c>
      <c r="LR108" s="30">
        <f t="shared" si="1614"/>
        <v>200</v>
      </c>
      <c r="LS108" s="30">
        <f t="shared" si="1614"/>
        <v>200</v>
      </c>
      <c r="LT108" s="69">
        <f t="shared" si="1060"/>
        <v>200</v>
      </c>
      <c r="LU108" s="40">
        <f t="shared" si="1061"/>
        <v>200</v>
      </c>
      <c r="LV108" s="40">
        <f t="shared" si="1062"/>
        <v>0</v>
      </c>
    </row>
    <row r="109" spans="1:334" x14ac:dyDescent="0.25">
      <c r="A109" s="21">
        <f t="shared" si="1063"/>
        <v>108</v>
      </c>
      <c r="B109" s="22" t="s">
        <v>6</v>
      </c>
      <c r="C109" s="21" t="s">
        <v>558</v>
      </c>
      <c r="D109" s="22" t="s">
        <v>7</v>
      </c>
      <c r="E109" s="23" t="s">
        <v>795</v>
      </c>
      <c r="F109" s="21" t="s">
        <v>1036</v>
      </c>
      <c r="G109" s="23" t="s">
        <v>218</v>
      </c>
      <c r="H109" s="31" t="s">
        <v>290</v>
      </c>
      <c r="I109" s="21" t="s">
        <v>196</v>
      </c>
      <c r="J109" s="94">
        <v>41391</v>
      </c>
      <c r="K109" s="94">
        <v>43124</v>
      </c>
      <c r="L109" s="21" t="s">
        <v>275</v>
      </c>
      <c r="M109" s="51">
        <v>1576</v>
      </c>
      <c r="N109" s="51">
        <v>2632</v>
      </c>
      <c r="O109" s="26">
        <v>3.5000000000000003E-2</v>
      </c>
      <c r="P109" s="52">
        <v>0</v>
      </c>
      <c r="Q109" s="52">
        <v>3560100</v>
      </c>
      <c r="R109" s="52">
        <v>4560000</v>
      </c>
      <c r="S109" s="52">
        <v>3600000</v>
      </c>
      <c r="T109" s="51">
        <v>6000000</v>
      </c>
      <c r="U109" s="51">
        <v>5500000</v>
      </c>
      <c r="V109" s="51">
        <v>4300000</v>
      </c>
      <c r="W109" s="51">
        <v>7400000</v>
      </c>
      <c r="X109" s="51">
        <v>7100000</v>
      </c>
      <c r="Y109" s="51">
        <v>8000000</v>
      </c>
      <c r="Z109" s="51">
        <v>9900000</v>
      </c>
      <c r="AA109" s="51">
        <v>11500000</v>
      </c>
      <c r="AB109" s="51">
        <v>9000000</v>
      </c>
      <c r="AC109" s="51">
        <v>8400000</v>
      </c>
      <c r="AD109" s="51">
        <v>9388530</v>
      </c>
      <c r="AE109" s="51">
        <v>10120773</v>
      </c>
      <c r="AF109" s="51">
        <v>14804036</v>
      </c>
      <c r="AG109" s="51">
        <v>9357000</v>
      </c>
      <c r="AH109" s="51">
        <v>15313524.759999998</v>
      </c>
      <c r="AI109" s="51">
        <v>13387500</v>
      </c>
      <c r="AJ109" s="51">
        <v>10500000</v>
      </c>
      <c r="AK109" s="51">
        <v>10984884</v>
      </c>
      <c r="AL109" s="51">
        <v>9709344</v>
      </c>
      <c r="AM109" s="51">
        <v>10456250</v>
      </c>
      <c r="AN109" s="51">
        <v>10375297</v>
      </c>
      <c r="AO109" s="51">
        <v>11641636</v>
      </c>
      <c r="AP109" s="51">
        <v>10800707</v>
      </c>
      <c r="AQ109" s="51">
        <v>10821428</v>
      </c>
      <c r="AR109" s="51">
        <v>13573788.33</v>
      </c>
      <c r="AS109" s="51">
        <v>10509430.9</v>
      </c>
      <c r="AT109" s="51">
        <v>13078217.48</v>
      </c>
      <c r="AU109" s="25">
        <v>10992297.937507784</v>
      </c>
      <c r="AV109" s="25">
        <v>9952698.4782771133</v>
      </c>
      <c r="AW109" s="25">
        <v>10486111</v>
      </c>
      <c r="AX109" s="25">
        <v>10702760.35</v>
      </c>
      <c r="AY109" s="25">
        <v>11770656.039999999</v>
      </c>
      <c r="AZ109" s="25">
        <v>12549084</v>
      </c>
      <c r="BA109" s="25">
        <v>15332788.027582623</v>
      </c>
      <c r="BB109" s="25">
        <v>15410814.050000001</v>
      </c>
      <c r="BC109" s="25">
        <v>13955542</v>
      </c>
      <c r="BD109" s="75">
        <v>13226331.779999999</v>
      </c>
      <c r="BE109" s="75">
        <v>10202123.560000001</v>
      </c>
      <c r="BF109" s="75">
        <v>16444190.82</v>
      </c>
      <c r="BG109" s="75">
        <v>9860162.6400000006</v>
      </c>
      <c r="BH109" s="75">
        <v>12077697.34</v>
      </c>
      <c r="BI109" s="75">
        <v>10982907.140000001</v>
      </c>
      <c r="BJ109" s="75">
        <v>13120003.359999999</v>
      </c>
      <c r="BK109" s="75">
        <v>14179663.9</v>
      </c>
      <c r="BL109" s="75">
        <v>10994416.939999999</v>
      </c>
      <c r="BM109" s="75">
        <v>10375544.85</v>
      </c>
      <c r="BN109" s="75">
        <v>13247744.52</v>
      </c>
      <c r="BO109" s="75">
        <v>11966891</v>
      </c>
      <c r="BP109" s="28">
        <f t="shared" si="1057"/>
        <v>11646149.327500001</v>
      </c>
      <c r="BQ109" s="29">
        <f t="shared" si="1499"/>
        <v>0</v>
      </c>
      <c r="BR109" s="29">
        <f t="shared" si="1500"/>
        <v>2258.9467005076144</v>
      </c>
      <c r="BS109" s="29">
        <f t="shared" si="1501"/>
        <v>2893.4010152284263</v>
      </c>
      <c r="BT109" s="29">
        <f t="shared" si="1502"/>
        <v>2284.263959390863</v>
      </c>
      <c r="BU109" s="29">
        <f t="shared" si="1503"/>
        <v>3807.1065989847716</v>
      </c>
      <c r="BV109" s="29">
        <f t="shared" si="1504"/>
        <v>3489.8477157360408</v>
      </c>
      <c r="BW109" s="29">
        <f t="shared" si="1505"/>
        <v>2728.4263959390864</v>
      </c>
      <c r="BX109" s="29">
        <f t="shared" si="1506"/>
        <v>4695.4314720812181</v>
      </c>
      <c r="BY109" s="29">
        <f t="shared" si="1507"/>
        <v>4505.0761421319794</v>
      </c>
      <c r="BZ109" s="29">
        <f t="shared" si="1508"/>
        <v>5076.1421319796955</v>
      </c>
      <c r="CA109" s="29">
        <f t="shared" si="1509"/>
        <v>6281.7258883248733</v>
      </c>
      <c r="CB109" s="29">
        <f t="shared" si="1510"/>
        <v>7296.9543147208124</v>
      </c>
      <c r="CC109" s="29">
        <f t="shared" si="1511"/>
        <v>5710.6598984771572</v>
      </c>
      <c r="CD109" s="29">
        <f t="shared" si="1512"/>
        <v>5329.9492385786798</v>
      </c>
      <c r="CE109" s="29">
        <f t="shared" si="1513"/>
        <v>5957.1890862944165</v>
      </c>
      <c r="CF109" s="29">
        <f t="shared" si="1514"/>
        <v>6421.8102791878173</v>
      </c>
      <c r="CG109" s="29">
        <f t="shared" si="1515"/>
        <v>9393.4238578680197</v>
      </c>
      <c r="CH109" s="29">
        <f t="shared" si="1516"/>
        <v>5937.1827411167515</v>
      </c>
      <c r="CI109" s="29">
        <f t="shared" si="1517"/>
        <v>9716.7035279187803</v>
      </c>
      <c r="CJ109" s="29">
        <f t="shared" si="1518"/>
        <v>8494.6065989847721</v>
      </c>
      <c r="CK109" s="29">
        <f t="shared" si="1519"/>
        <v>6662.4365482233507</v>
      </c>
      <c r="CL109" s="29">
        <f t="shared" si="1520"/>
        <v>6970.1040609137053</v>
      </c>
      <c r="CM109" s="29">
        <f t="shared" si="1521"/>
        <v>6160.7512690355334</v>
      </c>
      <c r="CN109" s="29">
        <f t="shared" si="1522"/>
        <v>6634.6763959390864</v>
      </c>
      <c r="CO109" s="29">
        <f t="shared" si="1523"/>
        <v>6583.3102791878173</v>
      </c>
      <c r="CP109" s="29">
        <f t="shared" si="1524"/>
        <v>7386.8248730964469</v>
      </c>
      <c r="CQ109" s="29">
        <f t="shared" si="1525"/>
        <v>6853.2404822335029</v>
      </c>
      <c r="CR109" s="29">
        <f t="shared" si="1497"/>
        <v>6866.3883248730963</v>
      </c>
      <c r="CS109" s="29">
        <f t="shared" si="1496"/>
        <v>8612.8098540609135</v>
      </c>
      <c r="CT109" s="29">
        <f t="shared" si="1496"/>
        <v>6668.4206218274112</v>
      </c>
      <c r="CU109" s="29">
        <f t="shared" si="1496"/>
        <v>8298.3613451776655</v>
      </c>
      <c r="CV109" s="29">
        <f t="shared" si="1496"/>
        <v>6974.8083359820967</v>
      </c>
      <c r="CW109" s="29">
        <f t="shared" si="1496"/>
        <v>6315.1640090590818</v>
      </c>
      <c r="CX109" s="29">
        <f t="shared" si="1488"/>
        <v>6653.6237309644666</v>
      </c>
      <c r="CY109" s="29">
        <f t="shared" si="1488"/>
        <v>6791.0915926395937</v>
      </c>
      <c r="CZ109" s="29">
        <f t="shared" si="1488"/>
        <v>7468.6903807106592</v>
      </c>
      <c r="DA109" s="29">
        <f t="shared" si="1488"/>
        <v>7962.6167512690354</v>
      </c>
      <c r="DB109" s="29">
        <f t="shared" si="1488"/>
        <v>9728.9264134407513</v>
      </c>
      <c r="DC109" s="29">
        <f t="shared" si="1488"/>
        <v>9778.4353109137064</v>
      </c>
      <c r="DD109" s="29">
        <f t="shared" si="1488"/>
        <v>8855.0393401015226</v>
      </c>
      <c r="DE109" s="29">
        <f t="shared" si="1526"/>
        <v>8392.3424999999988</v>
      </c>
      <c r="DF109" s="29">
        <f t="shared" si="1527"/>
        <v>6473.4286548223354</v>
      </c>
      <c r="DG109" s="29">
        <f t="shared" si="1528"/>
        <v>10434.131230964467</v>
      </c>
      <c r="DH109" s="29">
        <f t="shared" si="1529"/>
        <v>6256.448375634518</v>
      </c>
      <c r="DI109" s="29">
        <f t="shared" si="1530"/>
        <v>7663.5135406091367</v>
      </c>
      <c r="DJ109" s="29">
        <f t="shared" si="1531"/>
        <v>6968.8497081218275</v>
      </c>
      <c r="DK109" s="29">
        <f t="shared" si="1531"/>
        <v>8324.8752284263956</v>
      </c>
      <c r="DL109" s="29">
        <f t="shared" si="1531"/>
        <v>8997.2486675126911</v>
      </c>
      <c r="DM109" s="29">
        <f t="shared" si="1531"/>
        <v>6976.1528807106597</v>
      </c>
      <c r="DN109" s="29">
        <f t="shared" si="1498"/>
        <v>6583.4675444162431</v>
      </c>
      <c r="DO109" s="29">
        <f t="shared" si="1498"/>
        <v>8405.9292639593914</v>
      </c>
      <c r="DP109" s="29">
        <f t="shared" si="1498"/>
        <v>7593.2049492385786</v>
      </c>
      <c r="DQ109" s="105">
        <f t="shared" si="1532"/>
        <v>7389.6886595812184</v>
      </c>
      <c r="DR109" s="51">
        <v>17687</v>
      </c>
      <c r="DS109" s="51">
        <v>132650</v>
      </c>
      <c r="DT109" s="51">
        <v>132650</v>
      </c>
      <c r="DU109" s="51">
        <v>360584</v>
      </c>
      <c r="DV109" s="51">
        <v>360584</v>
      </c>
      <c r="DW109" s="51">
        <v>360584</v>
      </c>
      <c r="DX109" s="51">
        <v>360584</v>
      </c>
      <c r="DY109" s="51">
        <v>360584</v>
      </c>
      <c r="DZ109" s="51">
        <v>360584</v>
      </c>
      <c r="EA109" s="51">
        <v>360584</v>
      </c>
      <c r="EB109" s="51">
        <v>360584</v>
      </c>
      <c r="EC109" s="51">
        <v>360584</v>
      </c>
      <c r="ED109" s="51">
        <v>360584</v>
      </c>
      <c r="EE109" s="51">
        <v>369357</v>
      </c>
      <c r="EF109" s="51">
        <v>373744</v>
      </c>
      <c r="EG109" s="51">
        <v>373744</v>
      </c>
      <c r="EH109" s="51">
        <v>373744</v>
      </c>
      <c r="EI109" s="51">
        <v>373744</v>
      </c>
      <c r="EJ109" s="51">
        <v>373744</v>
      </c>
      <c r="EK109" s="51">
        <v>373744</v>
      </c>
      <c r="EL109" s="51">
        <v>373744</v>
      </c>
      <c r="EM109" s="51">
        <v>373744</v>
      </c>
      <c r="EN109" s="51">
        <v>373744</v>
      </c>
      <c r="EO109" s="51">
        <v>373744</v>
      </c>
      <c r="EP109" s="25">
        <v>373744</v>
      </c>
      <c r="EQ109" s="25">
        <v>379008</v>
      </c>
      <c r="ER109" s="25">
        <v>381640</v>
      </c>
      <c r="ES109" s="25">
        <v>381640</v>
      </c>
      <c r="ET109" s="25">
        <v>381640</v>
      </c>
      <c r="EU109" s="25">
        <v>381640</v>
      </c>
      <c r="EV109" s="25">
        <v>381640</v>
      </c>
      <c r="EW109" s="25">
        <v>381640</v>
      </c>
      <c r="EX109" s="25">
        <v>381640</v>
      </c>
      <c r="EY109" s="25">
        <v>381640</v>
      </c>
      <c r="EZ109" s="25">
        <v>381640</v>
      </c>
      <c r="FA109" s="25">
        <v>381640</v>
      </c>
      <c r="FB109" s="25">
        <v>381640</v>
      </c>
      <c r="FC109" s="25">
        <v>393923</v>
      </c>
      <c r="FD109" s="25">
        <v>400064</v>
      </c>
      <c r="FE109" s="25">
        <v>400064</v>
      </c>
      <c r="FF109" s="25">
        <v>400064</v>
      </c>
      <c r="FG109" s="25">
        <v>400064</v>
      </c>
      <c r="FH109" s="25">
        <v>400064</v>
      </c>
      <c r="FI109" s="25">
        <v>400064</v>
      </c>
      <c r="FJ109" s="25">
        <v>400064</v>
      </c>
      <c r="FK109" s="25">
        <v>400064</v>
      </c>
      <c r="FL109" s="25">
        <v>400064</v>
      </c>
      <c r="FM109" s="25">
        <v>400064</v>
      </c>
      <c r="FN109" s="25">
        <v>400064</v>
      </c>
      <c r="FO109" s="25">
        <v>414102</v>
      </c>
      <c r="FP109" s="25">
        <v>421120</v>
      </c>
      <c r="FQ109" s="75">
        <v>421120</v>
      </c>
      <c r="FR109" s="28">
        <f t="shared" si="1058"/>
        <v>414101.5</v>
      </c>
      <c r="FS109" s="51">
        <v>0</v>
      </c>
      <c r="FT109" s="51">
        <v>0</v>
      </c>
      <c r="FU109" s="51">
        <v>7350</v>
      </c>
      <c r="FV109" s="51">
        <v>0</v>
      </c>
      <c r="FW109" s="51">
        <v>0</v>
      </c>
      <c r="FX109" s="51">
        <v>0</v>
      </c>
      <c r="FY109" s="51">
        <v>0</v>
      </c>
      <c r="FZ109" s="51">
        <v>0</v>
      </c>
      <c r="GA109" s="51">
        <v>0</v>
      </c>
      <c r="GB109" s="51">
        <v>0</v>
      </c>
      <c r="GC109" s="51">
        <v>0</v>
      </c>
      <c r="GD109" s="51">
        <v>41916</v>
      </c>
      <c r="GE109" s="51">
        <v>0</v>
      </c>
      <c r="GF109" s="51">
        <v>0</v>
      </c>
      <c r="GG109" s="51">
        <v>0</v>
      </c>
      <c r="GH109" s="51">
        <v>0</v>
      </c>
      <c r="GI109" s="51">
        <v>63756.000000000058</v>
      </c>
      <c r="GJ109" s="51">
        <v>0</v>
      </c>
      <c r="GK109" s="51">
        <v>162229.36659999995</v>
      </c>
      <c r="GL109" s="51">
        <v>0</v>
      </c>
      <c r="GM109" s="51">
        <v>0</v>
      </c>
      <c r="GN109" s="51">
        <v>10726.940000000061</v>
      </c>
      <c r="GO109" s="51">
        <v>482</v>
      </c>
      <c r="GP109" s="51">
        <v>0</v>
      </c>
      <c r="GQ109" s="25">
        <v>0</v>
      </c>
      <c r="GR109" s="25">
        <v>28449</v>
      </c>
      <c r="GS109" s="25">
        <v>0</v>
      </c>
      <c r="GT109" s="25">
        <v>0</v>
      </c>
      <c r="GU109" s="25">
        <v>93443</v>
      </c>
      <c r="GV109" s="25">
        <v>0</v>
      </c>
      <c r="GW109" s="25">
        <v>76098</v>
      </c>
      <c r="GX109" s="25">
        <v>0</v>
      </c>
      <c r="GY109" s="25">
        <v>0</v>
      </c>
      <c r="GZ109" s="25">
        <v>0</v>
      </c>
      <c r="HA109" s="25">
        <v>0</v>
      </c>
      <c r="HB109" s="25">
        <v>30333</v>
      </c>
      <c r="HC109" s="25">
        <v>57578</v>
      </c>
      <c r="HD109" s="25">
        <v>126094</v>
      </c>
      <c r="HE109" s="25">
        <v>139314</v>
      </c>
      <c r="HF109" s="25">
        <v>88380</v>
      </c>
      <c r="HG109" s="75">
        <v>62858</v>
      </c>
      <c r="HH109" s="75">
        <v>0</v>
      </c>
      <c r="HI109" s="75">
        <v>175483</v>
      </c>
      <c r="HJ109" s="75">
        <v>0</v>
      </c>
      <c r="HK109" s="75">
        <v>22655</v>
      </c>
      <c r="HL109" s="75">
        <v>0</v>
      </c>
      <c r="HM109" s="75">
        <v>59136</v>
      </c>
      <c r="HN109" s="75">
        <v>96224</v>
      </c>
      <c r="HO109" s="75">
        <v>0</v>
      </c>
      <c r="HP109" s="75">
        <v>0</v>
      </c>
      <c r="HQ109" s="75">
        <v>42551</v>
      </c>
      <c r="HR109" s="75">
        <v>0</v>
      </c>
      <c r="HS109" s="51">
        <f t="shared" si="1265"/>
        <v>17687</v>
      </c>
      <c r="HT109" s="51">
        <f t="shared" si="1266"/>
        <v>132650</v>
      </c>
      <c r="HU109" s="51">
        <f t="shared" si="1267"/>
        <v>140000</v>
      </c>
      <c r="HV109" s="51">
        <f t="shared" si="1268"/>
        <v>360584</v>
      </c>
      <c r="HW109" s="51">
        <f t="shared" si="1269"/>
        <v>360584</v>
      </c>
      <c r="HX109" s="51">
        <f t="shared" si="1270"/>
        <v>360584</v>
      </c>
      <c r="HY109" s="51">
        <f t="shared" si="1271"/>
        <v>360584</v>
      </c>
      <c r="HZ109" s="51">
        <f t="shared" si="1272"/>
        <v>360584</v>
      </c>
      <c r="IA109" s="51">
        <f t="shared" si="1273"/>
        <v>360584</v>
      </c>
      <c r="IB109" s="51">
        <f t="shared" si="1274"/>
        <v>360584</v>
      </c>
      <c r="IC109" s="51">
        <f t="shared" si="1275"/>
        <v>360584</v>
      </c>
      <c r="ID109" s="51">
        <f t="shared" si="1276"/>
        <v>402500</v>
      </c>
      <c r="IE109" s="51">
        <f t="shared" si="1277"/>
        <v>360584</v>
      </c>
      <c r="IF109" s="51">
        <f t="shared" si="1278"/>
        <v>369357</v>
      </c>
      <c r="IG109" s="51">
        <f t="shared" si="1279"/>
        <v>373744</v>
      </c>
      <c r="IH109" s="51">
        <f t="shared" si="1280"/>
        <v>373744</v>
      </c>
      <c r="II109" s="51">
        <f t="shared" si="1281"/>
        <v>437500.00000000006</v>
      </c>
      <c r="IJ109" s="51">
        <f t="shared" si="1282"/>
        <v>373744</v>
      </c>
      <c r="IK109" s="51">
        <f t="shared" si="1283"/>
        <v>535973.36659999995</v>
      </c>
      <c r="IL109" s="51">
        <f t="shared" si="1284"/>
        <v>373744</v>
      </c>
      <c r="IM109" s="51">
        <f t="shared" si="1285"/>
        <v>373744</v>
      </c>
      <c r="IN109" s="51">
        <f t="shared" si="1286"/>
        <v>384470.94000000006</v>
      </c>
      <c r="IO109" s="51">
        <f t="shared" si="1287"/>
        <v>374226</v>
      </c>
      <c r="IP109" s="51">
        <f t="shared" si="1288"/>
        <v>373744</v>
      </c>
      <c r="IQ109" s="51">
        <f t="shared" si="1494"/>
        <v>373744</v>
      </c>
      <c r="IR109" s="51">
        <f t="shared" si="1495"/>
        <v>407457</v>
      </c>
      <c r="IS109" s="51">
        <f t="shared" si="1134"/>
        <v>381640</v>
      </c>
      <c r="IT109" s="51">
        <f t="shared" si="1135"/>
        <v>381640</v>
      </c>
      <c r="IU109" s="51">
        <f t="shared" si="1136"/>
        <v>475083</v>
      </c>
      <c r="IV109" s="51">
        <f t="shared" si="1137"/>
        <v>381640</v>
      </c>
      <c r="IW109" s="51">
        <f t="shared" si="1489"/>
        <v>457738</v>
      </c>
      <c r="IX109" s="25">
        <f t="shared" si="1289"/>
        <v>381640</v>
      </c>
      <c r="IY109" s="25">
        <f t="shared" si="1490"/>
        <v>381640</v>
      </c>
      <c r="IZ109" s="25">
        <f t="shared" si="1491"/>
        <v>381640</v>
      </c>
      <c r="JA109" s="25">
        <f t="shared" si="1331"/>
        <v>381640</v>
      </c>
      <c r="JB109" s="25">
        <f t="shared" si="1293"/>
        <v>411973</v>
      </c>
      <c r="JC109" s="25">
        <f t="shared" si="1294"/>
        <v>439218</v>
      </c>
      <c r="JD109" s="25">
        <f t="shared" si="835"/>
        <v>520017</v>
      </c>
      <c r="JE109" s="25">
        <f t="shared" si="836"/>
        <v>539378</v>
      </c>
      <c r="JF109" s="25">
        <f t="shared" si="1367"/>
        <v>488444</v>
      </c>
      <c r="JG109" s="25">
        <f t="shared" si="1368"/>
        <v>462922</v>
      </c>
      <c r="JH109" s="25">
        <f t="shared" si="1332"/>
        <v>400064</v>
      </c>
      <c r="JI109" s="25">
        <f t="shared" si="1333"/>
        <v>575547</v>
      </c>
      <c r="JJ109" s="25">
        <f t="shared" ref="JJ109:JJ119" si="1615">+FI109+HJ109</f>
        <v>400064</v>
      </c>
      <c r="JK109" s="25">
        <f t="shared" ref="JK109:JK119" si="1616">+FJ109+HK109</f>
        <v>422719</v>
      </c>
      <c r="JL109" s="25">
        <f t="shared" si="1492"/>
        <v>400064</v>
      </c>
      <c r="JM109" s="25">
        <f t="shared" si="1493"/>
        <v>459200</v>
      </c>
      <c r="JN109" s="25">
        <f t="shared" si="1295"/>
        <v>496288</v>
      </c>
      <c r="JO109" s="25">
        <f t="shared" si="1296"/>
        <v>400064</v>
      </c>
      <c r="JP109" s="25">
        <f t="shared" si="1290"/>
        <v>414102</v>
      </c>
      <c r="JQ109" s="25">
        <f t="shared" si="1291"/>
        <v>463671</v>
      </c>
      <c r="JR109" s="25">
        <f t="shared" si="1292"/>
        <v>421120</v>
      </c>
      <c r="JS109" s="28">
        <f t="shared" si="1059"/>
        <v>424739.25</v>
      </c>
      <c r="JT109" s="30">
        <f t="shared" si="1138"/>
        <v>6.7199848024316111</v>
      </c>
      <c r="JU109" s="30">
        <f t="shared" si="1139"/>
        <v>50.398936170212764</v>
      </c>
      <c r="JV109" s="30">
        <f t="shared" si="1140"/>
        <v>53.191489361702125</v>
      </c>
      <c r="JW109" s="30">
        <f t="shared" si="1141"/>
        <v>137</v>
      </c>
      <c r="JX109" s="30">
        <f t="shared" si="1142"/>
        <v>137</v>
      </c>
      <c r="JY109" s="30">
        <f t="shared" si="1143"/>
        <v>137</v>
      </c>
      <c r="JZ109" s="30">
        <f t="shared" si="1144"/>
        <v>137</v>
      </c>
      <c r="KA109" s="30">
        <f t="shared" si="1145"/>
        <v>137</v>
      </c>
      <c r="KB109" s="30">
        <f t="shared" si="1146"/>
        <v>137</v>
      </c>
      <c r="KC109" s="30">
        <f t="shared" si="1147"/>
        <v>137</v>
      </c>
      <c r="KD109" s="30">
        <f t="shared" si="1148"/>
        <v>137</v>
      </c>
      <c r="KE109" s="30">
        <f t="shared" si="1149"/>
        <v>152.92553191489361</v>
      </c>
      <c r="KF109" s="30">
        <f t="shared" si="1150"/>
        <v>137</v>
      </c>
      <c r="KG109" s="30">
        <f t="shared" si="1151"/>
        <v>140.33320668693008</v>
      </c>
      <c r="KH109" s="30">
        <f t="shared" si="1152"/>
        <v>142</v>
      </c>
      <c r="KI109" s="30">
        <f t="shared" si="1153"/>
        <v>142</v>
      </c>
      <c r="KJ109" s="30">
        <f t="shared" si="1154"/>
        <v>166.22340425531917</v>
      </c>
      <c r="KK109" s="30">
        <f t="shared" si="1155"/>
        <v>142</v>
      </c>
      <c r="KL109" s="30">
        <f t="shared" si="1156"/>
        <v>203.6372973404255</v>
      </c>
      <c r="KM109" s="30">
        <f t="shared" si="1157"/>
        <v>142</v>
      </c>
      <c r="KN109" s="30">
        <f t="shared" si="1158"/>
        <v>142</v>
      </c>
      <c r="KO109" s="30">
        <f t="shared" si="1159"/>
        <v>146.07558510638299</v>
      </c>
      <c r="KP109" s="30">
        <f t="shared" si="1160"/>
        <v>142.18313069908814</v>
      </c>
      <c r="KQ109" s="30">
        <f t="shared" si="1161"/>
        <v>142</v>
      </c>
      <c r="KR109" s="30">
        <f t="shared" si="1162"/>
        <v>142</v>
      </c>
      <c r="KS109" s="30">
        <f t="shared" si="1163"/>
        <v>154.80889057750761</v>
      </c>
      <c r="KT109" s="30">
        <f t="shared" si="1164"/>
        <v>145</v>
      </c>
      <c r="KU109" s="30">
        <f t="shared" si="1165"/>
        <v>145</v>
      </c>
      <c r="KV109" s="30">
        <f t="shared" si="1166"/>
        <v>180.50265957446808</v>
      </c>
      <c r="KW109" s="30">
        <f t="shared" si="1167"/>
        <v>145</v>
      </c>
      <c r="KX109" s="30">
        <f t="shared" si="1168"/>
        <v>173.91261398176292</v>
      </c>
      <c r="KY109" s="30">
        <f t="shared" si="1169"/>
        <v>145</v>
      </c>
      <c r="KZ109" s="30">
        <f t="shared" si="1170"/>
        <v>145</v>
      </c>
      <c r="LA109" s="30">
        <f t="shared" si="1171"/>
        <v>145</v>
      </c>
      <c r="LB109" s="30">
        <f t="shared" si="1171"/>
        <v>145</v>
      </c>
      <c r="LC109" s="30">
        <f t="shared" si="1171"/>
        <v>156.52469604863222</v>
      </c>
      <c r="LD109" s="30">
        <f t="shared" si="1171"/>
        <v>166.87613981762917</v>
      </c>
      <c r="LE109" s="30">
        <f t="shared" si="1369"/>
        <v>197.57484802431611</v>
      </c>
      <c r="LF109" s="30">
        <f t="shared" si="1369"/>
        <v>204.93085106382978</v>
      </c>
      <c r="LG109" s="30">
        <f t="shared" si="1369"/>
        <v>185.57902735562311</v>
      </c>
      <c r="LH109" s="30">
        <f t="shared" si="1369"/>
        <v>175.88221884498481</v>
      </c>
      <c r="LI109" s="30">
        <f t="shared" si="1369"/>
        <v>152</v>
      </c>
      <c r="LJ109" s="30">
        <f t="shared" si="1533"/>
        <v>218.67287234042553</v>
      </c>
      <c r="LK109" s="30">
        <f t="shared" si="1533"/>
        <v>152</v>
      </c>
      <c r="LL109" s="30">
        <f t="shared" si="1533"/>
        <v>160.60752279635258</v>
      </c>
      <c r="LM109" s="30">
        <f t="shared" si="1533"/>
        <v>152</v>
      </c>
      <c r="LN109" s="30">
        <f t="shared" si="1533"/>
        <v>174.46808510638297</v>
      </c>
      <c r="LO109" s="30">
        <f t="shared" si="1533"/>
        <v>188.55927051671733</v>
      </c>
      <c r="LP109" s="30">
        <f t="shared" si="1533"/>
        <v>152</v>
      </c>
      <c r="LQ109" s="30">
        <f t="shared" si="1533"/>
        <v>157.33358662613981</v>
      </c>
      <c r="LR109" s="30">
        <f t="shared" si="1534"/>
        <v>176.16679331306992</v>
      </c>
      <c r="LS109" s="30">
        <f t="shared" si="1534"/>
        <v>160</v>
      </c>
      <c r="LT109" s="69">
        <f t="shared" si="1060"/>
        <v>161.37509498480242</v>
      </c>
      <c r="LU109" s="40">
        <f t="shared" si="1061"/>
        <v>160</v>
      </c>
      <c r="LV109" s="40">
        <f t="shared" si="1062"/>
        <v>0</v>
      </c>
    </row>
    <row r="110" spans="1:334" x14ac:dyDescent="0.25">
      <c r="A110" s="21">
        <f t="shared" si="1063"/>
        <v>109</v>
      </c>
      <c r="B110" s="22" t="s">
        <v>6</v>
      </c>
      <c r="C110" s="21" t="s">
        <v>559</v>
      </c>
      <c r="D110" s="22" t="s">
        <v>43</v>
      </c>
      <c r="E110" s="23" t="s">
        <v>1085</v>
      </c>
      <c r="F110" s="21" t="s">
        <v>1141</v>
      </c>
      <c r="G110" s="23" t="s">
        <v>210</v>
      </c>
      <c r="H110" s="24" t="s">
        <v>463</v>
      </c>
      <c r="I110" s="21" t="s">
        <v>197</v>
      </c>
      <c r="J110" s="94">
        <v>41515</v>
      </c>
      <c r="K110" s="94">
        <v>45883</v>
      </c>
      <c r="L110" s="21" t="s">
        <v>277</v>
      </c>
      <c r="M110" s="51">
        <v>20294</v>
      </c>
      <c r="N110" s="51">
        <v>33891</v>
      </c>
      <c r="O110" s="26">
        <v>7.4999999999999997E-2</v>
      </c>
      <c r="P110" s="52">
        <v>0</v>
      </c>
      <c r="Q110" s="52">
        <v>0</v>
      </c>
      <c r="R110" s="52">
        <v>0</v>
      </c>
      <c r="S110" s="52">
        <v>0</v>
      </c>
      <c r="T110" s="51">
        <v>3028999.9999999995</v>
      </c>
      <c r="U110" s="51">
        <v>16887525</v>
      </c>
      <c r="V110" s="51">
        <v>17263126</v>
      </c>
      <c r="W110" s="51">
        <v>13321353</v>
      </c>
      <c r="X110" s="51">
        <v>18748728.571428571</v>
      </c>
      <c r="Y110" s="51">
        <v>22792428.571428571</v>
      </c>
      <c r="Z110" s="51">
        <v>12979071</v>
      </c>
      <c r="AA110" s="51">
        <v>15347604</v>
      </c>
      <c r="AB110" s="51">
        <v>17125996</v>
      </c>
      <c r="AC110" s="51">
        <v>16301029</v>
      </c>
      <c r="AD110" s="51">
        <v>14301930</v>
      </c>
      <c r="AE110" s="51">
        <v>24096786</v>
      </c>
      <c r="AF110" s="51">
        <v>18325544</v>
      </c>
      <c r="AG110" s="51">
        <v>15733981</v>
      </c>
      <c r="AH110" s="51">
        <v>18787008</v>
      </c>
      <c r="AI110" s="51">
        <v>18100968</v>
      </c>
      <c r="AJ110" s="51">
        <v>23463185</v>
      </c>
      <c r="AK110" s="51">
        <v>29454326</v>
      </c>
      <c r="AL110" s="51">
        <v>16177585</v>
      </c>
      <c r="AM110" s="51">
        <v>19280454</v>
      </c>
      <c r="AN110" s="51">
        <v>21916850</v>
      </c>
      <c r="AO110" s="51">
        <v>22068474</v>
      </c>
      <c r="AP110" s="51">
        <v>16795181</v>
      </c>
      <c r="AQ110" s="51">
        <v>29704187</v>
      </c>
      <c r="AR110" s="51">
        <v>22472553</v>
      </c>
      <c r="AS110" s="51">
        <v>19888675</v>
      </c>
      <c r="AT110" s="51">
        <v>23262354</v>
      </c>
      <c r="AU110" s="25">
        <v>25047256</v>
      </c>
      <c r="AV110" s="25">
        <v>27181021</v>
      </c>
      <c r="AW110" s="25">
        <v>30635852</v>
      </c>
      <c r="AX110" s="25">
        <v>20904404.387645569</v>
      </c>
      <c r="AY110" s="25">
        <v>22182796.042704005</v>
      </c>
      <c r="AZ110" s="25">
        <v>26543697</v>
      </c>
      <c r="BA110" s="25">
        <v>24339730</v>
      </c>
      <c r="BB110" s="25">
        <v>30012582</v>
      </c>
      <c r="BC110" s="25">
        <v>30168455</v>
      </c>
      <c r="BD110" s="75">
        <v>24101612</v>
      </c>
      <c r="BE110" s="75">
        <v>24447904</v>
      </c>
      <c r="BF110" s="75">
        <v>30157904</v>
      </c>
      <c r="BG110" s="75">
        <v>22468460</v>
      </c>
      <c r="BH110" s="75">
        <v>29864290</v>
      </c>
      <c r="BI110" s="75">
        <v>30099890</v>
      </c>
      <c r="BJ110" s="75">
        <v>20105235</v>
      </c>
      <c r="BK110" s="75">
        <v>22340891</v>
      </c>
      <c r="BL110" s="75">
        <v>26887379</v>
      </c>
      <c r="BM110" s="75">
        <v>26432470</v>
      </c>
      <c r="BN110" s="75">
        <v>30023957</v>
      </c>
      <c r="BO110" s="75">
        <v>25264437</v>
      </c>
      <c r="BP110" s="28">
        <f t="shared" si="1057"/>
        <v>27152060.75</v>
      </c>
      <c r="BQ110" s="29">
        <f t="shared" si="1499"/>
        <v>0</v>
      </c>
      <c r="BR110" s="29">
        <f t="shared" si="1500"/>
        <v>0</v>
      </c>
      <c r="BS110" s="29">
        <f t="shared" si="1501"/>
        <v>0</v>
      </c>
      <c r="BT110" s="29">
        <f t="shared" si="1502"/>
        <v>0</v>
      </c>
      <c r="BU110" s="29">
        <f t="shared" si="1503"/>
        <v>149.25593771558093</v>
      </c>
      <c r="BV110" s="29">
        <f t="shared" si="1504"/>
        <v>832.14373706514243</v>
      </c>
      <c r="BW110" s="29">
        <f t="shared" si="1505"/>
        <v>850.65171972011433</v>
      </c>
      <c r="BX110" s="29">
        <f t="shared" si="1506"/>
        <v>656.41830097565787</v>
      </c>
      <c r="BY110" s="29">
        <f t="shared" si="1507"/>
        <v>923.85574906024294</v>
      </c>
      <c r="BZ110" s="29">
        <f t="shared" si="1508"/>
        <v>1123.111686775824</v>
      </c>
      <c r="CA110" s="29">
        <f t="shared" si="1509"/>
        <v>639.55213363555731</v>
      </c>
      <c r="CB110" s="29">
        <f t="shared" si="1510"/>
        <v>756.26313196018532</v>
      </c>
      <c r="CC110" s="29">
        <f t="shared" si="1511"/>
        <v>843.89455011333393</v>
      </c>
      <c r="CD110" s="29">
        <f t="shared" si="1512"/>
        <v>803.24376663053124</v>
      </c>
      <c r="CE110" s="29">
        <f t="shared" si="1513"/>
        <v>704.73686803981468</v>
      </c>
      <c r="CF110" s="29">
        <f t="shared" si="1514"/>
        <v>1187.3847442593869</v>
      </c>
      <c r="CG110" s="29">
        <f t="shared" si="1515"/>
        <v>903.00305509017448</v>
      </c>
      <c r="CH110" s="29">
        <f t="shared" si="1516"/>
        <v>775.30210899773328</v>
      </c>
      <c r="CI110" s="29">
        <f t="shared" si="1517"/>
        <v>925.74199270720408</v>
      </c>
      <c r="CJ110" s="29">
        <f t="shared" si="1518"/>
        <v>891.9369271705923</v>
      </c>
      <c r="CK110" s="29">
        <f t="shared" si="1519"/>
        <v>1156.1636444269243</v>
      </c>
      <c r="CL110" s="29">
        <f t="shared" si="1520"/>
        <v>1451.3809993101409</v>
      </c>
      <c r="CM110" s="29">
        <f t="shared" si="1521"/>
        <v>797.16098354193355</v>
      </c>
      <c r="CN110" s="29">
        <f t="shared" si="1522"/>
        <v>950.05686409776285</v>
      </c>
      <c r="CO110" s="29">
        <f t="shared" si="1523"/>
        <v>1079.9669853158568</v>
      </c>
      <c r="CP110" s="29">
        <f t="shared" si="1524"/>
        <v>1087.4383561643835</v>
      </c>
      <c r="CQ110" s="29">
        <f t="shared" si="1525"/>
        <v>827.59342662856011</v>
      </c>
      <c r="CR110" s="29">
        <f t="shared" si="1497"/>
        <v>1463.6930619887651</v>
      </c>
      <c r="CS110" s="29">
        <f t="shared" si="1496"/>
        <v>1107.3496107223809</v>
      </c>
      <c r="CT110" s="29">
        <f t="shared" si="1496"/>
        <v>980.02734798462598</v>
      </c>
      <c r="CU110" s="29">
        <f t="shared" si="1496"/>
        <v>1146.267566768503</v>
      </c>
      <c r="CV110" s="29">
        <f t="shared" si="1496"/>
        <v>1234.2197693899675</v>
      </c>
      <c r="CW110" s="29">
        <f t="shared" si="1496"/>
        <v>1339.3624223908544</v>
      </c>
      <c r="CX110" s="29">
        <f t="shared" si="1488"/>
        <v>1509.6014585591799</v>
      </c>
      <c r="CY110" s="29">
        <f t="shared" si="1488"/>
        <v>1030.0780717278785</v>
      </c>
      <c r="CZ110" s="29">
        <f t="shared" si="1488"/>
        <v>1093.0716488964229</v>
      </c>
      <c r="DA110" s="29">
        <f t="shared" si="1488"/>
        <v>1307.9578693209817</v>
      </c>
      <c r="DB110" s="29">
        <f t="shared" si="1488"/>
        <v>1199.3559672809697</v>
      </c>
      <c r="DC110" s="29">
        <f t="shared" si="1488"/>
        <v>1478.8894254459447</v>
      </c>
      <c r="DD110" s="29">
        <f t="shared" si="1488"/>
        <v>1486.5701685227161</v>
      </c>
      <c r="DE110" s="29">
        <f t="shared" si="1526"/>
        <v>1187.6225485365132</v>
      </c>
      <c r="DF110" s="29">
        <f t="shared" si="1527"/>
        <v>1204.6863112249926</v>
      </c>
      <c r="DG110" s="29">
        <f t="shared" si="1528"/>
        <v>1486.0502611609343</v>
      </c>
      <c r="DH110" s="29">
        <f t="shared" si="1529"/>
        <v>1107.1479254952203</v>
      </c>
      <c r="DI110" s="29">
        <f t="shared" si="1530"/>
        <v>1471.5822410564699</v>
      </c>
      <c r="DJ110" s="29">
        <f t="shared" si="1531"/>
        <v>1483.191583719326</v>
      </c>
      <c r="DK110" s="29">
        <f t="shared" si="1531"/>
        <v>990.69848231004232</v>
      </c>
      <c r="DL110" s="29">
        <f t="shared" si="1531"/>
        <v>1100.8618803587267</v>
      </c>
      <c r="DM110" s="29">
        <f t="shared" si="1531"/>
        <v>1324.8930225682468</v>
      </c>
      <c r="DN110" s="29">
        <f t="shared" si="1498"/>
        <v>1302.4770868236917</v>
      </c>
      <c r="DO110" s="29">
        <f t="shared" si="1498"/>
        <v>1479.4499359416577</v>
      </c>
      <c r="DP110" s="29">
        <f t="shared" si="1498"/>
        <v>1244.9215038927762</v>
      </c>
      <c r="DQ110" s="105">
        <f t="shared" si="1532"/>
        <v>1337.9353873065932</v>
      </c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>
        <v>0</v>
      </c>
      <c r="EF110" s="51">
        <v>0</v>
      </c>
      <c r="EG110" s="51">
        <v>0</v>
      </c>
      <c r="EH110" s="51">
        <v>0</v>
      </c>
      <c r="EI110" s="51">
        <v>0</v>
      </c>
      <c r="EJ110" s="51">
        <v>0</v>
      </c>
      <c r="EK110" s="51">
        <v>0</v>
      </c>
      <c r="EL110" s="51">
        <v>0</v>
      </c>
      <c r="EM110" s="51">
        <v>0</v>
      </c>
      <c r="EN110" s="51">
        <v>0</v>
      </c>
      <c r="EO110" s="51">
        <v>0</v>
      </c>
      <c r="EP110" s="25">
        <v>0</v>
      </c>
      <c r="EQ110" s="25">
        <v>0</v>
      </c>
      <c r="ER110" s="25">
        <v>0</v>
      </c>
      <c r="ES110" s="25">
        <v>0</v>
      </c>
      <c r="ET110" s="25">
        <v>0</v>
      </c>
      <c r="EU110" s="25">
        <v>0</v>
      </c>
      <c r="EV110" s="25">
        <v>0</v>
      </c>
      <c r="EW110" s="25">
        <v>0</v>
      </c>
      <c r="EX110" s="25">
        <v>0</v>
      </c>
      <c r="EY110" s="25">
        <v>0</v>
      </c>
      <c r="EZ110" s="25">
        <v>0</v>
      </c>
      <c r="FA110" s="25">
        <v>0</v>
      </c>
      <c r="FB110" s="25">
        <v>0</v>
      </c>
      <c r="FC110" s="25">
        <v>0</v>
      </c>
      <c r="FD110" s="25">
        <v>0</v>
      </c>
      <c r="FE110" s="25">
        <v>0</v>
      </c>
      <c r="FF110" s="25">
        <v>0</v>
      </c>
      <c r="FG110" s="25">
        <v>0</v>
      </c>
      <c r="FH110" s="25">
        <v>0</v>
      </c>
      <c r="FI110" s="25">
        <v>0</v>
      </c>
      <c r="FJ110" s="25">
        <v>0</v>
      </c>
      <c r="FK110" s="25">
        <v>0</v>
      </c>
      <c r="FL110" s="25">
        <v>0</v>
      </c>
      <c r="FM110" s="25">
        <v>0</v>
      </c>
      <c r="FN110" s="25">
        <v>0</v>
      </c>
      <c r="FO110" s="25">
        <v>0</v>
      </c>
      <c r="FP110" s="25">
        <f>1582237-508365</f>
        <v>1073872</v>
      </c>
      <c r="FQ110" s="75">
        <f>1582237-508365</f>
        <v>1073872</v>
      </c>
      <c r="FR110" s="28">
        <f t="shared" si="1058"/>
        <v>1073872</v>
      </c>
      <c r="FS110" s="51">
        <v>0</v>
      </c>
      <c r="FT110" s="51">
        <v>0</v>
      </c>
      <c r="FU110" s="51">
        <v>0</v>
      </c>
      <c r="FV110" s="51">
        <v>0</v>
      </c>
      <c r="FW110" s="55">
        <v>212030</v>
      </c>
      <c r="FX110" s="55">
        <f>1182127-508365</f>
        <v>673762</v>
      </c>
      <c r="FY110" s="55">
        <f>1208419-508365</f>
        <v>700054</v>
      </c>
      <c r="FZ110" s="55">
        <f>932495-508365</f>
        <v>424130</v>
      </c>
      <c r="GA110" s="55">
        <f>1312411-508365</f>
        <v>804046</v>
      </c>
      <c r="GB110" s="55">
        <f>1595470-508365</f>
        <v>1087105</v>
      </c>
      <c r="GC110" s="55">
        <f>908535-508365</f>
        <v>400170</v>
      </c>
      <c r="GD110" s="55">
        <f>1074332-508365</f>
        <v>565967</v>
      </c>
      <c r="GE110" s="55">
        <f>1198819.72-508365</f>
        <v>690454.72</v>
      </c>
      <c r="GF110" s="55">
        <f>1141072.03-508365</f>
        <v>632707.03</v>
      </c>
      <c r="GG110" s="55">
        <f>1001135.1-508365</f>
        <v>492770.1</v>
      </c>
      <c r="GH110" s="55">
        <f>1686773.76-508365</f>
        <v>1178408.76</v>
      </c>
      <c r="GI110" s="55">
        <f>1282788.08-508365</f>
        <v>774423.08000000007</v>
      </c>
      <c r="GJ110" s="55">
        <f>1101378.67-508365</f>
        <v>593013.66999999993</v>
      </c>
      <c r="GK110" s="55">
        <f>1315090.56-508365</f>
        <v>806725.56</v>
      </c>
      <c r="GL110" s="55">
        <v>758703</v>
      </c>
      <c r="GM110" s="55">
        <f>1642422.95-508365</f>
        <v>1134057.95</v>
      </c>
      <c r="GN110" s="55">
        <f>2061802.82-508365</f>
        <v>1553437.82</v>
      </c>
      <c r="GO110" s="55">
        <f>1132431-508365</f>
        <v>624066</v>
      </c>
      <c r="GP110" s="55">
        <f>1349632-508365</f>
        <v>841267</v>
      </c>
      <c r="GQ110" s="55">
        <f>1534180-508365</f>
        <v>1025815</v>
      </c>
      <c r="GR110" s="55">
        <f>1544793-508365</f>
        <v>1036428</v>
      </c>
      <c r="GS110" s="55">
        <f>1105663-508365</f>
        <v>597298</v>
      </c>
      <c r="GT110" s="55">
        <f>2079293-508365</f>
        <v>1570928</v>
      </c>
      <c r="GU110" s="55">
        <f>1636712-508365</f>
        <v>1128347</v>
      </c>
      <c r="GV110" s="55">
        <f>1491651-508365</f>
        <v>983286</v>
      </c>
      <c r="GW110" s="55">
        <f>1744677-508365</f>
        <v>1236312</v>
      </c>
      <c r="GX110" s="55">
        <f>1713544-508365</f>
        <v>1205179</v>
      </c>
      <c r="GY110" s="55">
        <f>2038577-508365</f>
        <v>1530212</v>
      </c>
      <c r="GZ110" s="55">
        <f>2297689-508365</f>
        <v>1789324</v>
      </c>
      <c r="HA110" s="55">
        <f>1481216-508365</f>
        <v>972851</v>
      </c>
      <c r="HB110" s="55">
        <f>1546307-508365</f>
        <v>1037942</v>
      </c>
      <c r="HC110" s="55">
        <f>1990777-508365</f>
        <v>1482412</v>
      </c>
      <c r="HD110" s="55">
        <f>1802980-508365</f>
        <v>1294615</v>
      </c>
      <c r="HE110" s="55">
        <f>2250944-508365</f>
        <v>1742579</v>
      </c>
      <c r="HF110" s="55">
        <f>2262634-508365</f>
        <v>1754269</v>
      </c>
      <c r="HG110" s="55">
        <f>1807621-508365</f>
        <v>1299256</v>
      </c>
      <c r="HH110" s="55">
        <f>1833593-508365</f>
        <v>1325228</v>
      </c>
      <c r="HI110" s="55">
        <f>2261843-508365</f>
        <v>1753478</v>
      </c>
      <c r="HJ110" s="55">
        <f>1685135-508365</f>
        <v>1176770</v>
      </c>
      <c r="HK110" s="55">
        <f>2239822-508365</f>
        <v>1731457</v>
      </c>
      <c r="HL110" s="55">
        <f>2257492-508365</f>
        <v>1749127</v>
      </c>
      <c r="HM110" s="55">
        <f>1507893-508365</f>
        <v>999528</v>
      </c>
      <c r="HN110" s="55">
        <f>1675567-508365</f>
        <v>1167202</v>
      </c>
      <c r="HO110" s="55">
        <f>2016553.425-508365</f>
        <v>1508188.425</v>
      </c>
      <c r="HP110" s="55">
        <f>1982435-508365</f>
        <v>1474070</v>
      </c>
      <c r="HQ110" s="55">
        <v>669560</v>
      </c>
      <c r="HR110" s="55">
        <v>307579</v>
      </c>
      <c r="HS110" s="51">
        <f t="shared" si="1265"/>
        <v>0</v>
      </c>
      <c r="HT110" s="51">
        <f t="shared" si="1266"/>
        <v>0</v>
      </c>
      <c r="HU110" s="51">
        <f t="shared" si="1267"/>
        <v>0</v>
      </c>
      <c r="HV110" s="51">
        <f t="shared" si="1268"/>
        <v>0</v>
      </c>
      <c r="HW110" s="51">
        <f t="shared" si="1269"/>
        <v>212030</v>
      </c>
      <c r="HX110" s="51">
        <f t="shared" si="1270"/>
        <v>673762</v>
      </c>
      <c r="HY110" s="51">
        <f t="shared" si="1271"/>
        <v>700054</v>
      </c>
      <c r="HZ110" s="51">
        <f t="shared" si="1272"/>
        <v>424130</v>
      </c>
      <c r="IA110" s="51">
        <f t="shared" si="1273"/>
        <v>804046</v>
      </c>
      <c r="IB110" s="51">
        <f t="shared" si="1274"/>
        <v>1087105</v>
      </c>
      <c r="IC110" s="51">
        <f t="shared" si="1275"/>
        <v>400170</v>
      </c>
      <c r="ID110" s="51">
        <f t="shared" si="1276"/>
        <v>565967</v>
      </c>
      <c r="IE110" s="51">
        <f t="shared" si="1277"/>
        <v>690454.72</v>
      </c>
      <c r="IF110" s="51">
        <f t="shared" si="1278"/>
        <v>632707.03</v>
      </c>
      <c r="IG110" s="51">
        <f t="shared" si="1279"/>
        <v>492770.1</v>
      </c>
      <c r="IH110" s="51">
        <f t="shared" si="1280"/>
        <v>1178408.76</v>
      </c>
      <c r="II110" s="51">
        <f t="shared" si="1281"/>
        <v>774423.08000000007</v>
      </c>
      <c r="IJ110" s="51">
        <f t="shared" si="1282"/>
        <v>593013.66999999993</v>
      </c>
      <c r="IK110" s="51">
        <f t="shared" si="1283"/>
        <v>806725.56</v>
      </c>
      <c r="IL110" s="51">
        <f t="shared" si="1284"/>
        <v>758703</v>
      </c>
      <c r="IM110" s="51">
        <f t="shared" si="1285"/>
        <v>1134057.95</v>
      </c>
      <c r="IN110" s="51">
        <f t="shared" si="1286"/>
        <v>1553437.82</v>
      </c>
      <c r="IO110" s="51">
        <f t="shared" si="1287"/>
        <v>624066</v>
      </c>
      <c r="IP110" s="51">
        <f t="shared" si="1288"/>
        <v>841267</v>
      </c>
      <c r="IQ110" s="51">
        <f t="shared" si="1494"/>
        <v>1025815</v>
      </c>
      <c r="IR110" s="51">
        <f t="shared" si="1495"/>
        <v>1036428</v>
      </c>
      <c r="IS110" s="51">
        <f t="shared" si="1134"/>
        <v>597298</v>
      </c>
      <c r="IT110" s="51">
        <f t="shared" si="1135"/>
        <v>1570928</v>
      </c>
      <c r="IU110" s="51">
        <f t="shared" si="1136"/>
        <v>1128347</v>
      </c>
      <c r="IV110" s="51">
        <f t="shared" si="1137"/>
        <v>983286</v>
      </c>
      <c r="IW110" s="51">
        <f t="shared" si="1489"/>
        <v>1236312</v>
      </c>
      <c r="IX110" s="25">
        <f t="shared" si="1289"/>
        <v>1205179</v>
      </c>
      <c r="IY110" s="25">
        <f t="shared" si="1490"/>
        <v>1530212</v>
      </c>
      <c r="IZ110" s="25">
        <f t="shared" si="1491"/>
        <v>1789324</v>
      </c>
      <c r="JA110" s="25">
        <f t="shared" si="1331"/>
        <v>972851</v>
      </c>
      <c r="JB110" s="25">
        <f t="shared" si="1293"/>
        <v>1037942</v>
      </c>
      <c r="JC110" s="25">
        <f t="shared" si="1294"/>
        <v>1482412</v>
      </c>
      <c r="JD110" s="25">
        <f t="shared" si="835"/>
        <v>1294615</v>
      </c>
      <c r="JE110" s="25">
        <f t="shared" si="836"/>
        <v>1742579</v>
      </c>
      <c r="JF110" s="25">
        <f t="shared" si="1367"/>
        <v>1754269</v>
      </c>
      <c r="JG110" s="25">
        <f t="shared" si="1368"/>
        <v>1299256</v>
      </c>
      <c r="JH110" s="25">
        <f t="shared" si="1332"/>
        <v>1325228</v>
      </c>
      <c r="JI110" s="25">
        <f t="shared" si="1333"/>
        <v>1753478</v>
      </c>
      <c r="JJ110" s="25">
        <f t="shared" si="1615"/>
        <v>1176770</v>
      </c>
      <c r="JK110" s="25">
        <f t="shared" si="1616"/>
        <v>1731457</v>
      </c>
      <c r="JL110" s="25">
        <f t="shared" si="1492"/>
        <v>1749127</v>
      </c>
      <c r="JM110" s="25">
        <f t="shared" si="1493"/>
        <v>999528</v>
      </c>
      <c r="JN110" s="25">
        <f t="shared" si="1295"/>
        <v>1167202</v>
      </c>
      <c r="JO110" s="25">
        <f t="shared" si="1296"/>
        <v>1508188.425</v>
      </c>
      <c r="JP110" s="25">
        <f t="shared" si="1290"/>
        <v>1474070</v>
      </c>
      <c r="JQ110" s="25">
        <f t="shared" si="1291"/>
        <v>1743432</v>
      </c>
      <c r="JR110" s="25">
        <f t="shared" si="1292"/>
        <v>1381451</v>
      </c>
      <c r="JS110" s="28">
        <f t="shared" si="1059"/>
        <v>1526785.35625</v>
      </c>
      <c r="JT110" s="30">
        <f t="shared" si="1138"/>
        <v>0</v>
      </c>
      <c r="JU110" s="30">
        <f t="shared" si="1139"/>
        <v>0</v>
      </c>
      <c r="JV110" s="30">
        <f t="shared" si="1140"/>
        <v>0</v>
      </c>
      <c r="JW110" s="30">
        <f t="shared" si="1141"/>
        <v>0</v>
      </c>
      <c r="JX110" s="30">
        <f t="shared" si="1142"/>
        <v>6.2562332182585347</v>
      </c>
      <c r="JY110" s="30">
        <f t="shared" si="1143"/>
        <v>19.880263196718893</v>
      </c>
      <c r="JZ110" s="30">
        <f t="shared" si="1144"/>
        <v>20.656044377563365</v>
      </c>
      <c r="KA110" s="30">
        <f t="shared" si="1145"/>
        <v>12.514531881620488</v>
      </c>
      <c r="KB110" s="30">
        <f t="shared" si="1146"/>
        <v>23.724469623203799</v>
      </c>
      <c r="KC110" s="30">
        <f t="shared" si="1147"/>
        <v>32.076509987902391</v>
      </c>
      <c r="KD110" s="30">
        <f t="shared" si="1148"/>
        <v>11.807559529078516</v>
      </c>
      <c r="KE110" s="30">
        <f t="shared" si="1149"/>
        <v>16.699625269245523</v>
      </c>
      <c r="KF110" s="30">
        <f t="shared" si="1150"/>
        <v>20.372804579386855</v>
      </c>
      <c r="KG110" s="30">
        <f t="shared" si="1151"/>
        <v>18.668880528753949</v>
      </c>
      <c r="KH110" s="30">
        <f t="shared" si="1152"/>
        <v>14.539851287952553</v>
      </c>
      <c r="KI110" s="30">
        <f t="shared" si="1153"/>
        <v>34.770551473842616</v>
      </c>
      <c r="KJ110" s="30">
        <f t="shared" si="1154"/>
        <v>22.850405122303858</v>
      </c>
      <c r="KK110" s="30">
        <f t="shared" si="1155"/>
        <v>17.497674013749961</v>
      </c>
      <c r="KL110" s="30">
        <f t="shared" si="1156"/>
        <v>23.803533681508366</v>
      </c>
      <c r="KM110" s="30">
        <f t="shared" si="1157"/>
        <v>22.386562804284324</v>
      </c>
      <c r="KN110" s="30">
        <f t="shared" si="1158"/>
        <v>33.46192056888259</v>
      </c>
      <c r="KO110" s="30">
        <f t="shared" si="1159"/>
        <v>45.836293411230123</v>
      </c>
      <c r="KP110" s="30">
        <f t="shared" si="1160"/>
        <v>18.413915198725324</v>
      </c>
      <c r="KQ110" s="30">
        <f t="shared" si="1161"/>
        <v>24.82272579740934</v>
      </c>
      <c r="KR110" s="30">
        <f t="shared" si="1162"/>
        <v>30.268065268065268</v>
      </c>
      <c r="KS110" s="30">
        <f t="shared" si="1163"/>
        <v>30.58121625210233</v>
      </c>
      <c r="KT110" s="30">
        <f t="shared" si="1164"/>
        <v>17.624088991177597</v>
      </c>
      <c r="KU110" s="30">
        <f t="shared" si="1165"/>
        <v>46.352364934643418</v>
      </c>
      <c r="KV110" s="30">
        <f t="shared" si="1166"/>
        <v>33.293411230120093</v>
      </c>
      <c r="KW110" s="30">
        <f t="shared" si="1167"/>
        <v>29.013189342303267</v>
      </c>
      <c r="KX110" s="30">
        <f t="shared" si="1168"/>
        <v>36.47906523855891</v>
      </c>
      <c r="KY110" s="30">
        <f t="shared" si="1169"/>
        <v>35.560443775633651</v>
      </c>
      <c r="KZ110" s="30">
        <f t="shared" si="1170"/>
        <v>45.150984037059985</v>
      </c>
      <c r="LA110" s="30">
        <f t="shared" si="1171"/>
        <v>52.796435631878673</v>
      </c>
      <c r="LB110" s="30">
        <f t="shared" si="1171"/>
        <v>28.705290490100616</v>
      </c>
      <c r="LC110" s="30">
        <f t="shared" si="1171"/>
        <v>30.625888879053434</v>
      </c>
      <c r="LD110" s="30">
        <f t="shared" si="1171"/>
        <v>43.740580095010472</v>
      </c>
      <c r="LE110" s="30">
        <f t="shared" si="1369"/>
        <v>38.199374465197252</v>
      </c>
      <c r="LF110" s="30">
        <f t="shared" si="1369"/>
        <v>51.417160898173556</v>
      </c>
      <c r="LG110" s="30">
        <f t="shared" si="1369"/>
        <v>51.762090230444663</v>
      </c>
      <c r="LH110" s="30">
        <f t="shared" si="1369"/>
        <v>38.336313475553979</v>
      </c>
      <c r="LI110" s="30">
        <f t="shared" si="1369"/>
        <v>39.102652621639962</v>
      </c>
      <c r="LJ110" s="30">
        <f t="shared" si="1533"/>
        <v>51.738750700776016</v>
      </c>
      <c r="LK110" s="30">
        <f t="shared" si="1533"/>
        <v>34.722197633590042</v>
      </c>
      <c r="LL110" s="30">
        <f t="shared" si="1533"/>
        <v>51.088991177598771</v>
      </c>
      <c r="LM110" s="30">
        <f t="shared" si="1533"/>
        <v>51.610368534419166</v>
      </c>
      <c r="LN110" s="30">
        <f t="shared" si="1533"/>
        <v>29.492431619013896</v>
      </c>
      <c r="LO110" s="30">
        <f t="shared" si="1533"/>
        <v>34.439880794311172</v>
      </c>
      <c r="LP110" s="30">
        <f t="shared" si="1533"/>
        <v>44.501148535009293</v>
      </c>
      <c r="LQ110" s="30">
        <f t="shared" si="1533"/>
        <v>43.494438051400074</v>
      </c>
      <c r="LR110" s="30">
        <f t="shared" si="1534"/>
        <v>51.442329822076658</v>
      </c>
      <c r="LS110" s="30">
        <f t="shared" si="1534"/>
        <v>40.761588622348114</v>
      </c>
      <c r="LT110" s="69">
        <f t="shared" si="1060"/>
        <v>45.049876257708533</v>
      </c>
      <c r="LU110" s="40">
        <f t="shared" si="1061"/>
        <v>31.686052344280192</v>
      </c>
      <c r="LV110" s="40">
        <f t="shared" si="1062"/>
        <v>9.0755362780679238</v>
      </c>
    </row>
    <row r="111" spans="1:334" x14ac:dyDescent="0.25">
      <c r="A111" s="21">
        <f t="shared" si="1063"/>
        <v>110</v>
      </c>
      <c r="B111" s="22" t="s">
        <v>6</v>
      </c>
      <c r="C111" s="21" t="s">
        <v>560</v>
      </c>
      <c r="D111" s="22" t="s">
        <v>43</v>
      </c>
      <c r="E111" s="23" t="s">
        <v>884</v>
      </c>
      <c r="F111" s="21" t="s">
        <v>1142</v>
      </c>
      <c r="G111" s="23" t="s">
        <v>82</v>
      </c>
      <c r="H111" s="24" t="s">
        <v>1341</v>
      </c>
      <c r="I111" s="21" t="s">
        <v>196</v>
      </c>
      <c r="J111" s="94">
        <v>41319</v>
      </c>
      <c r="K111" s="94">
        <v>45546</v>
      </c>
      <c r="L111" s="21" t="s">
        <v>275</v>
      </c>
      <c r="M111" s="51">
        <v>52797</v>
      </c>
      <c r="N111" s="51">
        <v>65996</v>
      </c>
      <c r="O111" s="26">
        <v>7.0000000000000007E-2</v>
      </c>
      <c r="P111" s="52">
        <v>34647000</v>
      </c>
      <c r="Q111" s="52">
        <v>44404000</v>
      </c>
      <c r="R111" s="52">
        <v>38760000</v>
      </c>
      <c r="S111" s="52">
        <v>74700000</v>
      </c>
      <c r="T111" s="51">
        <v>62030000</v>
      </c>
      <c r="U111" s="51">
        <v>43705000</v>
      </c>
      <c r="V111" s="51">
        <v>73300000</v>
      </c>
      <c r="W111" s="51">
        <v>49376438</v>
      </c>
      <c r="X111" s="51">
        <v>64200000</v>
      </c>
      <c r="Y111" s="51">
        <v>80271156</v>
      </c>
      <c r="Z111" s="51">
        <v>48950000</v>
      </c>
      <c r="AA111" s="51">
        <v>54000000</v>
      </c>
      <c r="AB111" s="51">
        <v>64900000</v>
      </c>
      <c r="AC111" s="51">
        <v>75500000</v>
      </c>
      <c r="AD111" s="51">
        <v>66100000</v>
      </c>
      <c r="AE111" s="51">
        <v>123100000</v>
      </c>
      <c r="AF111" s="51">
        <v>87800000</v>
      </c>
      <c r="AG111" s="51">
        <v>67000000</v>
      </c>
      <c r="AH111" s="51">
        <v>99642176</v>
      </c>
      <c r="AI111" s="51">
        <v>78750000</v>
      </c>
      <c r="AJ111" s="51">
        <v>85159077</v>
      </c>
      <c r="AK111" s="51">
        <v>131100000</v>
      </c>
      <c r="AL111" s="51">
        <v>73600000</v>
      </c>
      <c r="AM111" s="51">
        <v>70783721</v>
      </c>
      <c r="AN111" s="51">
        <v>87300000</v>
      </c>
      <c r="AO111" s="51">
        <v>102798076</v>
      </c>
      <c r="AP111" s="51">
        <v>93450918</v>
      </c>
      <c r="AQ111" s="51">
        <v>139953890</v>
      </c>
      <c r="AR111" s="51">
        <v>113459811</v>
      </c>
      <c r="AS111" s="51">
        <v>76180729</v>
      </c>
      <c r="AT111" s="51">
        <v>100931188</v>
      </c>
      <c r="AU111" s="25">
        <v>95635572</v>
      </c>
      <c r="AV111" s="25">
        <v>79639207</v>
      </c>
      <c r="AW111" s="25">
        <v>138912793</v>
      </c>
      <c r="AX111" s="25">
        <v>81899955</v>
      </c>
      <c r="AY111" s="25">
        <v>78791778</v>
      </c>
      <c r="AZ111" s="25">
        <v>95892704</v>
      </c>
      <c r="BA111" s="25">
        <v>116955068</v>
      </c>
      <c r="BB111" s="25">
        <v>98751868</v>
      </c>
      <c r="BC111" s="25">
        <v>170070218</v>
      </c>
      <c r="BD111" s="75">
        <v>114879309</v>
      </c>
      <c r="BE111" s="75">
        <v>85617398</v>
      </c>
      <c r="BF111" s="75">
        <v>139705141</v>
      </c>
      <c r="BG111" s="75">
        <v>84041865</v>
      </c>
      <c r="BH111" s="75">
        <v>117653070</v>
      </c>
      <c r="BI111" s="75">
        <v>139311925</v>
      </c>
      <c r="BJ111" s="75">
        <v>89108564</v>
      </c>
      <c r="BK111" s="75">
        <v>85800409</v>
      </c>
      <c r="BL111" s="75">
        <v>98650826</v>
      </c>
      <c r="BM111" s="75">
        <v>106837860</v>
      </c>
      <c r="BN111" s="75">
        <v>126198737</v>
      </c>
      <c r="BO111" s="75">
        <v>138762101</v>
      </c>
      <c r="BP111" s="28">
        <f t="shared" si="1057"/>
        <v>117612381</v>
      </c>
      <c r="BQ111" s="29">
        <f t="shared" si="1499"/>
        <v>656.23046764020683</v>
      </c>
      <c r="BR111" s="29">
        <f t="shared" si="1500"/>
        <v>841.0326344299865</v>
      </c>
      <c r="BS111" s="29">
        <f t="shared" si="1501"/>
        <v>734.13262117165743</v>
      </c>
      <c r="BT111" s="29">
        <f t="shared" si="1502"/>
        <v>1414.8531166543553</v>
      </c>
      <c r="BU111" s="29">
        <f t="shared" si="1503"/>
        <v>1174.8773604560865</v>
      </c>
      <c r="BV111" s="29">
        <f t="shared" si="1504"/>
        <v>827.79324582836148</v>
      </c>
      <c r="BW111" s="29">
        <f t="shared" si="1505"/>
        <v>1388.3364585109002</v>
      </c>
      <c r="BX111" s="29">
        <f t="shared" si="1506"/>
        <v>935.21294770536201</v>
      </c>
      <c r="BY111" s="29">
        <f t="shared" si="1507"/>
        <v>1215.9781805784419</v>
      </c>
      <c r="BZ111" s="29">
        <f t="shared" si="1508"/>
        <v>1520.3734303085403</v>
      </c>
      <c r="CA111" s="29">
        <f t="shared" si="1509"/>
        <v>927.13601151580588</v>
      </c>
      <c r="CB111" s="29">
        <f t="shared" si="1510"/>
        <v>1022.7853855332689</v>
      </c>
      <c r="CC111" s="29">
        <f t="shared" si="1511"/>
        <v>1229.2365096501694</v>
      </c>
      <c r="CD111" s="29">
        <f t="shared" si="1512"/>
        <v>1430.0054927363296</v>
      </c>
      <c r="CE111" s="29">
        <f t="shared" si="1513"/>
        <v>1251.9650737731311</v>
      </c>
      <c r="CF111" s="29">
        <f t="shared" si="1514"/>
        <v>2331.5718696138038</v>
      </c>
      <c r="CG111" s="29">
        <f t="shared" si="1515"/>
        <v>1662.9732749966854</v>
      </c>
      <c r="CH111" s="29">
        <f t="shared" si="1516"/>
        <v>1269.0114968653522</v>
      </c>
      <c r="CI111" s="29">
        <f t="shared" si="1517"/>
        <v>1887.2696554728489</v>
      </c>
      <c r="CJ111" s="29">
        <f t="shared" si="1518"/>
        <v>1491.5620205693506</v>
      </c>
      <c r="CK111" s="29">
        <f t="shared" si="1519"/>
        <v>1612.9529518722654</v>
      </c>
      <c r="CL111" s="29">
        <f t="shared" si="1520"/>
        <v>2483.0956304335473</v>
      </c>
      <c r="CM111" s="29">
        <f t="shared" si="1521"/>
        <v>1394.0185995416407</v>
      </c>
      <c r="CN111" s="29">
        <f t="shared" si="1522"/>
        <v>1340.6769513419324</v>
      </c>
      <c r="CO111" s="29">
        <f t="shared" si="1523"/>
        <v>1653.5030399454515</v>
      </c>
      <c r="CP111" s="29">
        <f t="shared" si="1524"/>
        <v>1947.0438850692274</v>
      </c>
      <c r="CQ111" s="29">
        <f t="shared" si="1525"/>
        <v>1770.0043184271833</v>
      </c>
      <c r="CR111" s="29">
        <f t="shared" si="1497"/>
        <v>2650.7924692690872</v>
      </c>
      <c r="CS111" s="29">
        <f t="shared" si="1496"/>
        <v>2148.9821580771636</v>
      </c>
      <c r="CT111" s="29">
        <f t="shared" si="1496"/>
        <v>1442.8988200087126</v>
      </c>
      <c r="CU111" s="29">
        <f t="shared" si="1496"/>
        <v>1911.6841487205713</v>
      </c>
      <c r="CV111" s="29">
        <f t="shared" si="1496"/>
        <v>1811.3826921984203</v>
      </c>
      <c r="CW111" s="29">
        <f t="shared" si="1496"/>
        <v>1508.4040191677557</v>
      </c>
      <c r="CX111" s="29">
        <f t="shared" si="1488"/>
        <v>2631.0736026668183</v>
      </c>
      <c r="CY111" s="29">
        <f t="shared" si="1488"/>
        <v>1551.2236490709699</v>
      </c>
      <c r="CZ111" s="29">
        <f t="shared" si="1488"/>
        <v>1492.3533155292914</v>
      </c>
      <c r="DA111" s="29">
        <f t="shared" si="1488"/>
        <v>1816.2528931568081</v>
      </c>
      <c r="DB111" s="29">
        <f t="shared" si="1488"/>
        <v>2215.1839687861052</v>
      </c>
      <c r="DC111" s="29">
        <f t="shared" si="1488"/>
        <v>1870.4068034168608</v>
      </c>
      <c r="DD111" s="29">
        <f t="shared" si="1488"/>
        <v>3221.2098793492055</v>
      </c>
      <c r="DE111" s="29">
        <f t="shared" si="1526"/>
        <v>2175.8681175066763</v>
      </c>
      <c r="DF111" s="29">
        <f t="shared" si="1527"/>
        <v>1621.6337670700987</v>
      </c>
      <c r="DG111" s="29">
        <f t="shared" si="1528"/>
        <v>2646.0810462715685</v>
      </c>
      <c r="DH111" s="29">
        <f t="shared" si="1529"/>
        <v>1591.792431388147</v>
      </c>
      <c r="DI111" s="29">
        <f t="shared" si="1530"/>
        <v>2228.4044547985682</v>
      </c>
      <c r="DJ111" s="29">
        <f t="shared" si="1531"/>
        <v>2638.6333503797564</v>
      </c>
      <c r="DK111" s="29">
        <f t="shared" si="1531"/>
        <v>1687.7580923158512</v>
      </c>
      <c r="DL111" s="29">
        <f t="shared" si="1531"/>
        <v>1625.1000814440215</v>
      </c>
      <c r="DM111" s="29">
        <f t="shared" si="1531"/>
        <v>1868.4930204367672</v>
      </c>
      <c r="DN111" s="29">
        <f t="shared" si="1498"/>
        <v>2023.5592931416559</v>
      </c>
      <c r="DO111" s="29">
        <f t="shared" si="1498"/>
        <v>2390.2634051177151</v>
      </c>
      <c r="DP111" s="29">
        <f t="shared" si="1498"/>
        <v>2628.2194253461371</v>
      </c>
      <c r="DQ111" s="105">
        <f t="shared" si="1532"/>
        <v>2227.6337860105687</v>
      </c>
      <c r="DR111" s="51">
        <v>4619720</v>
      </c>
      <c r="DS111" s="51">
        <v>4619720</v>
      </c>
      <c r="DT111" s="51">
        <v>4619720</v>
      </c>
      <c r="DU111" s="51">
        <v>4619720</v>
      </c>
      <c r="DV111" s="51">
        <v>4619720</v>
      </c>
      <c r="DW111" s="51">
        <v>4619720</v>
      </c>
      <c r="DX111" s="51">
        <v>4619720</v>
      </c>
      <c r="DY111" s="51">
        <v>4619720</v>
      </c>
      <c r="DZ111" s="51">
        <v>4619720</v>
      </c>
      <c r="EA111" s="51">
        <v>4619720</v>
      </c>
      <c r="EB111" s="51">
        <v>4973270</v>
      </c>
      <c r="EC111" s="51">
        <v>5279680</v>
      </c>
      <c r="ED111" s="51">
        <v>5279680</v>
      </c>
      <c r="EE111" s="51">
        <v>5279680</v>
      </c>
      <c r="EF111" s="51">
        <v>5279680</v>
      </c>
      <c r="EG111" s="51">
        <v>5279680</v>
      </c>
      <c r="EH111" s="51">
        <v>5279680</v>
      </c>
      <c r="EI111" s="51">
        <v>5279680</v>
      </c>
      <c r="EJ111" s="51">
        <v>5279680</v>
      </c>
      <c r="EK111" s="51">
        <v>5279680</v>
      </c>
      <c r="EL111" s="51">
        <v>5279680</v>
      </c>
      <c r="EM111" s="51">
        <v>5279680</v>
      </c>
      <c r="EN111" s="51">
        <v>5633230</v>
      </c>
      <c r="EO111" s="51">
        <v>5939640</v>
      </c>
      <c r="EP111" s="51">
        <v>5939640</v>
      </c>
      <c r="EQ111" s="51">
        <v>5939640</v>
      </c>
      <c r="ER111" s="51">
        <v>5939640</v>
      </c>
      <c r="ES111" s="25">
        <v>5939640</v>
      </c>
      <c r="ET111" s="25">
        <v>5939640</v>
      </c>
      <c r="EU111" s="25">
        <v>5939640</v>
      </c>
      <c r="EV111" s="25">
        <v>5939640</v>
      </c>
      <c r="EW111" s="25">
        <v>5939640</v>
      </c>
      <c r="EX111" s="25">
        <v>5939640</v>
      </c>
      <c r="EY111" s="25">
        <v>5939640</v>
      </c>
      <c r="EZ111" s="25">
        <v>6303756</v>
      </c>
      <c r="FA111" s="25">
        <v>6599600</v>
      </c>
      <c r="FB111" s="25">
        <v>6599600</v>
      </c>
      <c r="FC111" s="25">
        <v>6599600</v>
      </c>
      <c r="FD111" s="25">
        <v>6599600</v>
      </c>
      <c r="FE111" s="25">
        <v>6599600</v>
      </c>
      <c r="FF111" s="25">
        <v>6599600</v>
      </c>
      <c r="FG111" s="25">
        <v>6599600</v>
      </c>
      <c r="FH111" s="25">
        <v>6599600</v>
      </c>
      <c r="FI111" s="25">
        <v>6599600</v>
      </c>
      <c r="FJ111" s="25">
        <v>6599600</v>
      </c>
      <c r="FK111" s="25">
        <v>6599600</v>
      </c>
      <c r="FL111" s="25">
        <v>6599600</v>
      </c>
      <c r="FM111" s="25">
        <v>6599600</v>
      </c>
      <c r="FN111" s="25">
        <v>6599600</v>
      </c>
      <c r="FO111" s="25">
        <v>6599600</v>
      </c>
      <c r="FP111" s="25">
        <v>6599600</v>
      </c>
      <c r="FQ111" s="75">
        <v>6599600</v>
      </c>
      <c r="FR111" s="28">
        <f t="shared" si="1058"/>
        <v>6599600</v>
      </c>
      <c r="FS111" s="51">
        <v>0</v>
      </c>
      <c r="FT111" s="51">
        <v>0</v>
      </c>
      <c r="FU111" s="51">
        <v>0</v>
      </c>
      <c r="FV111" s="51">
        <v>1747128</v>
      </c>
      <c r="FW111" s="51">
        <v>652830</v>
      </c>
      <c r="FX111" s="51">
        <v>0</v>
      </c>
      <c r="FY111" s="51">
        <v>0</v>
      </c>
      <c r="FZ111" s="51">
        <v>0</v>
      </c>
      <c r="GA111" s="51">
        <v>0</v>
      </c>
      <c r="GB111" s="51">
        <v>2276062</v>
      </c>
      <c r="GC111" s="51">
        <v>0</v>
      </c>
      <c r="GD111" s="51">
        <v>443365</v>
      </c>
      <c r="GE111" s="51">
        <v>226986.66666666666</v>
      </c>
      <c r="GF111" s="51">
        <v>226986.66666666666</v>
      </c>
      <c r="GG111" s="51">
        <v>226986.66666666666</v>
      </c>
      <c r="GH111" s="54">
        <f>6150000/3</f>
        <v>2050000</v>
      </c>
      <c r="GI111" s="54">
        <f>6150000/3</f>
        <v>2050000</v>
      </c>
      <c r="GJ111" s="54">
        <f>6150000/3</f>
        <v>2050000</v>
      </c>
      <c r="GK111" s="54">
        <v>1473701.7333333334</v>
      </c>
      <c r="GL111" s="54">
        <v>1473701.7333333334</v>
      </c>
      <c r="GM111" s="54">
        <f>4421105.2/3</f>
        <v>1473701.7333333334</v>
      </c>
      <c r="GN111" s="54">
        <v>1209114.4833333332</v>
      </c>
      <c r="GO111" s="54">
        <v>1209114.4833333332</v>
      </c>
      <c r="GP111" s="54">
        <v>1209114.4833333332</v>
      </c>
      <c r="GQ111" s="54">
        <v>662705.66666666663</v>
      </c>
      <c r="GR111" s="54">
        <v>662705.66666666663</v>
      </c>
      <c r="GS111" s="54">
        <v>662705.66666666663</v>
      </c>
      <c r="GT111" s="33">
        <v>2377943.3333333335</v>
      </c>
      <c r="GU111" s="33">
        <v>2377943.3333333335</v>
      </c>
      <c r="GV111" s="33">
        <v>2377943.3333333335</v>
      </c>
      <c r="GW111" s="33">
        <f t="shared" ref="GW111" si="1617">2896528/3</f>
        <v>965509.33333333337</v>
      </c>
      <c r="GX111" s="33">
        <f>2896528/3</f>
        <v>965509.33333333337</v>
      </c>
      <c r="GY111" s="33">
        <f>2896528/3</f>
        <v>965509.33333333337</v>
      </c>
      <c r="GZ111" s="33">
        <f>3627343/3</f>
        <v>1209114.3333333333</v>
      </c>
      <c r="HA111" s="33">
        <f>3627343/3</f>
        <v>1209114.3333333333</v>
      </c>
      <c r="HB111" s="33">
        <f>3627343/3</f>
        <v>1209114.3333333333</v>
      </c>
      <c r="HC111" s="101">
        <v>690391</v>
      </c>
      <c r="HD111" s="101">
        <v>690391</v>
      </c>
      <c r="HE111" s="101">
        <v>690391</v>
      </c>
      <c r="HF111" s="33">
        <v>2664573</v>
      </c>
      <c r="HG111" s="33">
        <v>2664573</v>
      </c>
      <c r="HH111" s="33">
        <v>2664573</v>
      </c>
      <c r="HI111" s="33">
        <v>1935402</v>
      </c>
      <c r="HJ111" s="33">
        <v>1935402</v>
      </c>
      <c r="HK111" s="33">
        <v>1935402</v>
      </c>
      <c r="HL111" s="33">
        <v>1036589</v>
      </c>
      <c r="HM111" s="33">
        <v>1036589</v>
      </c>
      <c r="HN111" s="33">
        <v>1036589</v>
      </c>
      <c r="HO111" s="33">
        <v>906521</v>
      </c>
      <c r="HP111" s="33">
        <v>906521</v>
      </c>
      <c r="HQ111" s="33">
        <v>906521</v>
      </c>
      <c r="HR111" s="101">
        <v>2000000</v>
      </c>
      <c r="HS111" s="51">
        <f t="shared" si="1265"/>
        <v>4619720</v>
      </c>
      <c r="HT111" s="51">
        <f t="shared" si="1266"/>
        <v>4619720</v>
      </c>
      <c r="HU111" s="51">
        <f t="shared" si="1267"/>
        <v>4619720</v>
      </c>
      <c r="HV111" s="51">
        <f t="shared" si="1268"/>
        <v>6366848</v>
      </c>
      <c r="HW111" s="51">
        <f t="shared" si="1269"/>
        <v>5272550</v>
      </c>
      <c r="HX111" s="51">
        <f t="shared" si="1270"/>
        <v>4619720</v>
      </c>
      <c r="HY111" s="51">
        <f t="shared" si="1271"/>
        <v>4619720</v>
      </c>
      <c r="HZ111" s="51">
        <f t="shared" si="1272"/>
        <v>4619720</v>
      </c>
      <c r="IA111" s="51">
        <f t="shared" si="1273"/>
        <v>4619720</v>
      </c>
      <c r="IB111" s="51">
        <f t="shared" si="1274"/>
        <v>6895782</v>
      </c>
      <c r="IC111" s="51">
        <f t="shared" si="1275"/>
        <v>4973270</v>
      </c>
      <c r="ID111" s="51">
        <f t="shared" si="1276"/>
        <v>5723045</v>
      </c>
      <c r="IE111" s="51">
        <f t="shared" si="1277"/>
        <v>5506666.666666667</v>
      </c>
      <c r="IF111" s="51">
        <f t="shared" si="1278"/>
        <v>5506666.666666667</v>
      </c>
      <c r="IG111" s="51">
        <f t="shared" si="1279"/>
        <v>5506666.666666667</v>
      </c>
      <c r="IH111" s="51">
        <f t="shared" si="1280"/>
        <v>7329680</v>
      </c>
      <c r="II111" s="51">
        <f t="shared" si="1281"/>
        <v>7329680</v>
      </c>
      <c r="IJ111" s="51">
        <f t="shared" si="1282"/>
        <v>7329680</v>
      </c>
      <c r="IK111" s="51">
        <f t="shared" si="1283"/>
        <v>6753381.7333333334</v>
      </c>
      <c r="IL111" s="51">
        <f t="shared" si="1284"/>
        <v>6753381.7333333334</v>
      </c>
      <c r="IM111" s="51">
        <f t="shared" si="1285"/>
        <v>6753381.7333333334</v>
      </c>
      <c r="IN111" s="51">
        <f t="shared" si="1286"/>
        <v>6488794.4833333334</v>
      </c>
      <c r="IO111" s="51">
        <f t="shared" si="1287"/>
        <v>6842344.4833333334</v>
      </c>
      <c r="IP111" s="51">
        <f t="shared" si="1288"/>
        <v>7148754.4833333334</v>
      </c>
      <c r="IQ111" s="51">
        <f t="shared" si="1494"/>
        <v>6602345.666666667</v>
      </c>
      <c r="IR111" s="51">
        <f t="shared" si="1495"/>
        <v>6602345.666666667</v>
      </c>
      <c r="IS111" s="51">
        <f t="shared" si="1134"/>
        <v>6602345.666666667</v>
      </c>
      <c r="IT111" s="51">
        <f t="shared" si="1135"/>
        <v>8317583.333333334</v>
      </c>
      <c r="IU111" s="51">
        <f t="shared" si="1136"/>
        <v>8317583.333333334</v>
      </c>
      <c r="IV111" s="51">
        <f t="shared" si="1137"/>
        <v>8317583.333333334</v>
      </c>
      <c r="IW111" s="51">
        <f t="shared" si="1489"/>
        <v>6905149.333333333</v>
      </c>
      <c r="IX111" s="25">
        <f t="shared" si="1289"/>
        <v>6905149.333333333</v>
      </c>
      <c r="IY111" s="25">
        <f t="shared" si="1490"/>
        <v>6905149.333333333</v>
      </c>
      <c r="IZ111" s="25">
        <f t="shared" si="1491"/>
        <v>7148754.333333333</v>
      </c>
      <c r="JA111" s="25">
        <f t="shared" si="1331"/>
        <v>7512870.333333333</v>
      </c>
      <c r="JB111" s="25">
        <f t="shared" si="1293"/>
        <v>7808714.333333333</v>
      </c>
      <c r="JC111" s="25">
        <f t="shared" si="1294"/>
        <v>7289991</v>
      </c>
      <c r="JD111" s="25">
        <f t="shared" si="835"/>
        <v>7289991</v>
      </c>
      <c r="JE111" s="25">
        <f t="shared" si="836"/>
        <v>7289991</v>
      </c>
      <c r="JF111" s="25">
        <f t="shared" si="1367"/>
        <v>9264173</v>
      </c>
      <c r="JG111" s="25">
        <f t="shared" si="1368"/>
        <v>9264173</v>
      </c>
      <c r="JH111" s="25">
        <f t="shared" si="1332"/>
        <v>9264173</v>
      </c>
      <c r="JI111" s="25">
        <f t="shared" si="1333"/>
        <v>8535002</v>
      </c>
      <c r="JJ111" s="25">
        <f t="shared" si="1615"/>
        <v>8535002</v>
      </c>
      <c r="JK111" s="25">
        <f t="shared" si="1616"/>
        <v>8535002</v>
      </c>
      <c r="JL111" s="25">
        <f t="shared" si="1492"/>
        <v>7636189</v>
      </c>
      <c r="JM111" s="25">
        <f t="shared" si="1493"/>
        <v>7636189</v>
      </c>
      <c r="JN111" s="25">
        <f t="shared" si="1295"/>
        <v>7636189</v>
      </c>
      <c r="JO111" s="25">
        <f t="shared" si="1296"/>
        <v>7506121</v>
      </c>
      <c r="JP111" s="25">
        <f t="shared" si="1290"/>
        <v>7506121</v>
      </c>
      <c r="JQ111" s="25">
        <f t="shared" si="1291"/>
        <v>7506121</v>
      </c>
      <c r="JR111" s="25">
        <f t="shared" si="1292"/>
        <v>8599600</v>
      </c>
      <c r="JS111" s="28">
        <f t="shared" si="1059"/>
        <v>7779490.75</v>
      </c>
      <c r="JT111" s="30">
        <f t="shared" si="1138"/>
        <v>70</v>
      </c>
      <c r="JU111" s="30">
        <f t="shared" si="1139"/>
        <v>70</v>
      </c>
      <c r="JV111" s="30">
        <f t="shared" si="1140"/>
        <v>70</v>
      </c>
      <c r="JW111" s="30">
        <f t="shared" si="1141"/>
        <v>96.473240802472873</v>
      </c>
      <c r="JX111" s="30">
        <f t="shared" si="1142"/>
        <v>79.891963149281779</v>
      </c>
      <c r="JY111" s="30">
        <f t="shared" si="1143"/>
        <v>70</v>
      </c>
      <c r="JZ111" s="30">
        <f t="shared" si="1144"/>
        <v>70</v>
      </c>
      <c r="KA111" s="30">
        <f t="shared" si="1145"/>
        <v>70</v>
      </c>
      <c r="KB111" s="30">
        <f t="shared" si="1146"/>
        <v>70</v>
      </c>
      <c r="KC111" s="30">
        <f t="shared" si="1147"/>
        <v>104.48787805321534</v>
      </c>
      <c r="KD111" s="30">
        <f t="shared" si="1148"/>
        <v>75.357142857142861</v>
      </c>
      <c r="KE111" s="30">
        <f t="shared" si="1149"/>
        <v>86.718058670222433</v>
      </c>
      <c r="KF111" s="30">
        <f t="shared" si="1150"/>
        <v>83.439400367699051</v>
      </c>
      <c r="KG111" s="30">
        <f t="shared" si="1151"/>
        <v>83.439400367699051</v>
      </c>
      <c r="KH111" s="30">
        <f t="shared" si="1152"/>
        <v>83.439400367699051</v>
      </c>
      <c r="KI111" s="30">
        <f t="shared" si="1153"/>
        <v>111.0624886356749</v>
      </c>
      <c r="KJ111" s="30">
        <f t="shared" si="1154"/>
        <v>111.0624886356749</v>
      </c>
      <c r="KK111" s="30">
        <f t="shared" si="1155"/>
        <v>111.0624886356749</v>
      </c>
      <c r="KL111" s="30">
        <f t="shared" si="1156"/>
        <v>102.33016748489807</v>
      </c>
      <c r="KM111" s="30">
        <f t="shared" si="1157"/>
        <v>102.33016748489807</v>
      </c>
      <c r="KN111" s="30">
        <f t="shared" si="1158"/>
        <v>102.33016748489807</v>
      </c>
      <c r="KO111" s="30">
        <f t="shared" si="1159"/>
        <v>98.321026779400768</v>
      </c>
      <c r="KP111" s="30">
        <f t="shared" si="1160"/>
        <v>103.67816963654363</v>
      </c>
      <c r="KQ111" s="30">
        <f t="shared" si="1161"/>
        <v>108.32102677940077</v>
      </c>
      <c r="KR111" s="30">
        <f t="shared" si="1162"/>
        <v>100.04160353152717</v>
      </c>
      <c r="KS111" s="30">
        <f t="shared" si="1163"/>
        <v>100.04160353152717</v>
      </c>
      <c r="KT111" s="30">
        <f t="shared" si="1164"/>
        <v>100.04160353152717</v>
      </c>
      <c r="KU111" s="30">
        <f t="shared" si="1165"/>
        <v>126.03162817948564</v>
      </c>
      <c r="KV111" s="30">
        <f t="shared" si="1166"/>
        <v>126.03162817948564</v>
      </c>
      <c r="KW111" s="30">
        <f t="shared" si="1167"/>
        <v>126.03162817948564</v>
      </c>
      <c r="KX111" s="30">
        <f t="shared" si="1168"/>
        <v>104.62981594844132</v>
      </c>
      <c r="KY111" s="30">
        <f t="shared" si="1169"/>
        <v>104.62981594844132</v>
      </c>
      <c r="KZ111" s="30">
        <f t="shared" si="1170"/>
        <v>104.62981594844132</v>
      </c>
      <c r="LA111" s="30">
        <f t="shared" si="1171"/>
        <v>108.32102450653575</v>
      </c>
      <c r="LB111" s="30">
        <f t="shared" si="1171"/>
        <v>113.83826797583691</v>
      </c>
      <c r="LC111" s="30">
        <f t="shared" si="1171"/>
        <v>118.32102450653575</v>
      </c>
      <c r="LD111" s="30">
        <f t="shared" si="1171"/>
        <v>110.46110370325474</v>
      </c>
      <c r="LE111" s="30">
        <f t="shared" si="1369"/>
        <v>110.46110370325474</v>
      </c>
      <c r="LF111" s="30">
        <f t="shared" si="1369"/>
        <v>110.46110370325474</v>
      </c>
      <c r="LG111" s="30">
        <f t="shared" si="1369"/>
        <v>140.37476513728106</v>
      </c>
      <c r="LH111" s="30">
        <f t="shared" si="1369"/>
        <v>140.37476513728106</v>
      </c>
      <c r="LI111" s="30">
        <f t="shared" si="1369"/>
        <v>140.37476513728106</v>
      </c>
      <c r="LJ111" s="30">
        <f t="shared" si="1533"/>
        <v>129.32605006364022</v>
      </c>
      <c r="LK111" s="30">
        <f t="shared" si="1533"/>
        <v>129.32605006364022</v>
      </c>
      <c r="LL111" s="30">
        <f t="shared" si="1533"/>
        <v>129.32605006364022</v>
      </c>
      <c r="LM111" s="30">
        <f t="shared" si="1533"/>
        <v>115.70684586944664</v>
      </c>
      <c r="LN111" s="30">
        <f t="shared" si="1533"/>
        <v>115.70684586944664</v>
      </c>
      <c r="LO111" s="30">
        <f t="shared" si="1533"/>
        <v>115.70684586944664</v>
      </c>
      <c r="LP111" s="30">
        <f t="shared" si="1533"/>
        <v>113.73599915146373</v>
      </c>
      <c r="LQ111" s="30">
        <f t="shared" si="1533"/>
        <v>113.73599915146373</v>
      </c>
      <c r="LR111" s="30">
        <f t="shared" si="1534"/>
        <v>113.73599915146373</v>
      </c>
      <c r="LS111" s="30">
        <f t="shared" si="1534"/>
        <v>130.30486696163405</v>
      </c>
      <c r="LT111" s="69">
        <f t="shared" si="1060"/>
        <v>117.87821610400631</v>
      </c>
      <c r="LU111" s="40">
        <f t="shared" si="1061"/>
        <v>100</v>
      </c>
      <c r="LV111" s="40">
        <f t="shared" si="1062"/>
        <v>30.304866961634037</v>
      </c>
    </row>
    <row r="112" spans="1:334" x14ac:dyDescent="0.25">
      <c r="A112" s="21">
        <f t="shared" si="1063"/>
        <v>111</v>
      </c>
      <c r="B112" s="22" t="s">
        <v>6</v>
      </c>
      <c r="C112" s="21" t="s">
        <v>561</v>
      </c>
      <c r="D112" s="22" t="s">
        <v>43</v>
      </c>
      <c r="E112" s="23" t="s">
        <v>885</v>
      </c>
      <c r="F112" s="21" t="s">
        <v>1143</v>
      </c>
      <c r="G112" s="23" t="s">
        <v>83</v>
      </c>
      <c r="H112" s="24" t="s">
        <v>1341</v>
      </c>
      <c r="I112" s="21" t="s">
        <v>196</v>
      </c>
      <c r="J112" s="94">
        <v>41313</v>
      </c>
      <c r="K112" s="94">
        <v>43014</v>
      </c>
      <c r="L112" s="21" t="s">
        <v>275</v>
      </c>
      <c r="M112" s="51">
        <v>14968</v>
      </c>
      <c r="N112" s="51">
        <v>19957</v>
      </c>
      <c r="O112" s="26">
        <v>7.0000000000000007E-2</v>
      </c>
      <c r="P112" s="52">
        <v>6098802</v>
      </c>
      <c r="Q112" s="52">
        <v>8041061</v>
      </c>
      <c r="R112" s="52">
        <v>6172247</v>
      </c>
      <c r="S112" s="52">
        <v>8725000</v>
      </c>
      <c r="T112" s="51">
        <v>9385000</v>
      </c>
      <c r="U112" s="51">
        <v>6190000</v>
      </c>
      <c r="V112" s="51">
        <v>8882000</v>
      </c>
      <c r="W112" s="51">
        <v>8568000</v>
      </c>
      <c r="X112" s="51">
        <v>9432822</v>
      </c>
      <c r="Y112" s="51">
        <v>10339454</v>
      </c>
      <c r="Z112" s="51">
        <v>8037797</v>
      </c>
      <c r="AA112" s="51">
        <v>7818079</v>
      </c>
      <c r="AB112" s="51">
        <v>8279044</v>
      </c>
      <c r="AC112" s="51">
        <v>11556831</v>
      </c>
      <c r="AD112" s="51">
        <v>8884203</v>
      </c>
      <c r="AE112" s="51">
        <v>14331755</v>
      </c>
      <c r="AF112" s="51">
        <v>9366117</v>
      </c>
      <c r="AG112" s="51">
        <v>6682049</v>
      </c>
      <c r="AH112" s="51">
        <v>8877717</v>
      </c>
      <c r="AI112" s="51">
        <v>8957613</v>
      </c>
      <c r="AJ112" s="51">
        <v>10566909</v>
      </c>
      <c r="AK112" s="51">
        <v>12417277</v>
      </c>
      <c r="AL112" s="51">
        <v>8206524</v>
      </c>
      <c r="AM112" s="51">
        <v>7726255</v>
      </c>
      <c r="AN112" s="51">
        <v>11209409</v>
      </c>
      <c r="AO112" s="51">
        <v>12184338</v>
      </c>
      <c r="AP112" s="51">
        <v>11135409</v>
      </c>
      <c r="AQ112" s="51">
        <v>14759498</v>
      </c>
      <c r="AR112" s="51">
        <v>9710721</v>
      </c>
      <c r="AS112" s="51">
        <v>8315873</v>
      </c>
      <c r="AT112" s="51">
        <v>9412428</v>
      </c>
      <c r="AU112" s="25">
        <v>8755959.1025293861</v>
      </c>
      <c r="AV112" s="25">
        <v>9186580.1720602922</v>
      </c>
      <c r="AW112" s="25">
        <v>11623689</v>
      </c>
      <c r="AX112" s="25">
        <v>12117701.3527548</v>
      </c>
      <c r="AY112" s="25">
        <v>12566505.106560534</v>
      </c>
      <c r="AZ112" s="25">
        <v>11531740</v>
      </c>
      <c r="BA112" s="25">
        <v>10739493.486770367</v>
      </c>
      <c r="BB112" s="25">
        <v>10009744</v>
      </c>
      <c r="BC112" s="25">
        <v>16008343</v>
      </c>
      <c r="BD112" s="75">
        <v>10141246</v>
      </c>
      <c r="BE112" s="75">
        <v>9524812</v>
      </c>
      <c r="BF112" s="75">
        <v>10849929</v>
      </c>
      <c r="BG112" s="75">
        <v>9795539</v>
      </c>
      <c r="BH112" s="75">
        <v>10574025</v>
      </c>
      <c r="BI112" s="75">
        <v>12838681</v>
      </c>
      <c r="BJ112" s="75">
        <v>6964186</v>
      </c>
      <c r="BK112" s="75">
        <v>8746136</v>
      </c>
      <c r="BL112" s="75">
        <v>11579380</v>
      </c>
      <c r="BM112" s="75">
        <v>9990228</v>
      </c>
      <c r="BN112" s="75">
        <v>9937302</v>
      </c>
      <c r="BO112" s="75">
        <v>13215041</v>
      </c>
      <c r="BP112" s="28">
        <f t="shared" si="1057"/>
        <v>11180487.75</v>
      </c>
      <c r="BQ112" s="29">
        <f t="shared" si="1499"/>
        <v>407.45603955104224</v>
      </c>
      <c r="BR112" s="29">
        <f t="shared" si="1500"/>
        <v>537.21679583110631</v>
      </c>
      <c r="BS112" s="29">
        <f t="shared" si="1501"/>
        <v>412.36284072688403</v>
      </c>
      <c r="BT112" s="29">
        <f t="shared" si="1502"/>
        <v>582.91020844468198</v>
      </c>
      <c r="BU112" s="29">
        <f t="shared" si="1503"/>
        <v>627.00427578834842</v>
      </c>
      <c r="BV112" s="29">
        <f t="shared" si="1504"/>
        <v>413.54890432923571</v>
      </c>
      <c r="BW112" s="29">
        <f t="shared" si="1505"/>
        <v>593.39925173703898</v>
      </c>
      <c r="BX112" s="29">
        <f t="shared" si="1506"/>
        <v>572.42116515232499</v>
      </c>
      <c r="BY112" s="29">
        <f t="shared" si="1507"/>
        <v>630.1992250133618</v>
      </c>
      <c r="BZ112" s="29">
        <f t="shared" si="1508"/>
        <v>690.77057723142707</v>
      </c>
      <c r="CA112" s="29">
        <f t="shared" si="1509"/>
        <v>536.99873062533402</v>
      </c>
      <c r="CB112" s="29">
        <f t="shared" si="1510"/>
        <v>522.31954836985574</v>
      </c>
      <c r="CC112" s="29">
        <f t="shared" si="1511"/>
        <v>553.11624799572417</v>
      </c>
      <c r="CD112" s="29">
        <f t="shared" si="1512"/>
        <v>772.10255211117055</v>
      </c>
      <c r="CE112" s="29">
        <f t="shared" si="1513"/>
        <v>593.54643238909671</v>
      </c>
      <c r="CF112" s="29">
        <f t="shared" si="1514"/>
        <v>957.49298503474074</v>
      </c>
      <c r="CG112" s="29">
        <f t="shared" si="1515"/>
        <v>625.74271779796902</v>
      </c>
      <c r="CH112" s="29">
        <f t="shared" si="1516"/>
        <v>446.42230090860505</v>
      </c>
      <c r="CI112" s="29">
        <f t="shared" si="1517"/>
        <v>593.11310796365581</v>
      </c>
      <c r="CJ112" s="29">
        <f t="shared" si="1518"/>
        <v>598.45089524318541</v>
      </c>
      <c r="CK112" s="29">
        <f t="shared" si="1519"/>
        <v>705.96666221272051</v>
      </c>
      <c r="CL112" s="29">
        <f t="shared" si="1520"/>
        <v>829.58825494388032</v>
      </c>
      <c r="CM112" s="29">
        <f t="shared" si="1521"/>
        <v>548.27124532335654</v>
      </c>
      <c r="CN112" s="29">
        <f t="shared" si="1522"/>
        <v>516.18486103687871</v>
      </c>
      <c r="CO112" s="29">
        <f t="shared" si="1523"/>
        <v>748.89156867985037</v>
      </c>
      <c r="CP112" s="29">
        <f t="shared" si="1524"/>
        <v>814.02578834847679</v>
      </c>
      <c r="CQ112" s="29">
        <f t="shared" si="1525"/>
        <v>743.9476884019241</v>
      </c>
      <c r="CR112" s="29">
        <f t="shared" si="1497"/>
        <v>986.07014965259225</v>
      </c>
      <c r="CS112" s="29">
        <f t="shared" si="1496"/>
        <v>648.7654329235703</v>
      </c>
      <c r="CT112" s="29">
        <f t="shared" si="1496"/>
        <v>555.57676376269376</v>
      </c>
      <c r="CU112" s="29">
        <f t="shared" si="1496"/>
        <v>628.8367183324425</v>
      </c>
      <c r="CV112" s="29">
        <f t="shared" si="1496"/>
        <v>584.9785610989702</v>
      </c>
      <c r="CW112" s="29">
        <f t="shared" si="1496"/>
        <v>613.74800721942086</v>
      </c>
      <c r="CX112" s="29">
        <f t="shared" si="1488"/>
        <v>776.5692811330839</v>
      </c>
      <c r="CY112" s="29">
        <f t="shared" si="1488"/>
        <v>809.57384772546766</v>
      </c>
      <c r="CZ112" s="29">
        <f t="shared" si="1488"/>
        <v>839.55806430789244</v>
      </c>
      <c r="DA112" s="29">
        <f t="shared" si="1488"/>
        <v>770.4262426509888</v>
      </c>
      <c r="DB112" s="29">
        <f t="shared" si="1488"/>
        <v>717.49689248866696</v>
      </c>
      <c r="DC112" s="29">
        <f t="shared" si="1488"/>
        <v>668.74291822554778</v>
      </c>
      <c r="DD112" s="29">
        <f t="shared" si="1488"/>
        <v>1069.5044762159273</v>
      </c>
      <c r="DE112" s="29">
        <f t="shared" si="1526"/>
        <v>677.52846071619456</v>
      </c>
      <c r="DF112" s="29">
        <f t="shared" si="1527"/>
        <v>636.34500267236774</v>
      </c>
      <c r="DG112" s="29">
        <f t="shared" si="1528"/>
        <v>724.875</v>
      </c>
      <c r="DH112" s="29">
        <f t="shared" si="1529"/>
        <v>654.43205505077503</v>
      </c>
      <c r="DI112" s="29">
        <f t="shared" si="1530"/>
        <v>706.44207642971674</v>
      </c>
      <c r="DJ112" s="29">
        <f t="shared" si="1531"/>
        <v>857.74191608765364</v>
      </c>
      <c r="DK112" s="29">
        <f t="shared" si="1531"/>
        <v>465.27164617851417</v>
      </c>
      <c r="DL112" s="29">
        <f t="shared" si="1531"/>
        <v>584.32228754676646</v>
      </c>
      <c r="DM112" s="29">
        <f t="shared" si="1531"/>
        <v>773.60903260288615</v>
      </c>
      <c r="DN112" s="29">
        <f t="shared" si="1498"/>
        <v>667.43907001603418</v>
      </c>
      <c r="DO112" s="29">
        <f t="shared" si="1498"/>
        <v>663.90312667022977</v>
      </c>
      <c r="DP112" s="29">
        <f t="shared" si="1498"/>
        <v>882.88622394441472</v>
      </c>
      <c r="DQ112" s="105">
        <f t="shared" si="1532"/>
        <v>746.95936330839129</v>
      </c>
      <c r="DR112" s="51">
        <v>1796130</v>
      </c>
      <c r="DS112" s="51">
        <v>1796130</v>
      </c>
      <c r="DT112" s="51">
        <v>1796130</v>
      </c>
      <c r="DU112" s="51">
        <v>1796130</v>
      </c>
      <c r="DV112" s="51">
        <v>1796130</v>
      </c>
      <c r="DW112" s="51">
        <v>1796130</v>
      </c>
      <c r="DX112" s="51">
        <v>1796130</v>
      </c>
      <c r="DY112" s="51">
        <v>1796130</v>
      </c>
      <c r="DZ112" s="51">
        <v>1796130</v>
      </c>
      <c r="EA112" s="51">
        <v>1796130</v>
      </c>
      <c r="EB112" s="51">
        <v>1796130</v>
      </c>
      <c r="EC112" s="51">
        <v>1796130</v>
      </c>
      <c r="ED112" s="51">
        <v>1796130</v>
      </c>
      <c r="EE112" s="51">
        <v>1796130</v>
      </c>
      <c r="EF112" s="51">
        <v>1796130</v>
      </c>
      <c r="EG112" s="51">
        <v>1796130</v>
      </c>
      <c r="EH112" s="51">
        <v>1796130</v>
      </c>
      <c r="EI112" s="51">
        <v>1796130</v>
      </c>
      <c r="EJ112" s="51">
        <v>1796130</v>
      </c>
      <c r="EK112" s="51">
        <v>1796130</v>
      </c>
      <c r="EL112" s="51">
        <v>1796130</v>
      </c>
      <c r="EM112" s="51">
        <v>1796130</v>
      </c>
      <c r="EN112" s="51">
        <v>1796130</v>
      </c>
      <c r="EO112" s="51">
        <v>1796130</v>
      </c>
      <c r="EP112" s="25">
        <v>1796130</v>
      </c>
      <c r="EQ112" s="25">
        <v>1796130</v>
      </c>
      <c r="ER112" s="25">
        <v>1796130</v>
      </c>
      <c r="ES112" s="25">
        <v>1796130</v>
      </c>
      <c r="ET112" s="25">
        <v>1796130</v>
      </c>
      <c r="EU112" s="25">
        <v>1796130</v>
      </c>
      <c r="EV112" s="25">
        <v>1796130</v>
      </c>
      <c r="EW112" s="25">
        <v>2011666</v>
      </c>
      <c r="EX112" s="25">
        <v>2065550</v>
      </c>
      <c r="EY112" s="25">
        <v>2065550</v>
      </c>
      <c r="EZ112" s="25">
        <v>2065550</v>
      </c>
      <c r="FA112" s="25">
        <v>2065550</v>
      </c>
      <c r="FB112" s="25">
        <v>2065550</v>
      </c>
      <c r="FC112" s="25">
        <v>2065550</v>
      </c>
      <c r="FD112" s="25">
        <v>2065550</v>
      </c>
      <c r="FE112" s="25">
        <v>2065550</v>
      </c>
      <c r="FF112" s="25">
        <v>2065550</v>
      </c>
      <c r="FG112" s="25">
        <v>2065550</v>
      </c>
      <c r="FH112" s="25">
        <v>2065550</v>
      </c>
      <c r="FI112" s="25">
        <v>2065550</v>
      </c>
      <c r="FJ112" s="25">
        <v>2065550</v>
      </c>
      <c r="FK112" s="25">
        <v>2065550</v>
      </c>
      <c r="FL112" s="25">
        <v>2065550</v>
      </c>
      <c r="FM112" s="25">
        <v>2065550</v>
      </c>
      <c r="FN112" s="25">
        <v>2065550</v>
      </c>
      <c r="FO112" s="25">
        <v>2065550</v>
      </c>
      <c r="FP112" s="25">
        <v>2065550</v>
      </c>
      <c r="FQ112" s="75">
        <v>2065550</v>
      </c>
      <c r="FR112" s="28">
        <f t="shared" si="1058"/>
        <v>2065550</v>
      </c>
      <c r="FS112" s="51">
        <v>0</v>
      </c>
      <c r="FT112" s="51">
        <v>0</v>
      </c>
      <c r="FU112" s="51">
        <v>0</v>
      </c>
      <c r="FV112" s="51">
        <v>0</v>
      </c>
      <c r="FW112" s="51">
        <v>0</v>
      </c>
      <c r="FX112" s="51">
        <v>0</v>
      </c>
      <c r="FY112" s="51">
        <v>0</v>
      </c>
      <c r="FZ112" s="51">
        <v>0</v>
      </c>
      <c r="GA112" s="51">
        <v>0</v>
      </c>
      <c r="GB112" s="51">
        <v>0</v>
      </c>
      <c r="GC112" s="51">
        <v>0</v>
      </c>
      <c r="GD112" s="51">
        <v>0</v>
      </c>
      <c r="GE112" s="51">
        <v>0</v>
      </c>
      <c r="GF112" s="51">
        <v>0</v>
      </c>
      <c r="GG112" s="51">
        <v>0</v>
      </c>
      <c r="GH112" s="51">
        <v>0</v>
      </c>
      <c r="GI112" s="51">
        <v>0</v>
      </c>
      <c r="GJ112" s="51">
        <v>0</v>
      </c>
      <c r="GK112" s="51">
        <v>0</v>
      </c>
      <c r="GL112" s="51">
        <v>0</v>
      </c>
      <c r="GM112" s="51">
        <v>0</v>
      </c>
      <c r="GN112" s="51">
        <v>0</v>
      </c>
      <c r="GO112" s="51">
        <v>0</v>
      </c>
      <c r="GP112" s="51">
        <v>0</v>
      </c>
      <c r="GQ112" s="25">
        <v>0</v>
      </c>
      <c r="GR112" s="25">
        <v>0</v>
      </c>
      <c r="GS112" s="25">
        <v>0</v>
      </c>
      <c r="GT112" s="25">
        <v>0</v>
      </c>
      <c r="GU112" s="25">
        <v>0</v>
      </c>
      <c r="GV112" s="25">
        <v>0</v>
      </c>
      <c r="GW112" s="25">
        <v>0</v>
      </c>
      <c r="GX112" s="25">
        <v>0</v>
      </c>
      <c r="GY112" s="25">
        <v>0</v>
      </c>
      <c r="GZ112" s="25">
        <v>0</v>
      </c>
      <c r="HA112" s="25">
        <v>0</v>
      </c>
      <c r="HB112" s="25">
        <v>0</v>
      </c>
      <c r="HC112" s="75">
        <v>0</v>
      </c>
      <c r="HD112" s="75">
        <v>0</v>
      </c>
      <c r="HE112" s="75">
        <v>0</v>
      </c>
      <c r="HF112" s="75">
        <v>0</v>
      </c>
      <c r="HG112" s="75">
        <v>0</v>
      </c>
      <c r="HH112" s="75">
        <v>0</v>
      </c>
      <c r="HI112" s="75">
        <v>0</v>
      </c>
      <c r="HJ112" s="75">
        <v>0</v>
      </c>
      <c r="HK112" s="75">
        <v>0</v>
      </c>
      <c r="HL112" s="75">
        <v>0</v>
      </c>
      <c r="HM112" s="75">
        <v>0</v>
      </c>
      <c r="HN112" s="75">
        <v>0</v>
      </c>
      <c r="HO112" s="75">
        <v>0</v>
      </c>
      <c r="HP112" s="75">
        <v>0</v>
      </c>
      <c r="HQ112" s="75">
        <v>0</v>
      </c>
      <c r="HR112" s="75">
        <v>0</v>
      </c>
      <c r="HS112" s="51">
        <f t="shared" si="1265"/>
        <v>1796130</v>
      </c>
      <c r="HT112" s="51">
        <f t="shared" si="1266"/>
        <v>1796130</v>
      </c>
      <c r="HU112" s="51">
        <f t="shared" si="1267"/>
        <v>1796130</v>
      </c>
      <c r="HV112" s="51">
        <f t="shared" si="1268"/>
        <v>1796130</v>
      </c>
      <c r="HW112" s="51">
        <f t="shared" si="1269"/>
        <v>1796130</v>
      </c>
      <c r="HX112" s="51">
        <f t="shared" si="1270"/>
        <v>1796130</v>
      </c>
      <c r="HY112" s="51">
        <f t="shared" si="1271"/>
        <v>1796130</v>
      </c>
      <c r="HZ112" s="51">
        <f t="shared" si="1272"/>
        <v>1796130</v>
      </c>
      <c r="IA112" s="51">
        <f t="shared" si="1273"/>
        <v>1796130</v>
      </c>
      <c r="IB112" s="51">
        <f t="shared" si="1274"/>
        <v>1796130</v>
      </c>
      <c r="IC112" s="51">
        <f t="shared" si="1275"/>
        <v>1796130</v>
      </c>
      <c r="ID112" s="51">
        <f t="shared" si="1276"/>
        <v>1796130</v>
      </c>
      <c r="IE112" s="51">
        <f t="shared" si="1277"/>
        <v>1796130</v>
      </c>
      <c r="IF112" s="51">
        <f t="shared" si="1278"/>
        <v>1796130</v>
      </c>
      <c r="IG112" s="51">
        <f t="shared" si="1279"/>
        <v>1796130</v>
      </c>
      <c r="IH112" s="51">
        <f t="shared" si="1280"/>
        <v>1796130</v>
      </c>
      <c r="II112" s="51">
        <f t="shared" si="1281"/>
        <v>1796130</v>
      </c>
      <c r="IJ112" s="51">
        <f t="shared" si="1282"/>
        <v>1796130</v>
      </c>
      <c r="IK112" s="51">
        <f t="shared" si="1283"/>
        <v>1796130</v>
      </c>
      <c r="IL112" s="51">
        <f t="shared" si="1284"/>
        <v>1796130</v>
      </c>
      <c r="IM112" s="51">
        <f t="shared" si="1285"/>
        <v>1796130</v>
      </c>
      <c r="IN112" s="51">
        <f t="shared" si="1286"/>
        <v>1796130</v>
      </c>
      <c r="IO112" s="51">
        <f t="shared" si="1287"/>
        <v>1796130</v>
      </c>
      <c r="IP112" s="51">
        <f t="shared" si="1288"/>
        <v>1796130</v>
      </c>
      <c r="IQ112" s="51">
        <f t="shared" si="1494"/>
        <v>1796130</v>
      </c>
      <c r="IR112" s="51">
        <f t="shared" si="1495"/>
        <v>1796130</v>
      </c>
      <c r="IS112" s="51">
        <f t="shared" ref="IS112:IS152" si="1618">+ER112+GS112</f>
        <v>1796130</v>
      </c>
      <c r="IT112" s="51">
        <f t="shared" ref="IT112:IT152" si="1619">+ES112+GT112</f>
        <v>1796130</v>
      </c>
      <c r="IU112" s="51">
        <f t="shared" si="1136"/>
        <v>1796130</v>
      </c>
      <c r="IV112" s="51">
        <f t="shared" si="1137"/>
        <v>1796130</v>
      </c>
      <c r="IW112" s="51">
        <f t="shared" si="1489"/>
        <v>1796130</v>
      </c>
      <c r="IX112" s="25">
        <f t="shared" si="1289"/>
        <v>2011666</v>
      </c>
      <c r="IY112" s="25">
        <f t="shared" si="1490"/>
        <v>2065550</v>
      </c>
      <c r="IZ112" s="25">
        <f t="shared" si="1491"/>
        <v>2065550</v>
      </c>
      <c r="JA112" s="25">
        <f t="shared" si="1331"/>
        <v>2065550</v>
      </c>
      <c r="JB112" s="25">
        <f t="shared" si="1293"/>
        <v>2065550</v>
      </c>
      <c r="JC112" s="25">
        <f t="shared" si="1294"/>
        <v>2065550</v>
      </c>
      <c r="JD112" s="25">
        <f t="shared" si="835"/>
        <v>2065550</v>
      </c>
      <c r="JE112" s="25">
        <f t="shared" si="836"/>
        <v>2065550</v>
      </c>
      <c r="JF112" s="25">
        <f t="shared" si="1367"/>
        <v>2065550</v>
      </c>
      <c r="JG112" s="25">
        <f t="shared" si="1368"/>
        <v>2065550</v>
      </c>
      <c r="JH112" s="25">
        <f t="shared" si="1332"/>
        <v>2065550</v>
      </c>
      <c r="JI112" s="25">
        <f t="shared" si="1333"/>
        <v>2065550</v>
      </c>
      <c r="JJ112" s="25">
        <f t="shared" si="1615"/>
        <v>2065550</v>
      </c>
      <c r="JK112" s="25">
        <f t="shared" si="1616"/>
        <v>2065550</v>
      </c>
      <c r="JL112" s="25">
        <f t="shared" si="1492"/>
        <v>2065550</v>
      </c>
      <c r="JM112" s="25">
        <f t="shared" si="1493"/>
        <v>2065550</v>
      </c>
      <c r="JN112" s="25">
        <f t="shared" si="1295"/>
        <v>2065550</v>
      </c>
      <c r="JO112" s="25">
        <f t="shared" si="1296"/>
        <v>2065550</v>
      </c>
      <c r="JP112" s="25">
        <f t="shared" si="1290"/>
        <v>2065550</v>
      </c>
      <c r="JQ112" s="25">
        <f t="shared" si="1291"/>
        <v>2065550</v>
      </c>
      <c r="JR112" s="25">
        <f t="shared" si="1292"/>
        <v>2065550</v>
      </c>
      <c r="JS112" s="28">
        <f t="shared" si="1059"/>
        <v>2065550</v>
      </c>
      <c r="JT112" s="30">
        <f t="shared" si="1138"/>
        <v>90</v>
      </c>
      <c r="JU112" s="30">
        <f t="shared" si="1139"/>
        <v>90</v>
      </c>
      <c r="JV112" s="30">
        <f t="shared" si="1140"/>
        <v>90</v>
      </c>
      <c r="JW112" s="30">
        <f t="shared" si="1141"/>
        <v>90</v>
      </c>
      <c r="JX112" s="30">
        <f t="shared" si="1142"/>
        <v>90</v>
      </c>
      <c r="JY112" s="30">
        <f t="shared" si="1143"/>
        <v>90</v>
      </c>
      <c r="JZ112" s="30">
        <f t="shared" si="1144"/>
        <v>90</v>
      </c>
      <c r="KA112" s="30">
        <f t="shared" si="1145"/>
        <v>90</v>
      </c>
      <c r="KB112" s="30">
        <f t="shared" si="1146"/>
        <v>90</v>
      </c>
      <c r="KC112" s="30">
        <f t="shared" si="1147"/>
        <v>90</v>
      </c>
      <c r="KD112" s="30">
        <f t="shared" si="1148"/>
        <v>90</v>
      </c>
      <c r="KE112" s="30">
        <f t="shared" si="1149"/>
        <v>90</v>
      </c>
      <c r="KF112" s="30">
        <f t="shared" si="1150"/>
        <v>90</v>
      </c>
      <c r="KG112" s="30">
        <f t="shared" si="1151"/>
        <v>90</v>
      </c>
      <c r="KH112" s="30">
        <f t="shared" si="1152"/>
        <v>90</v>
      </c>
      <c r="KI112" s="30">
        <f t="shared" si="1153"/>
        <v>90</v>
      </c>
      <c r="KJ112" s="30">
        <f t="shared" si="1154"/>
        <v>90</v>
      </c>
      <c r="KK112" s="30">
        <f t="shared" si="1155"/>
        <v>90</v>
      </c>
      <c r="KL112" s="30">
        <f t="shared" si="1156"/>
        <v>90</v>
      </c>
      <c r="KM112" s="30">
        <f t="shared" si="1157"/>
        <v>90</v>
      </c>
      <c r="KN112" s="30">
        <f t="shared" si="1158"/>
        <v>90</v>
      </c>
      <c r="KO112" s="30">
        <f t="shared" si="1159"/>
        <v>90</v>
      </c>
      <c r="KP112" s="30">
        <f t="shared" si="1160"/>
        <v>90</v>
      </c>
      <c r="KQ112" s="30">
        <f t="shared" si="1161"/>
        <v>90</v>
      </c>
      <c r="KR112" s="30">
        <f t="shared" si="1162"/>
        <v>90</v>
      </c>
      <c r="KS112" s="30">
        <f t="shared" si="1163"/>
        <v>90</v>
      </c>
      <c r="KT112" s="30">
        <f t="shared" si="1164"/>
        <v>90</v>
      </c>
      <c r="KU112" s="30">
        <f t="shared" si="1165"/>
        <v>90</v>
      </c>
      <c r="KV112" s="30">
        <f t="shared" si="1166"/>
        <v>90</v>
      </c>
      <c r="KW112" s="30">
        <f t="shared" si="1167"/>
        <v>90</v>
      </c>
      <c r="KX112" s="30">
        <f t="shared" si="1168"/>
        <v>90</v>
      </c>
      <c r="KY112" s="30">
        <f t="shared" si="1169"/>
        <v>100.80002004309264</v>
      </c>
      <c r="KZ112" s="30">
        <f t="shared" si="1170"/>
        <v>103.50002505386581</v>
      </c>
      <c r="LA112" s="30">
        <f t="shared" si="1171"/>
        <v>103.50002505386581</v>
      </c>
      <c r="LB112" s="30">
        <f t="shared" si="1171"/>
        <v>103.50002505386581</v>
      </c>
      <c r="LC112" s="30">
        <f t="shared" si="1171"/>
        <v>103.50002505386581</v>
      </c>
      <c r="LD112" s="30">
        <f t="shared" si="1171"/>
        <v>103.50002505386581</v>
      </c>
      <c r="LE112" s="30">
        <f t="shared" si="1369"/>
        <v>103.50002505386581</v>
      </c>
      <c r="LF112" s="30">
        <f t="shared" si="1369"/>
        <v>103.50002505386581</v>
      </c>
      <c r="LG112" s="30">
        <f t="shared" si="1369"/>
        <v>103.50002505386581</v>
      </c>
      <c r="LH112" s="30">
        <f t="shared" si="1369"/>
        <v>103.50002505386581</v>
      </c>
      <c r="LI112" s="30">
        <f t="shared" si="1369"/>
        <v>103.50002505386581</v>
      </c>
      <c r="LJ112" s="30">
        <f t="shared" si="1533"/>
        <v>103.50002505386581</v>
      </c>
      <c r="LK112" s="30">
        <f t="shared" si="1533"/>
        <v>103.50002505386581</v>
      </c>
      <c r="LL112" s="30">
        <f t="shared" si="1533"/>
        <v>103.50002505386581</v>
      </c>
      <c r="LM112" s="30">
        <f t="shared" si="1533"/>
        <v>103.50002505386581</v>
      </c>
      <c r="LN112" s="30">
        <f t="shared" si="1533"/>
        <v>103.50002505386581</v>
      </c>
      <c r="LO112" s="30">
        <f t="shared" si="1533"/>
        <v>103.50002505386581</v>
      </c>
      <c r="LP112" s="30">
        <f t="shared" si="1533"/>
        <v>103.50002505386581</v>
      </c>
      <c r="LQ112" s="30">
        <f t="shared" si="1533"/>
        <v>103.50002505386581</v>
      </c>
      <c r="LR112" s="30">
        <f t="shared" si="1534"/>
        <v>103.50002505386581</v>
      </c>
      <c r="LS112" s="30">
        <f t="shared" si="1534"/>
        <v>103.50002505386581</v>
      </c>
      <c r="LT112" s="69">
        <f t="shared" si="1060"/>
        <v>103.50002505386581</v>
      </c>
      <c r="LU112" s="40">
        <f t="shared" si="1061"/>
        <v>103.50002505386581</v>
      </c>
      <c r="LV112" s="40">
        <f t="shared" si="1062"/>
        <v>0</v>
      </c>
    </row>
    <row r="113" spans="1:334" x14ac:dyDescent="0.25">
      <c r="A113" s="21">
        <f t="shared" si="1063"/>
        <v>112</v>
      </c>
      <c r="B113" s="22" t="s">
        <v>6</v>
      </c>
      <c r="C113" s="21" t="s">
        <v>562</v>
      </c>
      <c r="D113" s="22" t="s">
        <v>43</v>
      </c>
      <c r="E113" s="23" t="s">
        <v>886</v>
      </c>
      <c r="F113" s="21" t="s">
        <v>1037</v>
      </c>
      <c r="G113" s="23" t="s">
        <v>84</v>
      </c>
      <c r="H113" s="24" t="s">
        <v>1341</v>
      </c>
      <c r="I113" s="21" t="s">
        <v>197</v>
      </c>
      <c r="J113" s="94">
        <v>41328</v>
      </c>
      <c r="K113" s="94">
        <v>42999</v>
      </c>
      <c r="L113" s="21" t="s">
        <v>275</v>
      </c>
      <c r="M113" s="51">
        <v>21980</v>
      </c>
      <c r="N113" s="51">
        <v>29300</v>
      </c>
      <c r="O113" s="26">
        <v>0.12</v>
      </c>
      <c r="P113" s="52">
        <v>9135100</v>
      </c>
      <c r="Q113" s="52">
        <v>8550000</v>
      </c>
      <c r="R113" s="52">
        <v>9196000</v>
      </c>
      <c r="S113" s="52">
        <v>14176000</v>
      </c>
      <c r="T113" s="51">
        <v>12291000</v>
      </c>
      <c r="U113" s="51">
        <v>8517000</v>
      </c>
      <c r="V113" s="51">
        <v>11330000</v>
      </c>
      <c r="W113" s="51">
        <v>10700000</v>
      </c>
      <c r="X113" s="51">
        <v>12590000</v>
      </c>
      <c r="Y113" s="51">
        <v>17211000</v>
      </c>
      <c r="Z113" s="51">
        <v>8400000</v>
      </c>
      <c r="AA113" s="51">
        <v>9500000</v>
      </c>
      <c r="AB113" s="51">
        <v>10090000</v>
      </c>
      <c r="AC113" s="51">
        <v>10800000</v>
      </c>
      <c r="AD113" s="51">
        <v>11800000</v>
      </c>
      <c r="AE113" s="51">
        <v>17800000</v>
      </c>
      <c r="AF113" s="51">
        <v>14200000</v>
      </c>
      <c r="AG113" s="51">
        <v>11610000</v>
      </c>
      <c r="AH113" s="51">
        <v>17200000</v>
      </c>
      <c r="AI113" s="51">
        <v>11800000</v>
      </c>
      <c r="AJ113" s="51">
        <v>15859214</v>
      </c>
      <c r="AK113" s="51">
        <v>20848781.939999998</v>
      </c>
      <c r="AL113" s="51">
        <v>9300000</v>
      </c>
      <c r="AM113" s="51">
        <v>10134510</v>
      </c>
      <c r="AN113" s="51">
        <v>13109814</v>
      </c>
      <c r="AO113" s="51">
        <v>16414703</v>
      </c>
      <c r="AP113" s="51">
        <v>15507093.199999997</v>
      </c>
      <c r="AQ113" s="51">
        <v>22336012.040000007</v>
      </c>
      <c r="AR113" s="51">
        <v>20042792.949999996</v>
      </c>
      <c r="AS113" s="51">
        <v>13435972.290000016</v>
      </c>
      <c r="AT113" s="51">
        <v>18957456.440000035</v>
      </c>
      <c r="AU113" s="25">
        <v>17322262.460000001</v>
      </c>
      <c r="AV113" s="25">
        <v>17519352.049429089</v>
      </c>
      <c r="AW113" s="25">
        <v>14460721.949999999</v>
      </c>
      <c r="AX113" s="25">
        <v>14106771.609999968</v>
      </c>
      <c r="AY113" s="25">
        <v>15408170.250000015</v>
      </c>
      <c r="AZ113" s="25">
        <v>19321288.799999997</v>
      </c>
      <c r="BA113" s="25">
        <v>18541706.448613133</v>
      </c>
      <c r="BB113" s="25">
        <v>17867854.50999999</v>
      </c>
      <c r="BC113" s="25">
        <v>28657790.900000017</v>
      </c>
      <c r="BD113" s="75">
        <v>19896696.449999977</v>
      </c>
      <c r="BE113" s="75">
        <v>17030730.150000006</v>
      </c>
      <c r="BF113" s="75">
        <v>26524291.610000014</v>
      </c>
      <c r="BG113" s="75">
        <v>12812244</v>
      </c>
      <c r="BH113" s="75">
        <v>18509874</v>
      </c>
      <c r="BI113" s="75">
        <v>20433865</v>
      </c>
      <c r="BJ113" s="75">
        <v>12568365</v>
      </c>
      <c r="BK113" s="75">
        <v>14373945</v>
      </c>
      <c r="BL113" s="75">
        <v>21521079</v>
      </c>
      <c r="BM113" s="75">
        <v>18979244</v>
      </c>
      <c r="BN113" s="75">
        <v>20191564</v>
      </c>
      <c r="BO113" s="75">
        <v>20165013</v>
      </c>
      <c r="BP113" s="28">
        <f t="shared" si="1057"/>
        <v>20214225</v>
      </c>
      <c r="BQ113" s="29">
        <f t="shared" si="1499"/>
        <v>415.60964513193812</v>
      </c>
      <c r="BR113" s="29">
        <f t="shared" si="1500"/>
        <v>388.98999090081895</v>
      </c>
      <c r="BS113" s="29">
        <f t="shared" si="1501"/>
        <v>418.38034576888077</v>
      </c>
      <c r="BT113" s="29">
        <f t="shared" si="1502"/>
        <v>644.94995450409465</v>
      </c>
      <c r="BU113" s="29">
        <f t="shared" si="1503"/>
        <v>559.19017288444036</v>
      </c>
      <c r="BV113" s="29">
        <f t="shared" si="1504"/>
        <v>387.48862602365784</v>
      </c>
      <c r="BW113" s="29">
        <f t="shared" si="1505"/>
        <v>515.46860782529575</v>
      </c>
      <c r="BX113" s="29">
        <f t="shared" si="1506"/>
        <v>486.80618744313011</v>
      </c>
      <c r="BY113" s="29">
        <f t="shared" si="1507"/>
        <v>572.79344858962691</v>
      </c>
      <c r="BZ113" s="29">
        <f t="shared" si="1508"/>
        <v>783.03002729754326</v>
      </c>
      <c r="CA113" s="29">
        <f t="shared" si="1509"/>
        <v>382.16560509554142</v>
      </c>
      <c r="CB113" s="29">
        <f t="shared" si="1510"/>
        <v>432.21110100090993</v>
      </c>
      <c r="CC113" s="29">
        <f t="shared" si="1511"/>
        <v>459.05368516833482</v>
      </c>
      <c r="CD113" s="29">
        <f t="shared" si="1512"/>
        <v>491.35577797998178</v>
      </c>
      <c r="CE113" s="29">
        <f t="shared" si="1513"/>
        <v>536.85168334849868</v>
      </c>
      <c r="CF113" s="29">
        <f t="shared" si="1514"/>
        <v>809.82711555959963</v>
      </c>
      <c r="CG113" s="29">
        <f t="shared" si="1515"/>
        <v>646.04185623293904</v>
      </c>
      <c r="CH113" s="29">
        <f t="shared" si="1516"/>
        <v>528.20746132848046</v>
      </c>
      <c r="CI113" s="29">
        <f t="shared" si="1517"/>
        <v>782.52957233848952</v>
      </c>
      <c r="CJ113" s="29">
        <f t="shared" si="1518"/>
        <v>536.85168334849868</v>
      </c>
      <c r="CK113" s="29">
        <f t="shared" si="1519"/>
        <v>721.52929936305736</v>
      </c>
      <c r="CL113" s="29">
        <f t="shared" si="1520"/>
        <v>948.53421019108271</v>
      </c>
      <c r="CM113" s="29">
        <f t="shared" si="1521"/>
        <v>423.11191992720654</v>
      </c>
      <c r="CN113" s="29">
        <f t="shared" si="1522"/>
        <v>461.07870791628756</v>
      </c>
      <c r="CO113" s="29">
        <f t="shared" si="1523"/>
        <v>596.44285714285718</v>
      </c>
      <c r="CP113" s="29">
        <f t="shared" si="1524"/>
        <v>746.80177434030941</v>
      </c>
      <c r="CQ113" s="29">
        <f t="shared" si="1525"/>
        <v>705.50924476797081</v>
      </c>
      <c r="CR113" s="29">
        <f t="shared" si="1497"/>
        <v>1016.197090081893</v>
      </c>
      <c r="CS113" s="29">
        <f t="shared" si="1496"/>
        <v>911.86501137397613</v>
      </c>
      <c r="CT113" s="29">
        <f t="shared" si="1496"/>
        <v>611.28172383985509</v>
      </c>
      <c r="CU113" s="29">
        <f t="shared" si="1496"/>
        <v>862.4866442220216</v>
      </c>
      <c r="CV113" s="29">
        <f t="shared" si="1496"/>
        <v>788.09201364877163</v>
      </c>
      <c r="CW113" s="29">
        <f t="shared" si="1496"/>
        <v>797.05878295855723</v>
      </c>
      <c r="CX113" s="29">
        <f t="shared" si="1488"/>
        <v>657.90363739763416</v>
      </c>
      <c r="CY113" s="29">
        <f t="shared" si="1488"/>
        <v>641.80034622383835</v>
      </c>
      <c r="CZ113" s="29">
        <f t="shared" si="1488"/>
        <v>701.00865559599708</v>
      </c>
      <c r="DA113" s="29">
        <f t="shared" si="1488"/>
        <v>879.039526842584</v>
      </c>
      <c r="DB113" s="29">
        <f t="shared" si="1488"/>
        <v>843.57172195692146</v>
      </c>
      <c r="DC113" s="29">
        <f t="shared" si="1488"/>
        <v>812.91421792538631</v>
      </c>
      <c r="DD113" s="29">
        <f t="shared" si="1488"/>
        <v>1303.8121428571437</v>
      </c>
      <c r="DE113" s="29">
        <f t="shared" si="1526"/>
        <v>905.21821883530379</v>
      </c>
      <c r="DF113" s="29">
        <f t="shared" si="1527"/>
        <v>774.82848726114673</v>
      </c>
      <c r="DG113" s="29">
        <f t="shared" si="1528"/>
        <v>1206.7466610555057</v>
      </c>
      <c r="DH113" s="29">
        <f t="shared" si="1529"/>
        <v>582.90464058234761</v>
      </c>
      <c r="DI113" s="29">
        <f t="shared" si="1530"/>
        <v>842.12347588717012</v>
      </c>
      <c r="DJ113" s="29">
        <f t="shared" si="1531"/>
        <v>929.65718835304824</v>
      </c>
      <c r="DK113" s="29">
        <f t="shared" si="1531"/>
        <v>571.80914467697903</v>
      </c>
      <c r="DL113" s="29">
        <f t="shared" si="1531"/>
        <v>653.95564149226573</v>
      </c>
      <c r="DM113" s="29">
        <f t="shared" si="1531"/>
        <v>979.12097361237488</v>
      </c>
      <c r="DN113" s="29">
        <f t="shared" si="1498"/>
        <v>863.4778889899909</v>
      </c>
      <c r="DO113" s="29">
        <f t="shared" si="1498"/>
        <v>918.63348498635128</v>
      </c>
      <c r="DP113" s="29">
        <f t="shared" si="1498"/>
        <v>917.42552320291179</v>
      </c>
      <c r="DQ113" s="105">
        <f t="shared" si="1532"/>
        <v>919.66446769790718</v>
      </c>
      <c r="DR113" s="51">
        <v>2344000</v>
      </c>
      <c r="DS113" s="51">
        <v>2344000</v>
      </c>
      <c r="DT113" s="51">
        <v>2344000</v>
      </c>
      <c r="DU113" s="51">
        <v>2344000</v>
      </c>
      <c r="DV113" s="51">
        <v>2344000</v>
      </c>
      <c r="DW113" s="51">
        <v>2344000</v>
      </c>
      <c r="DX113" s="51">
        <v>2344000</v>
      </c>
      <c r="DY113" s="51">
        <v>2344000</v>
      </c>
      <c r="DZ113" s="51">
        <v>2344000</v>
      </c>
      <c r="EA113" s="51">
        <v>2344000</v>
      </c>
      <c r="EB113" s="51">
        <v>2431900</v>
      </c>
      <c r="EC113" s="51">
        <v>2637000</v>
      </c>
      <c r="ED113" s="51">
        <v>2637000</v>
      </c>
      <c r="EE113" s="51">
        <v>2637000</v>
      </c>
      <c r="EF113" s="51">
        <v>2637000</v>
      </c>
      <c r="EG113" s="51">
        <v>2637000</v>
      </c>
      <c r="EH113" s="51">
        <v>2637000</v>
      </c>
      <c r="EI113" s="51">
        <v>2637000</v>
      </c>
      <c r="EJ113" s="51">
        <v>2637000</v>
      </c>
      <c r="EK113" s="51">
        <v>2637000</v>
      </c>
      <c r="EL113" s="51">
        <v>2637000</v>
      </c>
      <c r="EM113" s="51">
        <v>2637000</v>
      </c>
      <c r="EN113" s="51">
        <v>2724900</v>
      </c>
      <c r="EO113" s="51">
        <v>2930000</v>
      </c>
      <c r="EP113" s="25">
        <v>2930000</v>
      </c>
      <c r="EQ113" s="25">
        <v>2930000</v>
      </c>
      <c r="ER113" s="25">
        <v>2930000</v>
      </c>
      <c r="ES113" s="25">
        <v>2930000</v>
      </c>
      <c r="ET113" s="25">
        <v>2930000</v>
      </c>
      <c r="EU113" s="25">
        <v>2930000</v>
      </c>
      <c r="EV113" s="25">
        <v>2930000</v>
      </c>
      <c r="EW113" s="25">
        <v>2930000</v>
      </c>
      <c r="EX113" s="25">
        <v>2930000</v>
      </c>
      <c r="EY113" s="25">
        <v>2930000</v>
      </c>
      <c r="EZ113" s="25">
        <v>2960765</v>
      </c>
      <c r="FA113" s="25">
        <v>3032550</v>
      </c>
      <c r="FB113" s="25">
        <v>3032550</v>
      </c>
      <c r="FC113" s="25">
        <v>3032550</v>
      </c>
      <c r="FD113" s="25">
        <v>3032550</v>
      </c>
      <c r="FE113" s="25">
        <v>3032550</v>
      </c>
      <c r="FF113" s="25">
        <v>3032550</v>
      </c>
      <c r="FG113" s="25">
        <v>3032550</v>
      </c>
      <c r="FH113" s="25">
        <v>3032550</v>
      </c>
      <c r="FI113" s="25">
        <v>3032550</v>
      </c>
      <c r="FJ113" s="25">
        <v>3032550</v>
      </c>
      <c r="FK113" s="25">
        <v>3032550</v>
      </c>
      <c r="FL113" s="25">
        <v>3032550</v>
      </c>
      <c r="FM113" s="25">
        <v>3032550</v>
      </c>
      <c r="FN113" s="25">
        <v>3032550</v>
      </c>
      <c r="FO113" s="25">
        <v>3032550</v>
      </c>
      <c r="FP113" s="25">
        <v>3032550</v>
      </c>
      <c r="FQ113" s="75">
        <v>3032550</v>
      </c>
      <c r="FR113" s="28">
        <f t="shared" si="1058"/>
        <v>3032550</v>
      </c>
      <c r="FS113" s="51">
        <v>0</v>
      </c>
      <c r="FT113" s="51">
        <v>0</v>
      </c>
      <c r="FU113" s="51">
        <v>0</v>
      </c>
      <c r="FV113" s="51">
        <v>0</v>
      </c>
      <c r="FW113" s="51">
        <v>0</v>
      </c>
      <c r="FX113" s="51">
        <v>0</v>
      </c>
      <c r="FY113" s="51">
        <v>0</v>
      </c>
      <c r="FZ113" s="51">
        <v>0</v>
      </c>
      <c r="GA113" s="51">
        <v>0</v>
      </c>
      <c r="GB113" s="51">
        <v>0</v>
      </c>
      <c r="GC113" s="51">
        <v>0</v>
      </c>
      <c r="GD113" s="51">
        <v>0</v>
      </c>
      <c r="GE113" s="51">
        <v>0</v>
      </c>
      <c r="GF113" s="51">
        <v>0</v>
      </c>
      <c r="GG113" s="51">
        <v>0</v>
      </c>
      <c r="GH113" s="51">
        <v>0</v>
      </c>
      <c r="GI113" s="51">
        <v>0</v>
      </c>
      <c r="GJ113" s="51">
        <v>0</v>
      </c>
      <c r="GK113" s="51">
        <v>0</v>
      </c>
      <c r="GL113" s="51">
        <v>0</v>
      </c>
      <c r="GM113" s="51">
        <v>0</v>
      </c>
      <c r="GN113" s="51">
        <v>0</v>
      </c>
      <c r="GO113" s="51">
        <v>0</v>
      </c>
      <c r="GP113" s="51">
        <v>0</v>
      </c>
      <c r="GQ113" s="25">
        <v>0</v>
      </c>
      <c r="GR113" s="25">
        <v>0</v>
      </c>
      <c r="GS113" s="25">
        <v>0</v>
      </c>
      <c r="GT113" s="25">
        <v>0</v>
      </c>
      <c r="GU113" s="25">
        <v>0</v>
      </c>
      <c r="GV113" s="25">
        <v>0</v>
      </c>
      <c r="GW113" s="25">
        <v>0</v>
      </c>
      <c r="GX113" s="25">
        <v>0</v>
      </c>
      <c r="GY113" s="25">
        <v>0</v>
      </c>
      <c r="GZ113" s="25">
        <v>0</v>
      </c>
      <c r="HA113" s="25">
        <v>0</v>
      </c>
      <c r="HB113" s="25">
        <v>0</v>
      </c>
      <c r="HC113" s="75">
        <v>0</v>
      </c>
      <c r="HD113" s="75">
        <v>0</v>
      </c>
      <c r="HE113" s="75">
        <v>0</v>
      </c>
      <c r="HF113" s="75">
        <v>406385</v>
      </c>
      <c r="HG113" s="75">
        <v>0</v>
      </c>
      <c r="HH113" s="75">
        <v>0</v>
      </c>
      <c r="HI113" s="75">
        <v>150365</v>
      </c>
      <c r="HJ113" s="75">
        <v>0</v>
      </c>
      <c r="HK113" s="75">
        <v>0</v>
      </c>
      <c r="HL113" s="75">
        <v>0</v>
      </c>
      <c r="HM113" s="75">
        <v>0</v>
      </c>
      <c r="HN113" s="75">
        <v>0</v>
      </c>
      <c r="HO113" s="75">
        <v>0</v>
      </c>
      <c r="HP113" s="75">
        <v>0</v>
      </c>
      <c r="HQ113" s="75">
        <v>0</v>
      </c>
      <c r="HR113" s="75">
        <v>0</v>
      </c>
      <c r="HS113" s="51">
        <f t="shared" si="1265"/>
        <v>2344000</v>
      </c>
      <c r="HT113" s="51">
        <f t="shared" si="1266"/>
        <v>2344000</v>
      </c>
      <c r="HU113" s="51">
        <f t="shared" si="1267"/>
        <v>2344000</v>
      </c>
      <c r="HV113" s="51">
        <f t="shared" si="1268"/>
        <v>2344000</v>
      </c>
      <c r="HW113" s="51">
        <f t="shared" si="1269"/>
        <v>2344000</v>
      </c>
      <c r="HX113" s="51">
        <f t="shared" si="1270"/>
        <v>2344000</v>
      </c>
      <c r="HY113" s="51">
        <f t="shared" si="1271"/>
        <v>2344000</v>
      </c>
      <c r="HZ113" s="51">
        <f t="shared" si="1272"/>
        <v>2344000</v>
      </c>
      <c r="IA113" s="51">
        <f t="shared" si="1273"/>
        <v>2344000</v>
      </c>
      <c r="IB113" s="51">
        <f t="shared" si="1274"/>
        <v>2344000</v>
      </c>
      <c r="IC113" s="51">
        <f t="shared" si="1275"/>
        <v>2431900</v>
      </c>
      <c r="ID113" s="51">
        <f t="shared" si="1276"/>
        <v>2637000</v>
      </c>
      <c r="IE113" s="51">
        <f t="shared" si="1277"/>
        <v>2637000</v>
      </c>
      <c r="IF113" s="51">
        <f t="shared" si="1278"/>
        <v>2637000</v>
      </c>
      <c r="IG113" s="51">
        <f t="shared" si="1279"/>
        <v>2637000</v>
      </c>
      <c r="IH113" s="51">
        <f t="shared" si="1280"/>
        <v>2637000</v>
      </c>
      <c r="II113" s="51">
        <f t="shared" si="1281"/>
        <v>2637000</v>
      </c>
      <c r="IJ113" s="51">
        <f t="shared" si="1282"/>
        <v>2637000</v>
      </c>
      <c r="IK113" s="51">
        <f t="shared" si="1283"/>
        <v>2637000</v>
      </c>
      <c r="IL113" s="51">
        <f t="shared" si="1284"/>
        <v>2637000</v>
      </c>
      <c r="IM113" s="51">
        <f t="shared" si="1285"/>
        <v>2637000</v>
      </c>
      <c r="IN113" s="51">
        <f t="shared" si="1286"/>
        <v>2637000</v>
      </c>
      <c r="IO113" s="51">
        <f t="shared" si="1287"/>
        <v>2724900</v>
      </c>
      <c r="IP113" s="51">
        <f t="shared" si="1288"/>
        <v>2930000</v>
      </c>
      <c r="IQ113" s="51">
        <f t="shared" si="1494"/>
        <v>2930000</v>
      </c>
      <c r="IR113" s="51">
        <f t="shared" si="1495"/>
        <v>2930000</v>
      </c>
      <c r="IS113" s="51">
        <f t="shared" si="1618"/>
        <v>2930000</v>
      </c>
      <c r="IT113" s="51">
        <f t="shared" si="1619"/>
        <v>2930000</v>
      </c>
      <c r="IU113" s="51">
        <f t="shared" si="1136"/>
        <v>2930000</v>
      </c>
      <c r="IV113" s="51">
        <f t="shared" si="1137"/>
        <v>2930000</v>
      </c>
      <c r="IW113" s="51">
        <f t="shared" si="1489"/>
        <v>2930000</v>
      </c>
      <c r="IX113" s="25">
        <f t="shared" si="1289"/>
        <v>2930000</v>
      </c>
      <c r="IY113" s="25">
        <f t="shared" si="1490"/>
        <v>2930000</v>
      </c>
      <c r="IZ113" s="25">
        <f t="shared" si="1491"/>
        <v>2930000</v>
      </c>
      <c r="JA113" s="25">
        <f t="shared" si="1331"/>
        <v>2960765</v>
      </c>
      <c r="JB113" s="25">
        <f t="shared" si="1293"/>
        <v>3032550</v>
      </c>
      <c r="JC113" s="25">
        <f t="shared" si="1294"/>
        <v>3032550</v>
      </c>
      <c r="JD113" s="25">
        <f t="shared" si="835"/>
        <v>3032550</v>
      </c>
      <c r="JE113" s="25">
        <f t="shared" si="836"/>
        <v>3032550</v>
      </c>
      <c r="JF113" s="25">
        <f t="shared" si="1367"/>
        <v>3438935</v>
      </c>
      <c r="JG113" s="25">
        <f t="shared" si="1368"/>
        <v>3032550</v>
      </c>
      <c r="JH113" s="25">
        <f t="shared" si="1332"/>
        <v>3032550</v>
      </c>
      <c r="JI113" s="25">
        <f t="shared" si="1333"/>
        <v>3182915</v>
      </c>
      <c r="JJ113" s="25">
        <f t="shared" si="1615"/>
        <v>3032550</v>
      </c>
      <c r="JK113" s="25">
        <f t="shared" si="1616"/>
        <v>3032550</v>
      </c>
      <c r="JL113" s="25">
        <f t="shared" si="1492"/>
        <v>3032550</v>
      </c>
      <c r="JM113" s="25">
        <f t="shared" si="1493"/>
        <v>3032550</v>
      </c>
      <c r="JN113" s="25">
        <f t="shared" si="1295"/>
        <v>3032550</v>
      </c>
      <c r="JO113" s="25">
        <f t="shared" si="1296"/>
        <v>3032550</v>
      </c>
      <c r="JP113" s="25">
        <f t="shared" si="1290"/>
        <v>3032550</v>
      </c>
      <c r="JQ113" s="25">
        <f t="shared" si="1291"/>
        <v>3032550</v>
      </c>
      <c r="JR113" s="25">
        <f t="shared" si="1292"/>
        <v>3032550</v>
      </c>
      <c r="JS113" s="28">
        <f t="shared" si="1059"/>
        <v>3032550</v>
      </c>
      <c r="JT113" s="30">
        <f t="shared" si="1138"/>
        <v>80</v>
      </c>
      <c r="JU113" s="30">
        <f t="shared" si="1139"/>
        <v>80</v>
      </c>
      <c r="JV113" s="30">
        <f t="shared" si="1140"/>
        <v>80</v>
      </c>
      <c r="JW113" s="30">
        <f t="shared" si="1141"/>
        <v>80</v>
      </c>
      <c r="JX113" s="30">
        <f t="shared" si="1142"/>
        <v>80</v>
      </c>
      <c r="JY113" s="30">
        <f t="shared" si="1143"/>
        <v>80</v>
      </c>
      <c r="JZ113" s="30">
        <f t="shared" si="1144"/>
        <v>80</v>
      </c>
      <c r="KA113" s="30">
        <f t="shared" si="1145"/>
        <v>80</v>
      </c>
      <c r="KB113" s="30">
        <f t="shared" si="1146"/>
        <v>80</v>
      </c>
      <c r="KC113" s="30">
        <f t="shared" si="1147"/>
        <v>80</v>
      </c>
      <c r="KD113" s="30">
        <f t="shared" si="1148"/>
        <v>83</v>
      </c>
      <c r="KE113" s="30">
        <f t="shared" si="1149"/>
        <v>90</v>
      </c>
      <c r="KF113" s="30">
        <f t="shared" si="1150"/>
        <v>90</v>
      </c>
      <c r="KG113" s="30">
        <f t="shared" si="1151"/>
        <v>90</v>
      </c>
      <c r="KH113" s="30">
        <f t="shared" si="1152"/>
        <v>90</v>
      </c>
      <c r="KI113" s="30">
        <f t="shared" si="1153"/>
        <v>90</v>
      </c>
      <c r="KJ113" s="30">
        <f t="shared" si="1154"/>
        <v>90</v>
      </c>
      <c r="KK113" s="30">
        <f t="shared" si="1155"/>
        <v>90</v>
      </c>
      <c r="KL113" s="30">
        <f t="shared" si="1156"/>
        <v>90</v>
      </c>
      <c r="KM113" s="30">
        <f t="shared" si="1157"/>
        <v>90</v>
      </c>
      <c r="KN113" s="30">
        <f t="shared" si="1158"/>
        <v>90</v>
      </c>
      <c r="KO113" s="30">
        <f t="shared" si="1159"/>
        <v>90</v>
      </c>
      <c r="KP113" s="30">
        <f t="shared" si="1160"/>
        <v>93</v>
      </c>
      <c r="KQ113" s="30">
        <f t="shared" si="1161"/>
        <v>100</v>
      </c>
      <c r="KR113" s="30">
        <f t="shared" si="1162"/>
        <v>100</v>
      </c>
      <c r="KS113" s="30">
        <f t="shared" si="1163"/>
        <v>100</v>
      </c>
      <c r="KT113" s="30">
        <f t="shared" si="1164"/>
        <v>100</v>
      </c>
      <c r="KU113" s="30">
        <f t="shared" si="1165"/>
        <v>100</v>
      </c>
      <c r="KV113" s="30">
        <f t="shared" si="1166"/>
        <v>100</v>
      </c>
      <c r="KW113" s="30">
        <f t="shared" si="1167"/>
        <v>100</v>
      </c>
      <c r="KX113" s="30">
        <f t="shared" si="1168"/>
        <v>100</v>
      </c>
      <c r="KY113" s="30">
        <f t="shared" si="1169"/>
        <v>100</v>
      </c>
      <c r="KZ113" s="30">
        <f t="shared" si="1170"/>
        <v>100</v>
      </c>
      <c r="LA113" s="30">
        <f t="shared" si="1171"/>
        <v>100</v>
      </c>
      <c r="LB113" s="30">
        <f t="shared" si="1171"/>
        <v>101.05</v>
      </c>
      <c r="LC113" s="30">
        <f t="shared" si="1171"/>
        <v>103.5</v>
      </c>
      <c r="LD113" s="30">
        <f t="shared" si="1171"/>
        <v>103.5</v>
      </c>
      <c r="LE113" s="30">
        <f t="shared" si="1369"/>
        <v>103.5</v>
      </c>
      <c r="LF113" s="30">
        <f t="shared" si="1369"/>
        <v>103.5</v>
      </c>
      <c r="LG113" s="30">
        <f t="shared" si="1369"/>
        <v>117.36979522184301</v>
      </c>
      <c r="LH113" s="30">
        <f t="shared" si="1369"/>
        <v>103.5</v>
      </c>
      <c r="LI113" s="30">
        <f t="shared" si="1369"/>
        <v>103.5</v>
      </c>
      <c r="LJ113" s="30">
        <f t="shared" si="1533"/>
        <v>108.63191126279864</v>
      </c>
      <c r="LK113" s="30">
        <f t="shared" si="1533"/>
        <v>103.5</v>
      </c>
      <c r="LL113" s="30">
        <f t="shared" si="1533"/>
        <v>103.5</v>
      </c>
      <c r="LM113" s="30">
        <f t="shared" si="1533"/>
        <v>103.5</v>
      </c>
      <c r="LN113" s="30">
        <f t="shared" si="1533"/>
        <v>103.5</v>
      </c>
      <c r="LO113" s="30">
        <f t="shared" si="1533"/>
        <v>103.5</v>
      </c>
      <c r="LP113" s="30">
        <f t="shared" si="1533"/>
        <v>103.5</v>
      </c>
      <c r="LQ113" s="30">
        <f t="shared" si="1533"/>
        <v>103.5</v>
      </c>
      <c r="LR113" s="30">
        <f t="shared" si="1534"/>
        <v>103.5</v>
      </c>
      <c r="LS113" s="30">
        <f t="shared" si="1534"/>
        <v>103.5</v>
      </c>
      <c r="LT113" s="69">
        <f t="shared" si="1060"/>
        <v>103.5</v>
      </c>
      <c r="LU113" s="40">
        <f t="shared" si="1061"/>
        <v>103.5</v>
      </c>
      <c r="LV113" s="40">
        <f t="shared" si="1062"/>
        <v>0</v>
      </c>
    </row>
    <row r="114" spans="1:334" x14ac:dyDescent="0.25">
      <c r="A114" s="21">
        <f t="shared" si="1063"/>
        <v>113</v>
      </c>
      <c r="B114" s="22" t="s">
        <v>6</v>
      </c>
      <c r="C114" s="21" t="s">
        <v>563</v>
      </c>
      <c r="D114" s="22" t="s">
        <v>7</v>
      </c>
      <c r="E114" s="23" t="s">
        <v>887</v>
      </c>
      <c r="F114" s="21" t="s">
        <v>1144</v>
      </c>
      <c r="G114" s="23" t="s">
        <v>85</v>
      </c>
      <c r="H114" s="24" t="s">
        <v>280</v>
      </c>
      <c r="I114" s="21" t="s">
        <v>196</v>
      </c>
      <c r="J114" s="94">
        <v>41501</v>
      </c>
      <c r="K114" s="94">
        <v>43229</v>
      </c>
      <c r="L114" s="21" t="s">
        <v>275</v>
      </c>
      <c r="M114" s="51">
        <v>419</v>
      </c>
      <c r="N114" s="51">
        <v>700</v>
      </c>
      <c r="O114" s="26">
        <v>0.12</v>
      </c>
      <c r="P114" s="52"/>
      <c r="Q114" s="52"/>
      <c r="R114" s="52"/>
      <c r="S114" s="52"/>
      <c r="T114" s="51">
        <v>150000</v>
      </c>
      <c r="U114" s="51">
        <v>222000</v>
      </c>
      <c r="V114" s="51">
        <v>239000</v>
      </c>
      <c r="W114" s="51">
        <v>191654.03</v>
      </c>
      <c r="X114" s="51">
        <v>781887</v>
      </c>
      <c r="Y114" s="51">
        <v>125283.12000000004</v>
      </c>
      <c r="Z114" s="51">
        <v>171443.98</v>
      </c>
      <c r="AA114" s="51">
        <v>157000</v>
      </c>
      <c r="AB114" s="51">
        <v>168000</v>
      </c>
      <c r="AC114" s="51">
        <v>235938.12000000005</v>
      </c>
      <c r="AD114" s="51">
        <v>221416.38</v>
      </c>
      <c r="AE114" s="51">
        <v>232319.66</v>
      </c>
      <c r="AF114" s="51">
        <v>262571.7</v>
      </c>
      <c r="AG114" s="51">
        <v>144358.09</v>
      </c>
      <c r="AH114" s="51">
        <v>288541.49</v>
      </c>
      <c r="AI114" s="51">
        <v>263619.27</v>
      </c>
      <c r="AJ114" s="51">
        <v>222148</v>
      </c>
      <c r="AK114" s="51">
        <v>438538.06</v>
      </c>
      <c r="AL114" s="51">
        <v>178373.09</v>
      </c>
      <c r="AM114" s="51">
        <v>188196.82</v>
      </c>
      <c r="AN114" s="51">
        <v>142736.87</v>
      </c>
      <c r="AO114" s="51">
        <v>366277</v>
      </c>
      <c r="AP114" s="51">
        <v>227770.76</v>
      </c>
      <c r="AQ114" s="51">
        <v>348207.5</v>
      </c>
      <c r="AR114" s="51">
        <v>283650.44</v>
      </c>
      <c r="AS114" s="51">
        <v>206589.57</v>
      </c>
      <c r="AT114" s="51">
        <v>309727.96999999997</v>
      </c>
      <c r="AU114" s="25">
        <v>475126.22946753027</v>
      </c>
      <c r="AV114" s="25">
        <v>273691.54964300134</v>
      </c>
      <c r="AW114" s="25">
        <v>420097.45</v>
      </c>
      <c r="AX114" s="25">
        <v>329519.52480925806</v>
      </c>
      <c r="AY114" s="25">
        <v>349671.0202971627</v>
      </c>
      <c r="AZ114" s="25">
        <v>295767.58</v>
      </c>
      <c r="BA114" s="25">
        <v>348763.52672061592</v>
      </c>
      <c r="BB114" s="25">
        <v>310955</v>
      </c>
      <c r="BC114" s="25">
        <v>358764</v>
      </c>
      <c r="BD114" s="75">
        <v>359094</v>
      </c>
      <c r="BE114" s="75">
        <v>248812</v>
      </c>
      <c r="BF114" s="75">
        <v>327125.62</v>
      </c>
      <c r="BG114" s="75">
        <v>327155</v>
      </c>
      <c r="BH114" s="75">
        <v>241680</v>
      </c>
      <c r="BI114" s="75">
        <v>385175</v>
      </c>
      <c r="BJ114" s="75">
        <v>254385</v>
      </c>
      <c r="BK114" s="75">
        <v>215478</v>
      </c>
      <c r="BL114" s="75">
        <v>276843</v>
      </c>
      <c r="BM114" s="75">
        <v>239471</v>
      </c>
      <c r="BN114" s="75">
        <v>341800</v>
      </c>
      <c r="BO114" s="75">
        <v>282943</v>
      </c>
      <c r="BP114" s="28">
        <f t="shared" si="1057"/>
        <v>285264.25</v>
      </c>
      <c r="BQ114" s="29">
        <f t="shared" si="1499"/>
        <v>0</v>
      </c>
      <c r="BR114" s="29">
        <f t="shared" si="1500"/>
        <v>0</v>
      </c>
      <c r="BS114" s="29">
        <f t="shared" si="1501"/>
        <v>0</v>
      </c>
      <c r="BT114" s="29">
        <f t="shared" si="1502"/>
        <v>0</v>
      </c>
      <c r="BU114" s="29">
        <f t="shared" si="1503"/>
        <v>357.99522673031026</v>
      </c>
      <c r="BV114" s="29">
        <f t="shared" si="1504"/>
        <v>529.83293556085914</v>
      </c>
      <c r="BW114" s="29">
        <f t="shared" si="1505"/>
        <v>570.40572792362764</v>
      </c>
      <c r="BX114" s="29">
        <f t="shared" si="1506"/>
        <v>457.40818615751789</v>
      </c>
      <c r="BY114" s="29">
        <f t="shared" si="1507"/>
        <v>1866.0787589498807</v>
      </c>
      <c r="BZ114" s="29">
        <f t="shared" si="1508"/>
        <v>299.00505966587122</v>
      </c>
      <c r="CA114" s="29">
        <f t="shared" si="1509"/>
        <v>409.17417661097852</v>
      </c>
      <c r="CB114" s="29">
        <f t="shared" si="1510"/>
        <v>374.70167064439141</v>
      </c>
      <c r="CC114" s="29">
        <f t="shared" si="1511"/>
        <v>400.95465393794751</v>
      </c>
      <c r="CD114" s="29">
        <f t="shared" si="1512"/>
        <v>563.09813842482117</v>
      </c>
      <c r="CE114" s="29">
        <f t="shared" si="1513"/>
        <v>528.44004773269694</v>
      </c>
      <c r="CF114" s="29">
        <f t="shared" si="1514"/>
        <v>554.46219570405731</v>
      </c>
      <c r="CG114" s="29">
        <f t="shared" si="1515"/>
        <v>626.66276849642009</v>
      </c>
      <c r="CH114" s="29">
        <f t="shared" si="1516"/>
        <v>344.53004773269691</v>
      </c>
      <c r="CI114" s="29">
        <f t="shared" si="1517"/>
        <v>688.64317422434362</v>
      </c>
      <c r="CJ114" s="29">
        <f t="shared" si="1518"/>
        <v>629.16293556085918</v>
      </c>
      <c r="CK114" s="29">
        <f t="shared" si="1519"/>
        <v>530.1861575178998</v>
      </c>
      <c r="CL114" s="29">
        <f t="shared" si="1520"/>
        <v>1046.630214797136</v>
      </c>
      <c r="CM114" s="29">
        <f t="shared" si="1521"/>
        <v>425.71143198090692</v>
      </c>
      <c r="CN114" s="29">
        <f t="shared" si="1522"/>
        <v>449.15708830548925</v>
      </c>
      <c r="CO114" s="29">
        <f t="shared" si="1523"/>
        <v>340.6607875894988</v>
      </c>
      <c r="CP114" s="29">
        <f t="shared" si="1524"/>
        <v>874.16945107398567</v>
      </c>
      <c r="CQ114" s="29">
        <f t="shared" si="1525"/>
        <v>543.60563245823391</v>
      </c>
      <c r="CR114" s="29">
        <f t="shared" si="1497"/>
        <v>831.04415274463008</v>
      </c>
      <c r="CS114" s="29">
        <f t="shared" si="1496"/>
        <v>676.97002386634847</v>
      </c>
      <c r="CT114" s="29">
        <f t="shared" si="1496"/>
        <v>493.05386634844871</v>
      </c>
      <c r="CU114" s="29">
        <f t="shared" si="1496"/>
        <v>739.20756563245811</v>
      </c>
      <c r="CV114" s="29">
        <f t="shared" si="1496"/>
        <v>1133.9528149583061</v>
      </c>
      <c r="CW114" s="29">
        <f t="shared" si="1496"/>
        <v>653.20178912410825</v>
      </c>
      <c r="CX114" s="29">
        <f t="shared" si="1488"/>
        <v>1002.6192124105012</v>
      </c>
      <c r="CY114" s="29">
        <f t="shared" si="1488"/>
        <v>786.44277997436291</v>
      </c>
      <c r="CZ114" s="29">
        <f t="shared" si="1488"/>
        <v>834.53704128201127</v>
      </c>
      <c r="DA114" s="29">
        <f t="shared" si="1488"/>
        <v>705.88921241050127</v>
      </c>
      <c r="DB114" s="29">
        <f t="shared" si="1488"/>
        <v>832.37118549073011</v>
      </c>
      <c r="DC114" s="29">
        <f t="shared" si="1488"/>
        <v>742.13603818615752</v>
      </c>
      <c r="DD114" s="29">
        <f t="shared" si="1488"/>
        <v>856.23866348448689</v>
      </c>
      <c r="DE114" s="29">
        <f t="shared" si="1526"/>
        <v>857.0262529832936</v>
      </c>
      <c r="DF114" s="29">
        <f t="shared" si="1527"/>
        <v>593.82338902147967</v>
      </c>
      <c r="DG114" s="29">
        <f t="shared" si="1528"/>
        <v>780.72940334128873</v>
      </c>
      <c r="DH114" s="29">
        <f t="shared" si="1529"/>
        <v>780.79952267303099</v>
      </c>
      <c r="DI114" s="29">
        <f t="shared" si="1530"/>
        <v>576.80190930787592</v>
      </c>
      <c r="DJ114" s="29">
        <f t="shared" si="1531"/>
        <v>919.27207637231504</v>
      </c>
      <c r="DK114" s="29">
        <f t="shared" si="1531"/>
        <v>607.12410501193312</v>
      </c>
      <c r="DL114" s="29">
        <f t="shared" si="1531"/>
        <v>514.26730310262531</v>
      </c>
      <c r="DM114" s="29">
        <f t="shared" si="1531"/>
        <v>660.72315035799522</v>
      </c>
      <c r="DN114" s="29">
        <f t="shared" si="1498"/>
        <v>571.52983293556088</v>
      </c>
      <c r="DO114" s="29">
        <f t="shared" si="1498"/>
        <v>815.75178997613364</v>
      </c>
      <c r="DP114" s="29">
        <f t="shared" si="1498"/>
        <v>675.28162291169451</v>
      </c>
      <c r="DQ114" s="105">
        <f t="shared" si="1532"/>
        <v>680.82159904534603</v>
      </c>
      <c r="DR114" s="51"/>
      <c r="DS114" s="51"/>
      <c r="DT114" s="51"/>
      <c r="DU114" s="51"/>
      <c r="DV114" s="51">
        <v>103040</v>
      </c>
      <c r="DW114" s="51">
        <v>193200</v>
      </c>
      <c r="DX114" s="51">
        <v>193200</v>
      </c>
      <c r="DY114" s="51">
        <v>193200</v>
      </c>
      <c r="DZ114" s="51">
        <v>193200</v>
      </c>
      <c r="EA114" s="51">
        <v>193200</v>
      </c>
      <c r="EB114" s="51">
        <v>193200</v>
      </c>
      <c r="EC114" s="51">
        <v>193200</v>
      </c>
      <c r="ED114" s="51">
        <v>193200</v>
      </c>
      <c r="EE114" s="51">
        <v>193200</v>
      </c>
      <c r="EF114" s="51">
        <v>193200</v>
      </c>
      <c r="EG114" s="51">
        <v>193200</v>
      </c>
      <c r="EH114" s="51">
        <v>193200</v>
      </c>
      <c r="EI114" s="51">
        <v>193200</v>
      </c>
      <c r="EJ114" s="51">
        <v>193200</v>
      </c>
      <c r="EK114" s="51">
        <v>193200</v>
      </c>
      <c r="EL114" s="51">
        <v>193200</v>
      </c>
      <c r="EM114" s="51">
        <v>193200</v>
      </c>
      <c r="EN114" s="51">
        <v>193200</v>
      </c>
      <c r="EO114" s="51">
        <v>193200</v>
      </c>
      <c r="EP114" s="51">
        <v>193200</v>
      </c>
      <c r="EQ114" s="51">
        <v>193200</v>
      </c>
      <c r="ER114" s="51">
        <v>193200</v>
      </c>
      <c r="ES114" s="25">
        <v>193200</v>
      </c>
      <c r="ET114" s="25">
        <v>193200</v>
      </c>
      <c r="EU114" s="25">
        <v>193200</v>
      </c>
      <c r="EV114" s="25">
        <v>193200</v>
      </c>
      <c r="EW114" s="25">
        <v>193200</v>
      </c>
      <c r="EX114" s="25">
        <v>193200</v>
      </c>
      <c r="EY114" s="25">
        <v>193200</v>
      </c>
      <c r="EZ114" s="25">
        <v>193200</v>
      </c>
      <c r="FA114" s="25">
        <v>193200</v>
      </c>
      <c r="FB114" s="25">
        <v>193200</v>
      </c>
      <c r="FC114" s="25">
        <v>193200</v>
      </c>
      <c r="FD114" s="25">
        <v>214452</v>
      </c>
      <c r="FE114" s="25">
        <v>222180</v>
      </c>
      <c r="FF114" s="25">
        <v>222180</v>
      </c>
      <c r="FG114" s="25">
        <v>222180</v>
      </c>
      <c r="FH114" s="25">
        <v>222180</v>
      </c>
      <c r="FI114" s="25">
        <v>222180</v>
      </c>
      <c r="FJ114" s="25">
        <v>222180</v>
      </c>
      <c r="FK114" s="25">
        <v>222180</v>
      </c>
      <c r="FL114" s="25">
        <v>222180</v>
      </c>
      <c r="FM114" s="25">
        <v>222180</v>
      </c>
      <c r="FN114" s="25">
        <v>222180</v>
      </c>
      <c r="FO114" s="25">
        <v>222180</v>
      </c>
      <c r="FP114" s="25">
        <v>222180</v>
      </c>
      <c r="FQ114" s="75">
        <v>222180</v>
      </c>
      <c r="FR114" s="28">
        <f t="shared" si="1058"/>
        <v>222180</v>
      </c>
      <c r="FS114" s="51">
        <v>0</v>
      </c>
      <c r="FT114" s="51">
        <v>0</v>
      </c>
      <c r="FU114" s="51">
        <v>0</v>
      </c>
      <c r="FV114" s="51">
        <v>0</v>
      </c>
      <c r="FW114" s="51">
        <v>0</v>
      </c>
      <c r="FX114" s="51">
        <v>0</v>
      </c>
      <c r="FY114" s="51">
        <v>0</v>
      </c>
      <c r="FZ114" s="51">
        <v>0</v>
      </c>
      <c r="GA114" s="51">
        <v>0</v>
      </c>
      <c r="GB114" s="51">
        <v>0</v>
      </c>
      <c r="GC114" s="51">
        <v>0</v>
      </c>
      <c r="GD114" s="51">
        <v>0</v>
      </c>
      <c r="GE114" s="51">
        <v>0</v>
      </c>
      <c r="GF114" s="51">
        <v>0</v>
      </c>
      <c r="GG114" s="51">
        <v>0</v>
      </c>
      <c r="GH114" s="51">
        <v>0</v>
      </c>
      <c r="GI114" s="51">
        <v>0</v>
      </c>
      <c r="GJ114" s="51">
        <v>0</v>
      </c>
      <c r="GK114" s="51">
        <v>0</v>
      </c>
      <c r="GL114" s="51">
        <v>0</v>
      </c>
      <c r="GM114" s="51">
        <v>0</v>
      </c>
      <c r="GN114" s="51">
        <v>0</v>
      </c>
      <c r="GO114" s="51">
        <v>0</v>
      </c>
      <c r="GP114" s="51">
        <v>0</v>
      </c>
      <c r="GQ114" s="25">
        <v>0</v>
      </c>
      <c r="GR114" s="25">
        <v>0</v>
      </c>
      <c r="GS114" s="25">
        <v>0</v>
      </c>
      <c r="GT114" s="25">
        <v>0</v>
      </c>
      <c r="GU114" s="25">
        <v>0</v>
      </c>
      <c r="GV114" s="25">
        <v>0</v>
      </c>
      <c r="GW114" s="25">
        <v>0</v>
      </c>
      <c r="GX114" s="25">
        <v>0</v>
      </c>
      <c r="GY114" s="25">
        <v>0</v>
      </c>
      <c r="GZ114" s="25">
        <v>0</v>
      </c>
      <c r="HA114" s="25">
        <v>0</v>
      </c>
      <c r="HB114" s="25">
        <v>0</v>
      </c>
      <c r="HC114" s="75">
        <v>0</v>
      </c>
      <c r="HD114" s="75">
        <v>0</v>
      </c>
      <c r="HE114" s="75">
        <v>0</v>
      </c>
      <c r="HF114" s="75">
        <v>0</v>
      </c>
      <c r="HG114" s="75">
        <v>0</v>
      </c>
      <c r="HH114" s="75">
        <v>0</v>
      </c>
      <c r="HI114" s="75">
        <v>0</v>
      </c>
      <c r="HJ114" s="75">
        <v>0</v>
      </c>
      <c r="HK114" s="75">
        <v>0</v>
      </c>
      <c r="HL114" s="75">
        <v>0</v>
      </c>
      <c r="HM114" s="75">
        <v>0</v>
      </c>
      <c r="HN114" s="75">
        <v>0</v>
      </c>
      <c r="HO114" s="75">
        <v>0</v>
      </c>
      <c r="HP114" s="75">
        <v>0</v>
      </c>
      <c r="HQ114" s="75">
        <v>0</v>
      </c>
      <c r="HR114" s="75">
        <v>0</v>
      </c>
      <c r="HS114" s="51">
        <f t="shared" si="1265"/>
        <v>0</v>
      </c>
      <c r="HT114" s="51">
        <f t="shared" si="1266"/>
        <v>0</v>
      </c>
      <c r="HU114" s="51">
        <f t="shared" si="1267"/>
        <v>0</v>
      </c>
      <c r="HV114" s="51">
        <f t="shared" si="1268"/>
        <v>0</v>
      </c>
      <c r="HW114" s="51">
        <f t="shared" si="1269"/>
        <v>103040</v>
      </c>
      <c r="HX114" s="51">
        <f t="shared" si="1270"/>
        <v>193200</v>
      </c>
      <c r="HY114" s="51">
        <f t="shared" si="1271"/>
        <v>193200</v>
      </c>
      <c r="HZ114" s="51">
        <f t="shared" si="1272"/>
        <v>193200</v>
      </c>
      <c r="IA114" s="51">
        <f t="shared" si="1273"/>
        <v>193200</v>
      </c>
      <c r="IB114" s="51">
        <f t="shared" si="1274"/>
        <v>193200</v>
      </c>
      <c r="IC114" s="51">
        <f t="shared" si="1275"/>
        <v>193200</v>
      </c>
      <c r="ID114" s="51">
        <f t="shared" si="1276"/>
        <v>193200</v>
      </c>
      <c r="IE114" s="51">
        <f t="shared" si="1277"/>
        <v>193200</v>
      </c>
      <c r="IF114" s="51">
        <f t="shared" si="1278"/>
        <v>193200</v>
      </c>
      <c r="IG114" s="51">
        <f t="shared" si="1279"/>
        <v>193200</v>
      </c>
      <c r="IH114" s="51">
        <f t="shared" si="1280"/>
        <v>193200</v>
      </c>
      <c r="II114" s="51">
        <f t="shared" si="1281"/>
        <v>193200</v>
      </c>
      <c r="IJ114" s="51">
        <f t="shared" si="1282"/>
        <v>193200</v>
      </c>
      <c r="IK114" s="51">
        <f t="shared" si="1283"/>
        <v>193200</v>
      </c>
      <c r="IL114" s="51">
        <f t="shared" si="1284"/>
        <v>193200</v>
      </c>
      <c r="IM114" s="51">
        <f t="shared" si="1285"/>
        <v>193200</v>
      </c>
      <c r="IN114" s="51">
        <f t="shared" si="1286"/>
        <v>193200</v>
      </c>
      <c r="IO114" s="51">
        <f t="shared" si="1287"/>
        <v>193200</v>
      </c>
      <c r="IP114" s="51">
        <f t="shared" si="1288"/>
        <v>193200</v>
      </c>
      <c r="IQ114" s="51">
        <f t="shared" si="1494"/>
        <v>193200</v>
      </c>
      <c r="IR114" s="51">
        <f t="shared" si="1495"/>
        <v>193200</v>
      </c>
      <c r="IS114" s="51">
        <f t="shared" si="1618"/>
        <v>193200</v>
      </c>
      <c r="IT114" s="51">
        <f t="shared" si="1619"/>
        <v>193200</v>
      </c>
      <c r="IU114" s="51">
        <f t="shared" si="1136"/>
        <v>193200</v>
      </c>
      <c r="IV114" s="51">
        <f t="shared" si="1137"/>
        <v>193200</v>
      </c>
      <c r="IW114" s="51">
        <f t="shared" si="1489"/>
        <v>193200</v>
      </c>
      <c r="IX114" s="25">
        <f t="shared" si="1289"/>
        <v>193200</v>
      </c>
      <c r="IY114" s="25">
        <f t="shared" si="1490"/>
        <v>193200</v>
      </c>
      <c r="IZ114" s="25">
        <f t="shared" si="1491"/>
        <v>193200</v>
      </c>
      <c r="JA114" s="25">
        <f t="shared" si="1331"/>
        <v>193200</v>
      </c>
      <c r="JB114" s="25">
        <f t="shared" si="1293"/>
        <v>193200</v>
      </c>
      <c r="JC114" s="25">
        <f t="shared" si="1294"/>
        <v>193200</v>
      </c>
      <c r="JD114" s="25">
        <f t="shared" si="835"/>
        <v>193200</v>
      </c>
      <c r="JE114" s="25">
        <f t="shared" si="836"/>
        <v>214452</v>
      </c>
      <c r="JF114" s="25">
        <f t="shared" si="1367"/>
        <v>222180</v>
      </c>
      <c r="JG114" s="25">
        <f t="shared" si="1368"/>
        <v>222180</v>
      </c>
      <c r="JH114" s="25">
        <f t="shared" si="1332"/>
        <v>222180</v>
      </c>
      <c r="JI114" s="25">
        <f t="shared" si="1333"/>
        <v>222180</v>
      </c>
      <c r="JJ114" s="25">
        <f t="shared" si="1615"/>
        <v>222180</v>
      </c>
      <c r="JK114" s="25">
        <f t="shared" si="1616"/>
        <v>222180</v>
      </c>
      <c r="JL114" s="25">
        <f t="shared" si="1492"/>
        <v>222180</v>
      </c>
      <c r="JM114" s="25">
        <f t="shared" si="1493"/>
        <v>222180</v>
      </c>
      <c r="JN114" s="25">
        <f t="shared" si="1295"/>
        <v>222180</v>
      </c>
      <c r="JO114" s="25">
        <f t="shared" si="1296"/>
        <v>222180</v>
      </c>
      <c r="JP114" s="25">
        <f t="shared" si="1290"/>
        <v>222180</v>
      </c>
      <c r="JQ114" s="25">
        <f t="shared" si="1291"/>
        <v>222180</v>
      </c>
      <c r="JR114" s="25">
        <f t="shared" si="1292"/>
        <v>222180</v>
      </c>
      <c r="JS114" s="28">
        <f t="shared" si="1059"/>
        <v>222180</v>
      </c>
      <c r="JT114" s="30">
        <f t="shared" si="1138"/>
        <v>0</v>
      </c>
      <c r="JU114" s="30">
        <f t="shared" si="1139"/>
        <v>0</v>
      </c>
      <c r="JV114" s="30">
        <f t="shared" si="1140"/>
        <v>0</v>
      </c>
      <c r="JW114" s="30">
        <f t="shared" si="1141"/>
        <v>0</v>
      </c>
      <c r="JX114" s="30">
        <f t="shared" si="1142"/>
        <v>147.19999999999999</v>
      </c>
      <c r="JY114" s="30">
        <f t="shared" si="1143"/>
        <v>276</v>
      </c>
      <c r="JZ114" s="30">
        <f t="shared" si="1144"/>
        <v>276</v>
      </c>
      <c r="KA114" s="30">
        <f t="shared" si="1145"/>
        <v>276</v>
      </c>
      <c r="KB114" s="30">
        <f t="shared" si="1146"/>
        <v>276</v>
      </c>
      <c r="KC114" s="30">
        <f t="shared" si="1147"/>
        <v>276</v>
      </c>
      <c r="KD114" s="30">
        <f t="shared" si="1148"/>
        <v>276</v>
      </c>
      <c r="KE114" s="30">
        <f t="shared" si="1149"/>
        <v>276</v>
      </c>
      <c r="KF114" s="30">
        <f t="shared" si="1150"/>
        <v>276</v>
      </c>
      <c r="KG114" s="30">
        <f t="shared" si="1151"/>
        <v>276</v>
      </c>
      <c r="KH114" s="30">
        <f t="shared" si="1152"/>
        <v>276</v>
      </c>
      <c r="KI114" s="30">
        <f t="shared" si="1153"/>
        <v>276</v>
      </c>
      <c r="KJ114" s="30">
        <f t="shared" si="1154"/>
        <v>276</v>
      </c>
      <c r="KK114" s="30">
        <f t="shared" si="1155"/>
        <v>276</v>
      </c>
      <c r="KL114" s="30">
        <f t="shared" si="1156"/>
        <v>276</v>
      </c>
      <c r="KM114" s="30">
        <f t="shared" si="1157"/>
        <v>276</v>
      </c>
      <c r="KN114" s="30">
        <f t="shared" si="1158"/>
        <v>276</v>
      </c>
      <c r="KO114" s="30">
        <f t="shared" si="1159"/>
        <v>276</v>
      </c>
      <c r="KP114" s="30">
        <f t="shared" si="1160"/>
        <v>276</v>
      </c>
      <c r="KQ114" s="30">
        <f t="shared" si="1161"/>
        <v>276</v>
      </c>
      <c r="KR114" s="30">
        <f t="shared" si="1162"/>
        <v>276</v>
      </c>
      <c r="KS114" s="30">
        <f t="shared" si="1163"/>
        <v>276</v>
      </c>
      <c r="KT114" s="30">
        <f t="shared" si="1164"/>
        <v>276</v>
      </c>
      <c r="KU114" s="30">
        <f t="shared" si="1165"/>
        <v>276</v>
      </c>
      <c r="KV114" s="30">
        <f t="shared" si="1166"/>
        <v>276</v>
      </c>
      <c r="KW114" s="30">
        <f t="shared" si="1167"/>
        <v>276</v>
      </c>
      <c r="KX114" s="30">
        <f t="shared" si="1168"/>
        <v>276</v>
      </c>
      <c r="KY114" s="30">
        <f t="shared" si="1169"/>
        <v>276</v>
      </c>
      <c r="KZ114" s="30">
        <f t="shared" si="1170"/>
        <v>276</v>
      </c>
      <c r="LA114" s="30">
        <f t="shared" si="1171"/>
        <v>276</v>
      </c>
      <c r="LB114" s="30">
        <f t="shared" si="1171"/>
        <v>276</v>
      </c>
      <c r="LC114" s="30">
        <f t="shared" si="1171"/>
        <v>276</v>
      </c>
      <c r="LD114" s="30">
        <f t="shared" si="1171"/>
        <v>276</v>
      </c>
      <c r="LE114" s="30">
        <f t="shared" si="1369"/>
        <v>276</v>
      </c>
      <c r="LF114" s="30">
        <f t="shared" si="1369"/>
        <v>306.36</v>
      </c>
      <c r="LG114" s="30">
        <f t="shared" si="1369"/>
        <v>317.39999999999998</v>
      </c>
      <c r="LH114" s="30">
        <f t="shared" si="1369"/>
        <v>317.39999999999998</v>
      </c>
      <c r="LI114" s="30">
        <f t="shared" si="1369"/>
        <v>317.39999999999998</v>
      </c>
      <c r="LJ114" s="30">
        <f t="shared" si="1533"/>
        <v>317.39999999999998</v>
      </c>
      <c r="LK114" s="30">
        <f t="shared" si="1533"/>
        <v>317.39999999999998</v>
      </c>
      <c r="LL114" s="30">
        <f t="shared" si="1533"/>
        <v>317.39999999999998</v>
      </c>
      <c r="LM114" s="30">
        <f t="shared" si="1533"/>
        <v>317.39999999999998</v>
      </c>
      <c r="LN114" s="30">
        <f t="shared" si="1533"/>
        <v>317.39999999999998</v>
      </c>
      <c r="LO114" s="30">
        <f t="shared" si="1533"/>
        <v>317.39999999999998</v>
      </c>
      <c r="LP114" s="30">
        <f t="shared" si="1533"/>
        <v>317.39999999999998</v>
      </c>
      <c r="LQ114" s="30">
        <f t="shared" si="1533"/>
        <v>317.39999999999998</v>
      </c>
      <c r="LR114" s="30">
        <f t="shared" si="1534"/>
        <v>317.39999999999998</v>
      </c>
      <c r="LS114" s="30">
        <f t="shared" si="1534"/>
        <v>317.39999999999998</v>
      </c>
      <c r="LT114" s="69">
        <f t="shared" si="1060"/>
        <v>317.39999999999998</v>
      </c>
      <c r="LU114" s="40">
        <f t="shared" si="1061"/>
        <v>317.39999999999998</v>
      </c>
      <c r="LV114" s="40">
        <f t="shared" si="1062"/>
        <v>0</v>
      </c>
    </row>
    <row r="115" spans="1:334" x14ac:dyDescent="0.25">
      <c r="A115" s="21">
        <f t="shared" si="1063"/>
        <v>114</v>
      </c>
      <c r="B115" s="22" t="s">
        <v>6</v>
      </c>
      <c r="C115" s="21" t="s">
        <v>1313</v>
      </c>
      <c r="D115" s="22" t="s">
        <v>7</v>
      </c>
      <c r="E115" s="23" t="s">
        <v>1306</v>
      </c>
      <c r="F115" s="21" t="s">
        <v>1307</v>
      </c>
      <c r="G115" s="23" t="s">
        <v>1417</v>
      </c>
      <c r="H115" s="24" t="s">
        <v>1339</v>
      </c>
      <c r="I115" s="21" t="s">
        <v>1338</v>
      </c>
      <c r="J115" s="94">
        <v>42643</v>
      </c>
      <c r="K115" s="94"/>
      <c r="L115" s="21" t="s">
        <v>275</v>
      </c>
      <c r="M115" s="51">
        <v>2671</v>
      </c>
      <c r="N115" s="51">
        <v>4461</v>
      </c>
      <c r="O115" s="26">
        <v>0</v>
      </c>
      <c r="P115" s="52"/>
      <c r="Q115" s="52"/>
      <c r="R115" s="52"/>
      <c r="S115" s="52"/>
      <c r="T115" s="51"/>
      <c r="U115" s="51"/>
      <c r="V115" s="51"/>
      <c r="W115" s="51"/>
      <c r="X115" s="51"/>
      <c r="Y115" s="51">
        <v>0</v>
      </c>
      <c r="Z115" s="51">
        <v>0</v>
      </c>
      <c r="AA115" s="51">
        <v>0</v>
      </c>
      <c r="AB115" s="51">
        <v>0</v>
      </c>
      <c r="AC115" s="51">
        <v>0</v>
      </c>
      <c r="AD115" s="51">
        <v>0</v>
      </c>
      <c r="AE115" s="51">
        <v>0</v>
      </c>
      <c r="AF115" s="51">
        <v>0</v>
      </c>
      <c r="AG115" s="51">
        <v>0</v>
      </c>
      <c r="AH115" s="51">
        <v>0</v>
      </c>
      <c r="AI115" s="51">
        <v>0</v>
      </c>
      <c r="AJ115" s="51">
        <v>0</v>
      </c>
      <c r="AK115" s="51">
        <v>0</v>
      </c>
      <c r="AL115" s="51">
        <v>0</v>
      </c>
      <c r="AM115" s="51">
        <v>0</v>
      </c>
      <c r="AN115" s="51">
        <v>0</v>
      </c>
      <c r="AO115" s="25">
        <v>0</v>
      </c>
      <c r="AP115" s="25">
        <v>0</v>
      </c>
      <c r="AQ115" s="25">
        <v>0</v>
      </c>
      <c r="AR115" s="25">
        <v>0</v>
      </c>
      <c r="AS115" s="25">
        <v>0</v>
      </c>
      <c r="AT115" s="25">
        <v>0</v>
      </c>
      <c r="AU115" s="25">
        <v>0</v>
      </c>
      <c r="AV115" s="25">
        <v>0</v>
      </c>
      <c r="AW115" s="25">
        <v>0</v>
      </c>
      <c r="AX115" s="25">
        <v>0</v>
      </c>
      <c r="AY115" s="25">
        <v>0</v>
      </c>
      <c r="AZ115" s="25">
        <v>0</v>
      </c>
      <c r="BA115" s="25">
        <v>0</v>
      </c>
      <c r="BB115" s="25">
        <v>0</v>
      </c>
      <c r="BC115" s="25">
        <v>0</v>
      </c>
      <c r="BD115" s="25">
        <v>0</v>
      </c>
      <c r="BE115" s="25">
        <v>0</v>
      </c>
      <c r="BF115" s="25">
        <v>0</v>
      </c>
      <c r="BG115" s="25">
        <v>0</v>
      </c>
      <c r="BH115" s="25">
        <v>0</v>
      </c>
      <c r="BI115" s="25">
        <v>0</v>
      </c>
      <c r="BJ115" s="25">
        <v>0</v>
      </c>
      <c r="BK115" s="25">
        <v>0</v>
      </c>
      <c r="BL115" s="25">
        <v>0</v>
      </c>
      <c r="BM115" s="25">
        <v>0</v>
      </c>
      <c r="BN115" s="25">
        <v>0</v>
      </c>
      <c r="BO115" s="75">
        <v>0</v>
      </c>
      <c r="BP115" s="28">
        <f t="shared" si="1057"/>
        <v>0</v>
      </c>
      <c r="BQ115" s="29">
        <f t="shared" si="1499"/>
        <v>0</v>
      </c>
      <c r="BR115" s="29">
        <f t="shared" si="1500"/>
        <v>0</v>
      </c>
      <c r="BS115" s="29">
        <f t="shared" si="1501"/>
        <v>0</v>
      </c>
      <c r="BT115" s="29">
        <f t="shared" si="1502"/>
        <v>0</v>
      </c>
      <c r="BU115" s="29">
        <f t="shared" si="1503"/>
        <v>0</v>
      </c>
      <c r="BV115" s="29">
        <f t="shared" si="1504"/>
        <v>0</v>
      </c>
      <c r="BW115" s="29">
        <f t="shared" si="1505"/>
        <v>0</v>
      </c>
      <c r="BX115" s="29">
        <f t="shared" si="1506"/>
        <v>0</v>
      </c>
      <c r="BY115" s="29">
        <f t="shared" si="1507"/>
        <v>0</v>
      </c>
      <c r="BZ115" s="29">
        <f t="shared" si="1508"/>
        <v>0</v>
      </c>
      <c r="CA115" s="29">
        <f t="shared" si="1509"/>
        <v>0</v>
      </c>
      <c r="CB115" s="29">
        <f t="shared" si="1510"/>
        <v>0</v>
      </c>
      <c r="CC115" s="29">
        <f t="shared" si="1511"/>
        <v>0</v>
      </c>
      <c r="CD115" s="29">
        <f t="shared" si="1512"/>
        <v>0</v>
      </c>
      <c r="CE115" s="29">
        <f t="shared" si="1513"/>
        <v>0</v>
      </c>
      <c r="CF115" s="29">
        <f t="shared" si="1514"/>
        <v>0</v>
      </c>
      <c r="CG115" s="29">
        <f t="shared" si="1515"/>
        <v>0</v>
      </c>
      <c r="CH115" s="29">
        <f t="shared" si="1516"/>
        <v>0</v>
      </c>
      <c r="CI115" s="29">
        <f t="shared" si="1517"/>
        <v>0</v>
      </c>
      <c r="CJ115" s="29">
        <f t="shared" si="1518"/>
        <v>0</v>
      </c>
      <c r="CK115" s="29">
        <f t="shared" si="1519"/>
        <v>0</v>
      </c>
      <c r="CL115" s="29">
        <f t="shared" si="1520"/>
        <v>0</v>
      </c>
      <c r="CM115" s="29">
        <f t="shared" si="1521"/>
        <v>0</v>
      </c>
      <c r="CN115" s="29">
        <f t="shared" si="1522"/>
        <v>0</v>
      </c>
      <c r="CO115" s="29">
        <f t="shared" si="1523"/>
        <v>0</v>
      </c>
      <c r="CP115" s="29">
        <f t="shared" si="1524"/>
        <v>0</v>
      </c>
      <c r="CQ115" s="29">
        <f t="shared" si="1525"/>
        <v>0</v>
      </c>
      <c r="CR115" s="29">
        <f t="shared" si="1497"/>
        <v>0</v>
      </c>
      <c r="CS115" s="29">
        <f t="shared" si="1496"/>
        <v>0</v>
      </c>
      <c r="CT115" s="29">
        <f t="shared" si="1496"/>
        <v>0</v>
      </c>
      <c r="CU115" s="29">
        <f t="shared" si="1496"/>
        <v>0</v>
      </c>
      <c r="CV115" s="29">
        <f t="shared" si="1496"/>
        <v>0</v>
      </c>
      <c r="CW115" s="29">
        <f t="shared" si="1496"/>
        <v>0</v>
      </c>
      <c r="CX115" s="29">
        <f t="shared" si="1488"/>
        <v>0</v>
      </c>
      <c r="CY115" s="29">
        <f t="shared" si="1488"/>
        <v>0</v>
      </c>
      <c r="CZ115" s="29">
        <f t="shared" si="1488"/>
        <v>0</v>
      </c>
      <c r="DA115" s="29">
        <f t="shared" si="1488"/>
        <v>0</v>
      </c>
      <c r="DB115" s="29">
        <f t="shared" si="1488"/>
        <v>0</v>
      </c>
      <c r="DC115" s="29">
        <f t="shared" si="1488"/>
        <v>0</v>
      </c>
      <c r="DD115" s="29">
        <f t="shared" si="1488"/>
        <v>0</v>
      </c>
      <c r="DE115" s="29">
        <f t="shared" si="1526"/>
        <v>0</v>
      </c>
      <c r="DF115" s="29">
        <f t="shared" si="1527"/>
        <v>0</v>
      </c>
      <c r="DG115" s="29">
        <f t="shared" si="1528"/>
        <v>0</v>
      </c>
      <c r="DH115" s="29">
        <f t="shared" si="1529"/>
        <v>0</v>
      </c>
      <c r="DI115" s="29">
        <f t="shared" si="1530"/>
        <v>0</v>
      </c>
      <c r="DJ115" s="29">
        <f t="shared" si="1531"/>
        <v>0</v>
      </c>
      <c r="DK115" s="29">
        <f t="shared" si="1531"/>
        <v>0</v>
      </c>
      <c r="DL115" s="29">
        <f t="shared" si="1531"/>
        <v>0</v>
      </c>
      <c r="DM115" s="29">
        <f t="shared" si="1531"/>
        <v>0</v>
      </c>
      <c r="DN115" s="29">
        <f t="shared" si="1498"/>
        <v>0</v>
      </c>
      <c r="DO115" s="29">
        <f t="shared" si="1498"/>
        <v>0</v>
      </c>
      <c r="DP115" s="29">
        <f t="shared" si="1498"/>
        <v>0</v>
      </c>
      <c r="DQ115" s="105">
        <f t="shared" si="1532"/>
        <v>0</v>
      </c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>
        <v>1092945</v>
      </c>
      <c r="FI115" s="25">
        <v>1092945</v>
      </c>
      <c r="FJ115" s="25">
        <v>1092945</v>
      </c>
      <c r="FK115" s="25">
        <v>1092945</v>
      </c>
      <c r="FL115" s="25">
        <v>1092945</v>
      </c>
      <c r="FM115" s="25">
        <v>1092945</v>
      </c>
      <c r="FN115" s="25">
        <v>1092945</v>
      </c>
      <c r="FO115" s="25">
        <v>1092945</v>
      </c>
      <c r="FP115" s="25">
        <v>1092945</v>
      </c>
      <c r="FQ115" s="75">
        <v>1092945</v>
      </c>
      <c r="FR115" s="28">
        <f t="shared" si="1058"/>
        <v>1092945</v>
      </c>
      <c r="FS115" s="51"/>
      <c r="FT115" s="51"/>
      <c r="FU115" s="51"/>
      <c r="FV115" s="51"/>
      <c r="FW115" s="51"/>
      <c r="FX115" s="51"/>
      <c r="FY115" s="51"/>
      <c r="FZ115" s="51"/>
      <c r="GA115" s="51"/>
      <c r="GB115" s="51"/>
      <c r="GC115" s="51"/>
      <c r="GD115" s="51"/>
      <c r="GE115" s="51"/>
      <c r="GF115" s="51"/>
      <c r="GG115" s="51"/>
      <c r="GH115" s="51"/>
      <c r="GI115" s="51"/>
      <c r="GJ115" s="51"/>
      <c r="GK115" s="51"/>
      <c r="GL115" s="51"/>
      <c r="GM115" s="51"/>
      <c r="GN115" s="51"/>
      <c r="GO115" s="51"/>
      <c r="GP115" s="51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75">
        <v>0</v>
      </c>
      <c r="HD115" s="75">
        <v>0</v>
      </c>
      <c r="HE115" s="75">
        <v>0</v>
      </c>
      <c r="HF115" s="75">
        <v>0</v>
      </c>
      <c r="HG115" s="75">
        <v>0</v>
      </c>
      <c r="HH115" s="75">
        <v>0</v>
      </c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>
        <v>0</v>
      </c>
      <c r="HO115" s="75">
        <v>0</v>
      </c>
      <c r="HP115" s="75">
        <v>0</v>
      </c>
      <c r="HQ115" s="75">
        <v>0</v>
      </c>
      <c r="HR115" s="75">
        <v>0</v>
      </c>
      <c r="HS115" s="51">
        <f t="shared" ref="HS115" si="1620">+DR115+FS115</f>
        <v>0</v>
      </c>
      <c r="HT115" s="51">
        <f t="shared" ref="HT115" si="1621">+DS115+FT115</f>
        <v>0</v>
      </c>
      <c r="HU115" s="51">
        <f t="shared" ref="HU115" si="1622">+DT115+FU115</f>
        <v>0</v>
      </c>
      <c r="HV115" s="51">
        <f t="shared" ref="HV115" si="1623">+DU115+FV115</f>
        <v>0</v>
      </c>
      <c r="HW115" s="51">
        <f t="shared" ref="HW115" si="1624">+DV115+FW115</f>
        <v>0</v>
      </c>
      <c r="HX115" s="51">
        <f t="shared" ref="HX115" si="1625">+DW115+FX115</f>
        <v>0</v>
      </c>
      <c r="HY115" s="51">
        <f t="shared" ref="HY115" si="1626">+DX115+FY115</f>
        <v>0</v>
      </c>
      <c r="HZ115" s="51">
        <f t="shared" ref="HZ115" si="1627">+DY115+FZ115</f>
        <v>0</v>
      </c>
      <c r="IA115" s="51">
        <f t="shared" ref="IA115" si="1628">+DZ115+GA115</f>
        <v>0</v>
      </c>
      <c r="IB115" s="51">
        <f t="shared" ref="IB115" si="1629">+EA115+GB115</f>
        <v>0</v>
      </c>
      <c r="IC115" s="51">
        <f t="shared" ref="IC115" si="1630">+EB115+GC115</f>
        <v>0</v>
      </c>
      <c r="ID115" s="51">
        <f t="shared" ref="ID115" si="1631">+EC115+GD115</f>
        <v>0</v>
      </c>
      <c r="IE115" s="51">
        <f t="shared" ref="IE115" si="1632">+ED115+GE115</f>
        <v>0</v>
      </c>
      <c r="IF115" s="51">
        <f t="shared" ref="IF115" si="1633">+EE115+GF115</f>
        <v>0</v>
      </c>
      <c r="IG115" s="51">
        <f t="shared" ref="IG115" si="1634">+EF115+GG115</f>
        <v>0</v>
      </c>
      <c r="IH115" s="51">
        <f t="shared" ref="IH115" si="1635">+EG115+GH115</f>
        <v>0</v>
      </c>
      <c r="II115" s="51">
        <f t="shared" ref="II115" si="1636">+EH115+GI115</f>
        <v>0</v>
      </c>
      <c r="IJ115" s="51">
        <f t="shared" ref="IJ115" si="1637">+EI115+GJ115</f>
        <v>0</v>
      </c>
      <c r="IK115" s="51">
        <f t="shared" ref="IK115" si="1638">+EJ115+GK115</f>
        <v>0</v>
      </c>
      <c r="IL115" s="51">
        <f t="shared" ref="IL115" si="1639">+EK115+GL115</f>
        <v>0</v>
      </c>
      <c r="IM115" s="51">
        <f t="shared" ref="IM115" si="1640">+EL115+GM115</f>
        <v>0</v>
      </c>
      <c r="IN115" s="51">
        <f t="shared" ref="IN115" si="1641">+EM115+GN115</f>
        <v>0</v>
      </c>
      <c r="IO115" s="51">
        <f t="shared" ref="IO115" si="1642">+EN115+GO115</f>
        <v>0</v>
      </c>
      <c r="IP115" s="51">
        <f t="shared" ref="IP115" si="1643">+EO115+GP115</f>
        <v>0</v>
      </c>
      <c r="IQ115" s="51">
        <f t="shared" ref="IQ115" si="1644">+EP115+GQ115</f>
        <v>0</v>
      </c>
      <c r="IR115" s="51">
        <f t="shared" ref="IR115" si="1645">+EQ115+GR115</f>
        <v>0</v>
      </c>
      <c r="IS115" s="51">
        <f t="shared" ref="IS115" si="1646">+ER115+GS115</f>
        <v>0</v>
      </c>
      <c r="IT115" s="51">
        <f t="shared" ref="IT115" si="1647">+ES115+GT115</f>
        <v>0</v>
      </c>
      <c r="IU115" s="51">
        <f t="shared" ref="IU115" si="1648">+ET115+GU115</f>
        <v>0</v>
      </c>
      <c r="IV115" s="51">
        <f t="shared" ref="IV115" si="1649">+EU115+GV115</f>
        <v>0</v>
      </c>
      <c r="IW115" s="51">
        <f t="shared" ref="IW115" si="1650">+EV115+GW115</f>
        <v>0</v>
      </c>
      <c r="IX115" s="25">
        <f t="shared" ref="IX115" si="1651">+EW115+GX115</f>
        <v>0</v>
      </c>
      <c r="IY115" s="25">
        <f t="shared" ref="IY115" si="1652">+EX115+GY115</f>
        <v>0</v>
      </c>
      <c r="IZ115" s="25">
        <f t="shared" ref="IZ115" si="1653">+EY115+GZ115</f>
        <v>0</v>
      </c>
      <c r="JA115" s="25">
        <f t="shared" ref="JA115" si="1654">+EZ115+HA115</f>
        <v>0</v>
      </c>
      <c r="JB115" s="25">
        <f t="shared" ref="JB115" si="1655">+FA115+HB115</f>
        <v>0</v>
      </c>
      <c r="JC115" s="25">
        <f t="shared" ref="JC115" si="1656">+FB115+HC115</f>
        <v>0</v>
      </c>
      <c r="JD115" s="25">
        <f t="shared" ref="JD115" si="1657">+FC115+HD115</f>
        <v>0</v>
      </c>
      <c r="JE115" s="25">
        <f t="shared" ref="JE115" si="1658">+FD115+HE115</f>
        <v>0</v>
      </c>
      <c r="JF115" s="25">
        <f t="shared" ref="JF115" si="1659">+FE115+HF115</f>
        <v>0</v>
      </c>
      <c r="JG115" s="25">
        <f t="shared" ref="JG115" si="1660">+FF115+HG115</f>
        <v>0</v>
      </c>
      <c r="JH115" s="25">
        <f t="shared" ref="JH115" si="1661">+FG115+HH115</f>
        <v>0</v>
      </c>
      <c r="JI115" s="25">
        <f>+FH115+HI115</f>
        <v>1092945</v>
      </c>
      <c r="JJ115" s="25">
        <f t="shared" si="1615"/>
        <v>1092945</v>
      </c>
      <c r="JK115" s="25">
        <f t="shared" si="1616"/>
        <v>1092945</v>
      </c>
      <c r="JL115" s="25">
        <f t="shared" si="1492"/>
        <v>1092945</v>
      </c>
      <c r="JM115" s="25">
        <f t="shared" si="1493"/>
        <v>1092945</v>
      </c>
      <c r="JN115" s="25">
        <f t="shared" si="1295"/>
        <v>1092945</v>
      </c>
      <c r="JO115" s="25">
        <f t="shared" si="1296"/>
        <v>1092945</v>
      </c>
      <c r="JP115" s="25">
        <f t="shared" ref="JP115:JP134" si="1662">+FO115+HP115</f>
        <v>1092945</v>
      </c>
      <c r="JQ115" s="25">
        <f t="shared" ref="JQ115:JQ134" si="1663">+FP115+HQ115</f>
        <v>1092945</v>
      </c>
      <c r="JR115" s="25">
        <f t="shared" ref="JR115:JR134" si="1664">+FQ115+HR115</f>
        <v>1092945</v>
      </c>
      <c r="JS115" s="28">
        <f t="shared" si="1059"/>
        <v>1092945</v>
      </c>
      <c r="JT115" s="30">
        <f t="shared" ref="JT115" si="1665">+HS115/$N115</f>
        <v>0</v>
      </c>
      <c r="JU115" s="30">
        <f t="shared" ref="JU115" si="1666">+HT115/$N115</f>
        <v>0</v>
      </c>
      <c r="JV115" s="30">
        <f t="shared" ref="JV115" si="1667">+HU115/$N115</f>
        <v>0</v>
      </c>
      <c r="JW115" s="30">
        <f t="shared" ref="JW115" si="1668">+HV115/$N115</f>
        <v>0</v>
      </c>
      <c r="JX115" s="30">
        <f t="shared" ref="JX115" si="1669">+HW115/$N115</f>
        <v>0</v>
      </c>
      <c r="JY115" s="30">
        <f t="shared" ref="JY115" si="1670">+HX115/$N115</f>
        <v>0</v>
      </c>
      <c r="JZ115" s="30">
        <f t="shared" ref="JZ115" si="1671">+HY115/$N115</f>
        <v>0</v>
      </c>
      <c r="KA115" s="30">
        <f t="shared" ref="KA115" si="1672">+HZ115/$N115</f>
        <v>0</v>
      </c>
      <c r="KB115" s="30">
        <f t="shared" ref="KB115" si="1673">+IA115/$N115</f>
        <v>0</v>
      </c>
      <c r="KC115" s="30">
        <f t="shared" ref="KC115" si="1674">+IB115/$N115</f>
        <v>0</v>
      </c>
      <c r="KD115" s="30">
        <f t="shared" ref="KD115" si="1675">+IC115/$N115</f>
        <v>0</v>
      </c>
      <c r="KE115" s="30">
        <f t="shared" ref="KE115" si="1676">+ID115/$N115</f>
        <v>0</v>
      </c>
      <c r="KF115" s="30">
        <f t="shared" ref="KF115" si="1677">+IE115/$N115</f>
        <v>0</v>
      </c>
      <c r="KG115" s="30">
        <f t="shared" ref="KG115" si="1678">+IF115/$N115</f>
        <v>0</v>
      </c>
      <c r="KH115" s="30">
        <f t="shared" ref="KH115" si="1679">+IG115/$N115</f>
        <v>0</v>
      </c>
      <c r="KI115" s="30">
        <f t="shared" ref="KI115" si="1680">+IH115/$N115</f>
        <v>0</v>
      </c>
      <c r="KJ115" s="30">
        <f t="shared" ref="KJ115" si="1681">+II115/$N115</f>
        <v>0</v>
      </c>
      <c r="KK115" s="30">
        <f t="shared" ref="KK115" si="1682">+IJ115/$N115</f>
        <v>0</v>
      </c>
      <c r="KL115" s="30">
        <f t="shared" ref="KL115" si="1683">+IK115/$N115</f>
        <v>0</v>
      </c>
      <c r="KM115" s="30">
        <f t="shared" ref="KM115" si="1684">+IL115/$N115</f>
        <v>0</v>
      </c>
      <c r="KN115" s="30">
        <f t="shared" ref="KN115" si="1685">+IM115/$N115</f>
        <v>0</v>
      </c>
      <c r="KO115" s="30">
        <f t="shared" ref="KO115" si="1686">+IN115/$N115</f>
        <v>0</v>
      </c>
      <c r="KP115" s="30">
        <f t="shared" ref="KP115" si="1687">+IO115/$N115</f>
        <v>0</v>
      </c>
      <c r="KQ115" s="30">
        <f t="shared" ref="KQ115" si="1688">+IP115/$N115</f>
        <v>0</v>
      </c>
      <c r="KR115" s="30">
        <f t="shared" ref="KR115" si="1689">+IQ115/$N115</f>
        <v>0</v>
      </c>
      <c r="KS115" s="30">
        <f t="shared" ref="KS115" si="1690">+IR115/$N115</f>
        <v>0</v>
      </c>
      <c r="KT115" s="30">
        <f t="shared" ref="KT115" si="1691">+IS115/$N115</f>
        <v>0</v>
      </c>
      <c r="KU115" s="30">
        <f t="shared" ref="KU115" si="1692">+IT115/$N115</f>
        <v>0</v>
      </c>
      <c r="KV115" s="30">
        <f t="shared" ref="KV115" si="1693">+IU115/$N115</f>
        <v>0</v>
      </c>
      <c r="KW115" s="30">
        <f t="shared" ref="KW115" si="1694">+IV115/$N115</f>
        <v>0</v>
      </c>
      <c r="KX115" s="30">
        <f t="shared" ref="KX115" si="1695">+IW115/$N115</f>
        <v>0</v>
      </c>
      <c r="KY115" s="30">
        <f t="shared" ref="KY115" si="1696">+IX115/$N115</f>
        <v>0</v>
      </c>
      <c r="KZ115" s="30">
        <f t="shared" ref="KZ115:LI115" si="1697">+IY115/$N115</f>
        <v>0</v>
      </c>
      <c r="LA115" s="30">
        <f t="shared" si="1697"/>
        <v>0</v>
      </c>
      <c r="LB115" s="30">
        <f t="shared" si="1697"/>
        <v>0</v>
      </c>
      <c r="LC115" s="30">
        <f t="shared" si="1697"/>
        <v>0</v>
      </c>
      <c r="LD115" s="30">
        <f t="shared" si="1697"/>
        <v>0</v>
      </c>
      <c r="LE115" s="30">
        <f t="shared" si="1697"/>
        <v>0</v>
      </c>
      <c r="LF115" s="30">
        <f t="shared" si="1697"/>
        <v>0</v>
      </c>
      <c r="LG115" s="30">
        <f t="shared" si="1697"/>
        <v>0</v>
      </c>
      <c r="LH115" s="30">
        <f t="shared" si="1697"/>
        <v>0</v>
      </c>
      <c r="LI115" s="30">
        <f t="shared" si="1697"/>
        <v>0</v>
      </c>
      <c r="LJ115" s="30">
        <f t="shared" ref="LJ115:LS115" si="1698">+JI115/$N115</f>
        <v>245</v>
      </c>
      <c r="LK115" s="30">
        <f t="shared" si="1698"/>
        <v>245</v>
      </c>
      <c r="LL115" s="30">
        <f t="shared" si="1698"/>
        <v>245</v>
      </c>
      <c r="LM115" s="30">
        <f t="shared" si="1698"/>
        <v>245</v>
      </c>
      <c r="LN115" s="30">
        <f t="shared" si="1698"/>
        <v>245</v>
      </c>
      <c r="LO115" s="30">
        <f t="shared" si="1698"/>
        <v>245</v>
      </c>
      <c r="LP115" s="30">
        <f t="shared" si="1698"/>
        <v>245</v>
      </c>
      <c r="LQ115" s="30">
        <f t="shared" si="1698"/>
        <v>245</v>
      </c>
      <c r="LR115" s="30">
        <f t="shared" si="1698"/>
        <v>245</v>
      </c>
      <c r="LS115" s="30">
        <f t="shared" si="1698"/>
        <v>245</v>
      </c>
      <c r="LT115" s="69">
        <f t="shared" si="1060"/>
        <v>245</v>
      </c>
      <c r="LU115" s="40">
        <f t="shared" si="1061"/>
        <v>245</v>
      </c>
      <c r="LV115" s="40">
        <f t="shared" si="1062"/>
        <v>0</v>
      </c>
    </row>
    <row r="116" spans="1:334" x14ac:dyDescent="0.25">
      <c r="A116" s="21">
        <f t="shared" si="1063"/>
        <v>115</v>
      </c>
      <c r="B116" s="22" t="s">
        <v>6</v>
      </c>
      <c r="C116" s="21" t="s">
        <v>768</v>
      </c>
      <c r="D116" s="22" t="s">
        <v>63</v>
      </c>
      <c r="E116" s="23" t="s">
        <v>888</v>
      </c>
      <c r="F116" s="21" t="s">
        <v>1145</v>
      </c>
      <c r="G116" s="23" t="s">
        <v>767</v>
      </c>
      <c r="H116" s="24" t="s">
        <v>463</v>
      </c>
      <c r="I116" s="21" t="s">
        <v>196</v>
      </c>
      <c r="J116" s="94">
        <v>42510</v>
      </c>
      <c r="K116" s="94">
        <v>44575</v>
      </c>
      <c r="L116" s="21" t="s">
        <v>275</v>
      </c>
      <c r="M116" s="51">
        <v>6122</v>
      </c>
      <c r="N116" s="51">
        <v>10224</v>
      </c>
      <c r="O116" s="26">
        <v>0.11</v>
      </c>
      <c r="P116" s="52"/>
      <c r="Q116" s="52"/>
      <c r="R116" s="52"/>
      <c r="S116" s="52"/>
      <c r="T116" s="51"/>
      <c r="U116" s="51"/>
      <c r="V116" s="51"/>
      <c r="W116" s="51"/>
      <c r="X116" s="51"/>
      <c r="Y116" s="51">
        <v>0</v>
      </c>
      <c r="Z116" s="51">
        <v>0</v>
      </c>
      <c r="AA116" s="51">
        <v>0</v>
      </c>
      <c r="AB116" s="51">
        <v>0</v>
      </c>
      <c r="AC116" s="51">
        <v>0</v>
      </c>
      <c r="AD116" s="51">
        <v>0</v>
      </c>
      <c r="AE116" s="51">
        <v>0</v>
      </c>
      <c r="AF116" s="51">
        <v>0</v>
      </c>
      <c r="AG116" s="51">
        <v>0</v>
      </c>
      <c r="AH116" s="51">
        <v>0</v>
      </c>
      <c r="AI116" s="51">
        <v>0</v>
      </c>
      <c r="AJ116" s="51">
        <v>0</v>
      </c>
      <c r="AK116" s="51">
        <v>0</v>
      </c>
      <c r="AL116" s="51">
        <v>0</v>
      </c>
      <c r="AM116" s="51">
        <v>0</v>
      </c>
      <c r="AN116" s="51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v>0</v>
      </c>
      <c r="BA116" s="25">
        <v>4615959</v>
      </c>
      <c r="BB116" s="25">
        <v>6197760.9600000018</v>
      </c>
      <c r="BC116" s="25">
        <v>9430087.8900000006</v>
      </c>
      <c r="BD116" s="75">
        <v>5420591.5199999996</v>
      </c>
      <c r="BE116" s="75">
        <v>4466255.1100000003</v>
      </c>
      <c r="BF116" s="75">
        <v>6193850.4400000004</v>
      </c>
      <c r="BG116" s="75">
        <v>2020167.19</v>
      </c>
      <c r="BH116" s="75">
        <v>6103783.2999999998</v>
      </c>
      <c r="BI116" s="75">
        <v>6882571</v>
      </c>
      <c r="BJ116" s="75">
        <v>3328694.1</v>
      </c>
      <c r="BK116" s="75">
        <v>4077231.2</v>
      </c>
      <c r="BL116" s="75">
        <v>4724942.38</v>
      </c>
      <c r="BM116" s="75">
        <v>4362164.25</v>
      </c>
      <c r="BN116" s="75">
        <v>5798972</v>
      </c>
      <c r="BO116" s="75">
        <v>5414141.1600000001</v>
      </c>
      <c r="BP116" s="28">
        <f t="shared" si="1057"/>
        <v>5075054.9474999998</v>
      </c>
      <c r="BQ116" s="29">
        <f t="shared" si="1499"/>
        <v>0</v>
      </c>
      <c r="BR116" s="29">
        <f t="shared" si="1500"/>
        <v>0</v>
      </c>
      <c r="BS116" s="29">
        <f t="shared" si="1501"/>
        <v>0</v>
      </c>
      <c r="BT116" s="29">
        <f t="shared" si="1502"/>
        <v>0</v>
      </c>
      <c r="BU116" s="29">
        <f t="shared" si="1503"/>
        <v>0</v>
      </c>
      <c r="BV116" s="29">
        <f t="shared" si="1504"/>
        <v>0</v>
      </c>
      <c r="BW116" s="29">
        <f t="shared" si="1505"/>
        <v>0</v>
      </c>
      <c r="BX116" s="29">
        <f t="shared" si="1506"/>
        <v>0</v>
      </c>
      <c r="BY116" s="29">
        <f t="shared" si="1507"/>
        <v>0</v>
      </c>
      <c r="BZ116" s="29">
        <f t="shared" si="1508"/>
        <v>0</v>
      </c>
      <c r="CA116" s="29">
        <f t="shared" si="1509"/>
        <v>0</v>
      </c>
      <c r="CB116" s="29">
        <f t="shared" si="1510"/>
        <v>0</v>
      </c>
      <c r="CC116" s="29">
        <f t="shared" si="1511"/>
        <v>0</v>
      </c>
      <c r="CD116" s="29">
        <f t="shared" si="1512"/>
        <v>0</v>
      </c>
      <c r="CE116" s="29">
        <f t="shared" si="1513"/>
        <v>0</v>
      </c>
      <c r="CF116" s="29">
        <f t="shared" si="1514"/>
        <v>0</v>
      </c>
      <c r="CG116" s="29">
        <f t="shared" si="1515"/>
        <v>0</v>
      </c>
      <c r="CH116" s="29">
        <f t="shared" si="1516"/>
        <v>0</v>
      </c>
      <c r="CI116" s="29">
        <f t="shared" si="1517"/>
        <v>0</v>
      </c>
      <c r="CJ116" s="29">
        <f t="shared" si="1518"/>
        <v>0</v>
      </c>
      <c r="CK116" s="29">
        <f t="shared" si="1519"/>
        <v>0</v>
      </c>
      <c r="CL116" s="29">
        <f t="shared" si="1520"/>
        <v>0</v>
      </c>
      <c r="CM116" s="29">
        <f t="shared" si="1521"/>
        <v>0</v>
      </c>
      <c r="CN116" s="29">
        <f t="shared" si="1522"/>
        <v>0</v>
      </c>
      <c r="CO116" s="29">
        <f t="shared" si="1523"/>
        <v>0</v>
      </c>
      <c r="CP116" s="29">
        <f t="shared" si="1524"/>
        <v>0</v>
      </c>
      <c r="CQ116" s="29">
        <f t="shared" si="1525"/>
        <v>0</v>
      </c>
      <c r="CR116" s="29">
        <f t="shared" si="1497"/>
        <v>0</v>
      </c>
      <c r="CS116" s="29">
        <f t="shared" si="1496"/>
        <v>0</v>
      </c>
      <c r="CT116" s="29">
        <f t="shared" si="1496"/>
        <v>0</v>
      </c>
      <c r="CU116" s="29">
        <f t="shared" si="1496"/>
        <v>0</v>
      </c>
      <c r="CV116" s="29">
        <f t="shared" si="1496"/>
        <v>0</v>
      </c>
      <c r="CW116" s="29">
        <f t="shared" si="1496"/>
        <v>0</v>
      </c>
      <c r="CX116" s="29">
        <f t="shared" si="1488"/>
        <v>0</v>
      </c>
      <c r="CY116" s="29">
        <f t="shared" si="1488"/>
        <v>0</v>
      </c>
      <c r="CZ116" s="29">
        <f t="shared" si="1488"/>
        <v>0</v>
      </c>
      <c r="DA116" s="29">
        <f t="shared" si="1488"/>
        <v>0</v>
      </c>
      <c r="DB116" s="29">
        <f t="shared" si="1488"/>
        <v>753.99526298595231</v>
      </c>
      <c r="DC116" s="29">
        <f t="shared" si="1488"/>
        <v>1012.3751976478278</v>
      </c>
      <c r="DD116" s="29">
        <f t="shared" si="1488"/>
        <v>1540.3606484808886</v>
      </c>
      <c r="DE116" s="29">
        <f t="shared" si="1526"/>
        <v>885.42821300228672</v>
      </c>
      <c r="DF116" s="29">
        <f t="shared" si="1527"/>
        <v>729.54183436785365</v>
      </c>
      <c r="DG116" s="29">
        <f t="shared" si="1528"/>
        <v>1011.7364325383862</v>
      </c>
      <c r="DH116" s="29">
        <f t="shared" si="1529"/>
        <v>329.98483992159424</v>
      </c>
      <c r="DI116" s="29">
        <f t="shared" si="1530"/>
        <v>997.02438745508005</v>
      </c>
      <c r="DJ116" s="29">
        <f t="shared" si="1531"/>
        <v>1124.235707285201</v>
      </c>
      <c r="DK116" s="29">
        <f t="shared" si="1531"/>
        <v>543.72657628226068</v>
      </c>
      <c r="DL116" s="29">
        <f t="shared" si="1531"/>
        <v>665.99660241751064</v>
      </c>
      <c r="DM116" s="29">
        <f t="shared" si="1531"/>
        <v>771.7971871937275</v>
      </c>
      <c r="DN116" s="29">
        <f t="shared" si="1498"/>
        <v>712.53908036589348</v>
      </c>
      <c r="DO116" s="29">
        <f t="shared" si="1498"/>
        <v>947.23489055864093</v>
      </c>
      <c r="DP116" s="29">
        <f t="shared" si="1498"/>
        <v>884.37457693564193</v>
      </c>
      <c r="DQ116" s="105">
        <f t="shared" si="1532"/>
        <v>828.98643376347593</v>
      </c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>
        <v>437042</v>
      </c>
      <c r="FD116" s="25">
        <v>1311125</v>
      </c>
      <c r="FE116" s="25">
        <v>1311125</v>
      </c>
      <c r="FF116" s="25">
        <v>1311125</v>
      </c>
      <c r="FG116" s="25">
        <v>1311125</v>
      </c>
      <c r="FH116" s="25">
        <v>1311125</v>
      </c>
      <c r="FI116" s="25">
        <v>1311125</v>
      </c>
      <c r="FJ116" s="25">
        <v>1311125</v>
      </c>
      <c r="FK116" s="25">
        <v>1311125</v>
      </c>
      <c r="FL116" s="25">
        <v>1311125</v>
      </c>
      <c r="FM116" s="25">
        <v>1311125</v>
      </c>
      <c r="FN116" s="25">
        <v>1311125</v>
      </c>
      <c r="FO116" s="25">
        <v>1311125</v>
      </c>
      <c r="FP116" s="25">
        <v>1311125</v>
      </c>
      <c r="FQ116" s="75">
        <v>1311125</v>
      </c>
      <c r="FR116" s="28">
        <f t="shared" si="1058"/>
        <v>1311125</v>
      </c>
      <c r="FS116" s="51">
        <v>0</v>
      </c>
      <c r="FT116" s="51">
        <v>0</v>
      </c>
      <c r="FU116" s="51">
        <v>0</v>
      </c>
      <c r="FV116" s="51">
        <v>0</v>
      </c>
      <c r="FW116" s="51">
        <v>0</v>
      </c>
      <c r="FX116" s="51">
        <v>0</v>
      </c>
      <c r="FY116" s="51">
        <v>0</v>
      </c>
      <c r="FZ116" s="51">
        <v>0</v>
      </c>
      <c r="GA116" s="51">
        <v>0</v>
      </c>
      <c r="GB116" s="51">
        <v>0</v>
      </c>
      <c r="GC116" s="51">
        <v>0</v>
      </c>
      <c r="GD116" s="51">
        <v>0</v>
      </c>
      <c r="GE116" s="51">
        <v>0</v>
      </c>
      <c r="GF116" s="51">
        <v>0</v>
      </c>
      <c r="GG116" s="51">
        <v>0</v>
      </c>
      <c r="GH116" s="51">
        <v>0</v>
      </c>
      <c r="GI116" s="51">
        <v>0</v>
      </c>
      <c r="GJ116" s="51">
        <v>0</v>
      </c>
      <c r="GK116" s="51">
        <v>0</v>
      </c>
      <c r="GL116" s="51">
        <v>0</v>
      </c>
      <c r="GM116" s="51">
        <v>0</v>
      </c>
      <c r="GN116" s="51">
        <v>0</v>
      </c>
      <c r="GO116" s="51">
        <v>0</v>
      </c>
      <c r="GP116" s="51">
        <v>0</v>
      </c>
      <c r="GQ116" s="25">
        <v>0</v>
      </c>
      <c r="GR116" s="25">
        <v>0</v>
      </c>
      <c r="GS116" s="25">
        <v>0</v>
      </c>
      <c r="GT116" s="25">
        <v>0</v>
      </c>
      <c r="GU116" s="25">
        <v>0</v>
      </c>
      <c r="GV116" s="25">
        <v>0</v>
      </c>
      <c r="GW116" s="25">
        <v>0</v>
      </c>
      <c r="GX116" s="25">
        <v>0</v>
      </c>
      <c r="GY116" s="25">
        <v>0</v>
      </c>
      <c r="GZ116" s="25">
        <v>0</v>
      </c>
      <c r="HA116" s="25">
        <v>0</v>
      </c>
      <c r="HB116" s="25">
        <v>0</v>
      </c>
      <c r="HC116" s="75">
        <v>0</v>
      </c>
      <c r="HD116" s="75">
        <v>0</v>
      </c>
      <c r="HE116" s="75">
        <v>0</v>
      </c>
      <c r="HF116" s="75">
        <v>0</v>
      </c>
      <c r="HG116" s="75">
        <v>0</v>
      </c>
      <c r="HH116" s="75">
        <v>0</v>
      </c>
      <c r="HI116" s="75">
        <v>0</v>
      </c>
      <c r="HJ116" s="75">
        <v>0</v>
      </c>
      <c r="HK116" s="75">
        <v>0</v>
      </c>
      <c r="HL116" s="75">
        <v>0</v>
      </c>
      <c r="HM116" s="75">
        <v>0</v>
      </c>
      <c r="HN116" s="75">
        <v>0</v>
      </c>
      <c r="HO116" s="75">
        <v>0</v>
      </c>
      <c r="HP116" s="75">
        <v>0</v>
      </c>
      <c r="HQ116" s="75">
        <v>0</v>
      </c>
      <c r="HR116" s="75">
        <v>0</v>
      </c>
      <c r="HS116" s="51">
        <f t="shared" ref="HS116" si="1699">+DR116+FS116</f>
        <v>0</v>
      </c>
      <c r="HT116" s="51">
        <f t="shared" ref="HT116" si="1700">+DS116+FT116</f>
        <v>0</v>
      </c>
      <c r="HU116" s="51">
        <f t="shared" ref="HU116" si="1701">+DT116+FU116</f>
        <v>0</v>
      </c>
      <c r="HV116" s="51">
        <f t="shared" ref="HV116" si="1702">+DU116+FV116</f>
        <v>0</v>
      </c>
      <c r="HW116" s="51">
        <f t="shared" ref="HW116" si="1703">+DV116+FW116</f>
        <v>0</v>
      </c>
      <c r="HX116" s="51">
        <f t="shared" ref="HX116" si="1704">+DW116+FX116</f>
        <v>0</v>
      </c>
      <c r="HY116" s="51">
        <f t="shared" ref="HY116" si="1705">+DX116+FY116</f>
        <v>0</v>
      </c>
      <c r="HZ116" s="51">
        <f t="shared" ref="HZ116" si="1706">+DY116+FZ116</f>
        <v>0</v>
      </c>
      <c r="IA116" s="51">
        <f t="shared" ref="IA116" si="1707">+DZ116+GA116</f>
        <v>0</v>
      </c>
      <c r="IB116" s="51">
        <f t="shared" ref="IB116" si="1708">+EA116+GB116</f>
        <v>0</v>
      </c>
      <c r="IC116" s="51">
        <f t="shared" ref="IC116" si="1709">+EB116+GC116</f>
        <v>0</v>
      </c>
      <c r="ID116" s="51">
        <f t="shared" ref="ID116" si="1710">+EC116+GD116</f>
        <v>0</v>
      </c>
      <c r="IE116" s="51">
        <f t="shared" ref="IE116" si="1711">+ED116+GE116</f>
        <v>0</v>
      </c>
      <c r="IF116" s="51">
        <f t="shared" ref="IF116" si="1712">+EE116+GF116</f>
        <v>0</v>
      </c>
      <c r="IG116" s="51">
        <f t="shared" ref="IG116" si="1713">+EF116+GG116</f>
        <v>0</v>
      </c>
      <c r="IH116" s="51">
        <f t="shared" ref="IH116" si="1714">+EG116+GH116</f>
        <v>0</v>
      </c>
      <c r="II116" s="51">
        <f t="shared" ref="II116" si="1715">+EH116+GI116</f>
        <v>0</v>
      </c>
      <c r="IJ116" s="51">
        <f t="shared" ref="IJ116" si="1716">+EI116+GJ116</f>
        <v>0</v>
      </c>
      <c r="IK116" s="51">
        <f t="shared" ref="IK116" si="1717">+EJ116+GK116</f>
        <v>0</v>
      </c>
      <c r="IL116" s="51">
        <f t="shared" ref="IL116" si="1718">+EK116+GL116</f>
        <v>0</v>
      </c>
      <c r="IM116" s="51">
        <f t="shared" ref="IM116" si="1719">+EL116+GM116</f>
        <v>0</v>
      </c>
      <c r="IN116" s="51">
        <f t="shared" ref="IN116" si="1720">+EM116+GN116</f>
        <v>0</v>
      </c>
      <c r="IO116" s="51">
        <f t="shared" ref="IO116" si="1721">+EN116+GO116</f>
        <v>0</v>
      </c>
      <c r="IP116" s="51">
        <f t="shared" ref="IP116" si="1722">+EO116+GP116</f>
        <v>0</v>
      </c>
      <c r="IQ116" s="51">
        <f t="shared" ref="IQ116" si="1723">+EP116+GQ116</f>
        <v>0</v>
      </c>
      <c r="IR116" s="51">
        <f t="shared" ref="IR116" si="1724">+EQ116+GR116</f>
        <v>0</v>
      </c>
      <c r="IS116" s="51">
        <f t="shared" ref="IS116" si="1725">+ER116+GS116</f>
        <v>0</v>
      </c>
      <c r="IT116" s="51">
        <f t="shared" ref="IT116" si="1726">+ES116+GT116</f>
        <v>0</v>
      </c>
      <c r="IU116" s="51">
        <f t="shared" ref="IU116" si="1727">+ET116+GU116</f>
        <v>0</v>
      </c>
      <c r="IV116" s="51">
        <f t="shared" ref="IV116" si="1728">+EU116+GV116</f>
        <v>0</v>
      </c>
      <c r="IW116" s="51">
        <f t="shared" ref="IW116" si="1729">+EV116+GW116</f>
        <v>0</v>
      </c>
      <c r="IX116" s="25">
        <f t="shared" ref="IX116" si="1730">+EW116+GX116</f>
        <v>0</v>
      </c>
      <c r="IY116" s="25">
        <f t="shared" ref="IY116" si="1731">+EX116+GY116</f>
        <v>0</v>
      </c>
      <c r="IZ116" s="25">
        <f t="shared" ref="IZ116" si="1732">+EY116+GZ116</f>
        <v>0</v>
      </c>
      <c r="JA116" s="25">
        <f t="shared" ref="JA116" si="1733">+EZ116+HA116</f>
        <v>0</v>
      </c>
      <c r="JB116" s="25">
        <f t="shared" ref="JB116" si="1734">+FA116+HB116</f>
        <v>0</v>
      </c>
      <c r="JC116" s="25">
        <f t="shared" ref="JC116" si="1735">+FB116+HC116</f>
        <v>0</v>
      </c>
      <c r="JD116" s="25">
        <f t="shared" si="835"/>
        <v>437042</v>
      </c>
      <c r="JE116" s="25">
        <f t="shared" si="836"/>
        <v>1311125</v>
      </c>
      <c r="JF116" s="25">
        <f t="shared" si="1367"/>
        <v>1311125</v>
      </c>
      <c r="JG116" s="25">
        <f t="shared" si="1368"/>
        <v>1311125</v>
      </c>
      <c r="JH116" s="25">
        <f t="shared" ref="JH116:JH151" si="1736">+FG116+HH116</f>
        <v>1311125</v>
      </c>
      <c r="JI116" s="25">
        <f t="shared" ref="JI116:JI151" si="1737">+FH116+HI116</f>
        <v>1311125</v>
      </c>
      <c r="JJ116" s="25">
        <f t="shared" si="1615"/>
        <v>1311125</v>
      </c>
      <c r="JK116" s="25">
        <f t="shared" si="1616"/>
        <v>1311125</v>
      </c>
      <c r="JL116" s="25">
        <f t="shared" si="1492"/>
        <v>1311125</v>
      </c>
      <c r="JM116" s="25">
        <f t="shared" si="1493"/>
        <v>1311125</v>
      </c>
      <c r="JN116" s="25">
        <f t="shared" si="1295"/>
        <v>1311125</v>
      </c>
      <c r="JO116" s="25">
        <f t="shared" si="1296"/>
        <v>1311125</v>
      </c>
      <c r="JP116" s="25">
        <f t="shared" si="1662"/>
        <v>1311125</v>
      </c>
      <c r="JQ116" s="25">
        <f t="shared" si="1663"/>
        <v>1311125</v>
      </c>
      <c r="JR116" s="25">
        <f t="shared" si="1664"/>
        <v>1311125</v>
      </c>
      <c r="JS116" s="28">
        <f t="shared" si="1059"/>
        <v>1311125</v>
      </c>
      <c r="JT116" s="30">
        <f t="shared" ref="JT116" si="1738">+HS116/$N116</f>
        <v>0</v>
      </c>
      <c r="JU116" s="30">
        <f t="shared" ref="JU116" si="1739">+HT116/$N116</f>
        <v>0</v>
      </c>
      <c r="JV116" s="30">
        <f t="shared" ref="JV116" si="1740">+HU116/$N116</f>
        <v>0</v>
      </c>
      <c r="JW116" s="30">
        <f t="shared" ref="JW116" si="1741">+HV116/$N116</f>
        <v>0</v>
      </c>
      <c r="JX116" s="30">
        <f t="shared" ref="JX116" si="1742">+HW116/$N116</f>
        <v>0</v>
      </c>
      <c r="JY116" s="30">
        <f t="shared" ref="JY116" si="1743">+HX116/$N116</f>
        <v>0</v>
      </c>
      <c r="JZ116" s="30">
        <f t="shared" ref="JZ116" si="1744">+HY116/$N116</f>
        <v>0</v>
      </c>
      <c r="KA116" s="30">
        <f t="shared" ref="KA116" si="1745">+HZ116/$N116</f>
        <v>0</v>
      </c>
      <c r="KB116" s="30">
        <f t="shared" ref="KB116" si="1746">+IA116/$N116</f>
        <v>0</v>
      </c>
      <c r="KC116" s="30">
        <f t="shared" ref="KC116" si="1747">+IB116/$N116</f>
        <v>0</v>
      </c>
      <c r="KD116" s="30">
        <f t="shared" ref="KD116" si="1748">+IC116/$N116</f>
        <v>0</v>
      </c>
      <c r="KE116" s="30">
        <f t="shared" ref="KE116" si="1749">+ID116/$N116</f>
        <v>0</v>
      </c>
      <c r="KF116" s="30">
        <f t="shared" ref="KF116" si="1750">+IE116/$N116</f>
        <v>0</v>
      </c>
      <c r="KG116" s="30">
        <f t="shared" ref="KG116" si="1751">+IF116/$N116</f>
        <v>0</v>
      </c>
      <c r="KH116" s="30">
        <f t="shared" ref="KH116" si="1752">+IG116/$N116</f>
        <v>0</v>
      </c>
      <c r="KI116" s="30">
        <f t="shared" ref="KI116" si="1753">+IH116/$N116</f>
        <v>0</v>
      </c>
      <c r="KJ116" s="30">
        <f t="shared" ref="KJ116" si="1754">+II116/$N116</f>
        <v>0</v>
      </c>
      <c r="KK116" s="30">
        <f t="shared" ref="KK116" si="1755">+IJ116/$N116</f>
        <v>0</v>
      </c>
      <c r="KL116" s="30">
        <f t="shared" ref="KL116" si="1756">+IK116/$N116</f>
        <v>0</v>
      </c>
      <c r="KM116" s="30">
        <f t="shared" ref="KM116" si="1757">+IL116/$N116</f>
        <v>0</v>
      </c>
      <c r="KN116" s="30">
        <f t="shared" ref="KN116" si="1758">+IM116/$N116</f>
        <v>0</v>
      </c>
      <c r="KO116" s="30">
        <f t="shared" ref="KO116" si="1759">+IN116/$N116</f>
        <v>0</v>
      </c>
      <c r="KP116" s="30">
        <f t="shared" ref="KP116" si="1760">+IO116/$N116</f>
        <v>0</v>
      </c>
      <c r="KQ116" s="30">
        <f t="shared" ref="KQ116" si="1761">+IP116/$N116</f>
        <v>0</v>
      </c>
      <c r="KR116" s="30">
        <f t="shared" ref="KR116" si="1762">+IQ116/$N116</f>
        <v>0</v>
      </c>
      <c r="KS116" s="30">
        <f t="shared" ref="KS116" si="1763">+IR116/$N116</f>
        <v>0</v>
      </c>
      <c r="KT116" s="30">
        <f t="shared" ref="KT116" si="1764">+IS116/$N116</f>
        <v>0</v>
      </c>
      <c r="KU116" s="30">
        <f t="shared" ref="KU116" si="1765">+IT116/$N116</f>
        <v>0</v>
      </c>
      <c r="KV116" s="30">
        <f t="shared" ref="KV116" si="1766">+IU116/$N116</f>
        <v>0</v>
      </c>
      <c r="KW116" s="30">
        <f t="shared" ref="KW116" si="1767">+IV116/$N116</f>
        <v>0</v>
      </c>
      <c r="KX116" s="30">
        <f t="shared" ref="KX116" si="1768">+IW116/$N116</f>
        <v>0</v>
      </c>
      <c r="KY116" s="30">
        <f t="shared" ref="KY116" si="1769">+IX116/$N116</f>
        <v>0</v>
      </c>
      <c r="KZ116" s="30">
        <f t="shared" ref="KZ116:LD116" si="1770">+IY116/$N116</f>
        <v>0</v>
      </c>
      <c r="LA116" s="30">
        <f t="shared" si="1770"/>
        <v>0</v>
      </c>
      <c r="LB116" s="30">
        <f t="shared" si="1770"/>
        <v>0</v>
      </c>
      <c r="LC116" s="30">
        <f t="shared" si="1770"/>
        <v>0</v>
      </c>
      <c r="LD116" s="30">
        <f t="shared" si="1770"/>
        <v>0</v>
      </c>
      <c r="LE116" s="99">
        <v>0</v>
      </c>
      <c r="LF116" s="30">
        <f t="shared" ref="LF116:LS116" si="1771">+JE116/$N116</f>
        <v>128.23992566510171</v>
      </c>
      <c r="LG116" s="30">
        <f t="shared" si="1771"/>
        <v>128.23992566510171</v>
      </c>
      <c r="LH116" s="30">
        <f t="shared" si="1771"/>
        <v>128.23992566510171</v>
      </c>
      <c r="LI116" s="30">
        <f t="shared" si="1771"/>
        <v>128.23992566510171</v>
      </c>
      <c r="LJ116" s="30">
        <f t="shared" si="1771"/>
        <v>128.23992566510171</v>
      </c>
      <c r="LK116" s="30">
        <f t="shared" si="1771"/>
        <v>128.23992566510171</v>
      </c>
      <c r="LL116" s="30">
        <f t="shared" si="1771"/>
        <v>128.23992566510171</v>
      </c>
      <c r="LM116" s="30">
        <f t="shared" si="1771"/>
        <v>128.23992566510171</v>
      </c>
      <c r="LN116" s="30">
        <f t="shared" si="1771"/>
        <v>128.23992566510171</v>
      </c>
      <c r="LO116" s="30">
        <f t="shared" si="1771"/>
        <v>128.23992566510171</v>
      </c>
      <c r="LP116" s="30">
        <f t="shared" si="1771"/>
        <v>128.23992566510171</v>
      </c>
      <c r="LQ116" s="30">
        <f t="shared" si="1771"/>
        <v>128.23992566510171</v>
      </c>
      <c r="LR116" s="30">
        <f t="shared" si="1771"/>
        <v>128.23992566510171</v>
      </c>
      <c r="LS116" s="30">
        <f t="shared" si="1771"/>
        <v>128.23992566510171</v>
      </c>
      <c r="LT116" s="69">
        <f t="shared" si="1060"/>
        <v>128.23992566510171</v>
      </c>
      <c r="LU116" s="40">
        <f t="shared" si="1061"/>
        <v>128.23992566510171</v>
      </c>
      <c r="LV116" s="40">
        <f t="shared" si="1062"/>
        <v>0</v>
      </c>
    </row>
    <row r="117" spans="1:334" x14ac:dyDescent="0.25">
      <c r="A117" s="21">
        <f t="shared" si="1063"/>
        <v>116</v>
      </c>
      <c r="B117" s="22" t="s">
        <v>6</v>
      </c>
      <c r="C117" s="21" t="s">
        <v>564</v>
      </c>
      <c r="D117" s="22" t="s">
        <v>7</v>
      </c>
      <c r="E117" s="23"/>
      <c r="F117" s="21" t="s">
        <v>1086</v>
      </c>
      <c r="G117" s="32" t="s">
        <v>1244</v>
      </c>
      <c r="H117" s="24" t="s">
        <v>289</v>
      </c>
      <c r="I117" s="21" t="s">
        <v>197</v>
      </c>
      <c r="J117" s="94">
        <v>41297</v>
      </c>
      <c r="K117" s="94"/>
      <c r="L117" s="21" t="s">
        <v>275</v>
      </c>
      <c r="M117" s="51">
        <v>1003</v>
      </c>
      <c r="N117" s="51">
        <v>1675</v>
      </c>
      <c r="O117" s="26">
        <v>0.14000000000000001</v>
      </c>
      <c r="P117" s="52">
        <v>740339</v>
      </c>
      <c r="Q117" s="52">
        <v>710000</v>
      </c>
      <c r="R117" s="52">
        <v>650000</v>
      </c>
      <c r="S117" s="52">
        <v>1435000</v>
      </c>
      <c r="T117" s="51">
        <v>1155000</v>
      </c>
      <c r="U117" s="51">
        <v>807000</v>
      </c>
      <c r="V117" s="51">
        <v>800000</v>
      </c>
      <c r="W117" s="51">
        <v>870000</v>
      </c>
      <c r="X117" s="51">
        <v>1095007</v>
      </c>
      <c r="Y117" s="51">
        <v>1496600</v>
      </c>
      <c r="Z117" s="51">
        <v>1126000</v>
      </c>
      <c r="AA117" s="51">
        <v>1014000</v>
      </c>
      <c r="AB117" s="51">
        <v>1050000</v>
      </c>
      <c r="AC117" s="51">
        <v>1115116.26</v>
      </c>
      <c r="AD117" s="51">
        <v>876380</v>
      </c>
      <c r="AE117" s="51">
        <v>1519224</v>
      </c>
      <c r="AF117" s="51">
        <v>1351291</v>
      </c>
      <c r="AG117" s="51">
        <v>821000</v>
      </c>
      <c r="AH117" s="51">
        <v>676173</v>
      </c>
      <c r="AI117" s="51">
        <v>1114541</v>
      </c>
      <c r="AJ117" s="51">
        <v>1269312</v>
      </c>
      <c r="AK117" s="51">
        <v>1696563</v>
      </c>
      <c r="AL117" s="51">
        <v>1049582</v>
      </c>
      <c r="AM117" s="51">
        <v>810636</v>
      </c>
      <c r="AN117" s="51">
        <v>0</v>
      </c>
      <c r="AO117" s="51">
        <v>0</v>
      </c>
      <c r="AP117" s="51">
        <v>0</v>
      </c>
      <c r="AQ117" s="51">
        <v>0</v>
      </c>
      <c r="AR117" s="51">
        <v>0</v>
      </c>
      <c r="AS117" s="51">
        <v>0</v>
      </c>
      <c r="AT117" s="51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v>0</v>
      </c>
      <c r="BA117" s="25">
        <v>0</v>
      </c>
      <c r="BB117" s="25">
        <v>0</v>
      </c>
      <c r="BC117" s="25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25">
        <v>0</v>
      </c>
      <c r="BJ117" s="25">
        <v>0</v>
      </c>
      <c r="BK117" s="25">
        <v>0</v>
      </c>
      <c r="BL117" s="25">
        <v>0</v>
      </c>
      <c r="BM117" s="25">
        <v>0</v>
      </c>
      <c r="BN117" s="25">
        <v>0</v>
      </c>
      <c r="BO117" s="75">
        <v>0</v>
      </c>
      <c r="BP117" s="28">
        <f t="shared" si="1057"/>
        <v>0</v>
      </c>
      <c r="BQ117" s="29">
        <f t="shared" si="1499"/>
        <v>738.12462612163506</v>
      </c>
      <c r="BR117" s="29">
        <f t="shared" si="1500"/>
        <v>707.876370887338</v>
      </c>
      <c r="BS117" s="29">
        <f t="shared" si="1501"/>
        <v>648.05583250249254</v>
      </c>
      <c r="BT117" s="29">
        <f t="shared" si="1502"/>
        <v>1430.7078763708873</v>
      </c>
      <c r="BU117" s="29">
        <f t="shared" si="1503"/>
        <v>1151.5453639082752</v>
      </c>
      <c r="BV117" s="29">
        <f t="shared" si="1504"/>
        <v>804.58624127617145</v>
      </c>
      <c r="BW117" s="29">
        <f t="shared" si="1505"/>
        <v>797.60717846460614</v>
      </c>
      <c r="BX117" s="29">
        <f t="shared" si="1506"/>
        <v>867.39780658025927</v>
      </c>
      <c r="BY117" s="29">
        <f t="shared" si="1507"/>
        <v>1091.7318045862412</v>
      </c>
      <c r="BZ117" s="29">
        <f t="shared" si="1508"/>
        <v>1492.123629112662</v>
      </c>
      <c r="CA117" s="29">
        <f t="shared" si="1509"/>
        <v>1122.6321036889333</v>
      </c>
      <c r="CB117" s="29">
        <f t="shared" si="1510"/>
        <v>1010.9670987038884</v>
      </c>
      <c r="CC117" s="29">
        <f t="shared" si="1511"/>
        <v>1046.8594217347957</v>
      </c>
      <c r="CD117" s="29">
        <f t="shared" si="1512"/>
        <v>1111.7809172482553</v>
      </c>
      <c r="CE117" s="29">
        <f t="shared" si="1513"/>
        <v>873.75872382851446</v>
      </c>
      <c r="CF117" s="29">
        <f t="shared" si="1514"/>
        <v>1514.679960119641</v>
      </c>
      <c r="CG117" s="29">
        <f t="shared" si="1515"/>
        <v>1347.2492522432701</v>
      </c>
      <c r="CH117" s="29">
        <f t="shared" si="1516"/>
        <v>818.54436689930208</v>
      </c>
      <c r="CI117" s="29">
        <f t="shared" si="1517"/>
        <v>674.15054835493515</v>
      </c>
      <c r="CJ117" s="29">
        <f t="shared" si="1518"/>
        <v>1111.2073778664007</v>
      </c>
      <c r="CK117" s="29">
        <f t="shared" si="1519"/>
        <v>1265.5154536390828</v>
      </c>
      <c r="CL117" s="29">
        <f t="shared" si="1520"/>
        <v>1691.4885343968097</v>
      </c>
      <c r="CM117" s="29">
        <f t="shared" si="1521"/>
        <v>1046.4426719840478</v>
      </c>
      <c r="CN117" s="29">
        <f t="shared" si="1522"/>
        <v>808.2113659022931</v>
      </c>
      <c r="CO117" s="29">
        <f t="shared" si="1523"/>
        <v>0</v>
      </c>
      <c r="CP117" s="29">
        <f t="shared" si="1524"/>
        <v>0</v>
      </c>
      <c r="CQ117" s="29">
        <f t="shared" si="1525"/>
        <v>0</v>
      </c>
      <c r="CR117" s="29">
        <f t="shared" si="1497"/>
        <v>0</v>
      </c>
      <c r="CS117" s="29">
        <f t="shared" si="1496"/>
        <v>0</v>
      </c>
      <c r="CT117" s="29">
        <f t="shared" si="1496"/>
        <v>0</v>
      </c>
      <c r="CU117" s="29">
        <f t="shared" si="1496"/>
        <v>0</v>
      </c>
      <c r="CV117" s="29">
        <f t="shared" si="1496"/>
        <v>0</v>
      </c>
      <c r="CW117" s="29">
        <f t="shared" si="1496"/>
        <v>0</v>
      </c>
      <c r="CX117" s="29">
        <f t="shared" si="1488"/>
        <v>0</v>
      </c>
      <c r="CY117" s="29">
        <f t="shared" si="1488"/>
        <v>0</v>
      </c>
      <c r="CZ117" s="29">
        <f t="shared" si="1488"/>
        <v>0</v>
      </c>
      <c r="DA117" s="29">
        <f t="shared" si="1488"/>
        <v>0</v>
      </c>
      <c r="DB117" s="29">
        <f t="shared" si="1488"/>
        <v>0</v>
      </c>
      <c r="DC117" s="29">
        <f t="shared" si="1488"/>
        <v>0</v>
      </c>
      <c r="DD117" s="29">
        <f t="shared" si="1488"/>
        <v>0</v>
      </c>
      <c r="DE117" s="29">
        <f t="shared" si="1526"/>
        <v>0</v>
      </c>
      <c r="DF117" s="29">
        <f t="shared" si="1527"/>
        <v>0</v>
      </c>
      <c r="DG117" s="29">
        <f t="shared" si="1528"/>
        <v>0</v>
      </c>
      <c r="DH117" s="29">
        <f t="shared" si="1529"/>
        <v>0</v>
      </c>
      <c r="DI117" s="29">
        <f t="shared" si="1530"/>
        <v>0</v>
      </c>
      <c r="DJ117" s="29">
        <f t="shared" si="1531"/>
        <v>0</v>
      </c>
      <c r="DK117" s="29">
        <f t="shared" si="1531"/>
        <v>0</v>
      </c>
      <c r="DL117" s="29">
        <f t="shared" si="1531"/>
        <v>0</v>
      </c>
      <c r="DM117" s="29">
        <f t="shared" si="1531"/>
        <v>0</v>
      </c>
      <c r="DN117" s="29">
        <f t="shared" ref="DN117:DP166" si="1772">+BM117/$M117</f>
        <v>0</v>
      </c>
      <c r="DO117" s="29">
        <f t="shared" si="1772"/>
        <v>0</v>
      </c>
      <c r="DP117" s="29">
        <f t="shared" si="1772"/>
        <v>0</v>
      </c>
      <c r="DQ117" s="105">
        <f t="shared" si="1532"/>
        <v>0</v>
      </c>
      <c r="DR117" s="51">
        <v>268000</v>
      </c>
      <c r="DS117" s="51">
        <v>268000</v>
      </c>
      <c r="DT117" s="51">
        <v>268000</v>
      </c>
      <c r="DU117" s="51">
        <v>268000</v>
      </c>
      <c r="DV117" s="51">
        <v>268000</v>
      </c>
      <c r="DW117" s="51">
        <v>268000</v>
      </c>
      <c r="DX117" s="51">
        <v>268000</v>
      </c>
      <c r="DY117" s="51">
        <v>268000</v>
      </c>
      <c r="DZ117" s="51">
        <v>268000</v>
      </c>
      <c r="EA117" s="51">
        <v>272467</v>
      </c>
      <c r="EB117" s="51">
        <v>284750</v>
      </c>
      <c r="EC117" s="51">
        <v>284750</v>
      </c>
      <c r="ED117" s="51">
        <v>284750</v>
      </c>
      <c r="EE117" s="51">
        <v>284750</v>
      </c>
      <c r="EF117" s="51">
        <v>284750</v>
      </c>
      <c r="EG117" s="51">
        <v>284750</v>
      </c>
      <c r="EH117" s="51">
        <v>284750</v>
      </c>
      <c r="EI117" s="51">
        <v>284750</v>
      </c>
      <c r="EJ117" s="51">
        <v>284750</v>
      </c>
      <c r="EK117" s="51">
        <v>284750</v>
      </c>
      <c r="EL117" s="51">
        <v>284750</v>
      </c>
      <c r="EM117" s="51">
        <v>293683</v>
      </c>
      <c r="EN117" s="51">
        <v>318250</v>
      </c>
      <c r="EO117" s="51">
        <v>318250</v>
      </c>
      <c r="EP117" s="51">
        <v>318250</v>
      </c>
      <c r="EQ117" s="51">
        <v>318250</v>
      </c>
      <c r="ER117" s="51">
        <v>318250</v>
      </c>
      <c r="ES117" s="25">
        <v>318250</v>
      </c>
      <c r="ET117" s="25">
        <v>318250</v>
      </c>
      <c r="EU117" s="25">
        <v>318250</v>
      </c>
      <c r="EV117" s="25">
        <v>318250</v>
      </c>
      <c r="EW117" s="25">
        <v>318250</v>
      </c>
      <c r="EX117" s="25">
        <v>318250</v>
      </c>
      <c r="EY117" s="25">
        <v>330980</v>
      </c>
      <c r="EZ117" s="25">
        <v>365988</v>
      </c>
      <c r="FA117" s="25">
        <v>365988</v>
      </c>
      <c r="FB117" s="25">
        <v>0</v>
      </c>
      <c r="FC117" s="25">
        <v>0</v>
      </c>
      <c r="FD117" s="25">
        <v>0</v>
      </c>
      <c r="FE117" s="25">
        <v>0</v>
      </c>
      <c r="FF117" s="25">
        <v>0</v>
      </c>
      <c r="FG117" s="25">
        <v>0</v>
      </c>
      <c r="FH117" s="25">
        <v>0</v>
      </c>
      <c r="FI117" s="25">
        <v>0</v>
      </c>
      <c r="FJ117" s="25">
        <v>0</v>
      </c>
      <c r="FK117" s="25">
        <v>0</v>
      </c>
      <c r="FL117" s="25">
        <v>0</v>
      </c>
      <c r="FM117" s="25">
        <v>0</v>
      </c>
      <c r="FN117" s="25">
        <v>0</v>
      </c>
      <c r="FO117" s="25">
        <v>0</v>
      </c>
      <c r="FP117" s="25">
        <v>0</v>
      </c>
      <c r="FQ117" s="75">
        <v>0</v>
      </c>
      <c r="FR117" s="28">
        <f t="shared" si="1058"/>
        <v>0</v>
      </c>
      <c r="FS117" s="51">
        <v>0</v>
      </c>
      <c r="FT117" s="51">
        <v>0</v>
      </c>
      <c r="FU117" s="51">
        <v>0</v>
      </c>
      <c r="FV117" s="51">
        <v>0</v>
      </c>
      <c r="FW117" s="51">
        <v>0</v>
      </c>
      <c r="FX117" s="51">
        <v>0</v>
      </c>
      <c r="FY117" s="51">
        <v>0</v>
      </c>
      <c r="FZ117" s="51">
        <v>0</v>
      </c>
      <c r="GA117" s="51">
        <v>0</v>
      </c>
      <c r="GB117" s="51">
        <v>0</v>
      </c>
      <c r="GC117" s="51">
        <v>0</v>
      </c>
      <c r="GD117" s="51">
        <v>0</v>
      </c>
      <c r="GE117" s="51">
        <v>0</v>
      </c>
      <c r="GF117" s="51">
        <v>0</v>
      </c>
      <c r="GG117" s="51">
        <v>0</v>
      </c>
      <c r="GH117" s="51">
        <v>0</v>
      </c>
      <c r="GI117" s="51">
        <v>0</v>
      </c>
      <c r="GJ117" s="51">
        <v>0</v>
      </c>
      <c r="GK117" s="51">
        <v>0</v>
      </c>
      <c r="GL117" s="51">
        <v>0</v>
      </c>
      <c r="GM117" s="51">
        <v>0</v>
      </c>
      <c r="GN117" s="51">
        <v>0</v>
      </c>
      <c r="GO117" s="51">
        <v>0</v>
      </c>
      <c r="GP117" s="51">
        <v>0</v>
      </c>
      <c r="GQ117" s="25">
        <v>0</v>
      </c>
      <c r="GR117" s="25">
        <v>0</v>
      </c>
      <c r="GS117" s="25">
        <v>0</v>
      </c>
      <c r="GT117" s="25">
        <v>153</v>
      </c>
      <c r="GU117" s="25">
        <v>0</v>
      </c>
      <c r="GV117" s="25">
        <v>0</v>
      </c>
      <c r="GW117" s="25">
        <v>0</v>
      </c>
      <c r="GX117" s="25">
        <v>0</v>
      </c>
      <c r="GY117" s="25">
        <v>0</v>
      </c>
      <c r="GZ117" s="25">
        <v>0</v>
      </c>
      <c r="HA117" s="25">
        <v>0</v>
      </c>
      <c r="HB117" s="25">
        <v>0</v>
      </c>
      <c r="HC117" s="75">
        <v>0</v>
      </c>
      <c r="HD117" s="75">
        <v>0</v>
      </c>
      <c r="HE117" s="75">
        <v>0</v>
      </c>
      <c r="HF117" s="75">
        <v>0</v>
      </c>
      <c r="HG117" s="75">
        <v>0</v>
      </c>
      <c r="HH117" s="75">
        <v>0</v>
      </c>
      <c r="HI117" s="75">
        <v>0</v>
      </c>
      <c r="HJ117" s="75">
        <v>0</v>
      </c>
      <c r="HK117" s="75">
        <v>0</v>
      </c>
      <c r="HL117" s="75">
        <v>0</v>
      </c>
      <c r="HM117" s="75">
        <v>0</v>
      </c>
      <c r="HN117" s="75">
        <v>0</v>
      </c>
      <c r="HO117" s="75">
        <v>0</v>
      </c>
      <c r="HP117" s="75">
        <v>0</v>
      </c>
      <c r="HQ117" s="75">
        <v>0</v>
      </c>
      <c r="HR117" s="75">
        <v>0</v>
      </c>
      <c r="HS117" s="51">
        <f t="shared" si="1265"/>
        <v>268000</v>
      </c>
      <c r="HT117" s="51">
        <f t="shared" si="1266"/>
        <v>268000</v>
      </c>
      <c r="HU117" s="51">
        <f t="shared" si="1267"/>
        <v>268000</v>
      </c>
      <c r="HV117" s="51">
        <f t="shared" si="1268"/>
        <v>268000</v>
      </c>
      <c r="HW117" s="51">
        <f t="shared" si="1269"/>
        <v>268000</v>
      </c>
      <c r="HX117" s="51">
        <f t="shared" si="1270"/>
        <v>268000</v>
      </c>
      <c r="HY117" s="51">
        <f t="shared" si="1271"/>
        <v>268000</v>
      </c>
      <c r="HZ117" s="51">
        <f t="shared" si="1272"/>
        <v>268000</v>
      </c>
      <c r="IA117" s="51">
        <f t="shared" si="1273"/>
        <v>268000</v>
      </c>
      <c r="IB117" s="51">
        <f t="shared" si="1274"/>
        <v>272467</v>
      </c>
      <c r="IC117" s="51">
        <f t="shared" si="1275"/>
        <v>284750</v>
      </c>
      <c r="ID117" s="51">
        <f t="shared" si="1276"/>
        <v>284750</v>
      </c>
      <c r="IE117" s="51">
        <f t="shared" si="1277"/>
        <v>284750</v>
      </c>
      <c r="IF117" s="51">
        <f t="shared" si="1278"/>
        <v>284750</v>
      </c>
      <c r="IG117" s="51">
        <f t="shared" si="1279"/>
        <v>284750</v>
      </c>
      <c r="IH117" s="51">
        <f t="shared" si="1280"/>
        <v>284750</v>
      </c>
      <c r="II117" s="51">
        <f t="shared" si="1281"/>
        <v>284750</v>
      </c>
      <c r="IJ117" s="51">
        <f t="shared" si="1282"/>
        <v>284750</v>
      </c>
      <c r="IK117" s="51">
        <f t="shared" si="1283"/>
        <v>284750</v>
      </c>
      <c r="IL117" s="51">
        <f t="shared" si="1284"/>
        <v>284750</v>
      </c>
      <c r="IM117" s="51">
        <f t="shared" si="1285"/>
        <v>284750</v>
      </c>
      <c r="IN117" s="51">
        <f t="shared" si="1286"/>
        <v>293683</v>
      </c>
      <c r="IO117" s="51">
        <f t="shared" si="1287"/>
        <v>318250</v>
      </c>
      <c r="IP117" s="51">
        <f t="shared" si="1288"/>
        <v>318250</v>
      </c>
      <c r="IQ117" s="51">
        <f t="shared" si="1494"/>
        <v>318250</v>
      </c>
      <c r="IR117" s="51">
        <f t="shared" si="1495"/>
        <v>318250</v>
      </c>
      <c r="IS117" s="51">
        <f t="shared" si="1618"/>
        <v>318250</v>
      </c>
      <c r="IT117" s="51">
        <f t="shared" si="1619"/>
        <v>318403</v>
      </c>
      <c r="IU117" s="51">
        <f t="shared" si="1136"/>
        <v>318250</v>
      </c>
      <c r="IV117" s="51">
        <f t="shared" si="1137"/>
        <v>318250</v>
      </c>
      <c r="IW117" s="51">
        <f t="shared" si="1489"/>
        <v>318250</v>
      </c>
      <c r="IX117" s="25">
        <f t="shared" si="1289"/>
        <v>318250</v>
      </c>
      <c r="IY117" s="25">
        <f t="shared" si="1490"/>
        <v>318250</v>
      </c>
      <c r="IZ117" s="25">
        <f t="shared" si="1491"/>
        <v>330980</v>
      </c>
      <c r="JA117" s="25">
        <f t="shared" si="1331"/>
        <v>365988</v>
      </c>
      <c r="JB117" s="25">
        <f t="shared" si="1293"/>
        <v>365988</v>
      </c>
      <c r="JC117" s="25">
        <f t="shared" si="1294"/>
        <v>0</v>
      </c>
      <c r="JD117" s="25">
        <f t="shared" si="835"/>
        <v>0</v>
      </c>
      <c r="JE117" s="25">
        <f t="shared" si="836"/>
        <v>0</v>
      </c>
      <c r="JF117" s="25">
        <f t="shared" si="1367"/>
        <v>0</v>
      </c>
      <c r="JG117" s="25">
        <f t="shared" si="1368"/>
        <v>0</v>
      </c>
      <c r="JH117" s="25">
        <f t="shared" si="1736"/>
        <v>0</v>
      </c>
      <c r="JI117" s="25">
        <f t="shared" si="1737"/>
        <v>0</v>
      </c>
      <c r="JJ117" s="25">
        <f t="shared" si="1615"/>
        <v>0</v>
      </c>
      <c r="JK117" s="25">
        <f t="shared" si="1616"/>
        <v>0</v>
      </c>
      <c r="JL117" s="25">
        <f t="shared" si="1492"/>
        <v>0</v>
      </c>
      <c r="JM117" s="25">
        <f t="shared" si="1493"/>
        <v>0</v>
      </c>
      <c r="JN117" s="25">
        <f t="shared" si="1295"/>
        <v>0</v>
      </c>
      <c r="JO117" s="25">
        <f t="shared" si="1296"/>
        <v>0</v>
      </c>
      <c r="JP117" s="25">
        <f t="shared" si="1662"/>
        <v>0</v>
      </c>
      <c r="JQ117" s="25">
        <f t="shared" si="1663"/>
        <v>0</v>
      </c>
      <c r="JR117" s="25">
        <f t="shared" si="1664"/>
        <v>0</v>
      </c>
      <c r="JS117" s="28">
        <f t="shared" si="1059"/>
        <v>0</v>
      </c>
      <c r="JT117" s="30">
        <f t="shared" si="1138"/>
        <v>160</v>
      </c>
      <c r="JU117" s="30">
        <f t="shared" si="1139"/>
        <v>160</v>
      </c>
      <c r="JV117" s="30">
        <f t="shared" si="1140"/>
        <v>160</v>
      </c>
      <c r="JW117" s="30">
        <f t="shared" si="1141"/>
        <v>160</v>
      </c>
      <c r="JX117" s="30">
        <f t="shared" si="1142"/>
        <v>160</v>
      </c>
      <c r="JY117" s="30">
        <f t="shared" si="1143"/>
        <v>160</v>
      </c>
      <c r="JZ117" s="30">
        <f t="shared" si="1144"/>
        <v>160</v>
      </c>
      <c r="KA117" s="30">
        <f t="shared" si="1145"/>
        <v>160</v>
      </c>
      <c r="KB117" s="30">
        <f t="shared" si="1146"/>
        <v>160</v>
      </c>
      <c r="KC117" s="30">
        <f t="shared" si="1147"/>
        <v>162.6668656716418</v>
      </c>
      <c r="KD117" s="30">
        <f t="shared" si="1148"/>
        <v>170</v>
      </c>
      <c r="KE117" s="30">
        <f t="shared" si="1149"/>
        <v>170</v>
      </c>
      <c r="KF117" s="30">
        <f t="shared" si="1150"/>
        <v>170</v>
      </c>
      <c r="KG117" s="30">
        <f t="shared" si="1151"/>
        <v>170</v>
      </c>
      <c r="KH117" s="30">
        <f t="shared" si="1152"/>
        <v>170</v>
      </c>
      <c r="KI117" s="30">
        <f t="shared" si="1153"/>
        <v>170</v>
      </c>
      <c r="KJ117" s="30">
        <f t="shared" si="1154"/>
        <v>170</v>
      </c>
      <c r="KK117" s="30">
        <f t="shared" si="1155"/>
        <v>170</v>
      </c>
      <c r="KL117" s="30">
        <f t="shared" si="1156"/>
        <v>170</v>
      </c>
      <c r="KM117" s="30">
        <f t="shared" si="1157"/>
        <v>170</v>
      </c>
      <c r="KN117" s="30">
        <f t="shared" si="1158"/>
        <v>170</v>
      </c>
      <c r="KO117" s="30">
        <f t="shared" si="1159"/>
        <v>175.3331343283582</v>
      </c>
      <c r="KP117" s="30">
        <f t="shared" si="1160"/>
        <v>190</v>
      </c>
      <c r="KQ117" s="30">
        <f t="shared" si="1161"/>
        <v>190</v>
      </c>
      <c r="KR117" s="30">
        <f t="shared" si="1162"/>
        <v>190</v>
      </c>
      <c r="KS117" s="30">
        <f t="shared" si="1163"/>
        <v>190</v>
      </c>
      <c r="KT117" s="30">
        <f t="shared" si="1164"/>
        <v>190</v>
      </c>
      <c r="KU117" s="30">
        <f t="shared" si="1165"/>
        <v>190.09134328358209</v>
      </c>
      <c r="KV117" s="30">
        <f t="shared" si="1166"/>
        <v>190</v>
      </c>
      <c r="KW117" s="30">
        <f t="shared" si="1167"/>
        <v>190</v>
      </c>
      <c r="KX117" s="30">
        <f t="shared" si="1168"/>
        <v>190</v>
      </c>
      <c r="KY117" s="30">
        <f t="shared" si="1169"/>
        <v>190</v>
      </c>
      <c r="KZ117" s="30">
        <f t="shared" si="1170"/>
        <v>190</v>
      </c>
      <c r="LA117" s="30">
        <f t="shared" si="1171"/>
        <v>197.6</v>
      </c>
      <c r="LB117" s="30">
        <f t="shared" si="1171"/>
        <v>218.50029850746267</v>
      </c>
      <c r="LC117" s="30">
        <f t="shared" si="1171"/>
        <v>218.50029850746267</v>
      </c>
      <c r="LD117" s="30">
        <f t="shared" si="1171"/>
        <v>0</v>
      </c>
      <c r="LE117" s="30">
        <f t="shared" si="1369"/>
        <v>0</v>
      </c>
      <c r="LF117" s="30">
        <f t="shared" si="1369"/>
        <v>0</v>
      </c>
      <c r="LG117" s="30">
        <f t="shared" si="1369"/>
        <v>0</v>
      </c>
      <c r="LH117" s="30">
        <f t="shared" si="1369"/>
        <v>0</v>
      </c>
      <c r="LI117" s="30">
        <f t="shared" si="1369"/>
        <v>0</v>
      </c>
      <c r="LJ117" s="30">
        <f t="shared" si="1533"/>
        <v>0</v>
      </c>
      <c r="LK117" s="30">
        <f t="shared" si="1533"/>
        <v>0</v>
      </c>
      <c r="LL117" s="30">
        <f t="shared" si="1533"/>
        <v>0</v>
      </c>
      <c r="LM117" s="30">
        <f t="shared" si="1533"/>
        <v>0</v>
      </c>
      <c r="LN117" s="30">
        <f t="shared" si="1533"/>
        <v>0</v>
      </c>
      <c r="LO117" s="30">
        <f t="shared" si="1533"/>
        <v>0</v>
      </c>
      <c r="LP117" s="30">
        <f t="shared" si="1533"/>
        <v>0</v>
      </c>
      <c r="LQ117" s="30">
        <f t="shared" si="1533"/>
        <v>0</v>
      </c>
      <c r="LR117" s="30">
        <f t="shared" si="1534"/>
        <v>0</v>
      </c>
      <c r="LS117" s="30">
        <f t="shared" si="1534"/>
        <v>0</v>
      </c>
      <c r="LT117" s="69">
        <f t="shared" si="1060"/>
        <v>0</v>
      </c>
      <c r="LU117" s="40">
        <f t="shared" si="1061"/>
        <v>0</v>
      </c>
      <c r="LV117" s="40">
        <f t="shared" si="1062"/>
        <v>0</v>
      </c>
    </row>
    <row r="118" spans="1:334" x14ac:dyDescent="0.25">
      <c r="A118" s="21">
        <f t="shared" si="1063"/>
        <v>117</v>
      </c>
      <c r="B118" s="22" t="s">
        <v>6</v>
      </c>
      <c r="C118" s="21" t="s">
        <v>565</v>
      </c>
      <c r="D118" s="22" t="s">
        <v>7</v>
      </c>
      <c r="E118" s="23" t="s">
        <v>1253</v>
      </c>
      <c r="F118" s="21" t="s">
        <v>1253</v>
      </c>
      <c r="G118" s="32" t="s">
        <v>87</v>
      </c>
      <c r="H118" s="24" t="s">
        <v>1509</v>
      </c>
      <c r="I118" s="21" t="s">
        <v>197</v>
      </c>
      <c r="J118" s="94">
        <v>41313</v>
      </c>
      <c r="K118" s="94"/>
      <c r="L118" s="21" t="s">
        <v>275</v>
      </c>
      <c r="M118" s="51">
        <v>999</v>
      </c>
      <c r="N118" s="51">
        <v>1668</v>
      </c>
      <c r="O118" s="26">
        <v>0.08</v>
      </c>
      <c r="P118" s="52">
        <v>363220</v>
      </c>
      <c r="Q118" s="52">
        <v>633357</v>
      </c>
      <c r="R118" s="52">
        <v>618201</v>
      </c>
      <c r="S118" s="52">
        <v>769000</v>
      </c>
      <c r="T118" s="51">
        <v>1510785</v>
      </c>
      <c r="U118" s="51">
        <v>539981</v>
      </c>
      <c r="V118" s="51">
        <v>637973</v>
      </c>
      <c r="W118" s="51">
        <v>434678</v>
      </c>
      <c r="X118" s="51">
        <v>708664</v>
      </c>
      <c r="Y118" s="51">
        <v>779634</v>
      </c>
      <c r="Z118" s="51">
        <v>949986</v>
      </c>
      <c r="AA118" s="51">
        <v>601189</v>
      </c>
      <c r="AB118" s="51">
        <v>529376</v>
      </c>
      <c r="AC118" s="51">
        <v>814290</v>
      </c>
      <c r="AD118" s="51">
        <v>651567</v>
      </c>
      <c r="AE118" s="51">
        <v>852713</v>
      </c>
      <c r="AF118" s="51">
        <v>990433</v>
      </c>
      <c r="AG118" s="51">
        <v>294262</v>
      </c>
      <c r="AH118" s="51">
        <v>0</v>
      </c>
      <c r="AI118" s="51">
        <v>0</v>
      </c>
      <c r="AJ118" s="51">
        <v>0</v>
      </c>
      <c r="AK118" s="51">
        <v>0</v>
      </c>
      <c r="AL118" s="51">
        <v>0</v>
      </c>
      <c r="AM118" s="51">
        <v>0</v>
      </c>
      <c r="AN118" s="51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v>0</v>
      </c>
      <c r="BA118" s="25">
        <v>0</v>
      </c>
      <c r="BB118" s="25">
        <v>0</v>
      </c>
      <c r="BC118" s="25">
        <v>0</v>
      </c>
      <c r="BD118" s="75">
        <v>0</v>
      </c>
      <c r="BE118" s="75">
        <v>0</v>
      </c>
      <c r="BF118" s="75">
        <v>0</v>
      </c>
      <c r="BG118" s="75">
        <v>0</v>
      </c>
      <c r="BH118" s="75">
        <v>0</v>
      </c>
      <c r="BI118" s="75">
        <v>0</v>
      </c>
      <c r="BJ118" s="75">
        <v>0</v>
      </c>
      <c r="BK118" s="75">
        <v>0</v>
      </c>
      <c r="BL118" s="75">
        <v>0</v>
      </c>
      <c r="BM118" s="75">
        <v>0</v>
      </c>
      <c r="BN118" s="75">
        <v>0</v>
      </c>
      <c r="BO118" s="75">
        <v>0</v>
      </c>
      <c r="BP118" s="28">
        <f t="shared" si="1057"/>
        <v>0</v>
      </c>
      <c r="BQ118" s="29">
        <f t="shared" si="1499"/>
        <v>363.58358358358356</v>
      </c>
      <c r="BR118" s="29">
        <f t="shared" si="1500"/>
        <v>633.99099099099101</v>
      </c>
      <c r="BS118" s="29">
        <f t="shared" si="1501"/>
        <v>618.81981981981983</v>
      </c>
      <c r="BT118" s="29">
        <f t="shared" si="1502"/>
        <v>769.76976976976982</v>
      </c>
      <c r="BU118" s="29">
        <f t="shared" si="1503"/>
        <v>1512.2972972972973</v>
      </c>
      <c r="BV118" s="29">
        <f t="shared" si="1504"/>
        <v>540.52152152152155</v>
      </c>
      <c r="BW118" s="29">
        <f t="shared" si="1505"/>
        <v>638.61161161161158</v>
      </c>
      <c r="BX118" s="29">
        <f t="shared" si="1506"/>
        <v>435.11311311311312</v>
      </c>
      <c r="BY118" s="29">
        <f t="shared" si="1507"/>
        <v>709.3733733733734</v>
      </c>
      <c r="BZ118" s="29">
        <f t="shared" si="1508"/>
        <v>780.41441441441441</v>
      </c>
      <c r="CA118" s="29">
        <f t="shared" si="1509"/>
        <v>950.93693693693695</v>
      </c>
      <c r="CB118" s="29">
        <f t="shared" si="1510"/>
        <v>601.79079079079077</v>
      </c>
      <c r="CC118" s="29">
        <f t="shared" si="1511"/>
        <v>529.90590590590591</v>
      </c>
      <c r="CD118" s="29">
        <f t="shared" si="1512"/>
        <v>815.10510510510505</v>
      </c>
      <c r="CE118" s="29">
        <f t="shared" si="1513"/>
        <v>652.21921921921921</v>
      </c>
      <c r="CF118" s="29">
        <f t="shared" si="1514"/>
        <v>853.56656656656662</v>
      </c>
      <c r="CG118" s="29">
        <f t="shared" si="1515"/>
        <v>991.42442442442439</v>
      </c>
      <c r="CH118" s="29">
        <f t="shared" si="1516"/>
        <v>294.55655655655653</v>
      </c>
      <c r="CI118" s="29">
        <f t="shared" si="1517"/>
        <v>0</v>
      </c>
      <c r="CJ118" s="29">
        <f t="shared" si="1518"/>
        <v>0</v>
      </c>
      <c r="CK118" s="29">
        <f t="shared" si="1519"/>
        <v>0</v>
      </c>
      <c r="CL118" s="29">
        <f t="shared" si="1520"/>
        <v>0</v>
      </c>
      <c r="CM118" s="29">
        <f t="shared" si="1521"/>
        <v>0</v>
      </c>
      <c r="CN118" s="29">
        <f t="shared" si="1522"/>
        <v>0</v>
      </c>
      <c r="CO118" s="29">
        <f t="shared" si="1523"/>
        <v>0</v>
      </c>
      <c r="CP118" s="29">
        <f t="shared" si="1524"/>
        <v>0</v>
      </c>
      <c r="CQ118" s="29">
        <f t="shared" si="1525"/>
        <v>0</v>
      </c>
      <c r="CR118" s="29">
        <f t="shared" si="1497"/>
        <v>0</v>
      </c>
      <c r="CS118" s="29">
        <f t="shared" si="1496"/>
        <v>0</v>
      </c>
      <c r="CT118" s="29">
        <f t="shared" si="1496"/>
        <v>0</v>
      </c>
      <c r="CU118" s="29">
        <f t="shared" si="1496"/>
        <v>0</v>
      </c>
      <c r="CV118" s="29">
        <f t="shared" si="1496"/>
        <v>0</v>
      </c>
      <c r="CW118" s="29">
        <f t="shared" si="1496"/>
        <v>0</v>
      </c>
      <c r="CX118" s="29">
        <f t="shared" si="1488"/>
        <v>0</v>
      </c>
      <c r="CY118" s="29">
        <f t="shared" si="1488"/>
        <v>0</v>
      </c>
      <c r="CZ118" s="29">
        <f t="shared" si="1488"/>
        <v>0</v>
      </c>
      <c r="DA118" s="29">
        <f t="shared" si="1488"/>
        <v>0</v>
      </c>
      <c r="DB118" s="29">
        <f t="shared" si="1488"/>
        <v>0</v>
      </c>
      <c r="DC118" s="29">
        <f t="shared" si="1488"/>
        <v>0</v>
      </c>
      <c r="DD118" s="29">
        <f t="shared" si="1488"/>
        <v>0</v>
      </c>
      <c r="DE118" s="29">
        <f t="shared" si="1526"/>
        <v>0</v>
      </c>
      <c r="DF118" s="29">
        <f t="shared" si="1527"/>
        <v>0</v>
      </c>
      <c r="DG118" s="29">
        <f t="shared" si="1528"/>
        <v>0</v>
      </c>
      <c r="DH118" s="29">
        <f t="shared" si="1529"/>
        <v>0</v>
      </c>
      <c r="DI118" s="29">
        <f t="shared" si="1530"/>
        <v>0</v>
      </c>
      <c r="DJ118" s="29">
        <f t="shared" si="1531"/>
        <v>0</v>
      </c>
      <c r="DK118" s="29">
        <f t="shared" si="1531"/>
        <v>0</v>
      </c>
      <c r="DL118" s="29">
        <f t="shared" si="1531"/>
        <v>0</v>
      </c>
      <c r="DM118" s="29">
        <f t="shared" si="1531"/>
        <v>0</v>
      </c>
      <c r="DN118" s="29">
        <f t="shared" si="1772"/>
        <v>0</v>
      </c>
      <c r="DO118" s="29">
        <f t="shared" si="1772"/>
        <v>0</v>
      </c>
      <c r="DP118" s="29">
        <f t="shared" si="1772"/>
        <v>0</v>
      </c>
      <c r="DQ118" s="105">
        <f t="shared" si="1532"/>
        <v>0</v>
      </c>
      <c r="DR118" s="51">
        <v>233520</v>
      </c>
      <c r="DS118" s="51">
        <v>233520</v>
      </c>
      <c r="DT118" s="51">
        <v>233520</v>
      </c>
      <c r="DU118" s="51">
        <v>233520</v>
      </c>
      <c r="DV118" s="51">
        <v>233520</v>
      </c>
      <c r="DW118" s="51">
        <v>233520</v>
      </c>
      <c r="DX118" s="51">
        <v>233520</v>
      </c>
      <c r="DY118" s="51">
        <v>233520</v>
      </c>
      <c r="DZ118" s="51">
        <v>242416</v>
      </c>
      <c r="EA118" s="51">
        <v>266880</v>
      </c>
      <c r="EB118" s="51">
        <v>266880</v>
      </c>
      <c r="EC118" s="51">
        <v>266880</v>
      </c>
      <c r="ED118" s="51">
        <v>266880</v>
      </c>
      <c r="EE118" s="51">
        <v>266880</v>
      </c>
      <c r="EF118" s="51">
        <v>266880</v>
      </c>
      <c r="EG118" s="51">
        <v>266880</v>
      </c>
      <c r="EH118" s="51">
        <v>266880</v>
      </c>
      <c r="EI118" s="51">
        <v>266880</v>
      </c>
      <c r="EJ118" s="51">
        <v>266880</v>
      </c>
      <c r="EK118" s="51">
        <v>266880</v>
      </c>
      <c r="EL118" s="51">
        <v>188484</v>
      </c>
      <c r="EM118" s="51">
        <v>0</v>
      </c>
      <c r="EN118" s="51">
        <v>0</v>
      </c>
      <c r="EO118" s="51">
        <v>0</v>
      </c>
      <c r="EP118" s="25">
        <v>0</v>
      </c>
      <c r="EQ118" s="25">
        <v>0</v>
      </c>
      <c r="ER118" s="25">
        <v>0</v>
      </c>
      <c r="ES118" s="25">
        <v>0</v>
      </c>
      <c r="ET118" s="25">
        <v>0</v>
      </c>
      <c r="EU118" s="25">
        <v>0</v>
      </c>
      <c r="EV118" s="25">
        <v>0</v>
      </c>
      <c r="EW118" s="25">
        <v>0</v>
      </c>
      <c r="EX118" s="25">
        <v>0</v>
      </c>
      <c r="EY118" s="25">
        <v>0</v>
      </c>
      <c r="EZ118" s="25">
        <v>0</v>
      </c>
      <c r="FA118" s="25">
        <v>0</v>
      </c>
      <c r="FB118" s="25">
        <v>0</v>
      </c>
      <c r="FC118" s="25">
        <v>0</v>
      </c>
      <c r="FD118" s="25">
        <v>0</v>
      </c>
      <c r="FE118" s="25">
        <v>0</v>
      </c>
      <c r="FF118" s="25">
        <v>0</v>
      </c>
      <c r="FG118" s="25">
        <v>0</v>
      </c>
      <c r="FH118" s="25">
        <v>0</v>
      </c>
      <c r="FI118" s="25">
        <v>0</v>
      </c>
      <c r="FJ118" s="25">
        <v>0</v>
      </c>
      <c r="FK118" s="25">
        <v>0</v>
      </c>
      <c r="FL118" s="25">
        <v>0</v>
      </c>
      <c r="FM118" s="25">
        <v>0</v>
      </c>
      <c r="FN118" s="25">
        <v>0</v>
      </c>
      <c r="FO118" s="25">
        <v>0</v>
      </c>
      <c r="FP118" s="25">
        <v>0</v>
      </c>
      <c r="FQ118" s="75">
        <v>0</v>
      </c>
      <c r="FR118" s="28">
        <f t="shared" si="1058"/>
        <v>0</v>
      </c>
      <c r="FS118" s="51">
        <v>0</v>
      </c>
      <c r="FT118" s="51">
        <v>0</v>
      </c>
      <c r="FU118" s="51">
        <v>0</v>
      </c>
      <c r="FV118" s="51">
        <v>0</v>
      </c>
      <c r="FW118" s="51">
        <v>0</v>
      </c>
      <c r="FX118" s="51">
        <v>0</v>
      </c>
      <c r="FY118" s="51">
        <v>0</v>
      </c>
      <c r="FZ118" s="51">
        <v>0</v>
      </c>
      <c r="GA118" s="51">
        <v>0</v>
      </c>
      <c r="GB118" s="51">
        <v>0</v>
      </c>
      <c r="GC118" s="51">
        <v>0</v>
      </c>
      <c r="GD118" s="51">
        <v>0</v>
      </c>
      <c r="GE118" s="51">
        <v>0</v>
      </c>
      <c r="GF118" s="51">
        <v>0</v>
      </c>
      <c r="GG118" s="51">
        <v>0</v>
      </c>
      <c r="GH118" s="51">
        <v>0</v>
      </c>
      <c r="GI118" s="51">
        <v>0</v>
      </c>
      <c r="GJ118" s="51">
        <v>0</v>
      </c>
      <c r="GK118" s="51">
        <v>0</v>
      </c>
      <c r="GL118" s="51">
        <v>0</v>
      </c>
      <c r="GM118" s="51">
        <v>0</v>
      </c>
      <c r="GN118" s="51">
        <v>0</v>
      </c>
      <c r="GO118" s="51">
        <v>0</v>
      </c>
      <c r="GP118" s="51">
        <v>0</v>
      </c>
      <c r="GQ118" s="25">
        <v>0</v>
      </c>
      <c r="GR118" s="25">
        <v>0</v>
      </c>
      <c r="GS118" s="25">
        <v>0</v>
      </c>
      <c r="GT118" s="25">
        <v>0</v>
      </c>
      <c r="GU118" s="25">
        <v>0</v>
      </c>
      <c r="GV118" s="25">
        <v>0</v>
      </c>
      <c r="GW118" s="25">
        <v>0</v>
      </c>
      <c r="GX118" s="25">
        <v>0</v>
      </c>
      <c r="GY118" s="25">
        <v>0</v>
      </c>
      <c r="GZ118" s="25">
        <v>0</v>
      </c>
      <c r="HA118" s="25">
        <v>0</v>
      </c>
      <c r="HB118" s="25">
        <v>0</v>
      </c>
      <c r="HC118" s="75">
        <v>0</v>
      </c>
      <c r="HD118" s="75">
        <v>0</v>
      </c>
      <c r="HE118" s="75">
        <v>0</v>
      </c>
      <c r="HF118" s="75">
        <v>0</v>
      </c>
      <c r="HG118" s="75">
        <v>0</v>
      </c>
      <c r="HH118" s="75">
        <v>0</v>
      </c>
      <c r="HI118" s="75">
        <v>0</v>
      </c>
      <c r="HJ118" s="75">
        <v>0</v>
      </c>
      <c r="HK118" s="75">
        <v>0</v>
      </c>
      <c r="HL118" s="75">
        <v>0</v>
      </c>
      <c r="HM118" s="75">
        <v>0</v>
      </c>
      <c r="HN118" s="75">
        <v>0</v>
      </c>
      <c r="HO118" s="75">
        <v>0</v>
      </c>
      <c r="HP118" s="75">
        <v>0</v>
      </c>
      <c r="HQ118" s="75">
        <v>0</v>
      </c>
      <c r="HR118" s="75">
        <v>0</v>
      </c>
      <c r="HS118" s="51">
        <f t="shared" si="1265"/>
        <v>233520</v>
      </c>
      <c r="HT118" s="51">
        <f t="shared" si="1266"/>
        <v>233520</v>
      </c>
      <c r="HU118" s="51">
        <f t="shared" si="1267"/>
        <v>233520</v>
      </c>
      <c r="HV118" s="51">
        <f t="shared" si="1268"/>
        <v>233520</v>
      </c>
      <c r="HW118" s="51">
        <f t="shared" si="1269"/>
        <v>233520</v>
      </c>
      <c r="HX118" s="51">
        <f t="shared" si="1270"/>
        <v>233520</v>
      </c>
      <c r="HY118" s="51">
        <f t="shared" si="1271"/>
        <v>233520</v>
      </c>
      <c r="HZ118" s="51">
        <f t="shared" si="1272"/>
        <v>233520</v>
      </c>
      <c r="IA118" s="51">
        <f t="shared" si="1273"/>
        <v>242416</v>
      </c>
      <c r="IB118" s="51">
        <f t="shared" si="1274"/>
        <v>266880</v>
      </c>
      <c r="IC118" s="51">
        <f t="shared" si="1275"/>
        <v>266880</v>
      </c>
      <c r="ID118" s="51">
        <f t="shared" si="1276"/>
        <v>266880</v>
      </c>
      <c r="IE118" s="51">
        <f t="shared" si="1277"/>
        <v>266880</v>
      </c>
      <c r="IF118" s="51">
        <f t="shared" si="1278"/>
        <v>266880</v>
      </c>
      <c r="IG118" s="51">
        <f t="shared" si="1279"/>
        <v>266880</v>
      </c>
      <c r="IH118" s="51">
        <f t="shared" si="1280"/>
        <v>266880</v>
      </c>
      <c r="II118" s="51">
        <f t="shared" si="1281"/>
        <v>266880</v>
      </c>
      <c r="IJ118" s="51">
        <f t="shared" si="1282"/>
        <v>266880</v>
      </c>
      <c r="IK118" s="51">
        <f t="shared" si="1283"/>
        <v>266880</v>
      </c>
      <c r="IL118" s="51">
        <f t="shared" si="1284"/>
        <v>266880</v>
      </c>
      <c r="IM118" s="51">
        <f t="shared" si="1285"/>
        <v>188484</v>
      </c>
      <c r="IN118" s="51">
        <f t="shared" si="1286"/>
        <v>0</v>
      </c>
      <c r="IO118" s="51">
        <f t="shared" si="1287"/>
        <v>0</v>
      </c>
      <c r="IP118" s="51">
        <f t="shared" si="1288"/>
        <v>0</v>
      </c>
      <c r="IQ118" s="51">
        <f t="shared" si="1494"/>
        <v>0</v>
      </c>
      <c r="IR118" s="51">
        <f t="shared" si="1495"/>
        <v>0</v>
      </c>
      <c r="IS118" s="51">
        <f t="shared" si="1618"/>
        <v>0</v>
      </c>
      <c r="IT118" s="51">
        <f t="shared" si="1619"/>
        <v>0</v>
      </c>
      <c r="IU118" s="51">
        <f t="shared" si="1136"/>
        <v>0</v>
      </c>
      <c r="IV118" s="51">
        <f t="shared" si="1137"/>
        <v>0</v>
      </c>
      <c r="IW118" s="51">
        <f t="shared" si="1489"/>
        <v>0</v>
      </c>
      <c r="IX118" s="25">
        <f t="shared" si="1289"/>
        <v>0</v>
      </c>
      <c r="IY118" s="25">
        <f t="shared" si="1490"/>
        <v>0</v>
      </c>
      <c r="IZ118" s="25">
        <f t="shared" si="1491"/>
        <v>0</v>
      </c>
      <c r="JA118" s="25">
        <f t="shared" si="1331"/>
        <v>0</v>
      </c>
      <c r="JB118" s="25">
        <f t="shared" si="1293"/>
        <v>0</v>
      </c>
      <c r="JC118" s="25">
        <f t="shared" si="1294"/>
        <v>0</v>
      </c>
      <c r="JD118" s="25">
        <f t="shared" si="835"/>
        <v>0</v>
      </c>
      <c r="JE118" s="25">
        <f t="shared" si="836"/>
        <v>0</v>
      </c>
      <c r="JF118" s="25">
        <f t="shared" si="1367"/>
        <v>0</v>
      </c>
      <c r="JG118" s="25">
        <f t="shared" si="1368"/>
        <v>0</v>
      </c>
      <c r="JH118" s="25">
        <f t="shared" si="1736"/>
        <v>0</v>
      </c>
      <c r="JI118" s="25">
        <f t="shared" si="1737"/>
        <v>0</v>
      </c>
      <c r="JJ118" s="25">
        <f t="shared" si="1615"/>
        <v>0</v>
      </c>
      <c r="JK118" s="25">
        <f t="shared" si="1616"/>
        <v>0</v>
      </c>
      <c r="JL118" s="25">
        <f t="shared" si="1492"/>
        <v>0</v>
      </c>
      <c r="JM118" s="25">
        <f t="shared" si="1493"/>
        <v>0</v>
      </c>
      <c r="JN118" s="25">
        <f t="shared" si="1295"/>
        <v>0</v>
      </c>
      <c r="JO118" s="25">
        <f t="shared" si="1296"/>
        <v>0</v>
      </c>
      <c r="JP118" s="25">
        <f t="shared" si="1662"/>
        <v>0</v>
      </c>
      <c r="JQ118" s="25">
        <f t="shared" si="1663"/>
        <v>0</v>
      </c>
      <c r="JR118" s="25">
        <f t="shared" si="1664"/>
        <v>0</v>
      </c>
      <c r="JS118" s="28">
        <f t="shared" si="1059"/>
        <v>0</v>
      </c>
      <c r="JT118" s="30">
        <f t="shared" si="1138"/>
        <v>140</v>
      </c>
      <c r="JU118" s="30">
        <f t="shared" si="1139"/>
        <v>140</v>
      </c>
      <c r="JV118" s="30">
        <f t="shared" si="1140"/>
        <v>140</v>
      </c>
      <c r="JW118" s="30">
        <f t="shared" si="1141"/>
        <v>140</v>
      </c>
      <c r="JX118" s="30">
        <f t="shared" si="1142"/>
        <v>140</v>
      </c>
      <c r="JY118" s="30">
        <f t="shared" si="1143"/>
        <v>140</v>
      </c>
      <c r="JZ118" s="30">
        <f t="shared" si="1144"/>
        <v>140</v>
      </c>
      <c r="KA118" s="30">
        <f t="shared" si="1145"/>
        <v>140</v>
      </c>
      <c r="KB118" s="30">
        <f t="shared" si="1146"/>
        <v>145.33333333333334</v>
      </c>
      <c r="KC118" s="30">
        <f t="shared" si="1147"/>
        <v>160</v>
      </c>
      <c r="KD118" s="30">
        <f t="shared" si="1148"/>
        <v>160</v>
      </c>
      <c r="KE118" s="30">
        <f t="shared" si="1149"/>
        <v>160</v>
      </c>
      <c r="KF118" s="30">
        <f t="shared" si="1150"/>
        <v>160</v>
      </c>
      <c r="KG118" s="30">
        <f t="shared" si="1151"/>
        <v>160</v>
      </c>
      <c r="KH118" s="30">
        <f t="shared" si="1152"/>
        <v>160</v>
      </c>
      <c r="KI118" s="30">
        <f t="shared" si="1153"/>
        <v>160</v>
      </c>
      <c r="KJ118" s="30">
        <f t="shared" si="1154"/>
        <v>160</v>
      </c>
      <c r="KK118" s="30">
        <f t="shared" si="1155"/>
        <v>160</v>
      </c>
      <c r="KL118" s="30">
        <f t="shared" si="1156"/>
        <v>160</v>
      </c>
      <c r="KM118" s="30">
        <f t="shared" si="1157"/>
        <v>160</v>
      </c>
      <c r="KN118" s="30">
        <f t="shared" si="1158"/>
        <v>113</v>
      </c>
      <c r="KO118" s="30">
        <f t="shared" si="1159"/>
        <v>0</v>
      </c>
      <c r="KP118" s="30">
        <f t="shared" si="1160"/>
        <v>0</v>
      </c>
      <c r="KQ118" s="30">
        <f t="shared" si="1161"/>
        <v>0</v>
      </c>
      <c r="KR118" s="30">
        <f t="shared" si="1162"/>
        <v>0</v>
      </c>
      <c r="KS118" s="30">
        <f t="shared" si="1163"/>
        <v>0</v>
      </c>
      <c r="KT118" s="30">
        <f t="shared" si="1164"/>
        <v>0</v>
      </c>
      <c r="KU118" s="30">
        <f t="shared" si="1165"/>
        <v>0</v>
      </c>
      <c r="KV118" s="30">
        <f t="shared" si="1166"/>
        <v>0</v>
      </c>
      <c r="KW118" s="30">
        <f t="shared" si="1167"/>
        <v>0</v>
      </c>
      <c r="KX118" s="30">
        <f t="shared" si="1168"/>
        <v>0</v>
      </c>
      <c r="KY118" s="30">
        <f t="shared" si="1169"/>
        <v>0</v>
      </c>
      <c r="KZ118" s="30">
        <f t="shared" si="1170"/>
        <v>0</v>
      </c>
      <c r="LA118" s="30">
        <f t="shared" si="1171"/>
        <v>0</v>
      </c>
      <c r="LB118" s="30">
        <f t="shared" si="1171"/>
        <v>0</v>
      </c>
      <c r="LC118" s="30">
        <f t="shared" si="1171"/>
        <v>0</v>
      </c>
      <c r="LD118" s="30">
        <f t="shared" si="1171"/>
        <v>0</v>
      </c>
      <c r="LE118" s="30">
        <f t="shared" si="1369"/>
        <v>0</v>
      </c>
      <c r="LF118" s="30">
        <f t="shared" si="1369"/>
        <v>0</v>
      </c>
      <c r="LG118" s="30">
        <f t="shared" si="1369"/>
        <v>0</v>
      </c>
      <c r="LH118" s="30">
        <f t="shared" si="1369"/>
        <v>0</v>
      </c>
      <c r="LI118" s="30">
        <f t="shared" si="1369"/>
        <v>0</v>
      </c>
      <c r="LJ118" s="30">
        <f t="shared" si="1533"/>
        <v>0</v>
      </c>
      <c r="LK118" s="30">
        <f t="shared" si="1533"/>
        <v>0</v>
      </c>
      <c r="LL118" s="30">
        <f t="shared" si="1533"/>
        <v>0</v>
      </c>
      <c r="LM118" s="30">
        <f t="shared" si="1533"/>
        <v>0</v>
      </c>
      <c r="LN118" s="30">
        <f t="shared" si="1533"/>
        <v>0</v>
      </c>
      <c r="LO118" s="30">
        <f t="shared" si="1533"/>
        <v>0</v>
      </c>
      <c r="LP118" s="30">
        <f t="shared" si="1533"/>
        <v>0</v>
      </c>
      <c r="LQ118" s="30">
        <f t="shared" si="1533"/>
        <v>0</v>
      </c>
      <c r="LR118" s="30">
        <f t="shared" si="1534"/>
        <v>0</v>
      </c>
      <c r="LS118" s="30">
        <f t="shared" si="1534"/>
        <v>0</v>
      </c>
      <c r="LT118" s="69">
        <f t="shared" si="1060"/>
        <v>0</v>
      </c>
      <c r="LU118" s="40">
        <f t="shared" si="1061"/>
        <v>0</v>
      </c>
      <c r="LV118" s="40">
        <f t="shared" si="1062"/>
        <v>0</v>
      </c>
    </row>
    <row r="119" spans="1:334" x14ac:dyDescent="0.25">
      <c r="A119" s="21">
        <f t="shared" si="1063"/>
        <v>118</v>
      </c>
      <c r="B119" s="22" t="s">
        <v>6</v>
      </c>
      <c r="C119" s="21" t="s">
        <v>567</v>
      </c>
      <c r="D119" s="22" t="s">
        <v>17</v>
      </c>
      <c r="E119" s="23" t="s">
        <v>1254</v>
      </c>
      <c r="F119" s="21" t="s">
        <v>1254</v>
      </c>
      <c r="G119" s="32" t="s">
        <v>88</v>
      </c>
      <c r="H119" s="24" t="s">
        <v>1403</v>
      </c>
      <c r="I119" s="21" t="s">
        <v>196</v>
      </c>
      <c r="J119" s="94">
        <v>41488</v>
      </c>
      <c r="K119" s="94"/>
      <c r="L119" s="21" t="s">
        <v>275</v>
      </c>
      <c r="M119" s="51">
        <v>4512</v>
      </c>
      <c r="N119" s="51">
        <v>6342</v>
      </c>
      <c r="O119" s="26">
        <v>0.125</v>
      </c>
      <c r="P119" s="52">
        <v>0</v>
      </c>
      <c r="Q119" s="52">
        <v>0</v>
      </c>
      <c r="R119" s="52">
        <v>0</v>
      </c>
      <c r="S119" s="52">
        <v>70504</v>
      </c>
      <c r="T119" s="51">
        <v>2913363</v>
      </c>
      <c r="U119" s="51">
        <v>2445909</v>
      </c>
      <c r="V119" s="51">
        <v>2480939</v>
      </c>
      <c r="W119" s="51">
        <v>1900000</v>
      </c>
      <c r="X119" s="51">
        <v>2686481.5600000005</v>
      </c>
      <c r="Y119" s="51">
        <v>1938843.89</v>
      </c>
      <c r="Z119" s="51">
        <v>1537545</v>
      </c>
      <c r="AA119" s="51">
        <v>1944743</v>
      </c>
      <c r="AB119" s="51">
        <v>2320793</v>
      </c>
      <c r="AC119" s="51">
        <v>2666467.580000001</v>
      </c>
      <c r="AD119" s="51">
        <v>2188935</v>
      </c>
      <c r="AE119" s="51">
        <v>2608910.88</v>
      </c>
      <c r="AF119" s="51">
        <v>2436412.2200000002</v>
      </c>
      <c r="AG119" s="51">
        <v>1773294.18</v>
      </c>
      <c r="AH119" s="51">
        <v>1983342.93</v>
      </c>
      <c r="AI119" s="51">
        <v>2035507.08</v>
      </c>
      <c r="AJ119" s="51">
        <v>2309538</v>
      </c>
      <c r="AK119" s="51">
        <v>2159406.5099999998</v>
      </c>
      <c r="AL119" s="51">
        <v>1507518.15</v>
      </c>
      <c r="AM119" s="51">
        <v>1900638.78</v>
      </c>
      <c r="AN119" s="51">
        <v>1923985.34</v>
      </c>
      <c r="AO119" s="51">
        <v>2070343.89</v>
      </c>
      <c r="AP119" s="51">
        <v>1948233.71</v>
      </c>
      <c r="AQ119" s="51">
        <v>2049306.54</v>
      </c>
      <c r="AR119" s="51">
        <v>1887859.39</v>
      </c>
      <c r="AS119" s="51">
        <v>1486719.99</v>
      </c>
      <c r="AT119" s="51">
        <v>1714890.88</v>
      </c>
      <c r="AU119" s="25">
        <v>1317013.6194284088</v>
      </c>
      <c r="AV119" s="25">
        <v>1327794.8896308362</v>
      </c>
      <c r="AW119" s="25">
        <v>0</v>
      </c>
      <c r="AX119" s="25">
        <v>0</v>
      </c>
      <c r="AY119" s="25">
        <v>0</v>
      </c>
      <c r="AZ119" s="25">
        <v>0</v>
      </c>
      <c r="BA119" s="25">
        <v>0</v>
      </c>
      <c r="BB119" s="25">
        <v>0</v>
      </c>
      <c r="BC119" s="25">
        <v>0</v>
      </c>
      <c r="BD119" s="75">
        <v>0</v>
      </c>
      <c r="BE119" s="75">
        <v>0</v>
      </c>
      <c r="BF119" s="75">
        <v>0</v>
      </c>
      <c r="BG119" s="75">
        <v>0</v>
      </c>
      <c r="BH119" s="75">
        <v>0</v>
      </c>
      <c r="BI119" s="75">
        <v>0</v>
      </c>
      <c r="BJ119" s="75">
        <v>0</v>
      </c>
      <c r="BK119" s="75">
        <v>0</v>
      </c>
      <c r="BL119" s="75">
        <v>0</v>
      </c>
      <c r="BM119" s="75">
        <v>0</v>
      </c>
      <c r="BN119" s="75">
        <v>0</v>
      </c>
      <c r="BO119" s="75">
        <v>0</v>
      </c>
      <c r="BP119" s="28">
        <f t="shared" si="1057"/>
        <v>0</v>
      </c>
      <c r="BQ119" s="29">
        <f t="shared" si="1499"/>
        <v>0</v>
      </c>
      <c r="BR119" s="29">
        <f t="shared" si="1500"/>
        <v>0</v>
      </c>
      <c r="BS119" s="29">
        <f t="shared" si="1501"/>
        <v>0</v>
      </c>
      <c r="BT119" s="29">
        <f t="shared" si="1502"/>
        <v>15.625886524822695</v>
      </c>
      <c r="BU119" s="29">
        <f t="shared" si="1503"/>
        <v>645.69215425531911</v>
      </c>
      <c r="BV119" s="29">
        <f t="shared" si="1504"/>
        <v>542.08976063829789</v>
      </c>
      <c r="BW119" s="29">
        <f t="shared" si="1505"/>
        <v>549.85350177304963</v>
      </c>
      <c r="BX119" s="29">
        <f t="shared" si="1506"/>
        <v>421.09929078014187</v>
      </c>
      <c r="BY119" s="29">
        <f t="shared" si="1507"/>
        <v>595.4081471631207</v>
      </c>
      <c r="BZ119" s="29">
        <f t="shared" si="1508"/>
        <v>429.70830895390071</v>
      </c>
      <c r="CA119" s="29">
        <f t="shared" si="1509"/>
        <v>340.76795212765956</v>
      </c>
      <c r="CB119" s="29">
        <f t="shared" si="1510"/>
        <v>431.01573581560285</v>
      </c>
      <c r="CC119" s="29">
        <f t="shared" si="1511"/>
        <v>514.36015070921985</v>
      </c>
      <c r="CD119" s="29">
        <f t="shared" si="1512"/>
        <v>590.97242464539033</v>
      </c>
      <c r="CE119" s="29">
        <f t="shared" si="1513"/>
        <v>485.13630319148939</v>
      </c>
      <c r="CF119" s="29">
        <f t="shared" si="1514"/>
        <v>578.21606382978723</v>
      </c>
      <c r="CG119" s="29">
        <f t="shared" si="1515"/>
        <v>539.98497783687947</v>
      </c>
      <c r="CH119" s="29">
        <f t="shared" si="1516"/>
        <v>393.01732712765954</v>
      </c>
      <c r="CI119" s="29">
        <f t="shared" si="1517"/>
        <v>439.57068484042554</v>
      </c>
      <c r="CJ119" s="29">
        <f t="shared" si="1518"/>
        <v>451.13188829787237</v>
      </c>
      <c r="CK119" s="29">
        <f t="shared" si="1519"/>
        <v>511.86569148936172</v>
      </c>
      <c r="CL119" s="29">
        <f t="shared" si="1520"/>
        <v>478.59186835106379</v>
      </c>
      <c r="CM119" s="29">
        <f t="shared" si="1521"/>
        <v>334.11306515957443</v>
      </c>
      <c r="CN119" s="29">
        <f t="shared" si="1522"/>
        <v>421.24086436170211</v>
      </c>
      <c r="CO119" s="29">
        <f t="shared" si="1523"/>
        <v>426.4151906028369</v>
      </c>
      <c r="CP119" s="29">
        <f t="shared" si="1524"/>
        <v>458.85281249999997</v>
      </c>
      <c r="CQ119" s="29">
        <f t="shared" si="1525"/>
        <v>431.78938608156028</v>
      </c>
      <c r="CR119" s="29">
        <f t="shared" si="1497"/>
        <v>454.19027925531918</v>
      </c>
      <c r="CS119" s="29">
        <f t="shared" si="1496"/>
        <v>418.40855274822695</v>
      </c>
      <c r="CT119" s="29">
        <f t="shared" si="1496"/>
        <v>329.5035438829787</v>
      </c>
      <c r="CU119" s="29">
        <f t="shared" si="1496"/>
        <v>380.07333333333332</v>
      </c>
      <c r="CV119" s="29">
        <f t="shared" si="1496"/>
        <v>291.89131636267928</v>
      </c>
      <c r="CW119" s="29">
        <f t="shared" si="1496"/>
        <v>294.28078227633779</v>
      </c>
      <c r="CX119" s="29">
        <f t="shared" si="1488"/>
        <v>0</v>
      </c>
      <c r="CY119" s="29">
        <f t="shared" si="1488"/>
        <v>0</v>
      </c>
      <c r="CZ119" s="29">
        <f t="shared" si="1488"/>
        <v>0</v>
      </c>
      <c r="DA119" s="29">
        <f t="shared" si="1488"/>
        <v>0</v>
      </c>
      <c r="DB119" s="29">
        <f t="shared" si="1488"/>
        <v>0</v>
      </c>
      <c r="DC119" s="29">
        <f t="shared" si="1488"/>
        <v>0</v>
      </c>
      <c r="DD119" s="29">
        <f t="shared" si="1488"/>
        <v>0</v>
      </c>
      <c r="DE119" s="29">
        <f t="shared" si="1526"/>
        <v>0</v>
      </c>
      <c r="DF119" s="29">
        <f t="shared" si="1527"/>
        <v>0</v>
      </c>
      <c r="DG119" s="29">
        <f t="shared" si="1528"/>
        <v>0</v>
      </c>
      <c r="DH119" s="29">
        <f t="shared" si="1529"/>
        <v>0</v>
      </c>
      <c r="DI119" s="29">
        <f t="shared" si="1530"/>
        <v>0</v>
      </c>
      <c r="DJ119" s="29">
        <f t="shared" si="1531"/>
        <v>0</v>
      </c>
      <c r="DK119" s="29">
        <f t="shared" si="1531"/>
        <v>0</v>
      </c>
      <c r="DL119" s="29">
        <f t="shared" si="1531"/>
        <v>0</v>
      </c>
      <c r="DM119" s="29">
        <f t="shared" si="1531"/>
        <v>0</v>
      </c>
      <c r="DN119" s="29">
        <f t="shared" si="1772"/>
        <v>0</v>
      </c>
      <c r="DO119" s="29">
        <f t="shared" si="1772"/>
        <v>0</v>
      </c>
      <c r="DP119" s="29">
        <f t="shared" si="1772"/>
        <v>0</v>
      </c>
      <c r="DQ119" s="105">
        <f t="shared" si="1532"/>
        <v>0</v>
      </c>
      <c r="DR119" s="51">
        <v>0</v>
      </c>
      <c r="DS119" s="51">
        <v>0</v>
      </c>
      <c r="DT119" s="51">
        <v>0</v>
      </c>
      <c r="DU119" s="51">
        <v>10570</v>
      </c>
      <c r="DV119" s="51">
        <v>158550</v>
      </c>
      <c r="DW119" s="51">
        <v>158550</v>
      </c>
      <c r="DX119" s="51">
        <v>158550</v>
      </c>
      <c r="DY119" s="51">
        <v>158550</v>
      </c>
      <c r="DZ119" s="51">
        <v>158550</v>
      </c>
      <c r="EA119" s="51">
        <v>158550</v>
      </c>
      <c r="EB119" s="51">
        <v>158550</v>
      </c>
      <c r="EC119" s="51">
        <v>158550</v>
      </c>
      <c r="ED119" s="51">
        <v>158550</v>
      </c>
      <c r="EE119" s="51">
        <v>395318</v>
      </c>
      <c r="EF119" s="51">
        <v>602490</v>
      </c>
      <c r="EG119" s="51">
        <v>602490</v>
      </c>
      <c r="EH119" s="51">
        <v>602490</v>
      </c>
      <c r="EI119" s="51">
        <v>602490</v>
      </c>
      <c r="EJ119" s="51">
        <v>602490</v>
      </c>
      <c r="EK119" s="51">
        <v>602490</v>
      </c>
      <c r="EL119" s="51">
        <v>602490</v>
      </c>
      <c r="EM119" s="51">
        <v>602490</v>
      </c>
      <c r="EN119" s="51">
        <v>602490</v>
      </c>
      <c r="EO119" s="51">
        <v>602490</v>
      </c>
      <c r="EP119" s="51">
        <v>602490</v>
      </c>
      <c r="EQ119" s="51">
        <v>687050</v>
      </c>
      <c r="ER119" s="51">
        <v>761040</v>
      </c>
      <c r="ES119" s="25">
        <v>761040</v>
      </c>
      <c r="ET119" s="25">
        <v>761040</v>
      </c>
      <c r="EU119" s="25">
        <v>761040</v>
      </c>
      <c r="EV119" s="25">
        <v>761040</v>
      </c>
      <c r="EW119" s="25">
        <v>761040</v>
      </c>
      <c r="EX119" s="25">
        <v>761040</v>
      </c>
      <c r="EY119" s="25">
        <v>0</v>
      </c>
      <c r="EZ119" s="25">
        <v>0</v>
      </c>
      <c r="FA119" s="25">
        <v>0</v>
      </c>
      <c r="FB119" s="25">
        <v>0</v>
      </c>
      <c r="FC119" s="25">
        <v>0</v>
      </c>
      <c r="FD119" s="25">
        <v>0</v>
      </c>
      <c r="FE119" s="25">
        <v>0</v>
      </c>
      <c r="FF119" s="25">
        <v>0</v>
      </c>
      <c r="FG119" s="25">
        <v>0</v>
      </c>
      <c r="FH119" s="25">
        <v>0</v>
      </c>
      <c r="FI119" s="25">
        <v>0</v>
      </c>
      <c r="FJ119" s="25">
        <v>0</v>
      </c>
      <c r="FK119" s="25">
        <v>0</v>
      </c>
      <c r="FL119" s="25">
        <v>0</v>
      </c>
      <c r="FM119" s="25">
        <v>0</v>
      </c>
      <c r="FN119" s="25">
        <v>0</v>
      </c>
      <c r="FO119" s="25">
        <v>0</v>
      </c>
      <c r="FP119" s="25">
        <v>0</v>
      </c>
      <c r="FQ119" s="75">
        <v>0</v>
      </c>
      <c r="FR119" s="28">
        <f t="shared" si="1058"/>
        <v>0</v>
      </c>
      <c r="FS119" s="51">
        <v>0</v>
      </c>
      <c r="FT119" s="51">
        <v>0</v>
      </c>
      <c r="FU119" s="51">
        <v>0</v>
      </c>
      <c r="FV119" s="51">
        <v>0</v>
      </c>
      <c r="FW119" s="51">
        <v>0</v>
      </c>
      <c r="FX119" s="51">
        <v>0</v>
      </c>
      <c r="FY119" s="51">
        <v>0</v>
      </c>
      <c r="FZ119" s="51">
        <v>0</v>
      </c>
      <c r="GA119" s="51">
        <v>0</v>
      </c>
      <c r="GB119" s="51">
        <v>0</v>
      </c>
      <c r="GC119" s="51">
        <v>0</v>
      </c>
      <c r="GD119" s="51">
        <v>0</v>
      </c>
      <c r="GE119" s="51">
        <v>0</v>
      </c>
      <c r="GF119" s="51">
        <v>0</v>
      </c>
      <c r="GG119" s="51">
        <v>0</v>
      </c>
      <c r="GH119" s="51">
        <v>0</v>
      </c>
      <c r="GI119" s="51">
        <v>0</v>
      </c>
      <c r="GJ119" s="51">
        <v>0</v>
      </c>
      <c r="GK119" s="51">
        <v>0</v>
      </c>
      <c r="GL119" s="51">
        <v>0</v>
      </c>
      <c r="GM119" s="51">
        <v>0</v>
      </c>
      <c r="GN119" s="51">
        <v>0</v>
      </c>
      <c r="GO119" s="51">
        <v>0</v>
      </c>
      <c r="GP119" s="51">
        <v>0</v>
      </c>
      <c r="GQ119" s="25">
        <v>0</v>
      </c>
      <c r="GR119" s="25">
        <v>0</v>
      </c>
      <c r="GS119" s="25">
        <v>0</v>
      </c>
      <c r="GT119" s="25">
        <v>0</v>
      </c>
      <c r="GU119" s="25">
        <v>0</v>
      </c>
      <c r="GV119" s="25">
        <v>0</v>
      </c>
      <c r="GW119" s="25">
        <v>0</v>
      </c>
      <c r="GX119" s="25">
        <v>0</v>
      </c>
      <c r="GY119" s="25">
        <v>0</v>
      </c>
      <c r="GZ119" s="25">
        <v>0</v>
      </c>
      <c r="HA119" s="25">
        <v>0</v>
      </c>
      <c r="HB119" s="25">
        <v>0</v>
      </c>
      <c r="HC119" s="75">
        <v>0</v>
      </c>
      <c r="HD119" s="75">
        <v>0</v>
      </c>
      <c r="HE119" s="75">
        <v>0</v>
      </c>
      <c r="HF119" s="75">
        <v>0</v>
      </c>
      <c r="HG119" s="75">
        <v>0</v>
      </c>
      <c r="HH119" s="75">
        <v>0</v>
      </c>
      <c r="HI119" s="75">
        <v>0</v>
      </c>
      <c r="HJ119" s="75">
        <v>0</v>
      </c>
      <c r="HK119" s="75">
        <v>0</v>
      </c>
      <c r="HL119" s="75">
        <v>0</v>
      </c>
      <c r="HM119" s="75">
        <v>0</v>
      </c>
      <c r="HN119" s="75">
        <v>0</v>
      </c>
      <c r="HO119" s="75">
        <v>0</v>
      </c>
      <c r="HP119" s="75">
        <v>0</v>
      </c>
      <c r="HQ119" s="75">
        <v>0</v>
      </c>
      <c r="HR119" s="75">
        <v>0</v>
      </c>
      <c r="HS119" s="51">
        <f t="shared" ref="HS119:IV119" si="1773">+DR119+FS119</f>
        <v>0</v>
      </c>
      <c r="HT119" s="51">
        <f t="shared" si="1773"/>
        <v>0</v>
      </c>
      <c r="HU119" s="51">
        <f t="shared" si="1773"/>
        <v>0</v>
      </c>
      <c r="HV119" s="51">
        <f t="shared" si="1773"/>
        <v>10570</v>
      </c>
      <c r="HW119" s="51">
        <f t="shared" si="1773"/>
        <v>158550</v>
      </c>
      <c r="HX119" s="51">
        <f t="shared" si="1773"/>
        <v>158550</v>
      </c>
      <c r="HY119" s="51">
        <f t="shared" si="1773"/>
        <v>158550</v>
      </c>
      <c r="HZ119" s="51">
        <f t="shared" si="1773"/>
        <v>158550</v>
      </c>
      <c r="IA119" s="51">
        <f t="shared" si="1773"/>
        <v>158550</v>
      </c>
      <c r="IB119" s="51">
        <f t="shared" si="1773"/>
        <v>158550</v>
      </c>
      <c r="IC119" s="51">
        <f t="shared" si="1773"/>
        <v>158550</v>
      </c>
      <c r="ID119" s="51">
        <f t="shared" si="1773"/>
        <v>158550</v>
      </c>
      <c r="IE119" s="51">
        <f t="shared" si="1773"/>
        <v>158550</v>
      </c>
      <c r="IF119" s="51">
        <f t="shared" si="1773"/>
        <v>395318</v>
      </c>
      <c r="IG119" s="51">
        <f t="shared" si="1773"/>
        <v>602490</v>
      </c>
      <c r="IH119" s="51">
        <f t="shared" si="1773"/>
        <v>602490</v>
      </c>
      <c r="II119" s="51">
        <f t="shared" si="1773"/>
        <v>602490</v>
      </c>
      <c r="IJ119" s="51">
        <f t="shared" si="1773"/>
        <v>602490</v>
      </c>
      <c r="IK119" s="51">
        <f t="shared" si="1773"/>
        <v>602490</v>
      </c>
      <c r="IL119" s="51">
        <f t="shared" si="1773"/>
        <v>602490</v>
      </c>
      <c r="IM119" s="51">
        <f t="shared" si="1773"/>
        <v>602490</v>
      </c>
      <c r="IN119" s="51">
        <f t="shared" si="1773"/>
        <v>602490</v>
      </c>
      <c r="IO119" s="51">
        <f t="shared" si="1773"/>
        <v>602490</v>
      </c>
      <c r="IP119" s="51">
        <f t="shared" si="1773"/>
        <v>602490</v>
      </c>
      <c r="IQ119" s="51">
        <f t="shared" si="1773"/>
        <v>602490</v>
      </c>
      <c r="IR119" s="51">
        <f t="shared" si="1773"/>
        <v>687050</v>
      </c>
      <c r="IS119" s="51">
        <f t="shared" si="1773"/>
        <v>761040</v>
      </c>
      <c r="IT119" s="51">
        <f t="shared" si="1773"/>
        <v>761040</v>
      </c>
      <c r="IU119" s="51">
        <f t="shared" si="1773"/>
        <v>761040</v>
      </c>
      <c r="IV119" s="51">
        <f t="shared" si="1773"/>
        <v>761040</v>
      </c>
      <c r="IW119" s="51">
        <f t="shared" si="1489"/>
        <v>761040</v>
      </c>
      <c r="IX119" s="25">
        <f t="shared" si="1289"/>
        <v>761040</v>
      </c>
      <c r="IY119" s="25">
        <f t="shared" si="1490"/>
        <v>761040</v>
      </c>
      <c r="IZ119" s="25">
        <f t="shared" si="1491"/>
        <v>0</v>
      </c>
      <c r="JA119" s="25">
        <f t="shared" si="1331"/>
        <v>0</v>
      </c>
      <c r="JB119" s="25">
        <f t="shared" si="1293"/>
        <v>0</v>
      </c>
      <c r="JC119" s="25">
        <f t="shared" si="1294"/>
        <v>0</v>
      </c>
      <c r="JD119" s="25">
        <f t="shared" si="835"/>
        <v>0</v>
      </c>
      <c r="JE119" s="25">
        <f t="shared" si="836"/>
        <v>0</v>
      </c>
      <c r="JF119" s="25">
        <f t="shared" si="1367"/>
        <v>0</v>
      </c>
      <c r="JG119" s="25">
        <f t="shared" si="1368"/>
        <v>0</v>
      </c>
      <c r="JH119" s="25">
        <f t="shared" si="1736"/>
        <v>0</v>
      </c>
      <c r="JI119" s="25">
        <f t="shared" si="1737"/>
        <v>0</v>
      </c>
      <c r="JJ119" s="25">
        <f t="shared" si="1615"/>
        <v>0</v>
      </c>
      <c r="JK119" s="25">
        <f t="shared" si="1616"/>
        <v>0</v>
      </c>
      <c r="JL119" s="25">
        <f t="shared" si="1492"/>
        <v>0</v>
      </c>
      <c r="JM119" s="25">
        <f t="shared" si="1493"/>
        <v>0</v>
      </c>
      <c r="JN119" s="25">
        <f t="shared" si="1295"/>
        <v>0</v>
      </c>
      <c r="JO119" s="25">
        <f t="shared" si="1296"/>
        <v>0</v>
      </c>
      <c r="JP119" s="25">
        <f t="shared" si="1662"/>
        <v>0</v>
      </c>
      <c r="JQ119" s="25">
        <f t="shared" si="1663"/>
        <v>0</v>
      </c>
      <c r="JR119" s="25">
        <f t="shared" si="1664"/>
        <v>0</v>
      </c>
      <c r="JS119" s="28">
        <f t="shared" si="1059"/>
        <v>0</v>
      </c>
      <c r="JT119" s="30">
        <f t="shared" si="1138"/>
        <v>0</v>
      </c>
      <c r="JU119" s="30">
        <f t="shared" si="1139"/>
        <v>0</v>
      </c>
      <c r="JV119" s="30">
        <f t="shared" si="1140"/>
        <v>0</v>
      </c>
      <c r="JW119" s="30">
        <f t="shared" si="1141"/>
        <v>1.6666666666666667</v>
      </c>
      <c r="JX119" s="30">
        <f t="shared" si="1142"/>
        <v>25</v>
      </c>
      <c r="JY119" s="30">
        <f t="shared" si="1143"/>
        <v>25</v>
      </c>
      <c r="JZ119" s="30">
        <f t="shared" si="1144"/>
        <v>25</v>
      </c>
      <c r="KA119" s="30">
        <f t="shared" si="1145"/>
        <v>25</v>
      </c>
      <c r="KB119" s="30">
        <f t="shared" si="1146"/>
        <v>25</v>
      </c>
      <c r="KC119" s="30">
        <f t="shared" si="1147"/>
        <v>25</v>
      </c>
      <c r="KD119" s="30">
        <f t="shared" si="1148"/>
        <v>25</v>
      </c>
      <c r="KE119" s="30">
        <f t="shared" si="1149"/>
        <v>25</v>
      </c>
      <c r="KF119" s="30">
        <f t="shared" si="1150"/>
        <v>25</v>
      </c>
      <c r="KG119" s="30">
        <f t="shared" si="1151"/>
        <v>62.333333333333336</v>
      </c>
      <c r="KH119" s="30">
        <f t="shared" si="1152"/>
        <v>95</v>
      </c>
      <c r="KI119" s="30">
        <f t="shared" si="1153"/>
        <v>95</v>
      </c>
      <c r="KJ119" s="30">
        <f t="shared" si="1154"/>
        <v>95</v>
      </c>
      <c r="KK119" s="30">
        <f t="shared" si="1155"/>
        <v>95</v>
      </c>
      <c r="KL119" s="30">
        <f t="shared" si="1156"/>
        <v>95</v>
      </c>
      <c r="KM119" s="30">
        <f t="shared" si="1157"/>
        <v>95</v>
      </c>
      <c r="KN119" s="30">
        <f t="shared" si="1158"/>
        <v>95</v>
      </c>
      <c r="KO119" s="30">
        <f t="shared" si="1159"/>
        <v>95</v>
      </c>
      <c r="KP119" s="30">
        <f t="shared" si="1160"/>
        <v>95</v>
      </c>
      <c r="KQ119" s="30">
        <f t="shared" si="1161"/>
        <v>95</v>
      </c>
      <c r="KR119" s="30">
        <f t="shared" si="1162"/>
        <v>95</v>
      </c>
      <c r="KS119" s="30">
        <f t="shared" si="1163"/>
        <v>108.33333333333333</v>
      </c>
      <c r="KT119" s="30">
        <f t="shared" si="1164"/>
        <v>120</v>
      </c>
      <c r="KU119" s="30">
        <f t="shared" si="1165"/>
        <v>120</v>
      </c>
      <c r="KV119" s="30">
        <f t="shared" si="1166"/>
        <v>120</v>
      </c>
      <c r="KW119" s="30">
        <f t="shared" si="1167"/>
        <v>120</v>
      </c>
      <c r="KX119" s="30">
        <f t="shared" si="1168"/>
        <v>120</v>
      </c>
      <c r="KY119" s="30">
        <f t="shared" si="1169"/>
        <v>120</v>
      </c>
      <c r="KZ119" s="30">
        <f t="shared" si="1170"/>
        <v>120</v>
      </c>
      <c r="LA119" s="30">
        <f t="shared" si="1171"/>
        <v>0</v>
      </c>
      <c r="LB119" s="30">
        <f t="shared" si="1171"/>
        <v>0</v>
      </c>
      <c r="LC119" s="30">
        <f t="shared" si="1171"/>
        <v>0</v>
      </c>
      <c r="LD119" s="30">
        <f t="shared" si="1171"/>
        <v>0</v>
      </c>
      <c r="LE119" s="30">
        <f t="shared" si="1369"/>
        <v>0</v>
      </c>
      <c r="LF119" s="30">
        <f t="shared" si="1369"/>
        <v>0</v>
      </c>
      <c r="LG119" s="30">
        <f t="shared" si="1369"/>
        <v>0</v>
      </c>
      <c r="LH119" s="30">
        <f t="shared" si="1369"/>
        <v>0</v>
      </c>
      <c r="LI119" s="30">
        <f t="shared" si="1369"/>
        <v>0</v>
      </c>
      <c r="LJ119" s="30">
        <f t="shared" si="1533"/>
        <v>0</v>
      </c>
      <c r="LK119" s="30">
        <f t="shared" si="1533"/>
        <v>0</v>
      </c>
      <c r="LL119" s="30">
        <f t="shared" si="1533"/>
        <v>0</v>
      </c>
      <c r="LM119" s="30">
        <f t="shared" si="1533"/>
        <v>0</v>
      </c>
      <c r="LN119" s="30">
        <f t="shared" si="1533"/>
        <v>0</v>
      </c>
      <c r="LO119" s="30">
        <f t="shared" si="1533"/>
        <v>0</v>
      </c>
      <c r="LP119" s="30">
        <f t="shared" si="1533"/>
        <v>0</v>
      </c>
      <c r="LQ119" s="30">
        <f t="shared" si="1533"/>
        <v>0</v>
      </c>
      <c r="LR119" s="30">
        <f t="shared" si="1534"/>
        <v>0</v>
      </c>
      <c r="LS119" s="30">
        <f t="shared" si="1534"/>
        <v>0</v>
      </c>
      <c r="LT119" s="69">
        <f t="shared" si="1060"/>
        <v>0</v>
      </c>
      <c r="LU119" s="40">
        <f t="shared" si="1061"/>
        <v>0</v>
      </c>
      <c r="LV119" s="40">
        <f t="shared" si="1062"/>
        <v>0</v>
      </c>
    </row>
    <row r="120" spans="1:334" x14ac:dyDescent="0.25">
      <c r="A120" s="21">
        <f t="shared" si="1063"/>
        <v>119</v>
      </c>
      <c r="B120" s="22" t="s">
        <v>6</v>
      </c>
      <c r="C120" s="21" t="s">
        <v>1413</v>
      </c>
      <c r="D120" s="22" t="s">
        <v>17</v>
      </c>
      <c r="E120" s="23" t="s">
        <v>1346</v>
      </c>
      <c r="F120" s="21" t="s">
        <v>1336</v>
      </c>
      <c r="G120" s="23" t="s">
        <v>1347</v>
      </c>
      <c r="H120" s="24" t="s">
        <v>1403</v>
      </c>
      <c r="I120" s="21" t="s">
        <v>196</v>
      </c>
      <c r="J120" s="94">
        <v>42719</v>
      </c>
      <c r="K120" s="94">
        <v>44403</v>
      </c>
      <c r="L120" s="21" t="s">
        <v>275</v>
      </c>
      <c r="M120" s="51">
        <v>2389</v>
      </c>
      <c r="N120" s="51">
        <v>3990</v>
      </c>
      <c r="O120" s="26">
        <v>0.14000000000000001</v>
      </c>
      <c r="P120" s="52"/>
      <c r="Q120" s="52"/>
      <c r="R120" s="52"/>
      <c r="S120" s="52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25"/>
      <c r="AV120" s="25"/>
      <c r="AW120" s="25"/>
      <c r="AX120" s="25"/>
      <c r="AY120" s="25"/>
      <c r="AZ120" s="25"/>
      <c r="BA120" s="25"/>
      <c r="BB120" s="25"/>
      <c r="BC120" s="25"/>
      <c r="BD120" s="75"/>
      <c r="BE120" s="75"/>
      <c r="BF120" s="75"/>
      <c r="BG120" s="75"/>
      <c r="BH120" s="75">
        <v>1607320.48</v>
      </c>
      <c r="BI120" s="75">
        <v>2836719.62</v>
      </c>
      <c r="BJ120" s="75">
        <v>2412963.66</v>
      </c>
      <c r="BK120" s="75">
        <v>5195622.6399999997</v>
      </c>
      <c r="BL120" s="75">
        <v>2793807.66</v>
      </c>
      <c r="BM120" s="75">
        <v>2506787.73</v>
      </c>
      <c r="BN120" s="75">
        <v>2173983.77</v>
      </c>
      <c r="BO120" s="75">
        <v>2358920.7399999993</v>
      </c>
      <c r="BP120" s="28">
        <f t="shared" si="1057"/>
        <v>2458374.9749999996</v>
      </c>
      <c r="BQ120" s="29">
        <f t="shared" si="1499"/>
        <v>0</v>
      </c>
      <c r="BR120" s="29">
        <f t="shared" si="1500"/>
        <v>0</v>
      </c>
      <c r="BS120" s="29">
        <f t="shared" si="1501"/>
        <v>0</v>
      </c>
      <c r="BT120" s="29">
        <f t="shared" si="1502"/>
        <v>0</v>
      </c>
      <c r="BU120" s="29">
        <f t="shared" si="1503"/>
        <v>0</v>
      </c>
      <c r="BV120" s="29">
        <f t="shared" si="1504"/>
        <v>0</v>
      </c>
      <c r="BW120" s="29">
        <f t="shared" si="1505"/>
        <v>0</v>
      </c>
      <c r="BX120" s="29">
        <f t="shared" si="1506"/>
        <v>0</v>
      </c>
      <c r="BY120" s="29">
        <f t="shared" si="1507"/>
        <v>0</v>
      </c>
      <c r="BZ120" s="29">
        <f t="shared" si="1508"/>
        <v>0</v>
      </c>
      <c r="CA120" s="29">
        <f t="shared" si="1509"/>
        <v>0</v>
      </c>
      <c r="CB120" s="29">
        <f t="shared" si="1510"/>
        <v>0</v>
      </c>
      <c r="CC120" s="29">
        <f t="shared" si="1511"/>
        <v>0</v>
      </c>
      <c r="CD120" s="29">
        <f t="shared" si="1512"/>
        <v>0</v>
      </c>
      <c r="CE120" s="29">
        <f t="shared" si="1513"/>
        <v>0</v>
      </c>
      <c r="CF120" s="29">
        <f t="shared" si="1514"/>
        <v>0</v>
      </c>
      <c r="CG120" s="29">
        <f t="shared" si="1515"/>
        <v>0</v>
      </c>
      <c r="CH120" s="29">
        <f t="shared" si="1516"/>
        <v>0</v>
      </c>
      <c r="CI120" s="29">
        <f t="shared" si="1517"/>
        <v>0</v>
      </c>
      <c r="CJ120" s="29">
        <f t="shared" si="1518"/>
        <v>0</v>
      </c>
      <c r="CK120" s="29">
        <f t="shared" si="1519"/>
        <v>0</v>
      </c>
      <c r="CL120" s="29">
        <f t="shared" si="1520"/>
        <v>0</v>
      </c>
      <c r="CM120" s="29">
        <f t="shared" si="1521"/>
        <v>0</v>
      </c>
      <c r="CN120" s="29">
        <f t="shared" si="1522"/>
        <v>0</v>
      </c>
      <c r="CO120" s="29">
        <f t="shared" si="1523"/>
        <v>0</v>
      </c>
      <c r="CP120" s="29">
        <f t="shared" si="1524"/>
        <v>0</v>
      </c>
      <c r="CQ120" s="29">
        <f t="shared" si="1525"/>
        <v>0</v>
      </c>
      <c r="CR120" s="29">
        <f t="shared" si="1497"/>
        <v>0</v>
      </c>
      <c r="CS120" s="29">
        <f t="shared" si="1496"/>
        <v>0</v>
      </c>
      <c r="CT120" s="29">
        <f t="shared" si="1496"/>
        <v>0</v>
      </c>
      <c r="CU120" s="29">
        <f t="shared" si="1496"/>
        <v>0</v>
      </c>
      <c r="CV120" s="29">
        <f t="shared" si="1496"/>
        <v>0</v>
      </c>
      <c r="CW120" s="29">
        <f t="shared" si="1496"/>
        <v>0</v>
      </c>
      <c r="CX120" s="29">
        <f t="shared" si="1488"/>
        <v>0</v>
      </c>
      <c r="CY120" s="29">
        <f t="shared" si="1488"/>
        <v>0</v>
      </c>
      <c r="CZ120" s="29">
        <f t="shared" si="1488"/>
        <v>0</v>
      </c>
      <c r="DA120" s="29">
        <f t="shared" si="1488"/>
        <v>0</v>
      </c>
      <c r="DB120" s="29">
        <f t="shared" si="1488"/>
        <v>0</v>
      </c>
      <c r="DC120" s="29">
        <f t="shared" si="1488"/>
        <v>0</v>
      </c>
      <c r="DD120" s="29">
        <f t="shared" si="1488"/>
        <v>0</v>
      </c>
      <c r="DE120" s="29">
        <f t="shared" si="1526"/>
        <v>0</v>
      </c>
      <c r="DF120" s="29">
        <f t="shared" si="1527"/>
        <v>0</v>
      </c>
      <c r="DG120" s="29">
        <f t="shared" si="1528"/>
        <v>0</v>
      </c>
      <c r="DH120" s="29">
        <f t="shared" si="1529"/>
        <v>0</v>
      </c>
      <c r="DI120" s="29">
        <f t="shared" si="1530"/>
        <v>672.80053578903301</v>
      </c>
      <c r="DJ120" s="29">
        <f t="shared" si="1531"/>
        <v>1187.4087986605275</v>
      </c>
      <c r="DK120" s="29">
        <f t="shared" si="1531"/>
        <v>1010.0308329845124</v>
      </c>
      <c r="DL120" s="29">
        <f t="shared" si="1531"/>
        <v>2174.8106488070321</v>
      </c>
      <c r="DM120" s="29">
        <f t="shared" si="1531"/>
        <v>1169.4464880703224</v>
      </c>
      <c r="DN120" s="29">
        <f t="shared" si="1772"/>
        <v>1049.3041984093763</v>
      </c>
      <c r="DO120" s="29">
        <f t="shared" si="1772"/>
        <v>909.9973922143156</v>
      </c>
      <c r="DP120" s="29">
        <f t="shared" si="1772"/>
        <v>987.40926747593107</v>
      </c>
      <c r="DQ120" s="105">
        <f t="shared" si="1532"/>
        <v>1029.0393365424864</v>
      </c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>
        <v>319200</v>
      </c>
      <c r="FK120" s="25">
        <v>319200</v>
      </c>
      <c r="FL120" s="25">
        <v>319200</v>
      </c>
      <c r="FM120" s="25">
        <v>319200</v>
      </c>
      <c r="FN120" s="25">
        <v>319200</v>
      </c>
      <c r="FO120" s="25">
        <v>319200</v>
      </c>
      <c r="FP120" s="25">
        <v>319200</v>
      </c>
      <c r="FQ120" s="75">
        <v>319200</v>
      </c>
      <c r="FR120" s="28">
        <f t="shared" si="1058"/>
        <v>319200</v>
      </c>
      <c r="FS120" s="51">
        <v>0</v>
      </c>
      <c r="FT120" s="51">
        <v>0</v>
      </c>
      <c r="FU120" s="51">
        <v>0</v>
      </c>
      <c r="FV120" s="51">
        <v>0</v>
      </c>
      <c r="FW120" s="51">
        <v>0</v>
      </c>
      <c r="FX120" s="51">
        <v>0</v>
      </c>
      <c r="FY120" s="51">
        <v>0</v>
      </c>
      <c r="FZ120" s="51">
        <v>0</v>
      </c>
      <c r="GA120" s="51">
        <v>0</v>
      </c>
      <c r="GB120" s="51">
        <v>0</v>
      </c>
      <c r="GC120" s="51">
        <v>0</v>
      </c>
      <c r="GD120" s="51">
        <v>0</v>
      </c>
      <c r="GE120" s="51">
        <v>0</v>
      </c>
      <c r="GF120" s="51">
        <v>0</v>
      </c>
      <c r="GG120" s="51">
        <v>0</v>
      </c>
      <c r="GH120" s="51">
        <v>0</v>
      </c>
      <c r="GI120" s="51">
        <v>0</v>
      </c>
      <c r="GJ120" s="51">
        <v>0</v>
      </c>
      <c r="GK120" s="51">
        <v>0</v>
      </c>
      <c r="GL120" s="51">
        <v>0</v>
      </c>
      <c r="GM120" s="51">
        <v>0</v>
      </c>
      <c r="GN120" s="51">
        <v>0</v>
      </c>
      <c r="GO120" s="51">
        <v>0</v>
      </c>
      <c r="GP120" s="51">
        <v>0</v>
      </c>
      <c r="GQ120" s="25">
        <v>0</v>
      </c>
      <c r="GR120" s="25">
        <v>0</v>
      </c>
      <c r="GS120" s="25">
        <v>0</v>
      </c>
      <c r="GT120" s="25">
        <v>0</v>
      </c>
      <c r="GU120" s="25">
        <v>0</v>
      </c>
      <c r="GV120" s="25">
        <v>0</v>
      </c>
      <c r="GW120" s="25">
        <v>0</v>
      </c>
      <c r="GX120" s="25">
        <v>0</v>
      </c>
      <c r="GY120" s="25">
        <v>0</v>
      </c>
      <c r="GZ120" s="25">
        <v>0</v>
      </c>
      <c r="HA120" s="25">
        <v>0</v>
      </c>
      <c r="HB120" s="25">
        <v>0</v>
      </c>
      <c r="HC120" s="75">
        <v>0</v>
      </c>
      <c r="HD120" s="75">
        <v>0</v>
      </c>
      <c r="HE120" s="75">
        <v>0</v>
      </c>
      <c r="HF120" s="75">
        <v>0</v>
      </c>
      <c r="HG120" s="75">
        <v>0</v>
      </c>
      <c r="HH120" s="75">
        <v>0</v>
      </c>
      <c r="HI120" s="75">
        <v>0</v>
      </c>
      <c r="HJ120" s="75">
        <v>0</v>
      </c>
      <c r="HK120" s="75">
        <v>0</v>
      </c>
      <c r="HL120" s="75">
        <v>77941</v>
      </c>
      <c r="HM120" s="75">
        <v>18615</v>
      </c>
      <c r="HN120" s="75">
        <v>0</v>
      </c>
      <c r="HO120" s="75">
        <v>71933.072400000063</v>
      </c>
      <c r="HP120" s="75">
        <v>31750</v>
      </c>
      <c r="HQ120" s="75">
        <v>0</v>
      </c>
      <c r="HR120" s="75">
        <v>1684</v>
      </c>
      <c r="HS120" s="51">
        <f t="shared" ref="HS120" si="1774">+DR120+FS120</f>
        <v>0</v>
      </c>
      <c r="HT120" s="51">
        <f t="shared" ref="HT120" si="1775">+DS120+FT120</f>
        <v>0</v>
      </c>
      <c r="HU120" s="51">
        <f t="shared" ref="HU120" si="1776">+DT120+FU120</f>
        <v>0</v>
      </c>
      <c r="HV120" s="51">
        <f t="shared" ref="HV120" si="1777">+DU120+FV120</f>
        <v>0</v>
      </c>
      <c r="HW120" s="51">
        <f t="shared" ref="HW120" si="1778">+DV120+FW120</f>
        <v>0</v>
      </c>
      <c r="HX120" s="51">
        <f t="shared" ref="HX120" si="1779">+DW120+FX120</f>
        <v>0</v>
      </c>
      <c r="HY120" s="51">
        <f t="shared" ref="HY120" si="1780">+DX120+FY120</f>
        <v>0</v>
      </c>
      <c r="HZ120" s="51">
        <f t="shared" ref="HZ120" si="1781">+DY120+FZ120</f>
        <v>0</v>
      </c>
      <c r="IA120" s="51">
        <f t="shared" ref="IA120" si="1782">+DZ120+GA120</f>
        <v>0</v>
      </c>
      <c r="IB120" s="51">
        <f t="shared" ref="IB120" si="1783">+EA120+GB120</f>
        <v>0</v>
      </c>
      <c r="IC120" s="51">
        <f t="shared" ref="IC120" si="1784">+EB120+GC120</f>
        <v>0</v>
      </c>
      <c r="ID120" s="51">
        <f t="shared" ref="ID120" si="1785">+EC120+GD120</f>
        <v>0</v>
      </c>
      <c r="IE120" s="51">
        <f t="shared" ref="IE120" si="1786">+ED120+GE120</f>
        <v>0</v>
      </c>
      <c r="IF120" s="51">
        <f t="shared" ref="IF120" si="1787">+EE120+GF120</f>
        <v>0</v>
      </c>
      <c r="IG120" s="51">
        <f t="shared" ref="IG120" si="1788">+EF120+GG120</f>
        <v>0</v>
      </c>
      <c r="IH120" s="51">
        <f t="shared" ref="IH120" si="1789">+EG120+GH120</f>
        <v>0</v>
      </c>
      <c r="II120" s="51">
        <f t="shared" ref="II120" si="1790">+EH120+GI120</f>
        <v>0</v>
      </c>
      <c r="IJ120" s="51">
        <f t="shared" ref="IJ120" si="1791">+EI120+GJ120</f>
        <v>0</v>
      </c>
      <c r="IK120" s="51">
        <f t="shared" ref="IK120" si="1792">+EJ120+GK120</f>
        <v>0</v>
      </c>
      <c r="IL120" s="51">
        <f t="shared" ref="IL120" si="1793">+EK120+GL120</f>
        <v>0</v>
      </c>
      <c r="IM120" s="51">
        <f t="shared" ref="IM120" si="1794">+EL120+GM120</f>
        <v>0</v>
      </c>
      <c r="IN120" s="51">
        <f t="shared" ref="IN120" si="1795">+EM120+GN120</f>
        <v>0</v>
      </c>
      <c r="IO120" s="51">
        <f t="shared" ref="IO120" si="1796">+EN120+GO120</f>
        <v>0</v>
      </c>
      <c r="IP120" s="51">
        <f t="shared" ref="IP120" si="1797">+EO120+GP120</f>
        <v>0</v>
      </c>
      <c r="IQ120" s="51">
        <f t="shared" ref="IQ120" si="1798">+EP120+GQ120</f>
        <v>0</v>
      </c>
      <c r="IR120" s="51">
        <f t="shared" ref="IR120" si="1799">+EQ120+GR120</f>
        <v>0</v>
      </c>
      <c r="IS120" s="51">
        <f t="shared" ref="IS120" si="1800">+ER120+GS120</f>
        <v>0</v>
      </c>
      <c r="IT120" s="51">
        <f t="shared" ref="IT120" si="1801">+ES120+GT120</f>
        <v>0</v>
      </c>
      <c r="IU120" s="51">
        <f t="shared" ref="IU120" si="1802">+ET120+GU120</f>
        <v>0</v>
      </c>
      <c r="IV120" s="51">
        <f t="shared" ref="IV120" si="1803">+EU120+GV120</f>
        <v>0</v>
      </c>
      <c r="IW120" s="51">
        <f t="shared" ref="IW120" si="1804">+EV120+GW120</f>
        <v>0</v>
      </c>
      <c r="IX120" s="25">
        <f t="shared" ref="IX120" si="1805">+EW120+GX120</f>
        <v>0</v>
      </c>
      <c r="IY120" s="25">
        <f t="shared" ref="IY120" si="1806">+EX120+GY120</f>
        <v>0</v>
      </c>
      <c r="IZ120" s="25">
        <f t="shared" ref="IZ120" si="1807">+EY120+GZ120</f>
        <v>0</v>
      </c>
      <c r="JA120" s="25">
        <f t="shared" ref="JA120" si="1808">+EZ120+HA120</f>
        <v>0</v>
      </c>
      <c r="JB120" s="25">
        <f t="shared" ref="JB120" si="1809">+FA120+HB120</f>
        <v>0</v>
      </c>
      <c r="JC120" s="25">
        <f t="shared" ref="JC120" si="1810">+FB120+HC120</f>
        <v>0</v>
      </c>
      <c r="JD120" s="25">
        <f t="shared" ref="JD120" si="1811">+FC120+HD120</f>
        <v>0</v>
      </c>
      <c r="JE120" s="25">
        <f t="shared" ref="JE120" si="1812">+FD120+HE120</f>
        <v>0</v>
      </c>
      <c r="JF120" s="25">
        <f t="shared" ref="JF120" si="1813">+FE120+HF120</f>
        <v>0</v>
      </c>
      <c r="JG120" s="25">
        <f t="shared" ref="JG120" si="1814">+FF120+HG120</f>
        <v>0</v>
      </c>
      <c r="JH120" s="25">
        <f t="shared" ref="JH120" si="1815">+FG120+HH120</f>
        <v>0</v>
      </c>
      <c r="JI120" s="25">
        <f t="shared" ref="JI120" si="1816">+FH120+HI120</f>
        <v>0</v>
      </c>
      <c r="JJ120" s="25">
        <f t="shared" ref="JJ120" si="1817">+FI120+HJ120</f>
        <v>0</v>
      </c>
      <c r="JK120" s="25">
        <f>+FJ120+HK120</f>
        <v>319200</v>
      </c>
      <c r="JL120" s="25">
        <f t="shared" si="1492"/>
        <v>397141</v>
      </c>
      <c r="JM120" s="25">
        <f t="shared" si="1493"/>
        <v>337815</v>
      </c>
      <c r="JN120" s="25">
        <f t="shared" si="1295"/>
        <v>319200</v>
      </c>
      <c r="JO120" s="25">
        <f t="shared" si="1296"/>
        <v>391133.07240000006</v>
      </c>
      <c r="JP120" s="25">
        <f t="shared" si="1662"/>
        <v>350950</v>
      </c>
      <c r="JQ120" s="25">
        <f t="shared" si="1663"/>
        <v>319200</v>
      </c>
      <c r="JR120" s="25">
        <f t="shared" si="1664"/>
        <v>320884</v>
      </c>
      <c r="JS120" s="28">
        <f t="shared" si="1059"/>
        <v>345541.76809999999</v>
      </c>
      <c r="JT120" s="30">
        <f t="shared" ref="JT120" si="1818">+HS120/$N120</f>
        <v>0</v>
      </c>
      <c r="JU120" s="30">
        <f t="shared" ref="JU120" si="1819">+HT120/$N120</f>
        <v>0</v>
      </c>
      <c r="JV120" s="30">
        <f t="shared" ref="JV120" si="1820">+HU120/$N120</f>
        <v>0</v>
      </c>
      <c r="JW120" s="30">
        <f t="shared" ref="JW120" si="1821">+HV120/$N120</f>
        <v>0</v>
      </c>
      <c r="JX120" s="30">
        <f t="shared" ref="JX120" si="1822">+HW120/$N120</f>
        <v>0</v>
      </c>
      <c r="JY120" s="30">
        <f t="shared" ref="JY120" si="1823">+HX120/$N120</f>
        <v>0</v>
      </c>
      <c r="JZ120" s="30">
        <f t="shared" ref="JZ120" si="1824">+HY120/$N120</f>
        <v>0</v>
      </c>
      <c r="KA120" s="30">
        <f t="shared" ref="KA120" si="1825">+HZ120/$N120</f>
        <v>0</v>
      </c>
      <c r="KB120" s="30">
        <f t="shared" ref="KB120" si="1826">+IA120/$N120</f>
        <v>0</v>
      </c>
      <c r="KC120" s="30">
        <f t="shared" ref="KC120" si="1827">+IB120/$N120</f>
        <v>0</v>
      </c>
      <c r="KD120" s="30">
        <f t="shared" ref="KD120" si="1828">+IC120/$N120</f>
        <v>0</v>
      </c>
      <c r="KE120" s="30">
        <f t="shared" ref="KE120" si="1829">+ID120/$N120</f>
        <v>0</v>
      </c>
      <c r="KF120" s="30">
        <f t="shared" ref="KF120" si="1830">+IE120/$N120</f>
        <v>0</v>
      </c>
      <c r="KG120" s="30">
        <f t="shared" ref="KG120" si="1831">+IF120/$N120</f>
        <v>0</v>
      </c>
      <c r="KH120" s="30">
        <f t="shared" ref="KH120" si="1832">+IG120/$N120</f>
        <v>0</v>
      </c>
      <c r="KI120" s="30">
        <f t="shared" ref="KI120" si="1833">+IH120/$N120</f>
        <v>0</v>
      </c>
      <c r="KJ120" s="30">
        <f t="shared" ref="KJ120" si="1834">+II120/$N120</f>
        <v>0</v>
      </c>
      <c r="KK120" s="30">
        <f t="shared" ref="KK120" si="1835">+IJ120/$N120</f>
        <v>0</v>
      </c>
      <c r="KL120" s="30">
        <f t="shared" ref="KL120" si="1836">+IK120/$N120</f>
        <v>0</v>
      </c>
      <c r="KM120" s="30">
        <f t="shared" ref="KM120" si="1837">+IL120/$N120</f>
        <v>0</v>
      </c>
      <c r="KN120" s="30">
        <f t="shared" ref="KN120" si="1838">+IM120/$N120</f>
        <v>0</v>
      </c>
      <c r="KO120" s="30">
        <f t="shared" ref="KO120" si="1839">+IN120/$N120</f>
        <v>0</v>
      </c>
      <c r="KP120" s="30">
        <f t="shared" ref="KP120" si="1840">+IO120/$N120</f>
        <v>0</v>
      </c>
      <c r="KQ120" s="30">
        <f t="shared" ref="KQ120" si="1841">+IP120/$N120</f>
        <v>0</v>
      </c>
      <c r="KR120" s="30">
        <f t="shared" ref="KR120" si="1842">+IQ120/$N120</f>
        <v>0</v>
      </c>
      <c r="KS120" s="30">
        <f t="shared" ref="KS120" si="1843">+IR120/$N120</f>
        <v>0</v>
      </c>
      <c r="KT120" s="30">
        <f t="shared" ref="KT120" si="1844">+IS120/$N120</f>
        <v>0</v>
      </c>
      <c r="KU120" s="30">
        <f t="shared" ref="KU120" si="1845">+IT120/$N120</f>
        <v>0</v>
      </c>
      <c r="KV120" s="30">
        <f t="shared" ref="KV120" si="1846">+IU120/$N120</f>
        <v>0</v>
      </c>
      <c r="KW120" s="30">
        <f t="shared" ref="KW120" si="1847">+IV120/$N120</f>
        <v>0</v>
      </c>
      <c r="KX120" s="30">
        <f t="shared" ref="KX120" si="1848">+IW120/$N120</f>
        <v>0</v>
      </c>
      <c r="KY120" s="30">
        <f t="shared" ref="KY120" si="1849">+IX120/$N120</f>
        <v>0</v>
      </c>
      <c r="KZ120" s="30">
        <f t="shared" ref="KZ120:LI120" si="1850">+IY120/$N120</f>
        <v>0</v>
      </c>
      <c r="LA120" s="30">
        <f t="shared" si="1850"/>
        <v>0</v>
      </c>
      <c r="LB120" s="30">
        <f t="shared" si="1850"/>
        <v>0</v>
      </c>
      <c r="LC120" s="30">
        <f t="shared" si="1850"/>
        <v>0</v>
      </c>
      <c r="LD120" s="30">
        <f t="shared" si="1850"/>
        <v>0</v>
      </c>
      <c r="LE120" s="30">
        <f t="shared" si="1850"/>
        <v>0</v>
      </c>
      <c r="LF120" s="30">
        <f t="shared" si="1850"/>
        <v>0</v>
      </c>
      <c r="LG120" s="30">
        <f t="shared" si="1850"/>
        <v>0</v>
      </c>
      <c r="LH120" s="30">
        <f t="shared" si="1850"/>
        <v>0</v>
      </c>
      <c r="LI120" s="30">
        <f t="shared" si="1850"/>
        <v>0</v>
      </c>
      <c r="LJ120" s="30">
        <f t="shared" ref="LJ120" si="1851">+JI120/$N120</f>
        <v>0</v>
      </c>
      <c r="LK120" s="30">
        <f t="shared" ref="LK120" si="1852">+JJ120/$N120</f>
        <v>0</v>
      </c>
      <c r="LL120" s="30">
        <f t="shared" ref="LL120:LS120" si="1853">+JK120/$N120</f>
        <v>80</v>
      </c>
      <c r="LM120" s="30">
        <f t="shared" si="1853"/>
        <v>99.534085213032583</v>
      </c>
      <c r="LN120" s="30">
        <f t="shared" si="1853"/>
        <v>84.665413533834581</v>
      </c>
      <c r="LO120" s="30">
        <f t="shared" si="1853"/>
        <v>80</v>
      </c>
      <c r="LP120" s="30">
        <f t="shared" si="1853"/>
        <v>98.028338947368439</v>
      </c>
      <c r="LQ120" s="30">
        <f t="shared" si="1853"/>
        <v>87.957393483709268</v>
      </c>
      <c r="LR120" s="30">
        <f t="shared" si="1853"/>
        <v>80</v>
      </c>
      <c r="LS120" s="30">
        <f t="shared" si="1853"/>
        <v>80.422055137844609</v>
      </c>
      <c r="LT120" s="69">
        <f t="shared" si="1060"/>
        <v>86.601946892230586</v>
      </c>
      <c r="LU120" s="40">
        <f t="shared" si="1061"/>
        <v>80</v>
      </c>
      <c r="LV120" s="40">
        <f t="shared" si="1062"/>
        <v>0.42205513784461152</v>
      </c>
    </row>
    <row r="121" spans="1:334" x14ac:dyDescent="0.25">
      <c r="A121" s="21">
        <f t="shared" si="1063"/>
        <v>120</v>
      </c>
      <c r="B121" s="22" t="s">
        <v>6</v>
      </c>
      <c r="C121" s="21" t="s">
        <v>566</v>
      </c>
      <c r="D121" s="22" t="s">
        <v>17</v>
      </c>
      <c r="E121" s="23" t="s">
        <v>1255</v>
      </c>
      <c r="F121" s="21" t="s">
        <v>1255</v>
      </c>
      <c r="G121" s="32" t="s">
        <v>200</v>
      </c>
      <c r="H121" s="24" t="s">
        <v>1403</v>
      </c>
      <c r="I121" s="21" t="s">
        <v>196</v>
      </c>
      <c r="J121" s="94">
        <v>41458</v>
      </c>
      <c r="K121" s="94"/>
      <c r="L121" s="21" t="s">
        <v>275</v>
      </c>
      <c r="M121" s="51">
        <v>600</v>
      </c>
      <c r="N121" s="51">
        <v>1002</v>
      </c>
      <c r="O121" s="26">
        <v>0.125</v>
      </c>
      <c r="P121" s="52">
        <v>0</v>
      </c>
      <c r="Q121" s="52">
        <v>0</v>
      </c>
      <c r="R121" s="52">
        <v>0</v>
      </c>
      <c r="S121" s="52">
        <v>325653</v>
      </c>
      <c r="T121" s="51">
        <v>529063</v>
      </c>
      <c r="U121" s="51">
        <v>329325</v>
      </c>
      <c r="V121" s="51">
        <v>365343</v>
      </c>
      <c r="W121" s="51">
        <v>257092</v>
      </c>
      <c r="X121" s="51">
        <v>335158</v>
      </c>
      <c r="Y121" s="51">
        <v>298623</v>
      </c>
      <c r="Z121" s="51">
        <v>214194.85</v>
      </c>
      <c r="AA121" s="51">
        <v>222545</v>
      </c>
      <c r="AB121" s="51">
        <v>284544</v>
      </c>
      <c r="AC121" s="51">
        <v>315496.71000000002</v>
      </c>
      <c r="AD121" s="51">
        <v>268923</v>
      </c>
      <c r="AE121" s="51">
        <v>310695.48</v>
      </c>
      <c r="AF121" s="51">
        <v>301951.71000000002</v>
      </c>
      <c r="AG121" s="51">
        <v>192903.88</v>
      </c>
      <c r="AH121" s="51">
        <v>247082</v>
      </c>
      <c r="AI121" s="51">
        <v>189723.62</v>
      </c>
      <c r="AJ121" s="51">
        <v>202005.52</v>
      </c>
      <c r="AK121" s="51">
        <v>135555</v>
      </c>
      <c r="AL121" s="51">
        <v>112918</v>
      </c>
      <c r="AM121" s="51">
        <v>162701.5</v>
      </c>
      <c r="AN121" s="51">
        <v>209249.5</v>
      </c>
      <c r="AO121" s="51">
        <v>233334</v>
      </c>
      <c r="AP121" s="51">
        <v>187772.25</v>
      </c>
      <c r="AQ121" s="51">
        <v>241959</v>
      </c>
      <c r="AR121" s="51">
        <v>222114.5</v>
      </c>
      <c r="AS121" s="51">
        <v>180869</v>
      </c>
      <c r="AT121" s="51">
        <v>188558</v>
      </c>
      <c r="AU121" s="25">
        <v>310707.98512520868</v>
      </c>
      <c r="AV121" s="25">
        <v>106883.45797164593</v>
      </c>
      <c r="AW121" s="25">
        <v>0</v>
      </c>
      <c r="AX121" s="25">
        <v>0</v>
      </c>
      <c r="AY121" s="25">
        <v>0</v>
      </c>
      <c r="AZ121" s="25">
        <v>0</v>
      </c>
      <c r="BA121" s="25">
        <v>0</v>
      </c>
      <c r="BB121" s="25">
        <v>0</v>
      </c>
      <c r="BC121" s="25">
        <v>0</v>
      </c>
      <c r="BD121" s="75">
        <v>0</v>
      </c>
      <c r="BE121" s="75">
        <v>0</v>
      </c>
      <c r="BF121" s="75">
        <v>0</v>
      </c>
      <c r="BG121" s="75">
        <v>0</v>
      </c>
      <c r="BH121" s="75">
        <v>0</v>
      </c>
      <c r="BI121" s="75">
        <v>0</v>
      </c>
      <c r="BJ121" s="75">
        <v>0</v>
      </c>
      <c r="BK121" s="75">
        <v>0</v>
      </c>
      <c r="BL121" s="75">
        <v>0</v>
      </c>
      <c r="BM121" s="75">
        <v>0</v>
      </c>
      <c r="BN121" s="75">
        <v>0</v>
      </c>
      <c r="BO121" s="75">
        <v>0</v>
      </c>
      <c r="BP121" s="28">
        <f t="shared" si="1057"/>
        <v>0</v>
      </c>
      <c r="BQ121" s="29">
        <f t="shared" si="1499"/>
        <v>0</v>
      </c>
      <c r="BR121" s="29">
        <f t="shared" si="1500"/>
        <v>0</v>
      </c>
      <c r="BS121" s="29">
        <f t="shared" si="1501"/>
        <v>0</v>
      </c>
      <c r="BT121" s="29">
        <f t="shared" si="1502"/>
        <v>542.755</v>
      </c>
      <c r="BU121" s="29">
        <f t="shared" si="1503"/>
        <v>881.77166666666665</v>
      </c>
      <c r="BV121" s="29">
        <f t="shared" si="1504"/>
        <v>548.875</v>
      </c>
      <c r="BW121" s="29">
        <f t="shared" si="1505"/>
        <v>608.90499999999997</v>
      </c>
      <c r="BX121" s="29">
        <f t="shared" si="1506"/>
        <v>428.48666666666668</v>
      </c>
      <c r="BY121" s="29">
        <f t="shared" si="1507"/>
        <v>558.59666666666669</v>
      </c>
      <c r="BZ121" s="29">
        <f t="shared" si="1508"/>
        <v>497.70499999999998</v>
      </c>
      <c r="CA121" s="29">
        <f t="shared" si="1509"/>
        <v>356.99141666666668</v>
      </c>
      <c r="CB121" s="29">
        <f t="shared" si="1510"/>
        <v>370.90833333333336</v>
      </c>
      <c r="CC121" s="29">
        <f t="shared" si="1511"/>
        <v>474.24</v>
      </c>
      <c r="CD121" s="29">
        <f t="shared" si="1512"/>
        <v>525.82785000000001</v>
      </c>
      <c r="CE121" s="29">
        <f t="shared" si="1513"/>
        <v>448.20499999999998</v>
      </c>
      <c r="CF121" s="29">
        <f t="shared" si="1514"/>
        <v>517.82579999999996</v>
      </c>
      <c r="CG121" s="29">
        <f t="shared" si="1515"/>
        <v>503.25285000000002</v>
      </c>
      <c r="CH121" s="29">
        <f t="shared" si="1516"/>
        <v>321.50646666666665</v>
      </c>
      <c r="CI121" s="29">
        <f t="shared" si="1517"/>
        <v>411.80333333333334</v>
      </c>
      <c r="CJ121" s="29">
        <f t="shared" si="1518"/>
        <v>316.20603333333332</v>
      </c>
      <c r="CK121" s="29">
        <f t="shared" si="1519"/>
        <v>336.67586666666665</v>
      </c>
      <c r="CL121" s="29">
        <f t="shared" si="1520"/>
        <v>225.92500000000001</v>
      </c>
      <c r="CM121" s="29">
        <f t="shared" si="1521"/>
        <v>188.19666666666666</v>
      </c>
      <c r="CN121" s="29">
        <f t="shared" si="1522"/>
        <v>271.16916666666668</v>
      </c>
      <c r="CO121" s="29">
        <f t="shared" si="1523"/>
        <v>348.74916666666667</v>
      </c>
      <c r="CP121" s="29">
        <f t="shared" si="1524"/>
        <v>388.89</v>
      </c>
      <c r="CQ121" s="29">
        <f t="shared" si="1525"/>
        <v>312.95375000000001</v>
      </c>
      <c r="CR121" s="29">
        <f t="shared" si="1497"/>
        <v>403.26499999999999</v>
      </c>
      <c r="CS121" s="29">
        <f t="shared" si="1496"/>
        <v>370.19083333333333</v>
      </c>
      <c r="CT121" s="29">
        <f t="shared" si="1496"/>
        <v>301.44833333333332</v>
      </c>
      <c r="CU121" s="29">
        <f t="shared" si="1496"/>
        <v>314.26333333333332</v>
      </c>
      <c r="CV121" s="29">
        <f t="shared" si="1496"/>
        <v>517.84664187534781</v>
      </c>
      <c r="CW121" s="29">
        <f t="shared" si="1496"/>
        <v>178.13909661940988</v>
      </c>
      <c r="CX121" s="29">
        <f t="shared" si="1488"/>
        <v>0</v>
      </c>
      <c r="CY121" s="29">
        <f t="shared" si="1488"/>
        <v>0</v>
      </c>
      <c r="CZ121" s="29">
        <f t="shared" si="1488"/>
        <v>0</v>
      </c>
      <c r="DA121" s="29">
        <f t="shared" si="1488"/>
        <v>0</v>
      </c>
      <c r="DB121" s="29">
        <f t="shared" si="1488"/>
        <v>0</v>
      </c>
      <c r="DC121" s="29">
        <f t="shared" si="1488"/>
        <v>0</v>
      </c>
      <c r="DD121" s="29">
        <f t="shared" si="1488"/>
        <v>0</v>
      </c>
      <c r="DE121" s="29">
        <f t="shared" si="1526"/>
        <v>0</v>
      </c>
      <c r="DF121" s="29">
        <f t="shared" si="1527"/>
        <v>0</v>
      </c>
      <c r="DG121" s="29">
        <f t="shared" si="1528"/>
        <v>0</v>
      </c>
      <c r="DH121" s="29">
        <f t="shared" si="1529"/>
        <v>0</v>
      </c>
      <c r="DI121" s="29">
        <f t="shared" si="1530"/>
        <v>0</v>
      </c>
      <c r="DJ121" s="29">
        <f t="shared" si="1531"/>
        <v>0</v>
      </c>
      <c r="DK121" s="29">
        <f t="shared" si="1531"/>
        <v>0</v>
      </c>
      <c r="DL121" s="29">
        <f t="shared" si="1531"/>
        <v>0</v>
      </c>
      <c r="DM121" s="29">
        <f t="shared" si="1531"/>
        <v>0</v>
      </c>
      <c r="DN121" s="29">
        <f t="shared" si="1772"/>
        <v>0</v>
      </c>
      <c r="DO121" s="29">
        <f t="shared" si="1772"/>
        <v>0</v>
      </c>
      <c r="DP121" s="29">
        <f t="shared" si="1772"/>
        <v>0</v>
      </c>
      <c r="DQ121" s="105">
        <f t="shared" si="1532"/>
        <v>0</v>
      </c>
      <c r="DR121" s="51"/>
      <c r="DS121" s="51"/>
      <c r="DT121" s="51"/>
      <c r="DU121" s="51">
        <v>18370</v>
      </c>
      <c r="DV121" s="51">
        <v>25050</v>
      </c>
      <c r="DW121" s="51">
        <v>25050</v>
      </c>
      <c r="DX121" s="51">
        <v>25050</v>
      </c>
      <c r="DY121" s="51">
        <v>25050</v>
      </c>
      <c r="DZ121" s="51">
        <v>25050</v>
      </c>
      <c r="EA121" s="51">
        <v>25050</v>
      </c>
      <c r="EB121" s="51">
        <v>25050</v>
      </c>
      <c r="EC121" s="51">
        <v>25050</v>
      </c>
      <c r="ED121" s="51">
        <v>25050</v>
      </c>
      <c r="EE121" s="51">
        <v>25050</v>
      </c>
      <c r="EF121" s="51">
        <v>95190</v>
      </c>
      <c r="EG121" s="51">
        <v>95190</v>
      </c>
      <c r="EH121" s="51">
        <v>95190</v>
      </c>
      <c r="EI121" s="51">
        <v>95190</v>
      </c>
      <c r="EJ121" s="51">
        <v>95190</v>
      </c>
      <c r="EK121" s="51">
        <v>95190</v>
      </c>
      <c r="EL121" s="51">
        <v>95190</v>
      </c>
      <c r="EM121" s="51">
        <v>95190</v>
      </c>
      <c r="EN121" s="51">
        <v>95190</v>
      </c>
      <c r="EO121" s="51">
        <v>95190</v>
      </c>
      <c r="EP121" s="51">
        <v>95190</v>
      </c>
      <c r="EQ121" s="51">
        <v>95190</v>
      </c>
      <c r="ER121" s="51">
        <v>120240</v>
      </c>
      <c r="ES121" s="25">
        <v>120240</v>
      </c>
      <c r="ET121" s="25">
        <v>120240</v>
      </c>
      <c r="EU121" s="25">
        <v>120240</v>
      </c>
      <c r="EV121" s="25">
        <v>120240</v>
      </c>
      <c r="EW121" s="25">
        <v>120240</v>
      </c>
      <c r="EX121" s="25">
        <v>120240</v>
      </c>
      <c r="EY121" s="25">
        <v>0</v>
      </c>
      <c r="EZ121" s="25">
        <v>0</v>
      </c>
      <c r="FA121" s="25">
        <v>0</v>
      </c>
      <c r="FB121" s="25">
        <v>0</v>
      </c>
      <c r="FC121" s="25">
        <v>0</v>
      </c>
      <c r="FD121" s="25">
        <v>0</v>
      </c>
      <c r="FE121" s="25">
        <v>0</v>
      </c>
      <c r="FF121" s="25">
        <v>0</v>
      </c>
      <c r="FG121" s="25">
        <v>0</v>
      </c>
      <c r="FH121" s="25">
        <v>0</v>
      </c>
      <c r="FI121" s="25">
        <v>0</v>
      </c>
      <c r="FJ121" s="25">
        <v>0</v>
      </c>
      <c r="FK121" s="25">
        <v>0</v>
      </c>
      <c r="FL121" s="25">
        <v>0</v>
      </c>
      <c r="FM121" s="25">
        <v>0</v>
      </c>
      <c r="FN121" s="25">
        <v>0</v>
      </c>
      <c r="FO121" s="25">
        <v>0</v>
      </c>
      <c r="FP121" s="25">
        <v>0</v>
      </c>
      <c r="FQ121" s="75">
        <v>0</v>
      </c>
      <c r="FR121" s="28">
        <f t="shared" si="1058"/>
        <v>0</v>
      </c>
      <c r="FS121" s="51">
        <v>0</v>
      </c>
      <c r="FT121" s="51">
        <v>0</v>
      </c>
      <c r="FU121" s="51">
        <v>0</v>
      </c>
      <c r="FV121" s="51">
        <v>0</v>
      </c>
      <c r="FW121" s="51">
        <v>0</v>
      </c>
      <c r="FX121" s="51">
        <v>0</v>
      </c>
      <c r="FY121" s="51">
        <v>0</v>
      </c>
      <c r="FZ121" s="51">
        <v>0</v>
      </c>
      <c r="GA121" s="51">
        <v>0</v>
      </c>
      <c r="GB121" s="51">
        <v>0</v>
      </c>
      <c r="GC121" s="51">
        <v>0</v>
      </c>
      <c r="GD121" s="51">
        <v>0</v>
      </c>
      <c r="GE121" s="51">
        <v>0</v>
      </c>
      <c r="GF121" s="51">
        <v>0</v>
      </c>
      <c r="GG121" s="51">
        <v>0</v>
      </c>
      <c r="GH121" s="51">
        <v>0</v>
      </c>
      <c r="GI121" s="51">
        <v>0</v>
      </c>
      <c r="GJ121" s="51">
        <v>0</v>
      </c>
      <c r="GK121" s="51">
        <v>0</v>
      </c>
      <c r="GL121" s="51">
        <v>0</v>
      </c>
      <c r="GM121" s="51">
        <v>0</v>
      </c>
      <c r="GN121" s="51">
        <v>0</v>
      </c>
      <c r="GO121" s="51">
        <v>0</v>
      </c>
      <c r="GP121" s="51">
        <v>0</v>
      </c>
      <c r="GQ121" s="25">
        <v>0</v>
      </c>
      <c r="GR121" s="25">
        <v>0</v>
      </c>
      <c r="GS121" s="25">
        <v>0</v>
      </c>
      <c r="GT121" s="25">
        <v>0</v>
      </c>
      <c r="GU121" s="25">
        <v>0</v>
      </c>
      <c r="GV121" s="25">
        <v>0</v>
      </c>
      <c r="GW121" s="25">
        <v>0</v>
      </c>
      <c r="GX121" s="25">
        <v>0</v>
      </c>
      <c r="GY121" s="25">
        <v>0</v>
      </c>
      <c r="GZ121" s="25">
        <v>0</v>
      </c>
      <c r="HA121" s="25">
        <v>0</v>
      </c>
      <c r="HB121" s="25">
        <v>0</v>
      </c>
      <c r="HC121" s="75">
        <v>0</v>
      </c>
      <c r="HD121" s="75">
        <v>0</v>
      </c>
      <c r="HE121" s="75">
        <v>0</v>
      </c>
      <c r="HF121" s="75">
        <v>0</v>
      </c>
      <c r="HG121" s="75">
        <v>0</v>
      </c>
      <c r="HH121" s="75">
        <v>0</v>
      </c>
      <c r="HI121" s="75">
        <v>0</v>
      </c>
      <c r="HJ121" s="75">
        <v>0</v>
      </c>
      <c r="HK121" s="75">
        <v>0</v>
      </c>
      <c r="HL121" s="75">
        <v>0</v>
      </c>
      <c r="HM121" s="75">
        <v>0</v>
      </c>
      <c r="HN121" s="75">
        <v>0</v>
      </c>
      <c r="HO121" s="75">
        <v>0</v>
      </c>
      <c r="HP121" s="75">
        <v>0</v>
      </c>
      <c r="HQ121" s="75">
        <v>0</v>
      </c>
      <c r="HR121" s="75">
        <v>0</v>
      </c>
      <c r="HS121" s="51">
        <f t="shared" si="1265"/>
        <v>0</v>
      </c>
      <c r="HT121" s="51">
        <f t="shared" si="1266"/>
        <v>0</v>
      </c>
      <c r="HU121" s="51">
        <f t="shared" si="1267"/>
        <v>0</v>
      </c>
      <c r="HV121" s="51">
        <f t="shared" si="1268"/>
        <v>18370</v>
      </c>
      <c r="HW121" s="51">
        <f t="shared" si="1269"/>
        <v>25050</v>
      </c>
      <c r="HX121" s="51">
        <f t="shared" si="1270"/>
        <v>25050</v>
      </c>
      <c r="HY121" s="51">
        <f t="shared" si="1271"/>
        <v>25050</v>
      </c>
      <c r="HZ121" s="51">
        <f t="shared" si="1272"/>
        <v>25050</v>
      </c>
      <c r="IA121" s="51">
        <f t="shared" si="1273"/>
        <v>25050</v>
      </c>
      <c r="IB121" s="51">
        <f t="shared" si="1274"/>
        <v>25050</v>
      </c>
      <c r="IC121" s="51">
        <f t="shared" si="1275"/>
        <v>25050</v>
      </c>
      <c r="ID121" s="51">
        <f t="shared" si="1276"/>
        <v>25050</v>
      </c>
      <c r="IE121" s="51">
        <f t="shared" si="1277"/>
        <v>25050</v>
      </c>
      <c r="IF121" s="51">
        <f t="shared" si="1278"/>
        <v>25050</v>
      </c>
      <c r="IG121" s="51">
        <f t="shared" si="1279"/>
        <v>95190</v>
      </c>
      <c r="IH121" s="51">
        <f t="shared" si="1280"/>
        <v>95190</v>
      </c>
      <c r="II121" s="51">
        <f t="shared" si="1281"/>
        <v>95190</v>
      </c>
      <c r="IJ121" s="51">
        <f t="shared" si="1282"/>
        <v>95190</v>
      </c>
      <c r="IK121" s="51">
        <f t="shared" si="1283"/>
        <v>95190</v>
      </c>
      <c r="IL121" s="51">
        <f t="shared" si="1284"/>
        <v>95190</v>
      </c>
      <c r="IM121" s="51">
        <f t="shared" si="1285"/>
        <v>95190</v>
      </c>
      <c r="IN121" s="51">
        <f t="shared" si="1286"/>
        <v>95190</v>
      </c>
      <c r="IO121" s="51">
        <f t="shared" si="1287"/>
        <v>95190</v>
      </c>
      <c r="IP121" s="51">
        <f t="shared" si="1288"/>
        <v>95190</v>
      </c>
      <c r="IQ121" s="51">
        <f t="shared" si="1494"/>
        <v>95190</v>
      </c>
      <c r="IR121" s="51">
        <f t="shared" si="1495"/>
        <v>95190</v>
      </c>
      <c r="IS121" s="51">
        <f t="shared" si="1618"/>
        <v>120240</v>
      </c>
      <c r="IT121" s="51">
        <f t="shared" si="1619"/>
        <v>120240</v>
      </c>
      <c r="IU121" s="51">
        <f t="shared" si="1136"/>
        <v>120240</v>
      </c>
      <c r="IV121" s="51">
        <f t="shared" si="1137"/>
        <v>120240</v>
      </c>
      <c r="IW121" s="51">
        <f t="shared" si="1489"/>
        <v>120240</v>
      </c>
      <c r="IX121" s="25">
        <f t="shared" si="1289"/>
        <v>120240</v>
      </c>
      <c r="IY121" s="25">
        <f t="shared" si="1490"/>
        <v>120240</v>
      </c>
      <c r="IZ121" s="25">
        <f t="shared" si="1491"/>
        <v>0</v>
      </c>
      <c r="JA121" s="25">
        <f t="shared" si="1331"/>
        <v>0</v>
      </c>
      <c r="JB121" s="25">
        <f t="shared" si="1293"/>
        <v>0</v>
      </c>
      <c r="JC121" s="25">
        <f t="shared" si="1294"/>
        <v>0</v>
      </c>
      <c r="JD121" s="25">
        <f t="shared" si="835"/>
        <v>0</v>
      </c>
      <c r="JE121" s="25">
        <f t="shared" si="836"/>
        <v>0</v>
      </c>
      <c r="JF121" s="25">
        <f t="shared" si="1367"/>
        <v>0</v>
      </c>
      <c r="JG121" s="25">
        <f t="shared" si="1368"/>
        <v>0</v>
      </c>
      <c r="JH121" s="25">
        <f t="shared" si="1736"/>
        <v>0</v>
      </c>
      <c r="JI121" s="25">
        <f t="shared" si="1737"/>
        <v>0</v>
      </c>
      <c r="JJ121" s="25">
        <f t="shared" ref="JJ121:JJ155" si="1854">+FI121+HJ121</f>
        <v>0</v>
      </c>
      <c r="JK121" s="25">
        <f t="shared" ref="JK121:JK155" si="1855">+FJ121+HK121</f>
        <v>0</v>
      </c>
      <c r="JL121" s="25">
        <f t="shared" si="1492"/>
        <v>0</v>
      </c>
      <c r="JM121" s="25">
        <f t="shared" si="1493"/>
        <v>0</v>
      </c>
      <c r="JN121" s="25">
        <f t="shared" si="1295"/>
        <v>0</v>
      </c>
      <c r="JO121" s="25">
        <f t="shared" si="1296"/>
        <v>0</v>
      </c>
      <c r="JP121" s="25">
        <f t="shared" si="1662"/>
        <v>0</v>
      </c>
      <c r="JQ121" s="25">
        <f t="shared" si="1663"/>
        <v>0</v>
      </c>
      <c r="JR121" s="25">
        <f t="shared" si="1664"/>
        <v>0</v>
      </c>
      <c r="JS121" s="28">
        <f t="shared" si="1059"/>
        <v>0</v>
      </c>
      <c r="JT121" s="30">
        <f t="shared" si="1138"/>
        <v>0</v>
      </c>
      <c r="JU121" s="30">
        <f t="shared" si="1139"/>
        <v>0</v>
      </c>
      <c r="JV121" s="30">
        <f t="shared" si="1140"/>
        <v>0</v>
      </c>
      <c r="JW121" s="30">
        <f t="shared" si="1141"/>
        <v>18.333333333333332</v>
      </c>
      <c r="JX121" s="30">
        <f t="shared" si="1142"/>
        <v>25</v>
      </c>
      <c r="JY121" s="30">
        <f t="shared" si="1143"/>
        <v>25</v>
      </c>
      <c r="JZ121" s="30">
        <f t="shared" si="1144"/>
        <v>25</v>
      </c>
      <c r="KA121" s="30">
        <f t="shared" si="1145"/>
        <v>25</v>
      </c>
      <c r="KB121" s="30">
        <f t="shared" si="1146"/>
        <v>25</v>
      </c>
      <c r="KC121" s="30">
        <f t="shared" si="1147"/>
        <v>25</v>
      </c>
      <c r="KD121" s="30">
        <f t="shared" si="1148"/>
        <v>25</v>
      </c>
      <c r="KE121" s="30">
        <f t="shared" si="1149"/>
        <v>25</v>
      </c>
      <c r="KF121" s="30">
        <f t="shared" si="1150"/>
        <v>25</v>
      </c>
      <c r="KG121" s="30">
        <f t="shared" si="1151"/>
        <v>25</v>
      </c>
      <c r="KH121" s="30">
        <f t="shared" si="1152"/>
        <v>95</v>
      </c>
      <c r="KI121" s="30">
        <f t="shared" si="1153"/>
        <v>95</v>
      </c>
      <c r="KJ121" s="30">
        <f t="shared" si="1154"/>
        <v>95</v>
      </c>
      <c r="KK121" s="30">
        <f t="shared" si="1155"/>
        <v>95</v>
      </c>
      <c r="KL121" s="30">
        <f t="shared" si="1156"/>
        <v>95</v>
      </c>
      <c r="KM121" s="30">
        <f t="shared" si="1157"/>
        <v>95</v>
      </c>
      <c r="KN121" s="30">
        <f t="shared" si="1158"/>
        <v>95</v>
      </c>
      <c r="KO121" s="30">
        <f t="shared" si="1159"/>
        <v>95</v>
      </c>
      <c r="KP121" s="30">
        <f t="shared" si="1160"/>
        <v>95</v>
      </c>
      <c r="KQ121" s="30">
        <f t="shared" si="1161"/>
        <v>95</v>
      </c>
      <c r="KR121" s="30">
        <f t="shared" si="1162"/>
        <v>95</v>
      </c>
      <c r="KS121" s="30">
        <f t="shared" si="1163"/>
        <v>95</v>
      </c>
      <c r="KT121" s="30">
        <f t="shared" si="1164"/>
        <v>120</v>
      </c>
      <c r="KU121" s="30">
        <f t="shared" si="1165"/>
        <v>120</v>
      </c>
      <c r="KV121" s="30">
        <f t="shared" si="1166"/>
        <v>120</v>
      </c>
      <c r="KW121" s="30">
        <f t="shared" si="1167"/>
        <v>120</v>
      </c>
      <c r="KX121" s="30">
        <f t="shared" si="1168"/>
        <v>120</v>
      </c>
      <c r="KY121" s="30">
        <f t="shared" si="1169"/>
        <v>120</v>
      </c>
      <c r="KZ121" s="30">
        <f t="shared" si="1170"/>
        <v>120</v>
      </c>
      <c r="LA121" s="30">
        <f t="shared" si="1171"/>
        <v>0</v>
      </c>
      <c r="LB121" s="30">
        <f t="shared" si="1171"/>
        <v>0</v>
      </c>
      <c r="LC121" s="30">
        <f t="shared" si="1171"/>
        <v>0</v>
      </c>
      <c r="LD121" s="30">
        <f t="shared" si="1171"/>
        <v>0</v>
      </c>
      <c r="LE121" s="30">
        <f t="shared" si="1369"/>
        <v>0</v>
      </c>
      <c r="LF121" s="30">
        <f t="shared" si="1369"/>
        <v>0</v>
      </c>
      <c r="LG121" s="30">
        <f t="shared" si="1369"/>
        <v>0</v>
      </c>
      <c r="LH121" s="30">
        <f t="shared" si="1369"/>
        <v>0</v>
      </c>
      <c r="LI121" s="30">
        <f t="shared" si="1369"/>
        <v>0</v>
      </c>
      <c r="LJ121" s="30">
        <f t="shared" si="1533"/>
        <v>0</v>
      </c>
      <c r="LK121" s="30">
        <f t="shared" si="1533"/>
        <v>0</v>
      </c>
      <c r="LL121" s="30">
        <f t="shared" si="1533"/>
        <v>0</v>
      </c>
      <c r="LM121" s="30">
        <f t="shared" si="1533"/>
        <v>0</v>
      </c>
      <c r="LN121" s="30">
        <f t="shared" si="1533"/>
        <v>0</v>
      </c>
      <c r="LO121" s="30">
        <f t="shared" si="1533"/>
        <v>0</v>
      </c>
      <c r="LP121" s="30">
        <f t="shared" si="1533"/>
        <v>0</v>
      </c>
      <c r="LQ121" s="30">
        <f t="shared" si="1533"/>
        <v>0</v>
      </c>
      <c r="LR121" s="30">
        <f t="shared" si="1534"/>
        <v>0</v>
      </c>
      <c r="LS121" s="30">
        <f t="shared" si="1534"/>
        <v>0</v>
      </c>
      <c r="LT121" s="69">
        <f t="shared" si="1060"/>
        <v>0</v>
      </c>
      <c r="LU121" s="40">
        <f t="shared" si="1061"/>
        <v>0</v>
      </c>
      <c r="LV121" s="40">
        <f t="shared" si="1062"/>
        <v>0</v>
      </c>
    </row>
    <row r="122" spans="1:334" x14ac:dyDescent="0.25">
      <c r="A122" s="21">
        <f t="shared" si="1063"/>
        <v>121</v>
      </c>
      <c r="B122" s="22" t="s">
        <v>6</v>
      </c>
      <c r="C122" s="21" t="s">
        <v>717</v>
      </c>
      <c r="D122" s="22" t="s">
        <v>17</v>
      </c>
      <c r="E122" s="23" t="s">
        <v>889</v>
      </c>
      <c r="F122" s="21" t="s">
        <v>1147</v>
      </c>
      <c r="G122" s="23" t="s">
        <v>472</v>
      </c>
      <c r="H122" s="24" t="s">
        <v>1403</v>
      </c>
      <c r="I122" s="21" t="s">
        <v>196</v>
      </c>
      <c r="J122" s="94">
        <v>42310</v>
      </c>
      <c r="K122" s="94">
        <v>43790</v>
      </c>
      <c r="L122" s="21" t="s">
        <v>275</v>
      </c>
      <c r="M122" s="51">
        <v>3413</v>
      </c>
      <c r="N122" s="51">
        <v>5700</v>
      </c>
      <c r="O122" s="26">
        <v>0.13</v>
      </c>
      <c r="P122" s="52"/>
      <c r="Q122" s="52"/>
      <c r="R122" s="52"/>
      <c r="S122" s="52"/>
      <c r="T122" s="51"/>
      <c r="U122" s="51"/>
      <c r="V122" s="51"/>
      <c r="W122" s="51"/>
      <c r="X122" s="51"/>
      <c r="Y122" s="51">
        <v>0</v>
      </c>
      <c r="Z122" s="51">
        <v>0</v>
      </c>
      <c r="AA122" s="51"/>
      <c r="AB122" s="51"/>
      <c r="AC122" s="51"/>
      <c r="AD122" s="51">
        <v>0</v>
      </c>
      <c r="AE122" s="51">
        <v>0</v>
      </c>
      <c r="AF122" s="51">
        <v>0</v>
      </c>
      <c r="AG122" s="51">
        <v>0</v>
      </c>
      <c r="AH122" s="51">
        <v>0</v>
      </c>
      <c r="AI122" s="51">
        <v>0</v>
      </c>
      <c r="AJ122" s="51">
        <v>0</v>
      </c>
      <c r="AK122" s="51">
        <v>0</v>
      </c>
      <c r="AL122" s="51">
        <v>0</v>
      </c>
      <c r="AM122" s="51">
        <v>0</v>
      </c>
      <c r="AN122" s="51">
        <v>0</v>
      </c>
      <c r="AO122" s="51">
        <v>0</v>
      </c>
      <c r="AP122" s="51">
        <v>0</v>
      </c>
      <c r="AQ122" s="51">
        <v>0</v>
      </c>
      <c r="AR122" s="51">
        <v>0</v>
      </c>
      <c r="AS122" s="51">
        <v>0</v>
      </c>
      <c r="AT122" s="51">
        <v>0</v>
      </c>
      <c r="AU122" s="25">
        <v>2640977</v>
      </c>
      <c r="AV122" s="25">
        <v>2632341</v>
      </c>
      <c r="AW122" s="25">
        <v>3199578</v>
      </c>
      <c r="AX122" s="25">
        <v>2530035</v>
      </c>
      <c r="AY122" s="25">
        <v>3696000</v>
      </c>
      <c r="AZ122" s="25">
        <v>3211713.91</v>
      </c>
      <c r="BA122" s="25">
        <v>3851763.3224109709</v>
      </c>
      <c r="BB122" s="25">
        <v>3065943.18</v>
      </c>
      <c r="BC122" s="25">
        <v>3935042</v>
      </c>
      <c r="BD122" s="75">
        <v>3231336.68</v>
      </c>
      <c r="BE122" s="75">
        <v>2775905</v>
      </c>
      <c r="BF122" s="75">
        <v>3006026.02</v>
      </c>
      <c r="BG122" s="75">
        <v>2336696.2799999998</v>
      </c>
      <c r="BH122" s="75">
        <v>3099273.89</v>
      </c>
      <c r="BI122" s="75">
        <v>3085330.3</v>
      </c>
      <c r="BJ122" s="75">
        <v>1976994.38</v>
      </c>
      <c r="BK122" s="75">
        <v>3158106</v>
      </c>
      <c r="BL122" s="75">
        <v>3149812.22</v>
      </c>
      <c r="BM122" s="75">
        <v>3018709.89</v>
      </c>
      <c r="BN122" s="75">
        <v>2959864.14</v>
      </c>
      <c r="BO122" s="75">
        <v>3589972.16</v>
      </c>
      <c r="BP122" s="28">
        <f t="shared" si="1057"/>
        <v>3179589.6025</v>
      </c>
      <c r="BQ122" s="29">
        <f t="shared" si="1499"/>
        <v>0</v>
      </c>
      <c r="BR122" s="29">
        <f t="shared" si="1500"/>
        <v>0</v>
      </c>
      <c r="BS122" s="29">
        <f t="shared" si="1501"/>
        <v>0</v>
      </c>
      <c r="BT122" s="29">
        <f t="shared" si="1502"/>
        <v>0</v>
      </c>
      <c r="BU122" s="29">
        <f t="shared" si="1503"/>
        <v>0</v>
      </c>
      <c r="BV122" s="29">
        <f t="shared" si="1504"/>
        <v>0</v>
      </c>
      <c r="BW122" s="29">
        <f t="shared" si="1505"/>
        <v>0</v>
      </c>
      <c r="BX122" s="29">
        <f t="shared" si="1506"/>
        <v>0</v>
      </c>
      <c r="BY122" s="29">
        <f t="shared" si="1507"/>
        <v>0</v>
      </c>
      <c r="BZ122" s="29">
        <f t="shared" si="1508"/>
        <v>0</v>
      </c>
      <c r="CA122" s="29">
        <f t="shared" si="1509"/>
        <v>0</v>
      </c>
      <c r="CB122" s="29">
        <f t="shared" si="1510"/>
        <v>0</v>
      </c>
      <c r="CC122" s="29">
        <f t="shared" si="1511"/>
        <v>0</v>
      </c>
      <c r="CD122" s="29">
        <f t="shared" si="1512"/>
        <v>0</v>
      </c>
      <c r="CE122" s="29">
        <f t="shared" si="1513"/>
        <v>0</v>
      </c>
      <c r="CF122" s="29">
        <f t="shared" si="1514"/>
        <v>0</v>
      </c>
      <c r="CG122" s="29">
        <f t="shared" si="1515"/>
        <v>0</v>
      </c>
      <c r="CH122" s="29">
        <f t="shared" si="1516"/>
        <v>0</v>
      </c>
      <c r="CI122" s="29">
        <f t="shared" si="1517"/>
        <v>0</v>
      </c>
      <c r="CJ122" s="29">
        <f t="shared" si="1518"/>
        <v>0</v>
      </c>
      <c r="CK122" s="29">
        <f t="shared" si="1519"/>
        <v>0</v>
      </c>
      <c r="CL122" s="29">
        <f t="shared" si="1520"/>
        <v>0</v>
      </c>
      <c r="CM122" s="29">
        <f t="shared" si="1521"/>
        <v>0</v>
      </c>
      <c r="CN122" s="29">
        <f t="shared" si="1522"/>
        <v>0</v>
      </c>
      <c r="CO122" s="29">
        <f t="shared" si="1523"/>
        <v>0</v>
      </c>
      <c r="CP122" s="29">
        <f t="shared" si="1524"/>
        <v>0</v>
      </c>
      <c r="CQ122" s="29">
        <f t="shared" si="1525"/>
        <v>0</v>
      </c>
      <c r="CR122" s="29">
        <f t="shared" si="1497"/>
        <v>0</v>
      </c>
      <c r="CS122" s="29">
        <f t="shared" si="1496"/>
        <v>0</v>
      </c>
      <c r="CT122" s="29">
        <f t="shared" si="1496"/>
        <v>0</v>
      </c>
      <c r="CU122" s="29">
        <f t="shared" si="1496"/>
        <v>0</v>
      </c>
      <c r="CV122" s="29">
        <f t="shared" si="1496"/>
        <v>773.7992968063287</v>
      </c>
      <c r="CW122" s="29">
        <f t="shared" si="1496"/>
        <v>771.26897157925578</v>
      </c>
      <c r="CX122" s="29">
        <f t="shared" si="1488"/>
        <v>937.46791678874888</v>
      </c>
      <c r="CY122" s="29">
        <f t="shared" si="1488"/>
        <v>741.29358335774975</v>
      </c>
      <c r="CZ122" s="29">
        <f t="shared" si="1488"/>
        <v>1082.9182537357165</v>
      </c>
      <c r="DA122" s="29">
        <f t="shared" si="1488"/>
        <v>941.02370641664231</v>
      </c>
      <c r="DB122" s="29">
        <f t="shared" si="1488"/>
        <v>1128.5564964579464</v>
      </c>
      <c r="DC122" s="29">
        <f t="shared" si="1488"/>
        <v>898.31326692059781</v>
      </c>
      <c r="DD122" s="29">
        <f t="shared" si="1488"/>
        <v>1152.9569293876355</v>
      </c>
      <c r="DE122" s="29">
        <f t="shared" si="1526"/>
        <v>946.77312628186348</v>
      </c>
      <c r="DF122" s="29">
        <f t="shared" si="1527"/>
        <v>813.33284500439493</v>
      </c>
      <c r="DG122" s="29">
        <f t="shared" si="1528"/>
        <v>880.75769704072661</v>
      </c>
      <c r="DH122" s="29">
        <f t="shared" si="1529"/>
        <v>684.64584822736595</v>
      </c>
      <c r="DI122" s="29">
        <f t="shared" si="1530"/>
        <v>908.07907705830655</v>
      </c>
      <c r="DJ122" s="29">
        <f t="shared" si="1531"/>
        <v>903.99364195722228</v>
      </c>
      <c r="DK122" s="29">
        <f t="shared" si="1531"/>
        <v>579.25414005273944</v>
      </c>
      <c r="DL122" s="29">
        <f t="shared" si="1531"/>
        <v>925.31673014942862</v>
      </c>
      <c r="DM122" s="29">
        <f t="shared" si="1531"/>
        <v>922.88667447992975</v>
      </c>
      <c r="DN122" s="29">
        <f t="shared" si="1772"/>
        <v>884.47403750366254</v>
      </c>
      <c r="DO122" s="29">
        <f t="shared" si="1772"/>
        <v>867.23238792850873</v>
      </c>
      <c r="DP122" s="29">
        <f t="shared" si="1772"/>
        <v>1051.8523762086143</v>
      </c>
      <c r="DQ122" s="105">
        <f t="shared" si="1532"/>
        <v>931.61136903017871</v>
      </c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25"/>
      <c r="ET122" s="25"/>
      <c r="EU122" s="25"/>
      <c r="EV122" s="25"/>
      <c r="EW122" s="25">
        <v>427478</v>
      </c>
      <c r="EX122" s="25">
        <v>427478</v>
      </c>
      <c r="EY122" s="25">
        <v>427478</v>
      </c>
      <c r="EZ122" s="25">
        <v>427478</v>
      </c>
      <c r="FA122" s="25">
        <v>427478</v>
      </c>
      <c r="FB122" s="25">
        <v>455977</v>
      </c>
      <c r="FC122" s="25">
        <v>512974</v>
      </c>
      <c r="FD122" s="25">
        <v>512974</v>
      </c>
      <c r="FE122" s="25">
        <v>512974</v>
      </c>
      <c r="FF122" s="25">
        <v>512974</v>
      </c>
      <c r="FG122" s="25">
        <v>512974</v>
      </c>
      <c r="FH122" s="25">
        <v>512974</v>
      </c>
      <c r="FI122" s="25">
        <v>512974</v>
      </c>
      <c r="FJ122" s="25">
        <v>512974</v>
      </c>
      <c r="FK122" s="25">
        <v>512974</v>
      </c>
      <c r="FL122" s="25">
        <v>512974</v>
      </c>
      <c r="FM122" s="25">
        <v>512974</v>
      </c>
      <c r="FN122" s="25">
        <v>531973</v>
      </c>
      <c r="FO122" s="25">
        <v>569971</v>
      </c>
      <c r="FP122" s="25">
        <v>569971</v>
      </c>
      <c r="FQ122" s="75">
        <v>569971</v>
      </c>
      <c r="FR122" s="28">
        <f t="shared" si="1058"/>
        <v>560471.5</v>
      </c>
      <c r="FS122" s="51">
        <v>0</v>
      </c>
      <c r="FT122" s="51">
        <v>0</v>
      </c>
      <c r="FU122" s="51">
        <v>0</v>
      </c>
      <c r="FV122" s="51">
        <v>0</v>
      </c>
      <c r="FW122" s="51">
        <v>0</v>
      </c>
      <c r="FX122" s="51">
        <v>0</v>
      </c>
      <c r="FY122" s="51">
        <v>0</v>
      </c>
      <c r="FZ122" s="51">
        <v>0</v>
      </c>
      <c r="GA122" s="51">
        <v>0</v>
      </c>
      <c r="GB122" s="51">
        <v>0</v>
      </c>
      <c r="GC122" s="51">
        <v>0</v>
      </c>
      <c r="GD122" s="51">
        <v>0</v>
      </c>
      <c r="GE122" s="51">
        <v>0</v>
      </c>
      <c r="GF122" s="51">
        <v>0</v>
      </c>
      <c r="GG122" s="51">
        <v>0</v>
      </c>
      <c r="GH122" s="51">
        <v>0</v>
      </c>
      <c r="GI122" s="51">
        <v>0</v>
      </c>
      <c r="GJ122" s="51">
        <v>0</v>
      </c>
      <c r="GK122" s="51">
        <v>0</v>
      </c>
      <c r="GL122" s="51">
        <v>0</v>
      </c>
      <c r="GM122" s="51">
        <v>0</v>
      </c>
      <c r="GN122" s="51">
        <v>0</v>
      </c>
      <c r="GO122" s="51">
        <v>0</v>
      </c>
      <c r="GP122" s="51">
        <v>0</v>
      </c>
      <c r="GQ122" s="25">
        <v>0</v>
      </c>
      <c r="GR122" s="25">
        <v>0</v>
      </c>
      <c r="GS122" s="25">
        <v>0</v>
      </c>
      <c r="GT122" s="25">
        <v>0</v>
      </c>
      <c r="GU122" s="25">
        <v>0</v>
      </c>
      <c r="GV122" s="25">
        <v>0</v>
      </c>
      <c r="GW122" s="25">
        <v>0</v>
      </c>
      <c r="GX122" s="25">
        <v>0</v>
      </c>
      <c r="GY122" s="25">
        <v>0</v>
      </c>
      <c r="GZ122" s="25">
        <v>0</v>
      </c>
      <c r="HA122" s="25">
        <v>0</v>
      </c>
      <c r="HB122" s="25">
        <v>0</v>
      </c>
      <c r="HC122" s="75">
        <v>0</v>
      </c>
      <c r="HD122" s="75">
        <v>0</v>
      </c>
      <c r="HE122" s="75">
        <v>0</v>
      </c>
      <c r="HF122" s="75">
        <v>0</v>
      </c>
      <c r="HG122" s="75">
        <v>0</v>
      </c>
      <c r="HH122" s="75">
        <v>0</v>
      </c>
      <c r="HI122" s="75">
        <v>0</v>
      </c>
      <c r="HJ122" s="75">
        <v>0</v>
      </c>
      <c r="HK122" s="75">
        <v>0</v>
      </c>
      <c r="HL122" s="75">
        <v>0</v>
      </c>
      <c r="HM122" s="75">
        <v>0</v>
      </c>
      <c r="HN122" s="75">
        <v>0</v>
      </c>
      <c r="HO122" s="75">
        <v>0</v>
      </c>
      <c r="HP122" s="75">
        <v>0</v>
      </c>
      <c r="HQ122" s="75">
        <v>0</v>
      </c>
      <c r="HR122" s="75">
        <v>0</v>
      </c>
      <c r="HS122" s="51">
        <f t="shared" ref="HS122" si="1856">+DR122+FS122</f>
        <v>0</v>
      </c>
      <c r="HT122" s="51">
        <f t="shared" ref="HT122" si="1857">+DS122+FT122</f>
        <v>0</v>
      </c>
      <c r="HU122" s="51">
        <f t="shared" ref="HU122" si="1858">+DT122+FU122</f>
        <v>0</v>
      </c>
      <c r="HV122" s="51">
        <f t="shared" ref="HV122" si="1859">+DU122+FV122</f>
        <v>0</v>
      </c>
      <c r="HW122" s="51">
        <f t="shared" ref="HW122" si="1860">+DV122+FW122</f>
        <v>0</v>
      </c>
      <c r="HX122" s="51">
        <f t="shared" ref="HX122" si="1861">+DW122+FX122</f>
        <v>0</v>
      </c>
      <c r="HY122" s="51">
        <f t="shared" ref="HY122" si="1862">+DX122+FY122</f>
        <v>0</v>
      </c>
      <c r="HZ122" s="51">
        <f t="shared" ref="HZ122" si="1863">+DY122+FZ122</f>
        <v>0</v>
      </c>
      <c r="IA122" s="51">
        <f t="shared" ref="IA122" si="1864">+DZ122+GA122</f>
        <v>0</v>
      </c>
      <c r="IB122" s="51">
        <f t="shared" ref="IB122" si="1865">+EA122+GB122</f>
        <v>0</v>
      </c>
      <c r="IC122" s="51">
        <f t="shared" ref="IC122" si="1866">+EB122+GC122</f>
        <v>0</v>
      </c>
      <c r="ID122" s="51">
        <f t="shared" ref="ID122" si="1867">+EC122+GD122</f>
        <v>0</v>
      </c>
      <c r="IE122" s="51">
        <f t="shared" ref="IE122" si="1868">+ED122+GE122</f>
        <v>0</v>
      </c>
      <c r="IF122" s="51">
        <f t="shared" ref="IF122" si="1869">+EE122+GF122</f>
        <v>0</v>
      </c>
      <c r="IG122" s="51">
        <f t="shared" ref="IG122" si="1870">+EF122+GG122</f>
        <v>0</v>
      </c>
      <c r="IH122" s="51">
        <f t="shared" ref="IH122" si="1871">+EG122+GH122</f>
        <v>0</v>
      </c>
      <c r="II122" s="51">
        <f t="shared" ref="II122" si="1872">+EH122+GI122</f>
        <v>0</v>
      </c>
      <c r="IJ122" s="51">
        <f t="shared" ref="IJ122" si="1873">+EI122+GJ122</f>
        <v>0</v>
      </c>
      <c r="IK122" s="51">
        <f t="shared" ref="IK122" si="1874">+EJ122+GK122</f>
        <v>0</v>
      </c>
      <c r="IL122" s="51">
        <f t="shared" ref="IL122" si="1875">+EK122+GL122</f>
        <v>0</v>
      </c>
      <c r="IM122" s="51">
        <f t="shared" ref="IM122" si="1876">+EL122+GM122</f>
        <v>0</v>
      </c>
      <c r="IN122" s="51">
        <f t="shared" ref="IN122" si="1877">+EM122+GN122</f>
        <v>0</v>
      </c>
      <c r="IO122" s="51">
        <f t="shared" ref="IO122" si="1878">+EN122+GO122</f>
        <v>0</v>
      </c>
      <c r="IP122" s="51">
        <f t="shared" ref="IP122" si="1879">+EO122+GP122</f>
        <v>0</v>
      </c>
      <c r="IQ122" s="51">
        <f t="shared" ref="IQ122" si="1880">+EP122+GQ122</f>
        <v>0</v>
      </c>
      <c r="IR122" s="51">
        <f t="shared" ref="IR122" si="1881">+EQ122+GR122</f>
        <v>0</v>
      </c>
      <c r="IS122" s="51">
        <f t="shared" ref="IS122" si="1882">+ER122+GS122</f>
        <v>0</v>
      </c>
      <c r="IT122" s="51">
        <f t="shared" ref="IT122" si="1883">+ES122+GT122</f>
        <v>0</v>
      </c>
      <c r="IU122" s="51">
        <f t="shared" ref="IU122" si="1884">+ET122+GU122</f>
        <v>0</v>
      </c>
      <c r="IV122" s="51">
        <f t="shared" ref="IV122" si="1885">+EU122+GV122</f>
        <v>0</v>
      </c>
      <c r="IW122" s="51">
        <f t="shared" ref="IW122" si="1886">+EV122+GW122</f>
        <v>0</v>
      </c>
      <c r="IX122" s="25">
        <f t="shared" ref="IX122" si="1887">+EW122+GX122</f>
        <v>427478</v>
      </c>
      <c r="IY122" s="25">
        <f t="shared" ref="IY122" si="1888">+EX122+GY122</f>
        <v>427478</v>
      </c>
      <c r="IZ122" s="25">
        <f>+EY122+GZ122</f>
        <v>427478</v>
      </c>
      <c r="JA122" s="25">
        <f t="shared" si="1331"/>
        <v>427478</v>
      </c>
      <c r="JB122" s="25">
        <f t="shared" si="1293"/>
        <v>427478</v>
      </c>
      <c r="JC122" s="25">
        <f t="shared" si="1294"/>
        <v>455977</v>
      </c>
      <c r="JD122" s="25">
        <f t="shared" si="835"/>
        <v>512974</v>
      </c>
      <c r="JE122" s="25">
        <f t="shared" si="836"/>
        <v>512974</v>
      </c>
      <c r="JF122" s="25">
        <f t="shared" si="1367"/>
        <v>512974</v>
      </c>
      <c r="JG122" s="25">
        <f t="shared" si="1368"/>
        <v>512974</v>
      </c>
      <c r="JH122" s="25">
        <f t="shared" si="1736"/>
        <v>512974</v>
      </c>
      <c r="JI122" s="25">
        <f t="shared" si="1737"/>
        <v>512974</v>
      </c>
      <c r="JJ122" s="25">
        <f t="shared" si="1854"/>
        <v>512974</v>
      </c>
      <c r="JK122" s="25">
        <f t="shared" si="1855"/>
        <v>512974</v>
      </c>
      <c r="JL122" s="25">
        <f t="shared" si="1492"/>
        <v>512974</v>
      </c>
      <c r="JM122" s="25">
        <f t="shared" si="1493"/>
        <v>512974</v>
      </c>
      <c r="JN122" s="25">
        <f t="shared" si="1295"/>
        <v>512974</v>
      </c>
      <c r="JO122" s="25">
        <f t="shared" si="1296"/>
        <v>531973</v>
      </c>
      <c r="JP122" s="25">
        <f t="shared" si="1662"/>
        <v>569971</v>
      </c>
      <c r="JQ122" s="25">
        <f t="shared" si="1663"/>
        <v>569971</v>
      </c>
      <c r="JR122" s="25">
        <f t="shared" si="1664"/>
        <v>569971</v>
      </c>
      <c r="JS122" s="28">
        <f t="shared" si="1059"/>
        <v>560471.5</v>
      </c>
      <c r="JT122" s="30">
        <f t="shared" si="1138"/>
        <v>0</v>
      </c>
      <c r="JU122" s="30">
        <f t="shared" si="1139"/>
        <v>0</v>
      </c>
      <c r="JV122" s="30">
        <f t="shared" si="1140"/>
        <v>0</v>
      </c>
      <c r="JW122" s="30">
        <f t="shared" si="1141"/>
        <v>0</v>
      </c>
      <c r="JX122" s="30">
        <f t="shared" si="1142"/>
        <v>0</v>
      </c>
      <c r="JY122" s="30">
        <f t="shared" si="1143"/>
        <v>0</v>
      </c>
      <c r="JZ122" s="30">
        <f t="shared" si="1144"/>
        <v>0</v>
      </c>
      <c r="KA122" s="30">
        <f t="shared" si="1145"/>
        <v>0</v>
      </c>
      <c r="KB122" s="30">
        <f t="shared" si="1146"/>
        <v>0</v>
      </c>
      <c r="KC122" s="30">
        <f t="shared" si="1147"/>
        <v>0</v>
      </c>
      <c r="KD122" s="30">
        <f t="shared" si="1148"/>
        <v>0</v>
      </c>
      <c r="KE122" s="30">
        <f t="shared" si="1149"/>
        <v>0</v>
      </c>
      <c r="KF122" s="30">
        <f t="shared" si="1150"/>
        <v>0</v>
      </c>
      <c r="KG122" s="30">
        <f t="shared" si="1151"/>
        <v>0</v>
      </c>
      <c r="KH122" s="30">
        <f t="shared" si="1152"/>
        <v>0</v>
      </c>
      <c r="KI122" s="30">
        <f t="shared" si="1153"/>
        <v>0</v>
      </c>
      <c r="KJ122" s="30">
        <f t="shared" si="1154"/>
        <v>0</v>
      </c>
      <c r="KK122" s="30">
        <f t="shared" si="1155"/>
        <v>0</v>
      </c>
      <c r="KL122" s="30">
        <f t="shared" si="1156"/>
        <v>0</v>
      </c>
      <c r="KM122" s="30">
        <f t="shared" si="1157"/>
        <v>0</v>
      </c>
      <c r="KN122" s="30">
        <f t="shared" si="1158"/>
        <v>0</v>
      </c>
      <c r="KO122" s="30">
        <f t="shared" si="1159"/>
        <v>0</v>
      </c>
      <c r="KP122" s="30">
        <f t="shared" si="1160"/>
        <v>0</v>
      </c>
      <c r="KQ122" s="30">
        <f t="shared" si="1161"/>
        <v>0</v>
      </c>
      <c r="KR122" s="30">
        <f t="shared" si="1162"/>
        <v>0</v>
      </c>
      <c r="KS122" s="30">
        <f t="shared" si="1163"/>
        <v>0</v>
      </c>
      <c r="KT122" s="30">
        <f t="shared" si="1164"/>
        <v>0</v>
      </c>
      <c r="KU122" s="30">
        <f t="shared" si="1165"/>
        <v>0</v>
      </c>
      <c r="KV122" s="30">
        <f t="shared" si="1166"/>
        <v>0</v>
      </c>
      <c r="KW122" s="30">
        <f t="shared" si="1167"/>
        <v>0</v>
      </c>
      <c r="KX122" s="30">
        <f t="shared" si="1168"/>
        <v>0</v>
      </c>
      <c r="KY122" s="30">
        <f t="shared" si="1169"/>
        <v>74.996140350877198</v>
      </c>
      <c r="KZ122" s="30">
        <f t="shared" si="1170"/>
        <v>74.996140350877198</v>
      </c>
      <c r="LA122" s="30">
        <f t="shared" si="1171"/>
        <v>74.996140350877198</v>
      </c>
      <c r="LB122" s="30">
        <f t="shared" si="1171"/>
        <v>74.996140350877198</v>
      </c>
      <c r="LC122" s="30">
        <f t="shared" si="1171"/>
        <v>74.996140350877198</v>
      </c>
      <c r="LD122" s="30">
        <f t="shared" si="1171"/>
        <v>79.995964912280698</v>
      </c>
      <c r="LE122" s="30">
        <f t="shared" si="1369"/>
        <v>89.995438596491226</v>
      </c>
      <c r="LF122" s="30">
        <f t="shared" si="1369"/>
        <v>89.995438596491226</v>
      </c>
      <c r="LG122" s="30">
        <f t="shared" si="1369"/>
        <v>89.995438596491226</v>
      </c>
      <c r="LH122" s="30">
        <f t="shared" si="1369"/>
        <v>89.995438596491226</v>
      </c>
      <c r="LI122" s="30">
        <f t="shared" si="1369"/>
        <v>89.995438596491226</v>
      </c>
      <c r="LJ122" s="30">
        <f t="shared" si="1533"/>
        <v>89.995438596491226</v>
      </c>
      <c r="LK122" s="30">
        <f t="shared" si="1533"/>
        <v>89.995438596491226</v>
      </c>
      <c r="LL122" s="30">
        <f t="shared" si="1533"/>
        <v>89.995438596491226</v>
      </c>
      <c r="LM122" s="30">
        <f t="shared" si="1533"/>
        <v>89.995438596491226</v>
      </c>
      <c r="LN122" s="30">
        <f t="shared" si="1533"/>
        <v>89.995438596491226</v>
      </c>
      <c r="LO122" s="30">
        <f t="shared" si="1533"/>
        <v>89.995438596491226</v>
      </c>
      <c r="LP122" s="30">
        <f t="shared" si="1533"/>
        <v>93.328596491228069</v>
      </c>
      <c r="LQ122" s="30">
        <f t="shared" si="1533"/>
        <v>99.994912280701755</v>
      </c>
      <c r="LR122" s="30">
        <f t="shared" si="1534"/>
        <v>99.994912280701755</v>
      </c>
      <c r="LS122" s="30">
        <f t="shared" si="1534"/>
        <v>99.994912280701755</v>
      </c>
      <c r="LT122" s="69">
        <f t="shared" si="1060"/>
        <v>98.328333333333347</v>
      </c>
      <c r="LU122" s="40">
        <f t="shared" si="1061"/>
        <v>99.994912280701755</v>
      </c>
      <c r="LV122" s="40">
        <f t="shared" si="1062"/>
        <v>0</v>
      </c>
    </row>
    <row r="123" spans="1:334" x14ac:dyDescent="0.25">
      <c r="A123" s="21">
        <f t="shared" si="1063"/>
        <v>122</v>
      </c>
      <c r="B123" s="22" t="s">
        <v>6</v>
      </c>
      <c r="C123" s="21" t="s">
        <v>568</v>
      </c>
      <c r="D123" s="22" t="s">
        <v>7</v>
      </c>
      <c r="E123" s="23" t="s">
        <v>890</v>
      </c>
      <c r="F123" s="21" t="s">
        <v>1148</v>
      </c>
      <c r="G123" s="23" t="s">
        <v>89</v>
      </c>
      <c r="H123" s="24" t="s">
        <v>289</v>
      </c>
      <c r="I123" s="21" t="s">
        <v>196</v>
      </c>
      <c r="J123" s="94">
        <v>41297</v>
      </c>
      <c r="K123" s="94">
        <v>43000</v>
      </c>
      <c r="L123" s="21" t="s">
        <v>275</v>
      </c>
      <c r="M123" s="51">
        <v>599</v>
      </c>
      <c r="N123" s="51">
        <v>1000</v>
      </c>
      <c r="O123" s="26">
        <v>0.15</v>
      </c>
      <c r="P123" s="52">
        <v>268764.39</v>
      </c>
      <c r="Q123" s="52">
        <v>384570.76000000013</v>
      </c>
      <c r="R123" s="52">
        <v>383250.22</v>
      </c>
      <c r="S123" s="52">
        <v>373020.62</v>
      </c>
      <c r="T123" s="51">
        <v>558827.10999999987</v>
      </c>
      <c r="U123" s="51">
        <v>581988.58000000019</v>
      </c>
      <c r="V123" s="51">
        <v>506048.12</v>
      </c>
      <c r="W123" s="51">
        <v>367755.17999999993</v>
      </c>
      <c r="X123" s="51">
        <v>544754.30999999994</v>
      </c>
      <c r="Y123" s="51">
        <v>389848.90000000008</v>
      </c>
      <c r="Z123" s="51">
        <v>340608</v>
      </c>
      <c r="AA123" s="51">
        <v>484386</v>
      </c>
      <c r="AB123" s="51">
        <v>620000</v>
      </c>
      <c r="AC123" s="51">
        <v>945608</v>
      </c>
      <c r="AD123" s="51">
        <v>570355</v>
      </c>
      <c r="AE123" s="51">
        <v>809713.3</v>
      </c>
      <c r="AF123" s="51">
        <v>654429.46</v>
      </c>
      <c r="AG123" s="51">
        <v>562679</v>
      </c>
      <c r="AH123" s="51">
        <v>650084.4</v>
      </c>
      <c r="AI123" s="51">
        <v>492933.93</v>
      </c>
      <c r="AJ123" s="51">
        <v>828092</v>
      </c>
      <c r="AK123" s="51">
        <v>608718</v>
      </c>
      <c r="AL123" s="51">
        <v>438258.17</v>
      </c>
      <c r="AM123" s="51">
        <v>478842.92</v>
      </c>
      <c r="AN123" s="51">
        <v>562097.98</v>
      </c>
      <c r="AO123" s="51">
        <v>553315</v>
      </c>
      <c r="AP123" s="51">
        <v>556193.61</v>
      </c>
      <c r="AQ123" s="51">
        <v>898729.09</v>
      </c>
      <c r="AR123" s="51">
        <v>616261</v>
      </c>
      <c r="AS123" s="51">
        <v>527289.38</v>
      </c>
      <c r="AT123" s="51">
        <v>406937.62</v>
      </c>
      <c r="AU123" s="25">
        <v>499321.81552040618</v>
      </c>
      <c r="AV123" s="25">
        <v>382263.01745995524</v>
      </c>
      <c r="AW123" s="25">
        <v>935048.74885832297</v>
      </c>
      <c r="AX123" s="25">
        <v>628932.34</v>
      </c>
      <c r="AY123" s="25">
        <v>630111.93000000005</v>
      </c>
      <c r="AZ123" s="25">
        <v>599490.21</v>
      </c>
      <c r="BA123" s="25">
        <v>736008.64</v>
      </c>
      <c r="BB123" s="25">
        <v>597843.05000000005</v>
      </c>
      <c r="BC123" s="25">
        <v>1001305.9</v>
      </c>
      <c r="BD123" s="75">
        <v>899198.36</v>
      </c>
      <c r="BE123" s="75">
        <v>662041.62</v>
      </c>
      <c r="BF123" s="75">
        <v>561295.99</v>
      </c>
      <c r="BG123" s="75">
        <v>390441.77</v>
      </c>
      <c r="BH123" s="75">
        <v>677546.34</v>
      </c>
      <c r="BI123" s="75">
        <v>795728.76</v>
      </c>
      <c r="BJ123" s="75">
        <v>554156.39</v>
      </c>
      <c r="BK123" s="75">
        <v>713370.85</v>
      </c>
      <c r="BL123" s="75">
        <v>736076</v>
      </c>
      <c r="BM123" s="75">
        <v>703417.87</v>
      </c>
      <c r="BN123" s="75">
        <v>603013.14</v>
      </c>
      <c r="BO123" s="75">
        <v>851307.23</v>
      </c>
      <c r="BP123" s="28">
        <f t="shared" si="1057"/>
        <v>723453.56</v>
      </c>
      <c r="BQ123" s="29">
        <f t="shared" si="1499"/>
        <v>448.68846410684478</v>
      </c>
      <c r="BR123" s="29">
        <f t="shared" si="1500"/>
        <v>642.021302170284</v>
      </c>
      <c r="BS123" s="29">
        <f t="shared" si="1501"/>
        <v>639.8167278797996</v>
      </c>
      <c r="BT123" s="29">
        <f t="shared" si="1502"/>
        <v>622.73893155258759</v>
      </c>
      <c r="BU123" s="29">
        <f t="shared" si="1503"/>
        <v>932.93340567612665</v>
      </c>
      <c r="BV123" s="29">
        <f t="shared" si="1504"/>
        <v>971.60030050083503</v>
      </c>
      <c r="BW123" s="29">
        <f t="shared" si="1505"/>
        <v>844.82156928213692</v>
      </c>
      <c r="BX123" s="29">
        <f t="shared" si="1506"/>
        <v>613.94854757929875</v>
      </c>
      <c r="BY123" s="29">
        <f t="shared" si="1507"/>
        <v>909.43958263772947</v>
      </c>
      <c r="BZ123" s="29">
        <f t="shared" si="1508"/>
        <v>650.83288814691161</v>
      </c>
      <c r="CA123" s="29">
        <f t="shared" si="1509"/>
        <v>568.62771285475787</v>
      </c>
      <c r="CB123" s="29">
        <f t="shared" si="1510"/>
        <v>808.65776293823035</v>
      </c>
      <c r="CC123" s="29">
        <f t="shared" si="1511"/>
        <v>1035.0584307178631</v>
      </c>
      <c r="CD123" s="29">
        <f t="shared" si="1512"/>
        <v>1578.6444073455759</v>
      </c>
      <c r="CE123" s="29">
        <f t="shared" si="1513"/>
        <v>952.17863105175297</v>
      </c>
      <c r="CF123" s="29">
        <f t="shared" si="1514"/>
        <v>1351.7751252086812</v>
      </c>
      <c r="CG123" s="29">
        <f t="shared" si="1515"/>
        <v>1092.5366611018364</v>
      </c>
      <c r="CH123" s="29">
        <f t="shared" si="1516"/>
        <v>939.3639398998331</v>
      </c>
      <c r="CI123" s="29">
        <f t="shared" si="1517"/>
        <v>1085.2828046744576</v>
      </c>
      <c r="CJ123" s="29">
        <f t="shared" si="1518"/>
        <v>822.92809682804671</v>
      </c>
      <c r="CK123" s="29">
        <f t="shared" si="1519"/>
        <v>1382.457429048414</v>
      </c>
      <c r="CL123" s="29">
        <f t="shared" si="1520"/>
        <v>1016.2237061769616</v>
      </c>
      <c r="CM123" s="29">
        <f t="shared" si="1521"/>
        <v>731.64969949916519</v>
      </c>
      <c r="CN123" s="29">
        <f t="shared" si="1522"/>
        <v>799.40387312186976</v>
      </c>
      <c r="CO123" s="29">
        <f t="shared" si="1523"/>
        <v>938.39395659432387</v>
      </c>
      <c r="CP123" s="29">
        <f t="shared" si="1524"/>
        <v>923.73121869782972</v>
      </c>
      <c r="CQ123" s="29">
        <f t="shared" si="1525"/>
        <v>928.53691151919861</v>
      </c>
      <c r="CR123" s="29">
        <f t="shared" si="1497"/>
        <v>1500.3824540901503</v>
      </c>
      <c r="CS123" s="29">
        <f t="shared" si="1496"/>
        <v>1028.8163606010016</v>
      </c>
      <c r="CT123" s="29">
        <f t="shared" si="1496"/>
        <v>880.28277128547575</v>
      </c>
      <c r="CU123" s="29">
        <f t="shared" si="1496"/>
        <v>679.36163606010018</v>
      </c>
      <c r="CV123" s="29">
        <f t="shared" si="1496"/>
        <v>833.59234644475157</v>
      </c>
      <c r="CW123" s="29">
        <f t="shared" si="1496"/>
        <v>638.16864350576839</v>
      </c>
      <c r="CX123" s="29">
        <f t="shared" si="1488"/>
        <v>1561.0162752225758</v>
      </c>
      <c r="CY123" s="29">
        <f t="shared" si="1488"/>
        <v>1049.9705175292154</v>
      </c>
      <c r="CZ123" s="29">
        <f t="shared" si="1488"/>
        <v>1051.9397829716195</v>
      </c>
      <c r="DA123" s="29">
        <f t="shared" si="1488"/>
        <v>1000.8183806343906</v>
      </c>
      <c r="DB123" s="29">
        <f t="shared" si="1488"/>
        <v>1228.7289482470785</v>
      </c>
      <c r="DC123" s="29">
        <f t="shared" si="1488"/>
        <v>998.06853088480807</v>
      </c>
      <c r="DD123" s="29">
        <f t="shared" si="1488"/>
        <v>1671.6292153589316</v>
      </c>
      <c r="DE123" s="29">
        <f t="shared" si="1526"/>
        <v>1501.165876460768</v>
      </c>
      <c r="DF123" s="29">
        <f t="shared" si="1527"/>
        <v>1105.244774624374</v>
      </c>
      <c r="DG123" s="29">
        <f t="shared" si="1528"/>
        <v>937.05507512520865</v>
      </c>
      <c r="DH123" s="29">
        <f t="shared" si="1529"/>
        <v>651.82265442404014</v>
      </c>
      <c r="DI123" s="29">
        <f t="shared" si="1530"/>
        <v>1131.1291151919866</v>
      </c>
      <c r="DJ123" s="29">
        <f t="shared" si="1531"/>
        <v>1328.4286477462438</v>
      </c>
      <c r="DK123" s="29">
        <f t="shared" si="1531"/>
        <v>925.13587646076792</v>
      </c>
      <c r="DL123" s="29">
        <f t="shared" si="1531"/>
        <v>1190.9363105175291</v>
      </c>
      <c r="DM123" s="29">
        <f t="shared" si="1531"/>
        <v>1228.8414023372286</v>
      </c>
      <c r="DN123" s="29">
        <f t="shared" si="1772"/>
        <v>1174.3203171953255</v>
      </c>
      <c r="DO123" s="29">
        <f t="shared" si="1772"/>
        <v>1006.699732888147</v>
      </c>
      <c r="DP123" s="29">
        <f t="shared" si="1772"/>
        <v>1421.2140734557595</v>
      </c>
      <c r="DQ123" s="105">
        <f t="shared" si="1532"/>
        <v>1207.7688814691153</v>
      </c>
      <c r="DR123" s="51">
        <v>220000</v>
      </c>
      <c r="DS123" s="51">
        <v>220000</v>
      </c>
      <c r="DT123" s="51">
        <v>220000</v>
      </c>
      <c r="DU123" s="51">
        <v>220000</v>
      </c>
      <c r="DV123" s="51">
        <v>220000</v>
      </c>
      <c r="DW123" s="51">
        <v>220000</v>
      </c>
      <c r="DX123" s="51">
        <v>220000</v>
      </c>
      <c r="DY123" s="51">
        <v>220000</v>
      </c>
      <c r="DZ123" s="51">
        <v>220000</v>
      </c>
      <c r="EA123" s="51">
        <v>222667</v>
      </c>
      <c r="EB123" s="51">
        <v>230000</v>
      </c>
      <c r="EC123" s="51">
        <v>230000</v>
      </c>
      <c r="ED123" s="51">
        <v>230000</v>
      </c>
      <c r="EE123" s="51">
        <v>230000</v>
      </c>
      <c r="EF123" s="51">
        <v>230000</v>
      </c>
      <c r="EG123" s="51">
        <v>230000</v>
      </c>
      <c r="EH123" s="51">
        <v>230000</v>
      </c>
      <c r="EI123" s="51">
        <v>230000</v>
      </c>
      <c r="EJ123" s="51">
        <v>230000</v>
      </c>
      <c r="EK123" s="51">
        <v>230000</v>
      </c>
      <c r="EL123" s="51">
        <v>230000</v>
      </c>
      <c r="EM123" s="51">
        <v>238000</v>
      </c>
      <c r="EN123" s="51">
        <v>260000</v>
      </c>
      <c r="EO123" s="51">
        <v>260000</v>
      </c>
      <c r="EP123" s="51">
        <v>260000</v>
      </c>
      <c r="EQ123" s="51">
        <v>260000</v>
      </c>
      <c r="ER123" s="51">
        <v>260000</v>
      </c>
      <c r="ES123" s="25">
        <v>260000</v>
      </c>
      <c r="ET123" s="25">
        <v>260000</v>
      </c>
      <c r="EU123" s="25">
        <v>260000</v>
      </c>
      <c r="EV123" s="25">
        <v>260000</v>
      </c>
      <c r="EW123" s="25">
        <v>260000</v>
      </c>
      <c r="EX123" s="25">
        <v>260000</v>
      </c>
      <c r="EY123" s="25">
        <v>270400</v>
      </c>
      <c r="EZ123" s="25">
        <v>299000</v>
      </c>
      <c r="FA123" s="25">
        <v>299000</v>
      </c>
      <c r="FB123" s="25">
        <v>299000</v>
      </c>
      <c r="FC123" s="25">
        <v>299000</v>
      </c>
      <c r="FD123" s="25">
        <v>299000</v>
      </c>
      <c r="FE123" s="25">
        <v>299000</v>
      </c>
      <c r="FF123" s="25">
        <v>299000</v>
      </c>
      <c r="FG123" s="25">
        <v>299000</v>
      </c>
      <c r="FH123" s="25">
        <v>299000</v>
      </c>
      <c r="FI123" s="25">
        <v>299000</v>
      </c>
      <c r="FJ123" s="25">
        <v>299000</v>
      </c>
      <c r="FK123" s="25">
        <v>299000</v>
      </c>
      <c r="FL123" s="25">
        <v>299000</v>
      </c>
      <c r="FM123" s="25">
        <v>299000</v>
      </c>
      <c r="FN123" s="25">
        <v>299000</v>
      </c>
      <c r="FO123" s="25">
        <v>299000</v>
      </c>
      <c r="FP123" s="25">
        <v>299000</v>
      </c>
      <c r="FQ123" s="75">
        <v>299000</v>
      </c>
      <c r="FR123" s="28">
        <f t="shared" si="1058"/>
        <v>299000</v>
      </c>
      <c r="FS123" s="51">
        <v>0</v>
      </c>
      <c r="FT123" s="51">
        <v>0</v>
      </c>
      <c r="FU123" s="51">
        <v>0</v>
      </c>
      <c r="FV123" s="51">
        <v>0</v>
      </c>
      <c r="FW123" s="51">
        <v>0</v>
      </c>
      <c r="FX123" s="51">
        <v>0</v>
      </c>
      <c r="FY123" s="51">
        <v>0</v>
      </c>
      <c r="FZ123" s="51">
        <v>0</v>
      </c>
      <c r="GA123" s="51">
        <v>0</v>
      </c>
      <c r="GB123" s="51">
        <v>0</v>
      </c>
      <c r="GC123" s="51">
        <v>0</v>
      </c>
      <c r="GD123" s="51">
        <v>0</v>
      </c>
      <c r="GE123" s="51">
        <v>0</v>
      </c>
      <c r="GF123" s="51">
        <v>0</v>
      </c>
      <c r="GG123" s="51">
        <v>0</v>
      </c>
      <c r="GH123" s="51">
        <v>0</v>
      </c>
      <c r="GI123" s="51">
        <v>0</v>
      </c>
      <c r="GJ123" s="51">
        <v>0</v>
      </c>
      <c r="GK123" s="51">
        <v>0</v>
      </c>
      <c r="GL123" s="51">
        <v>0</v>
      </c>
      <c r="GM123" s="51">
        <v>0</v>
      </c>
      <c r="GN123" s="51">
        <v>0</v>
      </c>
      <c r="GO123" s="51">
        <v>0</v>
      </c>
      <c r="GP123" s="51">
        <v>0</v>
      </c>
      <c r="GQ123" s="25">
        <v>0</v>
      </c>
      <c r="GR123" s="25">
        <v>0</v>
      </c>
      <c r="GS123" s="25">
        <v>0</v>
      </c>
      <c r="GT123" s="25">
        <v>0</v>
      </c>
      <c r="GU123" s="25">
        <v>0</v>
      </c>
      <c r="GV123" s="25">
        <v>0</v>
      </c>
      <c r="GW123" s="25">
        <v>0</v>
      </c>
      <c r="GX123" s="25">
        <v>0</v>
      </c>
      <c r="GY123" s="25">
        <v>0</v>
      </c>
      <c r="GZ123" s="25">
        <v>0</v>
      </c>
      <c r="HA123" s="25">
        <v>0</v>
      </c>
      <c r="HB123" s="25">
        <v>0</v>
      </c>
      <c r="HC123" s="75">
        <v>0</v>
      </c>
      <c r="HD123" s="75">
        <v>0</v>
      </c>
      <c r="HE123" s="75">
        <v>0</v>
      </c>
      <c r="HF123" s="75">
        <v>0</v>
      </c>
      <c r="HG123" s="75">
        <v>0</v>
      </c>
      <c r="HH123" s="75">
        <v>0</v>
      </c>
      <c r="HI123" s="75">
        <v>0</v>
      </c>
      <c r="HJ123" s="75">
        <v>0</v>
      </c>
      <c r="HK123" s="75">
        <v>0</v>
      </c>
      <c r="HL123" s="75">
        <v>0</v>
      </c>
      <c r="HM123" s="75">
        <v>0</v>
      </c>
      <c r="HN123" s="75">
        <v>0</v>
      </c>
      <c r="HO123" s="75">
        <v>0</v>
      </c>
      <c r="HP123" s="75">
        <v>0</v>
      </c>
      <c r="HQ123" s="75">
        <v>0</v>
      </c>
      <c r="HR123" s="75">
        <v>0</v>
      </c>
      <c r="HS123" s="51">
        <f t="shared" si="1265"/>
        <v>220000</v>
      </c>
      <c r="HT123" s="51">
        <f t="shared" si="1266"/>
        <v>220000</v>
      </c>
      <c r="HU123" s="51">
        <f t="shared" si="1267"/>
        <v>220000</v>
      </c>
      <c r="HV123" s="51">
        <f t="shared" si="1268"/>
        <v>220000</v>
      </c>
      <c r="HW123" s="51">
        <f t="shared" si="1269"/>
        <v>220000</v>
      </c>
      <c r="HX123" s="51">
        <f t="shared" si="1270"/>
        <v>220000</v>
      </c>
      <c r="HY123" s="51">
        <f t="shared" si="1271"/>
        <v>220000</v>
      </c>
      <c r="HZ123" s="51">
        <f t="shared" si="1272"/>
        <v>220000</v>
      </c>
      <c r="IA123" s="51">
        <f t="shared" si="1273"/>
        <v>220000</v>
      </c>
      <c r="IB123" s="51">
        <f t="shared" si="1274"/>
        <v>222667</v>
      </c>
      <c r="IC123" s="51">
        <f t="shared" si="1275"/>
        <v>230000</v>
      </c>
      <c r="ID123" s="51">
        <f t="shared" si="1276"/>
        <v>230000</v>
      </c>
      <c r="IE123" s="51">
        <f t="shared" si="1277"/>
        <v>230000</v>
      </c>
      <c r="IF123" s="51">
        <f t="shared" si="1278"/>
        <v>230000</v>
      </c>
      <c r="IG123" s="51">
        <f t="shared" si="1279"/>
        <v>230000</v>
      </c>
      <c r="IH123" s="51">
        <f t="shared" si="1280"/>
        <v>230000</v>
      </c>
      <c r="II123" s="51">
        <f t="shared" si="1281"/>
        <v>230000</v>
      </c>
      <c r="IJ123" s="51">
        <f t="shared" si="1282"/>
        <v>230000</v>
      </c>
      <c r="IK123" s="51">
        <f t="shared" si="1283"/>
        <v>230000</v>
      </c>
      <c r="IL123" s="51">
        <f t="shared" si="1284"/>
        <v>230000</v>
      </c>
      <c r="IM123" s="51">
        <f t="shared" si="1285"/>
        <v>230000</v>
      </c>
      <c r="IN123" s="51">
        <f t="shared" si="1286"/>
        <v>238000</v>
      </c>
      <c r="IO123" s="51">
        <f t="shared" si="1287"/>
        <v>260000</v>
      </c>
      <c r="IP123" s="51">
        <f t="shared" si="1288"/>
        <v>260000</v>
      </c>
      <c r="IQ123" s="51">
        <f t="shared" si="1494"/>
        <v>260000</v>
      </c>
      <c r="IR123" s="51">
        <f t="shared" si="1495"/>
        <v>260000</v>
      </c>
      <c r="IS123" s="51">
        <f t="shared" si="1618"/>
        <v>260000</v>
      </c>
      <c r="IT123" s="51">
        <f t="shared" si="1619"/>
        <v>260000</v>
      </c>
      <c r="IU123" s="51">
        <f t="shared" si="1136"/>
        <v>260000</v>
      </c>
      <c r="IV123" s="51">
        <f t="shared" si="1137"/>
        <v>260000</v>
      </c>
      <c r="IW123" s="51">
        <f t="shared" ref="IW123:IW177" si="1889">+EV123+GW123</f>
        <v>260000</v>
      </c>
      <c r="IX123" s="25">
        <f t="shared" si="1289"/>
        <v>260000</v>
      </c>
      <c r="IY123" s="25">
        <f t="shared" ref="IY123:IY137" si="1890">+EX123+GY123</f>
        <v>260000</v>
      </c>
      <c r="IZ123" s="25">
        <f t="shared" ref="IZ123:IZ137" si="1891">+EY123+GZ123</f>
        <v>270400</v>
      </c>
      <c r="JA123" s="25">
        <f t="shared" si="1331"/>
        <v>299000</v>
      </c>
      <c r="JB123" s="25">
        <f t="shared" si="1293"/>
        <v>299000</v>
      </c>
      <c r="JC123" s="25">
        <f t="shared" si="1294"/>
        <v>299000</v>
      </c>
      <c r="JD123" s="25">
        <f t="shared" si="835"/>
        <v>299000</v>
      </c>
      <c r="JE123" s="25">
        <f t="shared" si="836"/>
        <v>299000</v>
      </c>
      <c r="JF123" s="25">
        <f t="shared" si="1367"/>
        <v>299000</v>
      </c>
      <c r="JG123" s="25">
        <f t="shared" si="1368"/>
        <v>299000</v>
      </c>
      <c r="JH123" s="25">
        <f t="shared" si="1736"/>
        <v>299000</v>
      </c>
      <c r="JI123" s="25">
        <f t="shared" si="1737"/>
        <v>299000</v>
      </c>
      <c r="JJ123" s="25">
        <f t="shared" si="1854"/>
        <v>299000</v>
      </c>
      <c r="JK123" s="25">
        <f t="shared" si="1855"/>
        <v>299000</v>
      </c>
      <c r="JL123" s="25">
        <f t="shared" si="1492"/>
        <v>299000</v>
      </c>
      <c r="JM123" s="25">
        <f t="shared" si="1493"/>
        <v>299000</v>
      </c>
      <c r="JN123" s="25">
        <f t="shared" si="1295"/>
        <v>299000</v>
      </c>
      <c r="JO123" s="25">
        <f t="shared" si="1296"/>
        <v>299000</v>
      </c>
      <c r="JP123" s="25">
        <f t="shared" si="1662"/>
        <v>299000</v>
      </c>
      <c r="JQ123" s="25">
        <f t="shared" si="1663"/>
        <v>299000</v>
      </c>
      <c r="JR123" s="25">
        <f t="shared" si="1664"/>
        <v>299000</v>
      </c>
      <c r="JS123" s="28">
        <f t="shared" si="1059"/>
        <v>299000</v>
      </c>
      <c r="JT123" s="30">
        <f t="shared" si="1138"/>
        <v>220</v>
      </c>
      <c r="JU123" s="30">
        <f t="shared" si="1139"/>
        <v>220</v>
      </c>
      <c r="JV123" s="30">
        <f t="shared" si="1140"/>
        <v>220</v>
      </c>
      <c r="JW123" s="30">
        <f t="shared" si="1141"/>
        <v>220</v>
      </c>
      <c r="JX123" s="30">
        <f t="shared" si="1142"/>
        <v>220</v>
      </c>
      <c r="JY123" s="30">
        <f t="shared" si="1143"/>
        <v>220</v>
      </c>
      <c r="JZ123" s="30">
        <f t="shared" si="1144"/>
        <v>220</v>
      </c>
      <c r="KA123" s="30">
        <f t="shared" si="1145"/>
        <v>220</v>
      </c>
      <c r="KB123" s="30">
        <f t="shared" si="1146"/>
        <v>220</v>
      </c>
      <c r="KC123" s="30">
        <f t="shared" si="1147"/>
        <v>222.667</v>
      </c>
      <c r="KD123" s="30">
        <f t="shared" si="1148"/>
        <v>230</v>
      </c>
      <c r="KE123" s="30">
        <f t="shared" si="1149"/>
        <v>230</v>
      </c>
      <c r="KF123" s="30">
        <f t="shared" si="1150"/>
        <v>230</v>
      </c>
      <c r="KG123" s="30">
        <f t="shared" si="1151"/>
        <v>230</v>
      </c>
      <c r="KH123" s="30">
        <f t="shared" si="1152"/>
        <v>230</v>
      </c>
      <c r="KI123" s="30">
        <f t="shared" si="1153"/>
        <v>230</v>
      </c>
      <c r="KJ123" s="30">
        <f t="shared" si="1154"/>
        <v>230</v>
      </c>
      <c r="KK123" s="30">
        <f t="shared" si="1155"/>
        <v>230</v>
      </c>
      <c r="KL123" s="30">
        <f t="shared" si="1156"/>
        <v>230</v>
      </c>
      <c r="KM123" s="30">
        <f t="shared" si="1157"/>
        <v>230</v>
      </c>
      <c r="KN123" s="30">
        <f t="shared" si="1158"/>
        <v>230</v>
      </c>
      <c r="KO123" s="30">
        <f t="shared" si="1159"/>
        <v>238</v>
      </c>
      <c r="KP123" s="30">
        <f t="shared" si="1160"/>
        <v>260</v>
      </c>
      <c r="KQ123" s="30">
        <f t="shared" si="1161"/>
        <v>260</v>
      </c>
      <c r="KR123" s="30">
        <f t="shared" si="1162"/>
        <v>260</v>
      </c>
      <c r="KS123" s="30">
        <f t="shared" si="1163"/>
        <v>260</v>
      </c>
      <c r="KT123" s="30">
        <f t="shared" si="1164"/>
        <v>260</v>
      </c>
      <c r="KU123" s="30">
        <f t="shared" si="1165"/>
        <v>260</v>
      </c>
      <c r="KV123" s="30">
        <f t="shared" si="1166"/>
        <v>260</v>
      </c>
      <c r="KW123" s="30">
        <f t="shared" si="1167"/>
        <v>260</v>
      </c>
      <c r="KX123" s="30">
        <f t="shared" si="1168"/>
        <v>260</v>
      </c>
      <c r="KY123" s="30">
        <f t="shared" si="1169"/>
        <v>260</v>
      </c>
      <c r="KZ123" s="30">
        <f t="shared" si="1170"/>
        <v>260</v>
      </c>
      <c r="LA123" s="30">
        <f t="shared" si="1171"/>
        <v>270.39999999999998</v>
      </c>
      <c r="LB123" s="30">
        <f t="shared" si="1171"/>
        <v>299</v>
      </c>
      <c r="LC123" s="30">
        <f t="shared" si="1171"/>
        <v>299</v>
      </c>
      <c r="LD123" s="30">
        <f t="shared" si="1171"/>
        <v>299</v>
      </c>
      <c r="LE123" s="30">
        <f t="shared" si="1369"/>
        <v>299</v>
      </c>
      <c r="LF123" s="30">
        <f t="shared" si="1369"/>
        <v>299</v>
      </c>
      <c r="LG123" s="30">
        <f t="shared" si="1369"/>
        <v>299</v>
      </c>
      <c r="LH123" s="30">
        <f t="shared" si="1369"/>
        <v>299</v>
      </c>
      <c r="LI123" s="30">
        <f t="shared" si="1369"/>
        <v>299</v>
      </c>
      <c r="LJ123" s="30">
        <f t="shared" si="1533"/>
        <v>299</v>
      </c>
      <c r="LK123" s="30">
        <f t="shared" si="1533"/>
        <v>299</v>
      </c>
      <c r="LL123" s="30">
        <f t="shared" si="1533"/>
        <v>299</v>
      </c>
      <c r="LM123" s="30">
        <f t="shared" si="1533"/>
        <v>299</v>
      </c>
      <c r="LN123" s="30">
        <f t="shared" si="1533"/>
        <v>299</v>
      </c>
      <c r="LO123" s="30">
        <f t="shared" si="1533"/>
        <v>299</v>
      </c>
      <c r="LP123" s="30">
        <f t="shared" si="1533"/>
        <v>299</v>
      </c>
      <c r="LQ123" s="30">
        <f t="shared" si="1533"/>
        <v>299</v>
      </c>
      <c r="LR123" s="30">
        <f t="shared" si="1534"/>
        <v>299</v>
      </c>
      <c r="LS123" s="30">
        <f t="shared" si="1534"/>
        <v>299</v>
      </c>
      <c r="LT123" s="69">
        <f t="shared" si="1060"/>
        <v>299</v>
      </c>
      <c r="LU123" s="40">
        <f t="shared" si="1061"/>
        <v>299</v>
      </c>
      <c r="LV123" s="40">
        <f t="shared" si="1062"/>
        <v>0</v>
      </c>
    </row>
    <row r="124" spans="1:334" x14ac:dyDescent="0.25">
      <c r="A124" s="21">
        <f t="shared" si="1063"/>
        <v>123</v>
      </c>
      <c r="B124" s="22" t="s">
        <v>6</v>
      </c>
      <c r="C124" s="21" t="s">
        <v>569</v>
      </c>
      <c r="D124" s="22" t="s">
        <v>7</v>
      </c>
      <c r="E124" s="23" t="s">
        <v>891</v>
      </c>
      <c r="F124" s="21" t="s">
        <v>1149</v>
      </c>
      <c r="G124" s="23" t="s">
        <v>90</v>
      </c>
      <c r="H124" s="24" t="s">
        <v>295</v>
      </c>
      <c r="I124" s="21" t="s">
        <v>196</v>
      </c>
      <c r="J124" s="94">
        <v>41297</v>
      </c>
      <c r="K124" s="94">
        <v>42971</v>
      </c>
      <c r="L124" s="21" t="s">
        <v>275</v>
      </c>
      <c r="M124" s="51">
        <v>730</v>
      </c>
      <c r="N124" s="51">
        <v>1219</v>
      </c>
      <c r="O124" s="26">
        <v>0.08</v>
      </c>
      <c r="P124" s="52">
        <v>915336</v>
      </c>
      <c r="Q124" s="52">
        <v>1011922</v>
      </c>
      <c r="R124" s="52">
        <v>1068359</v>
      </c>
      <c r="S124" s="52">
        <v>1054240</v>
      </c>
      <c r="T124" s="51">
        <v>1113306</v>
      </c>
      <c r="U124" s="51">
        <v>1766230</v>
      </c>
      <c r="V124" s="51">
        <v>1219305</v>
      </c>
      <c r="W124" s="51">
        <v>1144474</v>
      </c>
      <c r="X124" s="51">
        <v>1319673</v>
      </c>
      <c r="Y124" s="51">
        <v>1189925</v>
      </c>
      <c r="Z124" s="51">
        <v>933086</v>
      </c>
      <c r="AA124" s="51">
        <v>1409079</v>
      </c>
      <c r="AB124" s="51">
        <v>1623000</v>
      </c>
      <c r="AC124" s="51">
        <v>1610000</v>
      </c>
      <c r="AD124" s="51">
        <v>1497048</v>
      </c>
      <c r="AE124" s="51">
        <v>1369849</v>
      </c>
      <c r="AF124" s="51">
        <v>1580548</v>
      </c>
      <c r="AG124" s="51">
        <v>1155812</v>
      </c>
      <c r="AH124" s="51">
        <v>1487280</v>
      </c>
      <c r="AI124" s="51">
        <v>1277621</v>
      </c>
      <c r="AJ124" s="51">
        <v>1669197</v>
      </c>
      <c r="AK124" s="51">
        <v>1516755</v>
      </c>
      <c r="AL124" s="51">
        <v>1375469</v>
      </c>
      <c r="AM124" s="51">
        <v>1391086</v>
      </c>
      <c r="AN124" s="51">
        <v>1459955</v>
      </c>
      <c r="AO124" s="51">
        <v>1745065</v>
      </c>
      <c r="AP124" s="51">
        <v>1529488</v>
      </c>
      <c r="AQ124" s="51">
        <v>1619446</v>
      </c>
      <c r="AR124" s="51">
        <v>1662233</v>
      </c>
      <c r="AS124" s="51">
        <v>1367437</v>
      </c>
      <c r="AT124" s="51">
        <v>1598729</v>
      </c>
      <c r="AU124" s="25">
        <v>1561943.4830204139</v>
      </c>
      <c r="AV124" s="25">
        <v>1694409.6289603026</v>
      </c>
      <c r="AW124" s="25">
        <v>1662013</v>
      </c>
      <c r="AX124" s="25">
        <v>1651102</v>
      </c>
      <c r="AY124" s="25">
        <v>1530044</v>
      </c>
      <c r="AZ124" s="25">
        <v>1651502</v>
      </c>
      <c r="BA124" s="25">
        <v>1741022.221432176</v>
      </c>
      <c r="BB124" s="25">
        <v>1790524</v>
      </c>
      <c r="BC124" s="25">
        <v>1071225</v>
      </c>
      <c r="BD124" s="75">
        <v>1844886</v>
      </c>
      <c r="BE124" s="75">
        <v>1956514</v>
      </c>
      <c r="BF124" s="75">
        <v>2207618</v>
      </c>
      <c r="BG124" s="75">
        <v>1638271</v>
      </c>
      <c r="BH124" s="75">
        <v>2029560</v>
      </c>
      <c r="BI124" s="75">
        <v>1953213</v>
      </c>
      <c r="BJ124" s="75">
        <v>1807527</v>
      </c>
      <c r="BK124" s="75">
        <v>1836792</v>
      </c>
      <c r="BL124" s="75">
        <v>2133581</v>
      </c>
      <c r="BM124" s="75">
        <v>2007112</v>
      </c>
      <c r="BN124" s="75">
        <v>2013983</v>
      </c>
      <c r="BO124" s="75">
        <v>2152306</v>
      </c>
      <c r="BP124" s="28">
        <f t="shared" si="1057"/>
        <v>2076745.5</v>
      </c>
      <c r="BQ124" s="29">
        <f t="shared" si="1499"/>
        <v>1253.8849315068494</v>
      </c>
      <c r="BR124" s="29">
        <f t="shared" si="1500"/>
        <v>1386.1945205479451</v>
      </c>
      <c r="BS124" s="29">
        <f t="shared" si="1501"/>
        <v>1463.5054794520547</v>
      </c>
      <c r="BT124" s="29">
        <f t="shared" si="1502"/>
        <v>1444.1643835616439</v>
      </c>
      <c r="BU124" s="29">
        <f t="shared" si="1503"/>
        <v>1525.0767123287671</v>
      </c>
      <c r="BV124" s="29">
        <f t="shared" si="1504"/>
        <v>2419.4931506849316</v>
      </c>
      <c r="BW124" s="29">
        <f t="shared" si="1505"/>
        <v>1670.2808219178082</v>
      </c>
      <c r="BX124" s="29">
        <f t="shared" si="1506"/>
        <v>1567.7726027397259</v>
      </c>
      <c r="BY124" s="29">
        <f t="shared" si="1507"/>
        <v>1807.7712328767122</v>
      </c>
      <c r="BZ124" s="29">
        <f t="shared" si="1508"/>
        <v>1630.0342465753424</v>
      </c>
      <c r="CA124" s="29">
        <f t="shared" si="1509"/>
        <v>1278.2</v>
      </c>
      <c r="CB124" s="29">
        <f t="shared" si="1510"/>
        <v>1930.2452054794521</v>
      </c>
      <c r="CC124" s="29">
        <f t="shared" si="1511"/>
        <v>2223.2876712328766</v>
      </c>
      <c r="CD124" s="29">
        <f t="shared" si="1512"/>
        <v>2205.4794520547944</v>
      </c>
      <c r="CE124" s="29">
        <f t="shared" si="1513"/>
        <v>2050.7506849315068</v>
      </c>
      <c r="CF124" s="29">
        <f t="shared" si="1514"/>
        <v>1876.5054794520547</v>
      </c>
      <c r="CG124" s="29">
        <f t="shared" si="1515"/>
        <v>2165.1342465753423</v>
      </c>
      <c r="CH124" s="29">
        <f t="shared" si="1516"/>
        <v>1583.304109589041</v>
      </c>
      <c r="CI124" s="29">
        <f t="shared" si="1517"/>
        <v>2037.3698630136987</v>
      </c>
      <c r="CJ124" s="29">
        <f t="shared" si="1518"/>
        <v>1750.1657534246576</v>
      </c>
      <c r="CK124" s="29">
        <f t="shared" si="1519"/>
        <v>2286.5712328767122</v>
      </c>
      <c r="CL124" s="29">
        <f t="shared" si="1520"/>
        <v>2077.7465753424658</v>
      </c>
      <c r="CM124" s="29">
        <f t="shared" si="1521"/>
        <v>1884.2041095890411</v>
      </c>
      <c r="CN124" s="29">
        <f t="shared" si="1522"/>
        <v>1905.5972602739726</v>
      </c>
      <c r="CO124" s="29">
        <f t="shared" si="1523"/>
        <v>1999.9383561643835</v>
      </c>
      <c r="CP124" s="29">
        <f t="shared" si="1524"/>
        <v>2390.5</v>
      </c>
      <c r="CQ124" s="29">
        <f t="shared" si="1525"/>
        <v>2095.1890410958904</v>
      </c>
      <c r="CR124" s="29">
        <f t="shared" si="1497"/>
        <v>2218.4191780821916</v>
      </c>
      <c r="CS124" s="29">
        <f t="shared" si="1496"/>
        <v>2277.0315068493151</v>
      </c>
      <c r="CT124" s="29">
        <f t="shared" si="1496"/>
        <v>1873.2013698630137</v>
      </c>
      <c r="CU124" s="29">
        <f t="shared" si="1496"/>
        <v>2190.0397260273971</v>
      </c>
      <c r="CV124" s="29">
        <f t="shared" si="1496"/>
        <v>2139.6486068772792</v>
      </c>
      <c r="CW124" s="29">
        <f t="shared" si="1496"/>
        <v>2321.1090807675378</v>
      </c>
      <c r="CX124" s="29">
        <f t="shared" si="1488"/>
        <v>2276.7301369863012</v>
      </c>
      <c r="CY124" s="29">
        <f t="shared" si="1488"/>
        <v>2261.7835616438356</v>
      </c>
      <c r="CZ124" s="29">
        <f t="shared" si="1488"/>
        <v>2095.9506849315067</v>
      </c>
      <c r="DA124" s="29">
        <f t="shared" si="1488"/>
        <v>2262.3315068493152</v>
      </c>
      <c r="DB124" s="29">
        <f t="shared" si="1488"/>
        <v>2384.9619471673645</v>
      </c>
      <c r="DC124" s="29">
        <f t="shared" si="1488"/>
        <v>2452.7726027397262</v>
      </c>
      <c r="DD124" s="29">
        <f t="shared" si="1488"/>
        <v>1467.4315068493152</v>
      </c>
      <c r="DE124" s="29">
        <f t="shared" si="1526"/>
        <v>2527.2410958904111</v>
      </c>
      <c r="DF124" s="29">
        <f t="shared" si="1527"/>
        <v>2680.1561643835616</v>
      </c>
      <c r="DG124" s="29">
        <f t="shared" si="1528"/>
        <v>3024.1342465753423</v>
      </c>
      <c r="DH124" s="29">
        <f t="shared" si="1529"/>
        <v>2244.2068493150687</v>
      </c>
      <c r="DI124" s="29">
        <f t="shared" si="1530"/>
        <v>2780.2191780821918</v>
      </c>
      <c r="DJ124" s="29">
        <f t="shared" si="1531"/>
        <v>2675.6342465753423</v>
      </c>
      <c r="DK124" s="29">
        <f t="shared" si="1531"/>
        <v>2476.0643835616438</v>
      </c>
      <c r="DL124" s="29">
        <f t="shared" si="1531"/>
        <v>2516.1534246575343</v>
      </c>
      <c r="DM124" s="29">
        <f t="shared" si="1531"/>
        <v>2922.7136986301371</v>
      </c>
      <c r="DN124" s="29">
        <f t="shared" si="1772"/>
        <v>2749.4684931506849</v>
      </c>
      <c r="DO124" s="29">
        <f t="shared" si="1772"/>
        <v>2758.8808219178081</v>
      </c>
      <c r="DP124" s="29">
        <f t="shared" si="1772"/>
        <v>2948.364383561644</v>
      </c>
      <c r="DQ124" s="105">
        <f t="shared" si="1532"/>
        <v>2844.8568493150683</v>
      </c>
      <c r="DR124" s="51">
        <v>286465</v>
      </c>
      <c r="DS124" s="51">
        <v>286465</v>
      </c>
      <c r="DT124" s="51">
        <v>286465</v>
      </c>
      <c r="DU124" s="51">
        <v>286465</v>
      </c>
      <c r="DV124" s="51">
        <v>286465</v>
      </c>
      <c r="DW124" s="51">
        <v>286465</v>
      </c>
      <c r="DX124" s="51">
        <v>286465</v>
      </c>
      <c r="DY124" s="51">
        <v>286465</v>
      </c>
      <c r="DZ124" s="51">
        <v>286465</v>
      </c>
      <c r="EA124" s="51">
        <v>290285</v>
      </c>
      <c r="EB124" s="51">
        <v>300788</v>
      </c>
      <c r="EC124" s="51">
        <v>300788</v>
      </c>
      <c r="ED124" s="51">
        <v>300788</v>
      </c>
      <c r="EE124" s="51">
        <v>300788</v>
      </c>
      <c r="EF124" s="51">
        <v>300788</v>
      </c>
      <c r="EG124" s="51">
        <v>300788</v>
      </c>
      <c r="EH124" s="51">
        <v>300788</v>
      </c>
      <c r="EI124" s="51">
        <v>300788</v>
      </c>
      <c r="EJ124" s="51">
        <v>300788</v>
      </c>
      <c r="EK124" s="51">
        <v>300788</v>
      </c>
      <c r="EL124" s="51">
        <v>300788</v>
      </c>
      <c r="EM124" s="51">
        <v>304799</v>
      </c>
      <c r="EN124" s="51">
        <v>315828</v>
      </c>
      <c r="EO124" s="51">
        <v>315828</v>
      </c>
      <c r="EP124" s="51">
        <v>315828</v>
      </c>
      <c r="EQ124" s="51">
        <v>315828</v>
      </c>
      <c r="ER124" s="51">
        <v>315828</v>
      </c>
      <c r="ES124" s="25">
        <v>315828</v>
      </c>
      <c r="ET124" s="25">
        <v>315828</v>
      </c>
      <c r="EU124" s="25">
        <v>315828</v>
      </c>
      <c r="EV124" s="25">
        <v>315828</v>
      </c>
      <c r="EW124" s="25">
        <v>315828</v>
      </c>
      <c r="EX124" s="25">
        <v>315828</v>
      </c>
      <c r="EY124" s="25">
        <v>320039</v>
      </c>
      <c r="EZ124" s="25">
        <v>331619</v>
      </c>
      <c r="FA124" s="25">
        <v>331619</v>
      </c>
      <c r="FB124" s="25">
        <v>331619</v>
      </c>
      <c r="FC124" s="25">
        <v>331619</v>
      </c>
      <c r="FD124" s="25">
        <v>331619</v>
      </c>
      <c r="FE124" s="25">
        <v>331619</v>
      </c>
      <c r="FF124" s="25">
        <v>331619</v>
      </c>
      <c r="FG124" s="25">
        <v>331619</v>
      </c>
      <c r="FH124" s="25">
        <v>331619</v>
      </c>
      <c r="FI124" s="25">
        <v>331619</v>
      </c>
      <c r="FJ124" s="25">
        <v>331619</v>
      </c>
      <c r="FK124" s="25">
        <v>336040</v>
      </c>
      <c r="FL124" s="25">
        <v>348200</v>
      </c>
      <c r="FM124" s="25">
        <v>348200</v>
      </c>
      <c r="FN124" s="25">
        <v>348200</v>
      </c>
      <c r="FO124" s="25">
        <v>348200</v>
      </c>
      <c r="FP124" s="25">
        <v>348200</v>
      </c>
      <c r="FQ124" s="75">
        <v>348200</v>
      </c>
      <c r="FR124" s="28">
        <f t="shared" si="1058"/>
        <v>348200</v>
      </c>
      <c r="FS124" s="51">
        <v>0</v>
      </c>
      <c r="FT124" s="51">
        <v>0</v>
      </c>
      <c r="FU124" s="51">
        <v>0</v>
      </c>
      <c r="FV124" s="51">
        <v>0</v>
      </c>
      <c r="FW124" s="51">
        <v>0</v>
      </c>
      <c r="FX124" s="51">
        <v>0</v>
      </c>
      <c r="FY124" s="51">
        <v>0</v>
      </c>
      <c r="FZ124" s="51">
        <v>0</v>
      </c>
      <c r="GA124" s="51">
        <v>0</v>
      </c>
      <c r="GB124" s="51">
        <v>0</v>
      </c>
      <c r="GC124" s="51">
        <v>0</v>
      </c>
      <c r="GD124" s="51">
        <v>0</v>
      </c>
      <c r="GE124" s="51">
        <v>0</v>
      </c>
      <c r="GF124" s="51">
        <v>0</v>
      </c>
      <c r="GG124" s="51">
        <v>0</v>
      </c>
      <c r="GH124" s="51">
        <v>0</v>
      </c>
      <c r="GI124" s="51">
        <v>0</v>
      </c>
      <c r="GJ124" s="51">
        <v>0</v>
      </c>
      <c r="GK124" s="51">
        <v>0</v>
      </c>
      <c r="GL124" s="51">
        <v>0</v>
      </c>
      <c r="GM124" s="51">
        <v>0</v>
      </c>
      <c r="GN124" s="51">
        <v>0</v>
      </c>
      <c r="GO124" s="51">
        <v>0</v>
      </c>
      <c r="GP124" s="51">
        <v>0</v>
      </c>
      <c r="GQ124" s="25">
        <v>0</v>
      </c>
      <c r="GR124" s="25">
        <v>0</v>
      </c>
      <c r="GS124" s="25">
        <v>0</v>
      </c>
      <c r="GT124" s="25">
        <v>0</v>
      </c>
      <c r="GU124" s="25">
        <v>0</v>
      </c>
      <c r="GV124" s="25">
        <v>0</v>
      </c>
      <c r="GW124" s="25">
        <v>0</v>
      </c>
      <c r="GX124" s="25">
        <v>0</v>
      </c>
      <c r="GY124" s="25">
        <v>0</v>
      </c>
      <c r="GZ124" s="25">
        <v>0</v>
      </c>
      <c r="HA124" s="25">
        <v>0</v>
      </c>
      <c r="HB124" s="25">
        <v>0</v>
      </c>
      <c r="HC124" s="75">
        <v>0</v>
      </c>
      <c r="HD124" s="75">
        <v>0</v>
      </c>
      <c r="HE124" s="75">
        <v>0</v>
      </c>
      <c r="HF124" s="75">
        <v>0</v>
      </c>
      <c r="HG124" s="75">
        <v>0</v>
      </c>
      <c r="HH124" s="75">
        <v>0</v>
      </c>
      <c r="HI124" s="75">
        <v>0</v>
      </c>
      <c r="HJ124" s="75">
        <v>0</v>
      </c>
      <c r="HK124" s="75">
        <v>0</v>
      </c>
      <c r="HL124" s="75">
        <v>0</v>
      </c>
      <c r="HM124" s="75">
        <v>0</v>
      </c>
      <c r="HN124" s="75">
        <v>0</v>
      </c>
      <c r="HO124" s="75">
        <v>0</v>
      </c>
      <c r="HP124" s="75">
        <v>0</v>
      </c>
      <c r="HQ124" s="75">
        <v>0</v>
      </c>
      <c r="HR124" s="75">
        <v>0</v>
      </c>
      <c r="HS124" s="51">
        <f t="shared" si="1265"/>
        <v>286465</v>
      </c>
      <c r="HT124" s="51">
        <f t="shared" si="1266"/>
        <v>286465</v>
      </c>
      <c r="HU124" s="51">
        <f t="shared" si="1267"/>
        <v>286465</v>
      </c>
      <c r="HV124" s="51">
        <f t="shared" si="1268"/>
        <v>286465</v>
      </c>
      <c r="HW124" s="51">
        <f t="shared" si="1269"/>
        <v>286465</v>
      </c>
      <c r="HX124" s="51">
        <f t="shared" si="1270"/>
        <v>286465</v>
      </c>
      <c r="HY124" s="51">
        <f t="shared" si="1271"/>
        <v>286465</v>
      </c>
      <c r="HZ124" s="51">
        <f t="shared" si="1272"/>
        <v>286465</v>
      </c>
      <c r="IA124" s="51">
        <f t="shared" si="1273"/>
        <v>286465</v>
      </c>
      <c r="IB124" s="51">
        <f t="shared" si="1274"/>
        <v>290285</v>
      </c>
      <c r="IC124" s="51">
        <f t="shared" si="1275"/>
        <v>300788</v>
      </c>
      <c r="ID124" s="51">
        <f t="shared" si="1276"/>
        <v>300788</v>
      </c>
      <c r="IE124" s="51">
        <f t="shared" si="1277"/>
        <v>300788</v>
      </c>
      <c r="IF124" s="51">
        <f t="shared" si="1278"/>
        <v>300788</v>
      </c>
      <c r="IG124" s="51">
        <f t="shared" si="1279"/>
        <v>300788</v>
      </c>
      <c r="IH124" s="51">
        <f t="shared" si="1280"/>
        <v>300788</v>
      </c>
      <c r="II124" s="51">
        <f t="shared" si="1281"/>
        <v>300788</v>
      </c>
      <c r="IJ124" s="51">
        <f t="shared" si="1282"/>
        <v>300788</v>
      </c>
      <c r="IK124" s="51">
        <f t="shared" si="1283"/>
        <v>300788</v>
      </c>
      <c r="IL124" s="51">
        <f t="shared" si="1284"/>
        <v>300788</v>
      </c>
      <c r="IM124" s="51">
        <f t="shared" si="1285"/>
        <v>300788</v>
      </c>
      <c r="IN124" s="51">
        <f t="shared" si="1286"/>
        <v>304799</v>
      </c>
      <c r="IO124" s="51">
        <f t="shared" si="1287"/>
        <v>315828</v>
      </c>
      <c r="IP124" s="51">
        <f t="shared" si="1288"/>
        <v>315828</v>
      </c>
      <c r="IQ124" s="51">
        <f t="shared" si="1494"/>
        <v>315828</v>
      </c>
      <c r="IR124" s="51">
        <f t="shared" si="1495"/>
        <v>315828</v>
      </c>
      <c r="IS124" s="51">
        <f t="shared" si="1618"/>
        <v>315828</v>
      </c>
      <c r="IT124" s="51">
        <f t="shared" si="1619"/>
        <v>315828</v>
      </c>
      <c r="IU124" s="51">
        <f t="shared" si="1136"/>
        <v>315828</v>
      </c>
      <c r="IV124" s="51">
        <f t="shared" si="1137"/>
        <v>315828</v>
      </c>
      <c r="IW124" s="51">
        <f t="shared" si="1889"/>
        <v>315828</v>
      </c>
      <c r="IX124" s="25">
        <f t="shared" si="1289"/>
        <v>315828</v>
      </c>
      <c r="IY124" s="25">
        <f t="shared" si="1890"/>
        <v>315828</v>
      </c>
      <c r="IZ124" s="25">
        <f t="shared" si="1891"/>
        <v>320039</v>
      </c>
      <c r="JA124" s="25">
        <f t="shared" si="1331"/>
        <v>331619</v>
      </c>
      <c r="JB124" s="25">
        <f t="shared" si="1293"/>
        <v>331619</v>
      </c>
      <c r="JC124" s="25">
        <f t="shared" si="1294"/>
        <v>331619</v>
      </c>
      <c r="JD124" s="25">
        <f t="shared" si="835"/>
        <v>331619</v>
      </c>
      <c r="JE124" s="25">
        <f t="shared" si="836"/>
        <v>331619</v>
      </c>
      <c r="JF124" s="25">
        <f t="shared" si="1367"/>
        <v>331619</v>
      </c>
      <c r="JG124" s="25">
        <f t="shared" si="1368"/>
        <v>331619</v>
      </c>
      <c r="JH124" s="25">
        <f t="shared" si="1736"/>
        <v>331619</v>
      </c>
      <c r="JI124" s="25">
        <f t="shared" si="1737"/>
        <v>331619</v>
      </c>
      <c r="JJ124" s="25">
        <f t="shared" si="1854"/>
        <v>331619</v>
      </c>
      <c r="JK124" s="25">
        <f t="shared" si="1855"/>
        <v>331619</v>
      </c>
      <c r="JL124" s="25">
        <f t="shared" si="1492"/>
        <v>336040</v>
      </c>
      <c r="JM124" s="25">
        <f t="shared" si="1493"/>
        <v>348200</v>
      </c>
      <c r="JN124" s="25">
        <f t="shared" si="1295"/>
        <v>348200</v>
      </c>
      <c r="JO124" s="25">
        <f t="shared" si="1296"/>
        <v>348200</v>
      </c>
      <c r="JP124" s="25">
        <f t="shared" si="1662"/>
        <v>348200</v>
      </c>
      <c r="JQ124" s="25">
        <f t="shared" si="1663"/>
        <v>348200</v>
      </c>
      <c r="JR124" s="25">
        <f t="shared" si="1664"/>
        <v>348200</v>
      </c>
      <c r="JS124" s="28">
        <f t="shared" si="1059"/>
        <v>348200</v>
      </c>
      <c r="JT124" s="30">
        <f t="shared" si="1138"/>
        <v>235</v>
      </c>
      <c r="JU124" s="30">
        <f t="shared" si="1139"/>
        <v>235</v>
      </c>
      <c r="JV124" s="30">
        <f t="shared" si="1140"/>
        <v>235</v>
      </c>
      <c r="JW124" s="30">
        <f t="shared" si="1141"/>
        <v>235</v>
      </c>
      <c r="JX124" s="30">
        <f t="shared" si="1142"/>
        <v>235</v>
      </c>
      <c r="JY124" s="30">
        <f t="shared" si="1143"/>
        <v>235</v>
      </c>
      <c r="JZ124" s="30">
        <f t="shared" si="1144"/>
        <v>235</v>
      </c>
      <c r="KA124" s="30">
        <f t="shared" si="1145"/>
        <v>235</v>
      </c>
      <c r="KB124" s="30">
        <f t="shared" si="1146"/>
        <v>235</v>
      </c>
      <c r="KC124" s="30">
        <f t="shared" si="1147"/>
        <v>238.13371616078754</v>
      </c>
      <c r="KD124" s="30">
        <f t="shared" si="1148"/>
        <v>246.74979491386381</v>
      </c>
      <c r="KE124" s="30">
        <f t="shared" si="1149"/>
        <v>246.74979491386381</v>
      </c>
      <c r="KF124" s="30">
        <f t="shared" si="1150"/>
        <v>246.74979491386381</v>
      </c>
      <c r="KG124" s="30">
        <f t="shared" si="1151"/>
        <v>246.74979491386381</v>
      </c>
      <c r="KH124" s="30">
        <f t="shared" si="1152"/>
        <v>246.74979491386381</v>
      </c>
      <c r="KI124" s="30">
        <f t="shared" si="1153"/>
        <v>246.74979491386381</v>
      </c>
      <c r="KJ124" s="30">
        <f t="shared" si="1154"/>
        <v>246.74979491386381</v>
      </c>
      <c r="KK124" s="30">
        <f t="shared" si="1155"/>
        <v>246.74979491386381</v>
      </c>
      <c r="KL124" s="30">
        <f t="shared" si="1156"/>
        <v>246.74979491386381</v>
      </c>
      <c r="KM124" s="30">
        <f t="shared" si="1157"/>
        <v>246.74979491386381</v>
      </c>
      <c r="KN124" s="30">
        <f t="shared" si="1158"/>
        <v>246.74979491386381</v>
      </c>
      <c r="KO124" s="30">
        <f t="shared" si="1159"/>
        <v>250.04019688269074</v>
      </c>
      <c r="KP124" s="30">
        <f t="shared" si="1160"/>
        <v>259.08777686628383</v>
      </c>
      <c r="KQ124" s="30">
        <f t="shared" si="1161"/>
        <v>259.08777686628383</v>
      </c>
      <c r="KR124" s="30">
        <f t="shared" si="1162"/>
        <v>259.08777686628383</v>
      </c>
      <c r="KS124" s="30">
        <f t="shared" si="1163"/>
        <v>259.08777686628383</v>
      </c>
      <c r="KT124" s="30">
        <f t="shared" si="1164"/>
        <v>259.08777686628383</v>
      </c>
      <c r="KU124" s="30">
        <f t="shared" si="1165"/>
        <v>259.08777686628383</v>
      </c>
      <c r="KV124" s="30">
        <f t="shared" si="1166"/>
        <v>259.08777686628383</v>
      </c>
      <c r="KW124" s="30">
        <f t="shared" si="1167"/>
        <v>259.08777686628383</v>
      </c>
      <c r="KX124" s="30">
        <f t="shared" si="1168"/>
        <v>259.08777686628383</v>
      </c>
      <c r="KY124" s="30">
        <f t="shared" si="1169"/>
        <v>259.08777686628383</v>
      </c>
      <c r="KZ124" s="30">
        <f t="shared" si="1170"/>
        <v>259.08777686628383</v>
      </c>
      <c r="LA124" s="30">
        <f t="shared" si="1171"/>
        <v>262.54224774405247</v>
      </c>
      <c r="LB124" s="30">
        <f t="shared" si="1171"/>
        <v>272.04183757178015</v>
      </c>
      <c r="LC124" s="30">
        <f t="shared" si="1171"/>
        <v>272.04183757178015</v>
      </c>
      <c r="LD124" s="30">
        <f t="shared" si="1171"/>
        <v>272.04183757178015</v>
      </c>
      <c r="LE124" s="30">
        <f t="shared" si="1369"/>
        <v>272.04183757178015</v>
      </c>
      <c r="LF124" s="30">
        <f t="shared" si="1369"/>
        <v>272.04183757178015</v>
      </c>
      <c r="LG124" s="30">
        <f t="shared" si="1369"/>
        <v>272.04183757178015</v>
      </c>
      <c r="LH124" s="30">
        <f t="shared" si="1369"/>
        <v>272.04183757178015</v>
      </c>
      <c r="LI124" s="30">
        <f t="shared" si="1369"/>
        <v>272.04183757178015</v>
      </c>
      <c r="LJ124" s="30">
        <f t="shared" si="1533"/>
        <v>272.04183757178015</v>
      </c>
      <c r="LK124" s="30">
        <f t="shared" si="1533"/>
        <v>272.04183757178015</v>
      </c>
      <c r="LL124" s="30">
        <f t="shared" si="1533"/>
        <v>272.04183757178015</v>
      </c>
      <c r="LM124" s="30">
        <f t="shared" si="1533"/>
        <v>275.66858080393763</v>
      </c>
      <c r="LN124" s="30">
        <f t="shared" si="1533"/>
        <v>285.64397046759638</v>
      </c>
      <c r="LO124" s="30">
        <f t="shared" si="1533"/>
        <v>285.64397046759638</v>
      </c>
      <c r="LP124" s="30">
        <f t="shared" si="1533"/>
        <v>285.64397046759638</v>
      </c>
      <c r="LQ124" s="30">
        <f t="shared" si="1533"/>
        <v>285.64397046759638</v>
      </c>
      <c r="LR124" s="30">
        <f t="shared" si="1534"/>
        <v>285.64397046759638</v>
      </c>
      <c r="LS124" s="30">
        <f t="shared" si="1534"/>
        <v>285.64397046759638</v>
      </c>
      <c r="LT124" s="69">
        <f t="shared" si="1060"/>
        <v>285.64397046759638</v>
      </c>
      <c r="LU124" s="40">
        <f t="shared" si="1061"/>
        <v>285.64397046759638</v>
      </c>
      <c r="LV124" s="40">
        <f t="shared" si="1062"/>
        <v>0</v>
      </c>
    </row>
    <row r="125" spans="1:334" x14ac:dyDescent="0.25">
      <c r="A125" s="21">
        <f t="shared" si="1063"/>
        <v>124</v>
      </c>
      <c r="B125" s="22" t="s">
        <v>6</v>
      </c>
      <c r="C125" s="21" t="s">
        <v>570</v>
      </c>
      <c r="D125" s="22" t="s">
        <v>7</v>
      </c>
      <c r="E125" s="23" t="s">
        <v>892</v>
      </c>
      <c r="F125" s="21" t="s">
        <v>1150</v>
      </c>
      <c r="G125" s="23" t="s">
        <v>91</v>
      </c>
      <c r="H125" s="24" t="s">
        <v>289</v>
      </c>
      <c r="I125" s="21" t="s">
        <v>196</v>
      </c>
      <c r="J125" s="94">
        <v>41297</v>
      </c>
      <c r="K125" s="94">
        <v>43030</v>
      </c>
      <c r="L125" s="21" t="s">
        <v>275</v>
      </c>
      <c r="M125" s="51">
        <v>779</v>
      </c>
      <c r="N125" s="51">
        <v>1301</v>
      </c>
      <c r="O125" s="26">
        <v>0.18</v>
      </c>
      <c r="P125" s="52">
        <v>368351.21</v>
      </c>
      <c r="Q125" s="52">
        <v>531077.73</v>
      </c>
      <c r="R125" s="52">
        <v>472314.02</v>
      </c>
      <c r="S125" s="52">
        <v>373944.92</v>
      </c>
      <c r="T125" s="51">
        <v>490244.4</v>
      </c>
      <c r="U125" s="51">
        <v>362096</v>
      </c>
      <c r="V125" s="51">
        <v>441799.09</v>
      </c>
      <c r="W125" s="51">
        <v>493733.53999999992</v>
      </c>
      <c r="X125" s="51">
        <v>467279.41000000003</v>
      </c>
      <c r="Y125" s="51">
        <v>580450</v>
      </c>
      <c r="Z125" s="51">
        <v>361351.54</v>
      </c>
      <c r="AA125" s="51">
        <v>829930.1100000001</v>
      </c>
      <c r="AB125" s="51">
        <v>409209.59999999998</v>
      </c>
      <c r="AC125" s="51">
        <v>467890.79000000004</v>
      </c>
      <c r="AD125" s="51">
        <v>329820.96069868992</v>
      </c>
      <c r="AE125" s="51">
        <v>698118.67</v>
      </c>
      <c r="AF125" s="51">
        <v>1162196.5065502138</v>
      </c>
      <c r="AG125" s="51">
        <v>355399.91</v>
      </c>
      <c r="AH125" s="51">
        <v>516364.05</v>
      </c>
      <c r="AI125" s="51">
        <v>468550.2183406112</v>
      </c>
      <c r="AJ125" s="51">
        <v>939050</v>
      </c>
      <c r="AK125" s="51">
        <v>1363987</v>
      </c>
      <c r="AL125" s="51">
        <v>354400.77</v>
      </c>
      <c r="AM125" s="51">
        <v>563231.42000000004</v>
      </c>
      <c r="AN125" s="51">
        <v>520438.2</v>
      </c>
      <c r="AO125" s="51">
        <v>760611.23</v>
      </c>
      <c r="AP125" s="51">
        <v>487371.85</v>
      </c>
      <c r="AQ125" s="51">
        <v>1415667</v>
      </c>
      <c r="AR125" s="51">
        <v>926783</v>
      </c>
      <c r="AS125" s="51">
        <v>589157.19999999995</v>
      </c>
      <c r="AT125" s="51">
        <v>376059.36</v>
      </c>
      <c r="AU125" s="25">
        <v>378798.86724053032</v>
      </c>
      <c r="AV125" s="25">
        <v>297611.35106472869</v>
      </c>
      <c r="AW125" s="25">
        <v>1306902</v>
      </c>
      <c r="AX125" s="25">
        <v>579495.30724889995</v>
      </c>
      <c r="AY125" s="25">
        <v>1036677</v>
      </c>
      <c r="AZ125" s="25">
        <v>630201</v>
      </c>
      <c r="BA125" s="25">
        <v>990439.8</v>
      </c>
      <c r="BB125" s="25">
        <v>502271</v>
      </c>
      <c r="BC125" s="25">
        <v>1764135.28</v>
      </c>
      <c r="BD125" s="75">
        <v>919297</v>
      </c>
      <c r="BE125" s="75">
        <v>528222.69999999995</v>
      </c>
      <c r="BF125" s="75">
        <v>1150803.23</v>
      </c>
      <c r="BG125" s="75">
        <v>568593.64</v>
      </c>
      <c r="BH125" s="75">
        <v>549507</v>
      </c>
      <c r="BI125" s="75">
        <v>644191.88</v>
      </c>
      <c r="BJ125" s="75">
        <v>350392.91</v>
      </c>
      <c r="BK125" s="75">
        <v>1057045</v>
      </c>
      <c r="BL125" s="75">
        <v>645419.02</v>
      </c>
      <c r="BM125" s="75">
        <v>1021742.12</v>
      </c>
      <c r="BN125" s="75">
        <v>721266.28</v>
      </c>
      <c r="BO125" s="75">
        <v>863106.59</v>
      </c>
      <c r="BP125" s="28">
        <f t="shared" si="1057"/>
        <v>812883.50249999994</v>
      </c>
      <c r="BQ125" s="29">
        <f t="shared" si="1499"/>
        <v>472.85136071887035</v>
      </c>
      <c r="BR125" s="29">
        <f t="shared" si="1500"/>
        <v>681.74291399229776</v>
      </c>
      <c r="BS125" s="29">
        <f t="shared" si="1501"/>
        <v>606.30811296534023</v>
      </c>
      <c r="BT125" s="29">
        <f t="shared" si="1502"/>
        <v>480.03198973042362</v>
      </c>
      <c r="BU125" s="29">
        <f t="shared" si="1503"/>
        <v>629.32528883183568</v>
      </c>
      <c r="BV125" s="29">
        <f t="shared" si="1504"/>
        <v>464.82156611039795</v>
      </c>
      <c r="BW125" s="29">
        <f t="shared" si="1505"/>
        <v>567.13618741976893</v>
      </c>
      <c r="BX125" s="29">
        <f t="shared" si="1506"/>
        <v>633.80428754813852</v>
      </c>
      <c r="BY125" s="29">
        <f t="shared" si="1507"/>
        <v>599.84519897304244</v>
      </c>
      <c r="BZ125" s="29">
        <f t="shared" si="1508"/>
        <v>745.1219512195122</v>
      </c>
      <c r="CA125" s="29">
        <f t="shared" si="1509"/>
        <v>463.86590500641847</v>
      </c>
      <c r="CB125" s="29">
        <f t="shared" si="1510"/>
        <v>1065.3788318356869</v>
      </c>
      <c r="CC125" s="29">
        <f t="shared" si="1511"/>
        <v>525.30115532734271</v>
      </c>
      <c r="CD125" s="29">
        <f t="shared" si="1512"/>
        <v>600.63002567394096</v>
      </c>
      <c r="CE125" s="29">
        <f t="shared" si="1513"/>
        <v>423.39019345146329</v>
      </c>
      <c r="CF125" s="29">
        <f t="shared" si="1514"/>
        <v>896.17287548138643</v>
      </c>
      <c r="CG125" s="29">
        <f t="shared" si="1515"/>
        <v>1491.9082240695941</v>
      </c>
      <c r="CH125" s="29">
        <f t="shared" si="1516"/>
        <v>456.22581514762516</v>
      </c>
      <c r="CI125" s="29">
        <f t="shared" si="1517"/>
        <v>662.85500641848523</v>
      </c>
      <c r="CJ125" s="29">
        <f t="shared" si="1518"/>
        <v>601.47653188781931</v>
      </c>
      <c r="CK125" s="29">
        <f t="shared" si="1519"/>
        <v>1205.4557124518615</v>
      </c>
      <c r="CL125" s="29">
        <f t="shared" si="1520"/>
        <v>1750.9460847240052</v>
      </c>
      <c r="CM125" s="29">
        <f t="shared" si="1521"/>
        <v>454.94322207958925</v>
      </c>
      <c r="CN125" s="29">
        <f t="shared" si="1522"/>
        <v>723.01851091142498</v>
      </c>
      <c r="CO125" s="29">
        <f t="shared" si="1523"/>
        <v>668.08498074454428</v>
      </c>
      <c r="CP125" s="29">
        <f t="shared" si="1524"/>
        <v>976.39439024390242</v>
      </c>
      <c r="CQ125" s="29">
        <f t="shared" si="1525"/>
        <v>625.63780487804877</v>
      </c>
      <c r="CR125" s="29">
        <f t="shared" si="1497"/>
        <v>1817.2875481386393</v>
      </c>
      <c r="CS125" s="29">
        <f t="shared" si="1496"/>
        <v>1189.7086007702183</v>
      </c>
      <c r="CT125" s="29">
        <f t="shared" si="1496"/>
        <v>756.29935815147621</v>
      </c>
      <c r="CU125" s="29">
        <f t="shared" si="1496"/>
        <v>482.7462901155327</v>
      </c>
      <c r="CV125" s="29">
        <f t="shared" si="1496"/>
        <v>486.2629874717976</v>
      </c>
      <c r="CW125" s="29">
        <f t="shared" si="1496"/>
        <v>382.0428126633231</v>
      </c>
      <c r="CX125" s="29">
        <f t="shared" si="1488"/>
        <v>1677.6662387676508</v>
      </c>
      <c r="CY125" s="29">
        <f t="shared" si="1488"/>
        <v>743.89641495365845</v>
      </c>
      <c r="CZ125" s="29">
        <f t="shared" si="1488"/>
        <v>1330.7792041078305</v>
      </c>
      <c r="DA125" s="29">
        <f t="shared" si="1488"/>
        <v>808.98716302952505</v>
      </c>
      <c r="DB125" s="29">
        <f t="shared" si="1488"/>
        <v>1271.424646983312</v>
      </c>
      <c r="DC125" s="29">
        <f t="shared" si="1488"/>
        <v>644.76379974326062</v>
      </c>
      <c r="DD125" s="29">
        <f t="shared" si="1488"/>
        <v>2264.6152503209241</v>
      </c>
      <c r="DE125" s="29">
        <f t="shared" si="1526"/>
        <v>1180.0988446726572</v>
      </c>
      <c r="DF125" s="29">
        <f t="shared" si="1527"/>
        <v>678.07792041078301</v>
      </c>
      <c r="DG125" s="29">
        <f t="shared" si="1528"/>
        <v>1477.2827086007701</v>
      </c>
      <c r="DH125" s="29">
        <f t="shared" si="1529"/>
        <v>729.90197689345314</v>
      </c>
      <c r="DI125" s="29">
        <f t="shared" si="1530"/>
        <v>705.40051347881899</v>
      </c>
      <c r="DJ125" s="29">
        <f t="shared" si="1531"/>
        <v>826.94721437740691</v>
      </c>
      <c r="DK125" s="29">
        <f t="shared" si="1531"/>
        <v>449.79834403080872</v>
      </c>
      <c r="DL125" s="29">
        <f t="shared" si="1531"/>
        <v>1356.9255455712453</v>
      </c>
      <c r="DM125" s="29">
        <f t="shared" si="1531"/>
        <v>828.52249037227216</v>
      </c>
      <c r="DN125" s="29">
        <f t="shared" si="1772"/>
        <v>1311.6073427471117</v>
      </c>
      <c r="DO125" s="29">
        <f t="shared" si="1772"/>
        <v>925.88739409499362</v>
      </c>
      <c r="DP125" s="29">
        <f t="shared" si="1772"/>
        <v>1107.9673812580231</v>
      </c>
      <c r="DQ125" s="105">
        <f t="shared" si="1532"/>
        <v>1043.4961521181001</v>
      </c>
      <c r="DR125" s="51">
        <v>390300</v>
      </c>
      <c r="DS125" s="51">
        <v>390300</v>
      </c>
      <c r="DT125" s="51">
        <v>390300</v>
      </c>
      <c r="DU125" s="51">
        <v>390300</v>
      </c>
      <c r="DV125" s="51">
        <v>390300</v>
      </c>
      <c r="DW125" s="51">
        <v>390300</v>
      </c>
      <c r="DX125" s="51">
        <v>390300</v>
      </c>
      <c r="DY125" s="51">
        <v>390300</v>
      </c>
      <c r="DZ125" s="51">
        <v>390300</v>
      </c>
      <c r="EA125" s="51">
        <v>393769</v>
      </c>
      <c r="EB125" s="51">
        <v>403310</v>
      </c>
      <c r="EC125" s="51">
        <v>403310</v>
      </c>
      <c r="ED125" s="51">
        <v>403310</v>
      </c>
      <c r="EE125" s="51">
        <v>403310</v>
      </c>
      <c r="EF125" s="51">
        <v>403310</v>
      </c>
      <c r="EG125" s="51">
        <v>403310</v>
      </c>
      <c r="EH125" s="51">
        <v>403310</v>
      </c>
      <c r="EI125" s="51">
        <v>403310</v>
      </c>
      <c r="EJ125" s="51">
        <v>403310</v>
      </c>
      <c r="EK125" s="51">
        <v>403310</v>
      </c>
      <c r="EL125" s="51">
        <v>403310</v>
      </c>
      <c r="EM125" s="51">
        <v>406779</v>
      </c>
      <c r="EN125" s="51">
        <v>416320</v>
      </c>
      <c r="EO125" s="51">
        <v>416320</v>
      </c>
      <c r="EP125" s="51">
        <v>416320</v>
      </c>
      <c r="EQ125" s="51">
        <v>416320</v>
      </c>
      <c r="ER125" s="51">
        <v>416320</v>
      </c>
      <c r="ES125" s="25">
        <v>416320</v>
      </c>
      <c r="ET125" s="25">
        <v>416320</v>
      </c>
      <c r="EU125" s="25">
        <v>416320</v>
      </c>
      <c r="EV125" s="25">
        <v>416320</v>
      </c>
      <c r="EW125" s="25">
        <v>416320</v>
      </c>
      <c r="EX125" s="25">
        <v>416320</v>
      </c>
      <c r="EY125" s="25">
        <v>424091</v>
      </c>
      <c r="EZ125" s="25">
        <v>445462</v>
      </c>
      <c r="FA125" s="25">
        <v>445462</v>
      </c>
      <c r="FB125" s="25">
        <v>445462</v>
      </c>
      <c r="FC125" s="25">
        <v>445462</v>
      </c>
      <c r="FD125" s="25">
        <v>445462</v>
      </c>
      <c r="FE125" s="25">
        <v>445462</v>
      </c>
      <c r="FF125" s="25">
        <v>445462</v>
      </c>
      <c r="FG125" s="25">
        <v>445462</v>
      </c>
      <c r="FH125" s="25">
        <v>445462</v>
      </c>
      <c r="FI125" s="25">
        <v>445462</v>
      </c>
      <c r="FJ125" s="25">
        <v>445462</v>
      </c>
      <c r="FK125" s="25">
        <v>445462</v>
      </c>
      <c r="FL125" s="25">
        <v>445462</v>
      </c>
      <c r="FM125" s="25">
        <v>445462</v>
      </c>
      <c r="FN125" s="25">
        <v>445462</v>
      </c>
      <c r="FO125" s="25">
        <v>445462</v>
      </c>
      <c r="FP125" s="25">
        <v>445462</v>
      </c>
      <c r="FQ125" s="75">
        <v>445462</v>
      </c>
      <c r="FR125" s="28">
        <f t="shared" si="1058"/>
        <v>445462</v>
      </c>
      <c r="FS125" s="51">
        <v>0</v>
      </c>
      <c r="FT125" s="51">
        <v>0</v>
      </c>
      <c r="FU125" s="51">
        <v>0</v>
      </c>
      <c r="FV125" s="51">
        <v>0</v>
      </c>
      <c r="FW125" s="51">
        <v>0</v>
      </c>
      <c r="FX125" s="51">
        <v>0</v>
      </c>
      <c r="FY125" s="51">
        <v>0</v>
      </c>
      <c r="FZ125" s="51">
        <v>0</v>
      </c>
      <c r="GA125" s="51">
        <v>0</v>
      </c>
      <c r="GB125" s="51">
        <v>0</v>
      </c>
      <c r="GC125" s="51">
        <v>0</v>
      </c>
      <c r="GD125" s="51">
        <v>0</v>
      </c>
      <c r="GE125" s="51">
        <v>0</v>
      </c>
      <c r="GF125" s="51">
        <v>0</v>
      </c>
      <c r="GG125" s="51">
        <v>0</v>
      </c>
      <c r="GH125" s="51">
        <v>0</v>
      </c>
      <c r="GI125" s="51">
        <v>0</v>
      </c>
      <c r="GJ125" s="51">
        <v>0</v>
      </c>
      <c r="GK125" s="51">
        <v>0</v>
      </c>
      <c r="GL125" s="51">
        <v>0</v>
      </c>
      <c r="GM125" s="51">
        <v>0</v>
      </c>
      <c r="GN125" s="51">
        <v>0</v>
      </c>
      <c r="GO125" s="51">
        <v>0</v>
      </c>
      <c r="GP125" s="51">
        <v>0</v>
      </c>
      <c r="GQ125" s="25">
        <v>0</v>
      </c>
      <c r="GR125" s="25">
        <v>0</v>
      </c>
      <c r="GS125" s="25">
        <v>0</v>
      </c>
      <c r="GT125" s="25">
        <v>0</v>
      </c>
      <c r="GU125" s="25">
        <v>0</v>
      </c>
      <c r="GV125" s="25">
        <v>0</v>
      </c>
      <c r="GW125" s="25">
        <v>0</v>
      </c>
      <c r="GX125" s="25">
        <v>0</v>
      </c>
      <c r="GY125" s="25">
        <v>0</v>
      </c>
      <c r="GZ125" s="25">
        <v>0</v>
      </c>
      <c r="HA125" s="25">
        <v>0</v>
      </c>
      <c r="HB125" s="25">
        <v>0</v>
      </c>
      <c r="HC125" s="75">
        <v>0</v>
      </c>
      <c r="HD125" s="75">
        <v>0</v>
      </c>
      <c r="HE125" s="75">
        <v>0</v>
      </c>
      <c r="HF125" s="75">
        <v>0</v>
      </c>
      <c r="HG125" s="75">
        <v>0</v>
      </c>
      <c r="HH125" s="75">
        <v>0</v>
      </c>
      <c r="HI125" s="75">
        <v>0</v>
      </c>
      <c r="HJ125" s="75">
        <v>0</v>
      </c>
      <c r="HK125" s="75">
        <v>0</v>
      </c>
      <c r="HL125" s="75">
        <v>0</v>
      </c>
      <c r="HM125" s="75">
        <v>0</v>
      </c>
      <c r="HN125" s="75">
        <v>0</v>
      </c>
      <c r="HO125" s="75">
        <v>0</v>
      </c>
      <c r="HP125" s="75">
        <v>0</v>
      </c>
      <c r="HQ125" s="75">
        <v>0</v>
      </c>
      <c r="HR125" s="75">
        <v>0</v>
      </c>
      <c r="HS125" s="51">
        <f t="shared" si="1265"/>
        <v>390300</v>
      </c>
      <c r="HT125" s="51">
        <f t="shared" si="1266"/>
        <v>390300</v>
      </c>
      <c r="HU125" s="51">
        <f t="shared" si="1267"/>
        <v>390300</v>
      </c>
      <c r="HV125" s="51">
        <f t="shared" si="1268"/>
        <v>390300</v>
      </c>
      <c r="HW125" s="51">
        <f t="shared" si="1269"/>
        <v>390300</v>
      </c>
      <c r="HX125" s="51">
        <f t="shared" si="1270"/>
        <v>390300</v>
      </c>
      <c r="HY125" s="51">
        <f t="shared" si="1271"/>
        <v>390300</v>
      </c>
      <c r="HZ125" s="51">
        <f t="shared" si="1272"/>
        <v>390300</v>
      </c>
      <c r="IA125" s="51">
        <f t="shared" si="1273"/>
        <v>390300</v>
      </c>
      <c r="IB125" s="51">
        <f t="shared" si="1274"/>
        <v>393769</v>
      </c>
      <c r="IC125" s="51">
        <f t="shared" si="1275"/>
        <v>403310</v>
      </c>
      <c r="ID125" s="51">
        <f t="shared" si="1276"/>
        <v>403310</v>
      </c>
      <c r="IE125" s="51">
        <f t="shared" si="1277"/>
        <v>403310</v>
      </c>
      <c r="IF125" s="51">
        <f t="shared" si="1278"/>
        <v>403310</v>
      </c>
      <c r="IG125" s="51">
        <f t="shared" si="1279"/>
        <v>403310</v>
      </c>
      <c r="IH125" s="51">
        <f t="shared" si="1280"/>
        <v>403310</v>
      </c>
      <c r="II125" s="51">
        <f t="shared" si="1281"/>
        <v>403310</v>
      </c>
      <c r="IJ125" s="51">
        <f t="shared" si="1282"/>
        <v>403310</v>
      </c>
      <c r="IK125" s="51">
        <f t="shared" si="1283"/>
        <v>403310</v>
      </c>
      <c r="IL125" s="51">
        <f t="shared" si="1284"/>
        <v>403310</v>
      </c>
      <c r="IM125" s="51">
        <f t="shared" si="1285"/>
        <v>403310</v>
      </c>
      <c r="IN125" s="51">
        <f t="shared" si="1286"/>
        <v>406779</v>
      </c>
      <c r="IO125" s="51">
        <f t="shared" si="1287"/>
        <v>416320</v>
      </c>
      <c r="IP125" s="51">
        <f t="shared" si="1288"/>
        <v>416320</v>
      </c>
      <c r="IQ125" s="51">
        <f t="shared" si="1494"/>
        <v>416320</v>
      </c>
      <c r="IR125" s="51">
        <f t="shared" si="1495"/>
        <v>416320</v>
      </c>
      <c r="IS125" s="51">
        <f t="shared" si="1618"/>
        <v>416320</v>
      </c>
      <c r="IT125" s="51">
        <f t="shared" si="1619"/>
        <v>416320</v>
      </c>
      <c r="IU125" s="51">
        <f t="shared" si="1136"/>
        <v>416320</v>
      </c>
      <c r="IV125" s="51">
        <f t="shared" si="1137"/>
        <v>416320</v>
      </c>
      <c r="IW125" s="51">
        <f t="shared" si="1889"/>
        <v>416320</v>
      </c>
      <c r="IX125" s="25">
        <f t="shared" si="1289"/>
        <v>416320</v>
      </c>
      <c r="IY125" s="25">
        <f t="shared" si="1890"/>
        <v>416320</v>
      </c>
      <c r="IZ125" s="25">
        <f t="shared" si="1891"/>
        <v>424091</v>
      </c>
      <c r="JA125" s="25">
        <f t="shared" si="1331"/>
        <v>445462</v>
      </c>
      <c r="JB125" s="25">
        <f t="shared" si="1293"/>
        <v>445462</v>
      </c>
      <c r="JC125" s="25">
        <f t="shared" si="1294"/>
        <v>445462</v>
      </c>
      <c r="JD125" s="25">
        <f t="shared" ref="JD125:JD196" si="1892">+FC125+HD125</f>
        <v>445462</v>
      </c>
      <c r="JE125" s="25">
        <f t="shared" ref="JE125:JE196" si="1893">+FD125+HE125</f>
        <v>445462</v>
      </c>
      <c r="JF125" s="25">
        <f t="shared" si="1367"/>
        <v>445462</v>
      </c>
      <c r="JG125" s="25">
        <f t="shared" si="1368"/>
        <v>445462</v>
      </c>
      <c r="JH125" s="25">
        <f t="shared" si="1736"/>
        <v>445462</v>
      </c>
      <c r="JI125" s="25">
        <f t="shared" si="1737"/>
        <v>445462</v>
      </c>
      <c r="JJ125" s="25">
        <f t="shared" si="1854"/>
        <v>445462</v>
      </c>
      <c r="JK125" s="25">
        <f t="shared" si="1855"/>
        <v>445462</v>
      </c>
      <c r="JL125" s="25">
        <f t="shared" ref="JL125:JL155" si="1894">+FK125+HL125</f>
        <v>445462</v>
      </c>
      <c r="JM125" s="25">
        <f t="shared" ref="JM125:JM155" si="1895">+FL125+HM125</f>
        <v>445462</v>
      </c>
      <c r="JN125" s="25">
        <f t="shared" si="1295"/>
        <v>445462</v>
      </c>
      <c r="JO125" s="25">
        <f t="shared" si="1296"/>
        <v>445462</v>
      </c>
      <c r="JP125" s="25">
        <f t="shared" si="1662"/>
        <v>445462</v>
      </c>
      <c r="JQ125" s="25">
        <f t="shared" si="1663"/>
        <v>445462</v>
      </c>
      <c r="JR125" s="25">
        <f t="shared" si="1664"/>
        <v>445462</v>
      </c>
      <c r="JS125" s="28">
        <f t="shared" si="1059"/>
        <v>445462</v>
      </c>
      <c r="JT125" s="30">
        <f t="shared" si="1138"/>
        <v>300</v>
      </c>
      <c r="JU125" s="30">
        <f t="shared" si="1139"/>
        <v>300</v>
      </c>
      <c r="JV125" s="30">
        <f t="shared" si="1140"/>
        <v>300</v>
      </c>
      <c r="JW125" s="30">
        <f t="shared" si="1141"/>
        <v>300</v>
      </c>
      <c r="JX125" s="30">
        <f t="shared" si="1142"/>
        <v>300</v>
      </c>
      <c r="JY125" s="30">
        <f t="shared" si="1143"/>
        <v>300</v>
      </c>
      <c r="JZ125" s="30">
        <f t="shared" si="1144"/>
        <v>300</v>
      </c>
      <c r="KA125" s="30">
        <f t="shared" si="1145"/>
        <v>300</v>
      </c>
      <c r="KB125" s="30">
        <f t="shared" si="1146"/>
        <v>300</v>
      </c>
      <c r="KC125" s="30">
        <f t="shared" si="1147"/>
        <v>302.66641045349729</v>
      </c>
      <c r="KD125" s="30">
        <f t="shared" si="1148"/>
        <v>310</v>
      </c>
      <c r="KE125" s="30">
        <f t="shared" si="1149"/>
        <v>310</v>
      </c>
      <c r="KF125" s="30">
        <f t="shared" si="1150"/>
        <v>310</v>
      </c>
      <c r="KG125" s="30">
        <f t="shared" si="1151"/>
        <v>310</v>
      </c>
      <c r="KH125" s="30">
        <f t="shared" si="1152"/>
        <v>310</v>
      </c>
      <c r="KI125" s="30">
        <f t="shared" si="1153"/>
        <v>310</v>
      </c>
      <c r="KJ125" s="30">
        <f t="shared" si="1154"/>
        <v>310</v>
      </c>
      <c r="KK125" s="30">
        <f t="shared" si="1155"/>
        <v>310</v>
      </c>
      <c r="KL125" s="30">
        <f t="shared" si="1156"/>
        <v>310</v>
      </c>
      <c r="KM125" s="30">
        <f t="shared" si="1157"/>
        <v>310</v>
      </c>
      <c r="KN125" s="30">
        <f t="shared" si="1158"/>
        <v>310</v>
      </c>
      <c r="KO125" s="30">
        <f t="shared" si="1159"/>
        <v>312.66641045349729</v>
      </c>
      <c r="KP125" s="30">
        <f t="shared" si="1160"/>
        <v>320</v>
      </c>
      <c r="KQ125" s="30">
        <f t="shared" si="1161"/>
        <v>320</v>
      </c>
      <c r="KR125" s="30">
        <f t="shared" si="1162"/>
        <v>320</v>
      </c>
      <c r="KS125" s="30">
        <f t="shared" si="1163"/>
        <v>320</v>
      </c>
      <c r="KT125" s="30">
        <f t="shared" si="1164"/>
        <v>320</v>
      </c>
      <c r="KU125" s="30">
        <f t="shared" si="1165"/>
        <v>320</v>
      </c>
      <c r="KV125" s="30">
        <f t="shared" si="1166"/>
        <v>320</v>
      </c>
      <c r="KW125" s="30">
        <f t="shared" si="1167"/>
        <v>320</v>
      </c>
      <c r="KX125" s="30">
        <f t="shared" si="1168"/>
        <v>320</v>
      </c>
      <c r="KY125" s="30">
        <f t="shared" si="1169"/>
        <v>320</v>
      </c>
      <c r="KZ125" s="30">
        <f t="shared" si="1170"/>
        <v>320</v>
      </c>
      <c r="LA125" s="30">
        <f t="shared" si="1171"/>
        <v>325.97309761721755</v>
      </c>
      <c r="LB125" s="30">
        <f t="shared" si="1171"/>
        <v>342.3996925441968</v>
      </c>
      <c r="LC125" s="30">
        <f t="shared" si="1171"/>
        <v>342.3996925441968</v>
      </c>
      <c r="LD125" s="30">
        <f t="shared" si="1171"/>
        <v>342.3996925441968</v>
      </c>
      <c r="LE125" s="30">
        <f t="shared" si="1369"/>
        <v>342.3996925441968</v>
      </c>
      <c r="LF125" s="30">
        <f t="shared" si="1369"/>
        <v>342.3996925441968</v>
      </c>
      <c r="LG125" s="30">
        <f t="shared" si="1369"/>
        <v>342.3996925441968</v>
      </c>
      <c r="LH125" s="30">
        <f t="shared" si="1369"/>
        <v>342.3996925441968</v>
      </c>
      <c r="LI125" s="30">
        <f t="shared" si="1369"/>
        <v>342.3996925441968</v>
      </c>
      <c r="LJ125" s="30">
        <f t="shared" si="1533"/>
        <v>342.3996925441968</v>
      </c>
      <c r="LK125" s="30">
        <f t="shared" si="1533"/>
        <v>342.3996925441968</v>
      </c>
      <c r="LL125" s="30">
        <f t="shared" si="1533"/>
        <v>342.3996925441968</v>
      </c>
      <c r="LM125" s="30">
        <f t="shared" si="1533"/>
        <v>342.3996925441968</v>
      </c>
      <c r="LN125" s="30">
        <f t="shared" si="1533"/>
        <v>342.3996925441968</v>
      </c>
      <c r="LO125" s="30">
        <f t="shared" si="1533"/>
        <v>342.3996925441968</v>
      </c>
      <c r="LP125" s="30">
        <f t="shared" si="1533"/>
        <v>342.3996925441968</v>
      </c>
      <c r="LQ125" s="30">
        <f t="shared" si="1533"/>
        <v>342.3996925441968</v>
      </c>
      <c r="LR125" s="30">
        <f t="shared" si="1534"/>
        <v>342.3996925441968</v>
      </c>
      <c r="LS125" s="30">
        <f t="shared" si="1534"/>
        <v>342.3996925441968</v>
      </c>
      <c r="LT125" s="69">
        <f t="shared" si="1060"/>
        <v>342.3996925441968</v>
      </c>
      <c r="LU125" s="40">
        <f t="shared" si="1061"/>
        <v>342.3996925441968</v>
      </c>
      <c r="LV125" s="40">
        <f t="shared" si="1062"/>
        <v>0</v>
      </c>
    </row>
    <row r="126" spans="1:334" x14ac:dyDescent="0.25">
      <c r="A126" s="21">
        <f t="shared" si="1063"/>
        <v>125</v>
      </c>
      <c r="B126" s="22" t="s">
        <v>6</v>
      </c>
      <c r="C126" s="21" t="s">
        <v>571</v>
      </c>
      <c r="D126" s="22" t="s">
        <v>7</v>
      </c>
      <c r="E126" s="23" t="s">
        <v>893</v>
      </c>
      <c r="F126" s="21" t="s">
        <v>1151</v>
      </c>
      <c r="G126" s="23" t="s">
        <v>250</v>
      </c>
      <c r="H126" s="24" t="s">
        <v>463</v>
      </c>
      <c r="I126" s="21" t="s">
        <v>196</v>
      </c>
      <c r="J126" s="94">
        <v>41600</v>
      </c>
      <c r="K126" s="94">
        <v>43220</v>
      </c>
      <c r="L126" s="21" t="s">
        <v>275</v>
      </c>
      <c r="M126" s="51">
        <v>1443</v>
      </c>
      <c r="N126" s="51">
        <v>2410</v>
      </c>
      <c r="O126" s="26">
        <v>0.15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51">
        <v>859000</v>
      </c>
      <c r="Y126" s="51">
        <v>1085000</v>
      </c>
      <c r="Z126" s="51">
        <v>582790.27</v>
      </c>
      <c r="AA126" s="51">
        <v>630686.52999999991</v>
      </c>
      <c r="AB126" s="51">
        <v>754413.16</v>
      </c>
      <c r="AC126" s="51">
        <v>836647.97999999986</v>
      </c>
      <c r="AD126" s="51">
        <v>845798.36</v>
      </c>
      <c r="AE126" s="51">
        <v>1905786.72</v>
      </c>
      <c r="AF126" s="51">
        <v>1390756</v>
      </c>
      <c r="AG126" s="51">
        <v>1014372.19</v>
      </c>
      <c r="AH126" s="51">
        <v>1062269</v>
      </c>
      <c r="AI126" s="51">
        <v>1171441.0900000001</v>
      </c>
      <c r="AJ126" s="51">
        <v>1812599.98</v>
      </c>
      <c r="AK126" s="51">
        <v>1745166</v>
      </c>
      <c r="AL126" s="51">
        <v>842196.88</v>
      </c>
      <c r="AM126" s="51">
        <v>1146936.58</v>
      </c>
      <c r="AN126" s="51">
        <v>1316927.07</v>
      </c>
      <c r="AO126" s="51">
        <v>1701899.08</v>
      </c>
      <c r="AP126" s="51">
        <v>1848295</v>
      </c>
      <c r="AQ126" s="51">
        <v>2498655.14</v>
      </c>
      <c r="AR126" s="51">
        <v>1462779</v>
      </c>
      <c r="AS126" s="51">
        <v>1334922.43</v>
      </c>
      <c r="AT126" s="51">
        <v>1607715.11</v>
      </c>
      <c r="AU126" s="25">
        <v>1548384.6528271048</v>
      </c>
      <c r="AV126" s="25">
        <v>1736913.1583452814</v>
      </c>
      <c r="AW126" s="25">
        <v>2846799</v>
      </c>
      <c r="AX126" s="25">
        <v>1217189.97</v>
      </c>
      <c r="AY126" s="25">
        <v>1492167</v>
      </c>
      <c r="AZ126" s="25">
        <v>1499763</v>
      </c>
      <c r="BA126" s="25">
        <v>2136156.4126728107</v>
      </c>
      <c r="BB126" s="25">
        <v>2195689</v>
      </c>
      <c r="BC126" s="25">
        <v>3041236</v>
      </c>
      <c r="BD126" s="75">
        <v>1968858</v>
      </c>
      <c r="BE126" s="75">
        <v>1714449</v>
      </c>
      <c r="BF126" s="75">
        <v>2076151</v>
      </c>
      <c r="BG126" s="75">
        <v>1521213</v>
      </c>
      <c r="BH126" s="75">
        <v>2521280.09</v>
      </c>
      <c r="BI126" s="75">
        <v>2212618.96</v>
      </c>
      <c r="BJ126" s="75">
        <v>1779438.91</v>
      </c>
      <c r="BK126" s="75">
        <v>1553582.23</v>
      </c>
      <c r="BL126" s="75">
        <v>2183203.27</v>
      </c>
      <c r="BM126" s="75">
        <v>2180575.27</v>
      </c>
      <c r="BN126" s="75">
        <v>2477497.09</v>
      </c>
      <c r="BO126" s="75">
        <v>2080293.99</v>
      </c>
      <c r="BP126" s="28">
        <f t="shared" si="1057"/>
        <v>2230392.4049999998</v>
      </c>
      <c r="BQ126" s="29">
        <f t="shared" si="1499"/>
        <v>0</v>
      </c>
      <c r="BR126" s="29">
        <f t="shared" si="1500"/>
        <v>0</v>
      </c>
      <c r="BS126" s="29">
        <f t="shared" si="1501"/>
        <v>0</v>
      </c>
      <c r="BT126" s="29">
        <f t="shared" si="1502"/>
        <v>0</v>
      </c>
      <c r="BU126" s="29">
        <f t="shared" si="1503"/>
        <v>0</v>
      </c>
      <c r="BV126" s="29">
        <f t="shared" si="1504"/>
        <v>0</v>
      </c>
      <c r="BW126" s="29">
        <f t="shared" si="1505"/>
        <v>0</v>
      </c>
      <c r="BX126" s="29">
        <f t="shared" si="1506"/>
        <v>0</v>
      </c>
      <c r="BY126" s="29">
        <f t="shared" si="1507"/>
        <v>595.28759528759531</v>
      </c>
      <c r="BZ126" s="29">
        <f t="shared" si="1508"/>
        <v>751.90575190575191</v>
      </c>
      <c r="CA126" s="29">
        <f t="shared" si="1509"/>
        <v>403.87406098406097</v>
      </c>
      <c r="CB126" s="29">
        <f t="shared" si="1510"/>
        <v>437.06620235620227</v>
      </c>
      <c r="CC126" s="29">
        <f t="shared" si="1511"/>
        <v>522.80884268884267</v>
      </c>
      <c r="CD126" s="29">
        <f t="shared" si="1512"/>
        <v>579.79762993762984</v>
      </c>
      <c r="CE126" s="29">
        <f t="shared" si="1513"/>
        <v>586.13884961884958</v>
      </c>
      <c r="CF126" s="29">
        <f t="shared" si="1514"/>
        <v>1320.7115176715176</v>
      </c>
      <c r="CG126" s="29">
        <f t="shared" si="1515"/>
        <v>963.79487179487182</v>
      </c>
      <c r="CH126" s="29">
        <f t="shared" si="1516"/>
        <v>702.96063063063059</v>
      </c>
      <c r="CI126" s="29">
        <f t="shared" si="1517"/>
        <v>736.1531531531532</v>
      </c>
      <c r="CJ126" s="29">
        <f t="shared" si="1518"/>
        <v>811.80948717948729</v>
      </c>
      <c r="CK126" s="29">
        <f t="shared" si="1519"/>
        <v>1256.1330422730423</v>
      </c>
      <c r="CL126" s="29">
        <f t="shared" si="1520"/>
        <v>1209.4012474012475</v>
      </c>
      <c r="CM126" s="29">
        <f t="shared" si="1521"/>
        <v>583.64302148302147</v>
      </c>
      <c r="CN126" s="29">
        <f t="shared" si="1522"/>
        <v>794.82784476784479</v>
      </c>
      <c r="CO126" s="29">
        <f t="shared" si="1523"/>
        <v>912.63137214137214</v>
      </c>
      <c r="CP126" s="29">
        <f t="shared" si="1524"/>
        <v>1179.4172418572418</v>
      </c>
      <c r="CQ126" s="29">
        <f t="shared" si="1525"/>
        <v>1280.8697158697159</v>
      </c>
      <c r="CR126" s="29">
        <f t="shared" si="1497"/>
        <v>1731.5697435897437</v>
      </c>
      <c r="CS126" s="29">
        <f t="shared" si="1496"/>
        <v>1013.7068607068607</v>
      </c>
      <c r="CT126" s="29">
        <f t="shared" si="1496"/>
        <v>925.10216909216899</v>
      </c>
      <c r="CU126" s="29">
        <f t="shared" si="1496"/>
        <v>1114.1476853776855</v>
      </c>
      <c r="CV126" s="29">
        <f t="shared" si="1496"/>
        <v>1073.031637440821</v>
      </c>
      <c r="CW126" s="29">
        <f t="shared" si="1496"/>
        <v>1203.6820224153023</v>
      </c>
      <c r="CX126" s="29">
        <f t="shared" si="1488"/>
        <v>1972.8336798336798</v>
      </c>
      <c r="CY126" s="29">
        <f t="shared" si="1488"/>
        <v>843.51349272349273</v>
      </c>
      <c r="CZ126" s="29">
        <f t="shared" si="1488"/>
        <v>1034.0727650727652</v>
      </c>
      <c r="DA126" s="29">
        <f t="shared" si="1488"/>
        <v>1039.3367983367984</v>
      </c>
      <c r="DB126" s="29">
        <f t="shared" si="1488"/>
        <v>1480.3578743401322</v>
      </c>
      <c r="DC126" s="29">
        <f t="shared" si="1488"/>
        <v>1521.6139986139985</v>
      </c>
      <c r="DD126" s="29">
        <f t="shared" si="1488"/>
        <v>2107.5786555786558</v>
      </c>
      <c r="DE126" s="29">
        <f t="shared" si="1526"/>
        <v>1364.4199584199584</v>
      </c>
      <c r="DF126" s="29">
        <f t="shared" si="1527"/>
        <v>1188.114345114345</v>
      </c>
      <c r="DG126" s="29">
        <f t="shared" si="1528"/>
        <v>1438.7740817740819</v>
      </c>
      <c r="DH126" s="29">
        <f t="shared" si="1529"/>
        <v>1054.2016632016632</v>
      </c>
      <c r="DI126" s="29">
        <f t="shared" si="1530"/>
        <v>1747.2488496188496</v>
      </c>
      <c r="DJ126" s="29">
        <f t="shared" si="1531"/>
        <v>1533.3464726264726</v>
      </c>
      <c r="DK126" s="29">
        <f t="shared" si="1531"/>
        <v>1233.1523977823977</v>
      </c>
      <c r="DL126" s="29">
        <f t="shared" si="1531"/>
        <v>1076.633562023562</v>
      </c>
      <c r="DM126" s="29">
        <f t="shared" si="1531"/>
        <v>1512.961379071379</v>
      </c>
      <c r="DN126" s="29">
        <f t="shared" si="1772"/>
        <v>1511.1401732501733</v>
      </c>
      <c r="DO126" s="29">
        <f t="shared" si="1772"/>
        <v>1716.9072002772002</v>
      </c>
      <c r="DP126" s="29">
        <f t="shared" si="1772"/>
        <v>1441.6451767151766</v>
      </c>
      <c r="DQ126" s="105">
        <f t="shared" si="1532"/>
        <v>1545.6634823284821</v>
      </c>
      <c r="DR126" s="51"/>
      <c r="DS126" s="51"/>
      <c r="DT126" s="51"/>
      <c r="DU126" s="51"/>
      <c r="DV126" s="51"/>
      <c r="DW126" s="51"/>
      <c r="DX126" s="51"/>
      <c r="DY126" s="51">
        <v>108450</v>
      </c>
      <c r="DZ126" s="51">
        <v>361500</v>
      </c>
      <c r="EA126" s="51">
        <v>361500</v>
      </c>
      <c r="EB126" s="51">
        <v>361500</v>
      </c>
      <c r="EC126" s="51">
        <v>361500</v>
      </c>
      <c r="ED126" s="51">
        <v>361500</v>
      </c>
      <c r="EE126" s="51">
        <v>361500</v>
      </c>
      <c r="EF126" s="51">
        <v>361500</v>
      </c>
      <c r="EG126" s="51">
        <v>361500</v>
      </c>
      <c r="EH126" s="51">
        <v>362705</v>
      </c>
      <c r="EI126" s="51">
        <v>397650</v>
      </c>
      <c r="EJ126" s="51">
        <v>397650</v>
      </c>
      <c r="EK126" s="51">
        <v>397650</v>
      </c>
      <c r="EL126" s="51">
        <v>397650</v>
      </c>
      <c r="EM126" s="51">
        <v>397650</v>
      </c>
      <c r="EN126" s="51">
        <v>397650</v>
      </c>
      <c r="EO126" s="51">
        <v>397650</v>
      </c>
      <c r="EP126" s="51">
        <v>397650</v>
      </c>
      <c r="EQ126" s="51">
        <v>397650</v>
      </c>
      <c r="ER126" s="51">
        <v>397650</v>
      </c>
      <c r="ES126" s="25">
        <v>397650</v>
      </c>
      <c r="ET126" s="25">
        <v>398855</v>
      </c>
      <c r="EU126" s="25">
        <v>433800</v>
      </c>
      <c r="EV126" s="25">
        <v>433800</v>
      </c>
      <c r="EW126" s="25">
        <v>433800</v>
      </c>
      <c r="EX126" s="25">
        <v>433800</v>
      </c>
      <c r="EY126" s="25">
        <v>433800</v>
      </c>
      <c r="EZ126" s="25">
        <v>433800</v>
      </c>
      <c r="FA126" s="25">
        <v>433800</v>
      </c>
      <c r="FB126" s="25">
        <v>433800</v>
      </c>
      <c r="FC126" s="25">
        <v>433800</v>
      </c>
      <c r="FD126" s="25">
        <v>433800</v>
      </c>
      <c r="FE126" s="25">
        <v>433800</v>
      </c>
      <c r="FF126" s="25">
        <v>434603</v>
      </c>
      <c r="FG126" s="25">
        <v>457900</v>
      </c>
      <c r="FH126" s="25">
        <v>457900</v>
      </c>
      <c r="FI126" s="25">
        <v>457900</v>
      </c>
      <c r="FJ126" s="25">
        <v>457900</v>
      </c>
      <c r="FK126" s="25">
        <v>457900</v>
      </c>
      <c r="FL126" s="25">
        <v>457900</v>
      </c>
      <c r="FM126" s="25">
        <v>457900</v>
      </c>
      <c r="FN126" s="25">
        <v>457900</v>
      </c>
      <c r="FO126" s="25">
        <v>457900</v>
      </c>
      <c r="FP126" s="25">
        <v>457900</v>
      </c>
      <c r="FQ126" s="75">
        <v>457900</v>
      </c>
      <c r="FR126" s="28">
        <f t="shared" si="1058"/>
        <v>457900</v>
      </c>
      <c r="FS126" s="51">
        <v>0</v>
      </c>
      <c r="FT126" s="51">
        <v>0</v>
      </c>
      <c r="FU126" s="51">
        <v>0</v>
      </c>
      <c r="FV126" s="51">
        <v>0</v>
      </c>
      <c r="FW126" s="51">
        <v>0</v>
      </c>
      <c r="FX126" s="51">
        <v>0</v>
      </c>
      <c r="FY126" s="51">
        <v>0</v>
      </c>
      <c r="FZ126" s="51">
        <v>0</v>
      </c>
      <c r="GA126" s="51">
        <v>0</v>
      </c>
      <c r="GB126" s="51">
        <v>0</v>
      </c>
      <c r="GC126" s="51">
        <v>0</v>
      </c>
      <c r="GD126" s="51">
        <v>0</v>
      </c>
      <c r="GE126" s="51">
        <v>0</v>
      </c>
      <c r="GF126" s="51">
        <v>0</v>
      </c>
      <c r="GG126" s="51">
        <v>0</v>
      </c>
      <c r="GH126" s="51">
        <v>0</v>
      </c>
      <c r="GI126" s="51">
        <v>0</v>
      </c>
      <c r="GJ126" s="51">
        <v>0</v>
      </c>
      <c r="GK126" s="51">
        <v>0</v>
      </c>
      <c r="GL126" s="51">
        <v>0</v>
      </c>
      <c r="GM126" s="51">
        <v>0</v>
      </c>
      <c r="GN126" s="51">
        <v>0</v>
      </c>
      <c r="GO126" s="51">
        <v>0</v>
      </c>
      <c r="GP126" s="51">
        <v>0</v>
      </c>
      <c r="GQ126" s="25">
        <v>0</v>
      </c>
      <c r="GR126" s="25">
        <v>0</v>
      </c>
      <c r="GS126" s="25">
        <v>0</v>
      </c>
      <c r="GT126" s="25">
        <v>0</v>
      </c>
      <c r="GU126" s="25">
        <v>0</v>
      </c>
      <c r="GV126" s="25">
        <v>0</v>
      </c>
      <c r="GW126" s="25">
        <v>0</v>
      </c>
      <c r="GX126" s="25">
        <v>0</v>
      </c>
      <c r="GY126" s="25">
        <v>0</v>
      </c>
      <c r="GZ126" s="25">
        <v>0</v>
      </c>
      <c r="HA126" s="25">
        <v>0</v>
      </c>
      <c r="HB126" s="25">
        <v>0</v>
      </c>
      <c r="HC126" s="75">
        <v>0</v>
      </c>
      <c r="HD126" s="75">
        <v>0</v>
      </c>
      <c r="HE126" s="75">
        <v>0</v>
      </c>
      <c r="HF126" s="75">
        <v>22385</v>
      </c>
      <c r="HG126" s="75">
        <v>0</v>
      </c>
      <c r="HH126" s="75">
        <v>0</v>
      </c>
      <c r="HI126" s="75">
        <v>0</v>
      </c>
      <c r="HJ126" s="75">
        <v>0</v>
      </c>
      <c r="HK126" s="75">
        <v>0</v>
      </c>
      <c r="HL126" s="75">
        <v>0</v>
      </c>
      <c r="HM126" s="75">
        <v>0</v>
      </c>
      <c r="HN126" s="75">
        <v>0</v>
      </c>
      <c r="HO126" s="75">
        <v>0</v>
      </c>
      <c r="HP126" s="75">
        <v>0</v>
      </c>
      <c r="HQ126" s="75">
        <v>0</v>
      </c>
      <c r="HR126" s="75">
        <v>0</v>
      </c>
      <c r="HS126" s="51">
        <f t="shared" si="1265"/>
        <v>0</v>
      </c>
      <c r="HT126" s="51">
        <f t="shared" si="1266"/>
        <v>0</v>
      </c>
      <c r="HU126" s="51">
        <f t="shared" si="1267"/>
        <v>0</v>
      </c>
      <c r="HV126" s="51">
        <f t="shared" si="1268"/>
        <v>0</v>
      </c>
      <c r="HW126" s="51">
        <f t="shared" si="1269"/>
        <v>0</v>
      </c>
      <c r="HX126" s="51">
        <f t="shared" si="1270"/>
        <v>0</v>
      </c>
      <c r="HY126" s="51">
        <f t="shared" si="1271"/>
        <v>0</v>
      </c>
      <c r="HZ126" s="51">
        <f t="shared" si="1272"/>
        <v>108450</v>
      </c>
      <c r="IA126" s="51">
        <f t="shared" si="1273"/>
        <v>361500</v>
      </c>
      <c r="IB126" s="51">
        <f t="shared" si="1274"/>
        <v>361500</v>
      </c>
      <c r="IC126" s="51">
        <f t="shared" si="1275"/>
        <v>361500</v>
      </c>
      <c r="ID126" s="51">
        <f t="shared" si="1276"/>
        <v>361500</v>
      </c>
      <c r="IE126" s="51">
        <f t="shared" si="1277"/>
        <v>361500</v>
      </c>
      <c r="IF126" s="51">
        <f t="shared" si="1278"/>
        <v>361500</v>
      </c>
      <c r="IG126" s="51">
        <f t="shared" si="1279"/>
        <v>361500</v>
      </c>
      <c r="IH126" s="51">
        <f t="shared" si="1280"/>
        <v>361500</v>
      </c>
      <c r="II126" s="51">
        <f t="shared" si="1281"/>
        <v>362705</v>
      </c>
      <c r="IJ126" s="51">
        <f t="shared" si="1282"/>
        <v>397650</v>
      </c>
      <c r="IK126" s="51">
        <f t="shared" si="1283"/>
        <v>397650</v>
      </c>
      <c r="IL126" s="51">
        <f t="shared" si="1284"/>
        <v>397650</v>
      </c>
      <c r="IM126" s="51">
        <f t="shared" si="1285"/>
        <v>397650</v>
      </c>
      <c r="IN126" s="51">
        <f t="shared" si="1286"/>
        <v>397650</v>
      </c>
      <c r="IO126" s="51">
        <f t="shared" si="1287"/>
        <v>397650</v>
      </c>
      <c r="IP126" s="51">
        <f t="shared" si="1288"/>
        <v>397650</v>
      </c>
      <c r="IQ126" s="51">
        <f t="shared" si="1494"/>
        <v>397650</v>
      </c>
      <c r="IR126" s="51">
        <f t="shared" si="1495"/>
        <v>397650</v>
      </c>
      <c r="IS126" s="51">
        <f t="shared" si="1618"/>
        <v>397650</v>
      </c>
      <c r="IT126" s="51">
        <f t="shared" si="1619"/>
        <v>397650</v>
      </c>
      <c r="IU126" s="51">
        <f t="shared" si="1136"/>
        <v>398855</v>
      </c>
      <c r="IV126" s="51">
        <f t="shared" si="1137"/>
        <v>433800</v>
      </c>
      <c r="IW126" s="51">
        <f t="shared" si="1889"/>
        <v>433800</v>
      </c>
      <c r="IX126" s="25">
        <f t="shared" si="1289"/>
        <v>433800</v>
      </c>
      <c r="IY126" s="25">
        <f t="shared" si="1890"/>
        <v>433800</v>
      </c>
      <c r="IZ126" s="25">
        <f t="shared" si="1891"/>
        <v>433800</v>
      </c>
      <c r="JA126" s="25">
        <f t="shared" si="1331"/>
        <v>433800</v>
      </c>
      <c r="JB126" s="25">
        <f t="shared" si="1293"/>
        <v>433800</v>
      </c>
      <c r="JC126" s="25">
        <f t="shared" si="1294"/>
        <v>433800</v>
      </c>
      <c r="JD126" s="25">
        <f t="shared" si="1892"/>
        <v>433800</v>
      </c>
      <c r="JE126" s="25">
        <f t="shared" si="1893"/>
        <v>433800</v>
      </c>
      <c r="JF126" s="25">
        <f t="shared" si="1367"/>
        <v>456185</v>
      </c>
      <c r="JG126" s="25">
        <f t="shared" si="1368"/>
        <v>434603</v>
      </c>
      <c r="JH126" s="25">
        <f t="shared" si="1736"/>
        <v>457900</v>
      </c>
      <c r="JI126" s="25">
        <f t="shared" si="1737"/>
        <v>457900</v>
      </c>
      <c r="JJ126" s="25">
        <f t="shared" si="1854"/>
        <v>457900</v>
      </c>
      <c r="JK126" s="25">
        <f t="shared" si="1855"/>
        <v>457900</v>
      </c>
      <c r="JL126" s="25">
        <f t="shared" si="1894"/>
        <v>457900</v>
      </c>
      <c r="JM126" s="25">
        <f t="shared" si="1895"/>
        <v>457900</v>
      </c>
      <c r="JN126" s="25">
        <f t="shared" si="1295"/>
        <v>457900</v>
      </c>
      <c r="JO126" s="25">
        <f t="shared" si="1296"/>
        <v>457900</v>
      </c>
      <c r="JP126" s="25">
        <f t="shared" si="1662"/>
        <v>457900</v>
      </c>
      <c r="JQ126" s="25">
        <f t="shared" si="1663"/>
        <v>457900</v>
      </c>
      <c r="JR126" s="25">
        <f t="shared" si="1664"/>
        <v>457900</v>
      </c>
      <c r="JS126" s="28">
        <f t="shared" si="1059"/>
        <v>457900</v>
      </c>
      <c r="JT126" s="39">
        <f t="shared" si="1138"/>
        <v>0</v>
      </c>
      <c r="JU126" s="39">
        <f t="shared" si="1139"/>
        <v>0</v>
      </c>
      <c r="JV126" s="39">
        <f t="shared" si="1140"/>
        <v>0</v>
      </c>
      <c r="JW126" s="39">
        <f t="shared" si="1141"/>
        <v>0</v>
      </c>
      <c r="JX126" s="39">
        <f t="shared" si="1142"/>
        <v>0</v>
      </c>
      <c r="JY126" s="39">
        <f t="shared" si="1143"/>
        <v>0</v>
      </c>
      <c r="JZ126" s="30">
        <f t="shared" si="1144"/>
        <v>0</v>
      </c>
      <c r="KA126" s="30">
        <f t="shared" si="1145"/>
        <v>45</v>
      </c>
      <c r="KB126" s="30">
        <f t="shared" si="1146"/>
        <v>150</v>
      </c>
      <c r="KC126" s="30">
        <f t="shared" si="1147"/>
        <v>150</v>
      </c>
      <c r="KD126" s="30">
        <f t="shared" si="1148"/>
        <v>150</v>
      </c>
      <c r="KE126" s="30">
        <f t="shared" si="1149"/>
        <v>150</v>
      </c>
      <c r="KF126" s="30">
        <f t="shared" si="1150"/>
        <v>150</v>
      </c>
      <c r="KG126" s="30">
        <f t="shared" si="1151"/>
        <v>150</v>
      </c>
      <c r="KH126" s="30">
        <f t="shared" si="1152"/>
        <v>150</v>
      </c>
      <c r="KI126" s="30">
        <f t="shared" si="1153"/>
        <v>150</v>
      </c>
      <c r="KJ126" s="30">
        <f t="shared" si="1154"/>
        <v>150.5</v>
      </c>
      <c r="KK126" s="30">
        <f t="shared" si="1155"/>
        <v>165</v>
      </c>
      <c r="KL126" s="30">
        <f t="shared" si="1156"/>
        <v>165</v>
      </c>
      <c r="KM126" s="30">
        <f t="shared" si="1157"/>
        <v>165</v>
      </c>
      <c r="KN126" s="30">
        <f t="shared" si="1158"/>
        <v>165</v>
      </c>
      <c r="KO126" s="30">
        <f t="shared" si="1159"/>
        <v>165</v>
      </c>
      <c r="KP126" s="30">
        <f t="shared" si="1160"/>
        <v>165</v>
      </c>
      <c r="KQ126" s="30">
        <f t="shared" si="1161"/>
        <v>165</v>
      </c>
      <c r="KR126" s="30">
        <f t="shared" si="1162"/>
        <v>165</v>
      </c>
      <c r="KS126" s="30">
        <f t="shared" si="1163"/>
        <v>165</v>
      </c>
      <c r="KT126" s="30">
        <f t="shared" si="1164"/>
        <v>165</v>
      </c>
      <c r="KU126" s="30">
        <f t="shared" si="1165"/>
        <v>165</v>
      </c>
      <c r="KV126" s="30">
        <f t="shared" si="1166"/>
        <v>165.5</v>
      </c>
      <c r="KW126" s="30">
        <f t="shared" si="1167"/>
        <v>180</v>
      </c>
      <c r="KX126" s="30">
        <f t="shared" si="1168"/>
        <v>180</v>
      </c>
      <c r="KY126" s="30">
        <f t="shared" si="1169"/>
        <v>180</v>
      </c>
      <c r="KZ126" s="30">
        <f t="shared" si="1170"/>
        <v>180</v>
      </c>
      <c r="LA126" s="30">
        <f t="shared" si="1171"/>
        <v>180</v>
      </c>
      <c r="LB126" s="30">
        <f t="shared" si="1171"/>
        <v>180</v>
      </c>
      <c r="LC126" s="30">
        <f t="shared" si="1171"/>
        <v>180</v>
      </c>
      <c r="LD126" s="30">
        <f t="shared" si="1171"/>
        <v>180</v>
      </c>
      <c r="LE126" s="30">
        <f t="shared" si="1369"/>
        <v>180</v>
      </c>
      <c r="LF126" s="30">
        <f t="shared" si="1369"/>
        <v>180</v>
      </c>
      <c r="LG126" s="30">
        <f t="shared" si="1369"/>
        <v>189.28838174273858</v>
      </c>
      <c r="LH126" s="30">
        <f t="shared" si="1369"/>
        <v>180.3331950207469</v>
      </c>
      <c r="LI126" s="30">
        <f t="shared" si="1369"/>
        <v>190</v>
      </c>
      <c r="LJ126" s="30">
        <f t="shared" si="1533"/>
        <v>190</v>
      </c>
      <c r="LK126" s="30">
        <f t="shared" si="1533"/>
        <v>190</v>
      </c>
      <c r="LL126" s="30">
        <f t="shared" si="1533"/>
        <v>190</v>
      </c>
      <c r="LM126" s="30">
        <f t="shared" si="1533"/>
        <v>190</v>
      </c>
      <c r="LN126" s="30">
        <f t="shared" si="1533"/>
        <v>190</v>
      </c>
      <c r="LO126" s="30">
        <f t="shared" si="1533"/>
        <v>190</v>
      </c>
      <c r="LP126" s="30">
        <f t="shared" si="1533"/>
        <v>190</v>
      </c>
      <c r="LQ126" s="30">
        <f t="shared" si="1533"/>
        <v>190</v>
      </c>
      <c r="LR126" s="30">
        <f t="shared" si="1534"/>
        <v>190</v>
      </c>
      <c r="LS126" s="30">
        <f t="shared" si="1534"/>
        <v>190</v>
      </c>
      <c r="LT126" s="69">
        <f t="shared" si="1060"/>
        <v>190</v>
      </c>
      <c r="LU126" s="40">
        <f t="shared" si="1061"/>
        <v>190</v>
      </c>
      <c r="LV126" s="40">
        <f t="shared" si="1062"/>
        <v>0</v>
      </c>
    </row>
    <row r="127" spans="1:334" x14ac:dyDescent="0.25">
      <c r="A127" s="21">
        <f t="shared" si="1063"/>
        <v>126</v>
      </c>
      <c r="B127" s="22" t="s">
        <v>6</v>
      </c>
      <c r="C127" s="21" t="s">
        <v>1411</v>
      </c>
      <c r="D127" s="22" t="s">
        <v>7</v>
      </c>
      <c r="E127" s="23" t="s">
        <v>894</v>
      </c>
      <c r="F127" s="21" t="s">
        <v>1152</v>
      </c>
      <c r="G127" s="23" t="s">
        <v>92</v>
      </c>
      <c r="H127" s="24" t="s">
        <v>463</v>
      </c>
      <c r="I127" s="21" t="s">
        <v>196</v>
      </c>
      <c r="J127" s="94">
        <v>41505</v>
      </c>
      <c r="K127" s="94">
        <v>43304</v>
      </c>
      <c r="L127" s="21" t="s">
        <v>276</v>
      </c>
      <c r="M127" s="51">
        <v>1558</v>
      </c>
      <c r="N127" s="51">
        <v>2602</v>
      </c>
      <c r="O127" s="26">
        <v>0.1</v>
      </c>
      <c r="P127" s="52">
        <v>0</v>
      </c>
      <c r="Q127" s="52">
        <v>0</v>
      </c>
      <c r="R127" s="52">
        <v>0</v>
      </c>
      <c r="S127" s="52">
        <v>0</v>
      </c>
      <c r="T127" s="51">
        <v>218360</v>
      </c>
      <c r="U127" s="51">
        <v>895000</v>
      </c>
      <c r="V127" s="51">
        <v>900000</v>
      </c>
      <c r="W127" s="51">
        <v>818662</v>
      </c>
      <c r="X127" s="51">
        <v>1189800</v>
      </c>
      <c r="Y127" s="51">
        <v>1460980</v>
      </c>
      <c r="Z127" s="51">
        <v>1125503.48</v>
      </c>
      <c r="AA127" s="51">
        <v>1491421.62</v>
      </c>
      <c r="AB127" s="51">
        <v>1776940</v>
      </c>
      <c r="AC127" s="51">
        <v>1528613.4099999997</v>
      </c>
      <c r="AD127" s="51">
        <v>1472377</v>
      </c>
      <c r="AE127" s="51">
        <v>2517942.42</v>
      </c>
      <c r="AF127" s="51">
        <v>1961248</v>
      </c>
      <c r="AG127" s="51">
        <v>1315078</v>
      </c>
      <c r="AH127" s="51">
        <v>1715512</v>
      </c>
      <c r="AI127" s="51">
        <v>1607447</v>
      </c>
      <c r="AJ127" s="51">
        <v>1566384</v>
      </c>
      <c r="AK127" s="51">
        <v>2524229</v>
      </c>
      <c r="AL127" s="51">
        <v>1692896</v>
      </c>
      <c r="AM127" s="51">
        <v>1558082.93</v>
      </c>
      <c r="AN127" s="51">
        <v>1542657.34</v>
      </c>
      <c r="AO127" s="51">
        <v>1723404</v>
      </c>
      <c r="AP127" s="51">
        <v>1464677</v>
      </c>
      <c r="AQ127" s="51">
        <v>2360940.88</v>
      </c>
      <c r="AR127" s="51">
        <v>2159795</v>
      </c>
      <c r="AS127" s="51">
        <v>1570268</v>
      </c>
      <c r="AT127" s="51">
        <v>1561869.26</v>
      </c>
      <c r="AU127" s="25">
        <v>1612736.8972474122</v>
      </c>
      <c r="AV127" s="25">
        <v>1662812.6837436154</v>
      </c>
      <c r="AW127" s="25">
        <v>2505206</v>
      </c>
      <c r="AX127" s="25">
        <v>1755302.85</v>
      </c>
      <c r="AY127" s="25">
        <v>1749408.51</v>
      </c>
      <c r="AZ127" s="25">
        <v>1980930</v>
      </c>
      <c r="BA127" s="25">
        <v>2052747.01</v>
      </c>
      <c r="BB127" s="25">
        <v>1853729</v>
      </c>
      <c r="BC127" s="25">
        <v>2487021</v>
      </c>
      <c r="BD127" s="75">
        <v>1931045</v>
      </c>
      <c r="BE127" s="75">
        <v>1672147</v>
      </c>
      <c r="BF127" s="75">
        <v>1885106.88</v>
      </c>
      <c r="BG127" s="75">
        <v>1221625</v>
      </c>
      <c r="BH127" s="75">
        <v>1837900</v>
      </c>
      <c r="BI127" s="75">
        <v>1825900.03</v>
      </c>
      <c r="BJ127" s="75">
        <v>1287249.96</v>
      </c>
      <c r="BK127" s="75">
        <v>1047489.12</v>
      </c>
      <c r="BL127" s="75">
        <v>1867599</v>
      </c>
      <c r="BM127" s="75">
        <v>1831578</v>
      </c>
      <c r="BN127" s="75">
        <v>1848226</v>
      </c>
      <c r="BO127" s="75">
        <v>2118842.19</v>
      </c>
      <c r="BP127" s="28">
        <f t="shared" si="1057"/>
        <v>1916561.2974999999</v>
      </c>
      <c r="BQ127" s="29">
        <f t="shared" si="1499"/>
        <v>0</v>
      </c>
      <c r="BR127" s="29">
        <f t="shared" si="1500"/>
        <v>0</v>
      </c>
      <c r="BS127" s="29">
        <f t="shared" si="1501"/>
        <v>0</v>
      </c>
      <c r="BT127" s="29">
        <f t="shared" si="1502"/>
        <v>0</v>
      </c>
      <c r="BU127" s="29">
        <f t="shared" si="1503"/>
        <v>140.1540436456996</v>
      </c>
      <c r="BV127" s="29">
        <f t="shared" si="1504"/>
        <v>574.45442875481388</v>
      </c>
      <c r="BW127" s="29">
        <f t="shared" si="1505"/>
        <v>577.66367137355587</v>
      </c>
      <c r="BX127" s="29">
        <f t="shared" si="1506"/>
        <v>525.45699614890884</v>
      </c>
      <c r="BY127" s="29">
        <f t="shared" si="1507"/>
        <v>763.67137355584077</v>
      </c>
      <c r="BZ127" s="29">
        <f t="shared" si="1508"/>
        <v>937.72785622593074</v>
      </c>
      <c r="CA127" s="29">
        <f t="shared" si="1509"/>
        <v>722.40274711168161</v>
      </c>
      <c r="CB127" s="29">
        <f t="shared" si="1510"/>
        <v>957.26676508344042</v>
      </c>
      <c r="CC127" s="29">
        <f t="shared" si="1511"/>
        <v>1140.5263157894738</v>
      </c>
      <c r="CD127" s="29">
        <f t="shared" si="1512"/>
        <v>981.13826059050041</v>
      </c>
      <c r="CE127" s="29">
        <f t="shared" si="1513"/>
        <v>945.04300385109116</v>
      </c>
      <c r="CF127" s="29">
        <f t="shared" si="1514"/>
        <v>1616.137625160462</v>
      </c>
      <c r="CG127" s="29">
        <f t="shared" si="1515"/>
        <v>1258.8241335044929</v>
      </c>
      <c r="CH127" s="29">
        <f t="shared" si="1516"/>
        <v>844.08087291399227</v>
      </c>
      <c r="CI127" s="29">
        <f t="shared" si="1517"/>
        <v>1101.0988446726572</v>
      </c>
      <c r="CJ127" s="29">
        <f t="shared" si="1518"/>
        <v>1031.737483953787</v>
      </c>
      <c r="CK127" s="29">
        <f t="shared" si="1519"/>
        <v>1005.3812580231065</v>
      </c>
      <c r="CL127" s="29">
        <f t="shared" si="1520"/>
        <v>1620.1726572528883</v>
      </c>
      <c r="CM127" s="29">
        <f t="shared" si="1521"/>
        <v>1086.5827984595635</v>
      </c>
      <c r="CN127" s="29">
        <f t="shared" si="1522"/>
        <v>1000.0532284980744</v>
      </c>
      <c r="CO127" s="29">
        <f t="shared" si="1523"/>
        <v>990.15233632862646</v>
      </c>
      <c r="CP127" s="29">
        <f t="shared" si="1524"/>
        <v>1106.1643132220795</v>
      </c>
      <c r="CQ127" s="29">
        <f t="shared" si="1525"/>
        <v>940.10077021822849</v>
      </c>
      <c r="CR127" s="29">
        <f t="shared" si="1497"/>
        <v>1515.3664184852373</v>
      </c>
      <c r="CS127" s="29">
        <f t="shared" si="1496"/>
        <v>1386.2612323491655</v>
      </c>
      <c r="CT127" s="29">
        <f t="shared" si="1496"/>
        <v>1007.8741976893454</v>
      </c>
      <c r="CU127" s="29">
        <f t="shared" si="1496"/>
        <v>1002.4834788189987</v>
      </c>
      <c r="CV127" s="29">
        <f t="shared" si="1496"/>
        <v>1035.1327966928191</v>
      </c>
      <c r="CW127" s="29">
        <f t="shared" si="1496"/>
        <v>1067.2738663309469</v>
      </c>
      <c r="CX127" s="29">
        <f t="shared" si="1488"/>
        <v>1607.9627727856225</v>
      </c>
      <c r="CY127" s="29">
        <f t="shared" si="1488"/>
        <v>1126.6385430038511</v>
      </c>
      <c r="CZ127" s="29">
        <f t="shared" si="1488"/>
        <v>1122.8552695763799</v>
      </c>
      <c r="DA127" s="29">
        <f t="shared" si="1488"/>
        <v>1271.456996148909</v>
      </c>
      <c r="DB127" s="29">
        <f t="shared" si="1488"/>
        <v>1317.5526379974326</v>
      </c>
      <c r="DC127" s="29">
        <f t="shared" si="1488"/>
        <v>1189.8132220795892</v>
      </c>
      <c r="DD127" s="29">
        <f t="shared" si="1488"/>
        <v>1596.2907573812581</v>
      </c>
      <c r="DE127" s="29">
        <f t="shared" si="1526"/>
        <v>1239.4383825417201</v>
      </c>
      <c r="DF127" s="29">
        <f t="shared" si="1527"/>
        <v>1073.265083440308</v>
      </c>
      <c r="DG127" s="29">
        <f t="shared" si="1528"/>
        <v>1209.9530680359435</v>
      </c>
      <c r="DH127" s="29">
        <f t="shared" si="1529"/>
        <v>784.09820282413352</v>
      </c>
      <c r="DI127" s="29">
        <f t="shared" si="1530"/>
        <v>1179.6534017971758</v>
      </c>
      <c r="DJ127" s="29">
        <f t="shared" si="1531"/>
        <v>1171.9512387676509</v>
      </c>
      <c r="DK127" s="29">
        <f t="shared" si="1531"/>
        <v>826.21948652118101</v>
      </c>
      <c r="DL127" s="29">
        <f t="shared" si="1531"/>
        <v>672.32934531450576</v>
      </c>
      <c r="DM127" s="29">
        <f t="shared" si="1531"/>
        <v>1198.7156611039795</v>
      </c>
      <c r="DN127" s="29">
        <f t="shared" si="1772"/>
        <v>1175.5956354300386</v>
      </c>
      <c r="DO127" s="29">
        <f t="shared" si="1772"/>
        <v>1186.2811296534019</v>
      </c>
      <c r="DP127" s="29">
        <f t="shared" si="1772"/>
        <v>1359.975731707317</v>
      </c>
      <c r="DQ127" s="105">
        <f t="shared" si="1532"/>
        <v>1230.1420394736842</v>
      </c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25">
        <v>260200</v>
      </c>
      <c r="EE127" s="25">
        <v>260200</v>
      </c>
      <c r="EF127" s="25">
        <v>260200</v>
      </c>
      <c r="EG127" s="25">
        <v>260200</v>
      </c>
      <c r="EH127" s="25">
        <v>260200</v>
      </c>
      <c r="EI127" s="25">
        <v>260200</v>
      </c>
      <c r="EJ127" s="25">
        <v>260200</v>
      </c>
      <c r="EK127" s="25">
        <v>260200</v>
      </c>
      <c r="EL127" s="25">
        <v>260200</v>
      </c>
      <c r="EM127" s="25">
        <v>260200</v>
      </c>
      <c r="EN127" s="25">
        <v>260200</v>
      </c>
      <c r="EO127" s="25">
        <v>260200</v>
      </c>
      <c r="EP127" s="25">
        <v>260200</v>
      </c>
      <c r="EQ127" s="25">
        <v>260200</v>
      </c>
      <c r="ER127" s="25">
        <v>260200</v>
      </c>
      <c r="ES127" s="25">
        <v>260200</v>
      </c>
      <c r="ET127" s="25">
        <v>260200</v>
      </c>
      <c r="EU127" s="25">
        <v>260200</v>
      </c>
      <c r="EV127" s="25">
        <v>260200</v>
      </c>
      <c r="EW127" s="25">
        <v>260200</v>
      </c>
      <c r="EX127" s="25">
        <v>260200</v>
      </c>
      <c r="EY127" s="25">
        <v>260200</v>
      </c>
      <c r="EZ127" s="25">
        <v>260200</v>
      </c>
      <c r="FA127" s="25">
        <v>260200</v>
      </c>
      <c r="FB127" s="25">
        <v>260200</v>
      </c>
      <c r="FC127" s="25">
        <v>260200</v>
      </c>
      <c r="FD127" s="25">
        <v>260200</v>
      </c>
      <c r="FE127" s="25">
        <v>260200</v>
      </c>
      <c r="FF127" s="25">
        <v>260200</v>
      </c>
      <c r="FG127" s="25">
        <v>299230</v>
      </c>
      <c r="FH127" s="25">
        <v>299230</v>
      </c>
      <c r="FI127" s="25">
        <v>299230</v>
      </c>
      <c r="FJ127" s="25">
        <v>299230</v>
      </c>
      <c r="FK127" s="25">
        <v>299230</v>
      </c>
      <c r="FL127" s="25">
        <v>299230</v>
      </c>
      <c r="FM127" s="25">
        <v>299230</v>
      </c>
      <c r="FN127" s="25">
        <v>299230</v>
      </c>
      <c r="FO127" s="25">
        <v>299230</v>
      </c>
      <c r="FP127" s="25">
        <v>299230</v>
      </c>
      <c r="FQ127" s="75">
        <v>299230</v>
      </c>
      <c r="FR127" s="28">
        <f t="shared" si="1058"/>
        <v>299230</v>
      </c>
      <c r="FS127" s="51">
        <v>0</v>
      </c>
      <c r="FT127" s="51">
        <v>0</v>
      </c>
      <c r="FU127" s="51">
        <v>0</v>
      </c>
      <c r="FV127" s="51">
        <v>0</v>
      </c>
      <c r="FW127" s="51">
        <v>21836</v>
      </c>
      <c r="FX127" s="51">
        <v>75483</v>
      </c>
      <c r="FY127" s="51">
        <v>61693</v>
      </c>
      <c r="FZ127" s="51">
        <v>81866</v>
      </c>
      <c r="GA127" s="51">
        <v>118980</v>
      </c>
      <c r="GB127" s="51">
        <v>146098</v>
      </c>
      <c r="GC127" s="51">
        <v>112550</v>
      </c>
      <c r="GD127" s="51">
        <v>149142</v>
      </c>
      <c r="GE127" s="51">
        <v>63557.700000000004</v>
      </c>
      <c r="GF127" s="51">
        <v>0</v>
      </c>
      <c r="GG127" s="51">
        <v>0</v>
      </c>
      <c r="GH127" s="51">
        <v>57054.317600000009</v>
      </c>
      <c r="GI127" s="51">
        <v>0</v>
      </c>
      <c r="GJ127" s="51">
        <v>0</v>
      </c>
      <c r="GK127" s="51">
        <v>0</v>
      </c>
      <c r="GL127" s="51">
        <v>0</v>
      </c>
      <c r="GM127" s="51">
        <v>0</v>
      </c>
      <c r="GN127" s="51">
        <v>61907.479999999981</v>
      </c>
      <c r="GO127" s="51">
        <v>0</v>
      </c>
      <c r="GP127" s="51">
        <v>0</v>
      </c>
      <c r="GQ127" s="25">
        <v>0</v>
      </c>
      <c r="GR127" s="25">
        <v>0</v>
      </c>
      <c r="GS127" s="25">
        <v>0</v>
      </c>
      <c r="GT127" s="25">
        <v>42407</v>
      </c>
      <c r="GU127" s="25">
        <v>18175</v>
      </c>
      <c r="GV127" s="25">
        <v>0</v>
      </c>
      <c r="GW127" s="25">
        <v>0</v>
      </c>
      <c r="GX127" s="25">
        <v>0</v>
      </c>
      <c r="GY127" s="25">
        <v>0</v>
      </c>
      <c r="GZ127" s="25">
        <v>59625</v>
      </c>
      <c r="HA127" s="25">
        <v>0</v>
      </c>
      <c r="HB127" s="25">
        <v>0</v>
      </c>
      <c r="HC127" s="75">
        <v>0</v>
      </c>
      <c r="HD127" s="75">
        <v>0</v>
      </c>
      <c r="HE127" s="75">
        <v>0</v>
      </c>
      <c r="HF127" s="75">
        <v>57443</v>
      </c>
      <c r="HG127" s="75">
        <v>0</v>
      </c>
      <c r="HH127" s="75">
        <v>0</v>
      </c>
      <c r="HI127" s="75">
        <v>0</v>
      </c>
      <c r="HJ127" s="75">
        <v>0</v>
      </c>
      <c r="HK127" s="75">
        <v>0</v>
      </c>
      <c r="HL127" s="75">
        <v>0</v>
      </c>
      <c r="HM127" s="75">
        <v>0</v>
      </c>
      <c r="HN127" s="75">
        <v>0</v>
      </c>
      <c r="HO127" s="75">
        <v>0</v>
      </c>
      <c r="HP127" s="75">
        <v>0</v>
      </c>
      <c r="HQ127" s="75">
        <v>0</v>
      </c>
      <c r="HR127" s="75">
        <v>0</v>
      </c>
      <c r="HS127" s="51">
        <f t="shared" si="1265"/>
        <v>0</v>
      </c>
      <c r="HT127" s="51">
        <f t="shared" si="1266"/>
        <v>0</v>
      </c>
      <c r="HU127" s="51">
        <f t="shared" si="1267"/>
        <v>0</v>
      </c>
      <c r="HV127" s="51">
        <f t="shared" si="1268"/>
        <v>0</v>
      </c>
      <c r="HW127" s="51">
        <f t="shared" si="1269"/>
        <v>21836</v>
      </c>
      <c r="HX127" s="51">
        <f t="shared" si="1270"/>
        <v>75483</v>
      </c>
      <c r="HY127" s="51">
        <f t="shared" si="1271"/>
        <v>61693</v>
      </c>
      <c r="HZ127" s="51">
        <f t="shared" si="1272"/>
        <v>81866</v>
      </c>
      <c r="IA127" s="51">
        <f t="shared" si="1273"/>
        <v>118980</v>
      </c>
      <c r="IB127" s="51">
        <f t="shared" si="1274"/>
        <v>146098</v>
      </c>
      <c r="IC127" s="51">
        <f t="shared" si="1275"/>
        <v>112550</v>
      </c>
      <c r="ID127" s="51">
        <f t="shared" si="1276"/>
        <v>149142</v>
      </c>
      <c r="IE127" s="51">
        <f t="shared" si="1277"/>
        <v>323757.7</v>
      </c>
      <c r="IF127" s="51">
        <f t="shared" si="1278"/>
        <v>260200</v>
      </c>
      <c r="IG127" s="51">
        <f t="shared" si="1279"/>
        <v>260200</v>
      </c>
      <c r="IH127" s="51">
        <f t="shared" si="1280"/>
        <v>317254.31760000001</v>
      </c>
      <c r="II127" s="51">
        <f t="shared" si="1281"/>
        <v>260200</v>
      </c>
      <c r="IJ127" s="51">
        <f t="shared" si="1282"/>
        <v>260200</v>
      </c>
      <c r="IK127" s="51">
        <f t="shared" si="1283"/>
        <v>260200</v>
      </c>
      <c r="IL127" s="51">
        <f t="shared" si="1284"/>
        <v>260200</v>
      </c>
      <c r="IM127" s="51">
        <f t="shared" si="1285"/>
        <v>260200</v>
      </c>
      <c r="IN127" s="51">
        <f t="shared" si="1286"/>
        <v>322107.48</v>
      </c>
      <c r="IO127" s="51">
        <f t="shared" si="1287"/>
        <v>260200</v>
      </c>
      <c r="IP127" s="51">
        <f t="shared" si="1288"/>
        <v>260200</v>
      </c>
      <c r="IQ127" s="51">
        <f t="shared" si="1494"/>
        <v>260200</v>
      </c>
      <c r="IR127" s="51">
        <f t="shared" si="1495"/>
        <v>260200</v>
      </c>
      <c r="IS127" s="51">
        <f t="shared" si="1618"/>
        <v>260200</v>
      </c>
      <c r="IT127" s="51">
        <f t="shared" si="1619"/>
        <v>302607</v>
      </c>
      <c r="IU127" s="51">
        <f t="shared" si="1136"/>
        <v>278375</v>
      </c>
      <c r="IV127" s="51">
        <f t="shared" si="1137"/>
        <v>260200</v>
      </c>
      <c r="IW127" s="51">
        <f t="shared" si="1889"/>
        <v>260200</v>
      </c>
      <c r="IX127" s="25">
        <f t="shared" si="1289"/>
        <v>260200</v>
      </c>
      <c r="IY127" s="25">
        <f t="shared" si="1890"/>
        <v>260200</v>
      </c>
      <c r="IZ127" s="25">
        <f t="shared" si="1891"/>
        <v>319825</v>
      </c>
      <c r="JA127" s="25">
        <f t="shared" ref="JA127:JA163" si="1896">+EZ127+HA127</f>
        <v>260200</v>
      </c>
      <c r="JB127" s="25">
        <f t="shared" si="1293"/>
        <v>260200</v>
      </c>
      <c r="JC127" s="25">
        <f t="shared" si="1294"/>
        <v>260200</v>
      </c>
      <c r="JD127" s="25">
        <f t="shared" si="1892"/>
        <v>260200</v>
      </c>
      <c r="JE127" s="25">
        <f t="shared" si="1893"/>
        <v>260200</v>
      </c>
      <c r="JF127" s="25">
        <f t="shared" ref="JF127:JF162" si="1897">+FE127+HF127</f>
        <v>317643</v>
      </c>
      <c r="JG127" s="25">
        <f t="shared" ref="JG127:JG162" si="1898">+FF127+HG127</f>
        <v>260200</v>
      </c>
      <c r="JH127" s="25">
        <f t="shared" si="1736"/>
        <v>299230</v>
      </c>
      <c r="JI127" s="25">
        <f t="shared" si="1737"/>
        <v>299230</v>
      </c>
      <c r="JJ127" s="25">
        <f t="shared" si="1854"/>
        <v>299230</v>
      </c>
      <c r="JK127" s="25">
        <f t="shared" si="1855"/>
        <v>299230</v>
      </c>
      <c r="JL127" s="25">
        <f t="shared" si="1894"/>
        <v>299230</v>
      </c>
      <c r="JM127" s="25">
        <f t="shared" si="1895"/>
        <v>299230</v>
      </c>
      <c r="JN127" s="25">
        <f t="shared" si="1295"/>
        <v>299230</v>
      </c>
      <c r="JO127" s="25">
        <f t="shared" si="1296"/>
        <v>299230</v>
      </c>
      <c r="JP127" s="25">
        <f t="shared" si="1662"/>
        <v>299230</v>
      </c>
      <c r="JQ127" s="25">
        <f t="shared" si="1663"/>
        <v>299230</v>
      </c>
      <c r="JR127" s="25">
        <f t="shared" si="1664"/>
        <v>299230</v>
      </c>
      <c r="JS127" s="28">
        <f t="shared" si="1059"/>
        <v>299230</v>
      </c>
      <c r="JT127" s="30">
        <f t="shared" si="1138"/>
        <v>0</v>
      </c>
      <c r="JU127" s="30">
        <f t="shared" si="1139"/>
        <v>0</v>
      </c>
      <c r="JV127" s="30">
        <f t="shared" si="1140"/>
        <v>0</v>
      </c>
      <c r="JW127" s="30">
        <f t="shared" si="1141"/>
        <v>0</v>
      </c>
      <c r="JX127" s="30">
        <f t="shared" si="1142"/>
        <v>8.3920061491160638</v>
      </c>
      <c r="JY127" s="30">
        <f t="shared" si="1143"/>
        <v>29.009607993850885</v>
      </c>
      <c r="JZ127" s="30">
        <f t="shared" si="1144"/>
        <v>23.709838585703306</v>
      </c>
      <c r="KA127" s="30">
        <f t="shared" si="1145"/>
        <v>31.462720983858571</v>
      </c>
      <c r="KB127" s="30">
        <f t="shared" si="1146"/>
        <v>45.726364335126824</v>
      </c>
      <c r="KC127" s="30">
        <f t="shared" si="1147"/>
        <v>56.148347425057651</v>
      </c>
      <c r="KD127" s="30">
        <f t="shared" si="1148"/>
        <v>43.255188316679479</v>
      </c>
      <c r="KE127" s="30">
        <f t="shared" si="1149"/>
        <v>57.318216756341279</v>
      </c>
      <c r="KF127" s="30">
        <f t="shared" si="1150"/>
        <v>124.42647963105304</v>
      </c>
      <c r="KG127" s="30">
        <f t="shared" si="1151"/>
        <v>100</v>
      </c>
      <c r="KH127" s="30">
        <f t="shared" si="1152"/>
        <v>100</v>
      </c>
      <c r="KI127" s="30">
        <f t="shared" si="1153"/>
        <v>121.92710130668716</v>
      </c>
      <c r="KJ127" s="30">
        <f t="shared" si="1154"/>
        <v>100</v>
      </c>
      <c r="KK127" s="30">
        <f t="shared" si="1155"/>
        <v>100</v>
      </c>
      <c r="KL127" s="30">
        <f t="shared" si="1156"/>
        <v>100</v>
      </c>
      <c r="KM127" s="30">
        <f t="shared" si="1157"/>
        <v>100</v>
      </c>
      <c r="KN127" s="30">
        <f t="shared" si="1158"/>
        <v>100</v>
      </c>
      <c r="KO127" s="30">
        <f t="shared" si="1159"/>
        <v>123.79226748654879</v>
      </c>
      <c r="KP127" s="30">
        <f t="shared" si="1160"/>
        <v>100</v>
      </c>
      <c r="KQ127" s="30">
        <f t="shared" si="1161"/>
        <v>100</v>
      </c>
      <c r="KR127" s="30">
        <f t="shared" si="1162"/>
        <v>100</v>
      </c>
      <c r="KS127" s="30">
        <f t="shared" si="1163"/>
        <v>100</v>
      </c>
      <c r="KT127" s="30">
        <f t="shared" si="1164"/>
        <v>100</v>
      </c>
      <c r="KU127" s="30">
        <f t="shared" si="1165"/>
        <v>116.2978478093774</v>
      </c>
      <c r="KV127" s="30">
        <f t="shared" si="1166"/>
        <v>106.98501152959263</v>
      </c>
      <c r="KW127" s="30">
        <f t="shared" si="1167"/>
        <v>100</v>
      </c>
      <c r="KX127" s="30">
        <f t="shared" si="1168"/>
        <v>100</v>
      </c>
      <c r="KY127" s="30">
        <f t="shared" si="1169"/>
        <v>100</v>
      </c>
      <c r="KZ127" s="30">
        <f t="shared" si="1170"/>
        <v>100</v>
      </c>
      <c r="LA127" s="30">
        <f t="shared" si="1171"/>
        <v>122.91506533435819</v>
      </c>
      <c r="LB127" s="30">
        <f t="shared" si="1171"/>
        <v>100</v>
      </c>
      <c r="LC127" s="30">
        <f t="shared" si="1171"/>
        <v>100</v>
      </c>
      <c r="LD127" s="30">
        <f t="shared" si="1171"/>
        <v>100</v>
      </c>
      <c r="LE127" s="30">
        <f t="shared" si="1369"/>
        <v>100</v>
      </c>
      <c r="LF127" s="30">
        <f t="shared" si="1369"/>
        <v>100</v>
      </c>
      <c r="LG127" s="30">
        <f t="shared" si="1369"/>
        <v>122.07647963105303</v>
      </c>
      <c r="LH127" s="30">
        <f t="shared" si="1369"/>
        <v>100</v>
      </c>
      <c r="LI127" s="30">
        <f t="shared" si="1369"/>
        <v>115</v>
      </c>
      <c r="LJ127" s="30">
        <f t="shared" si="1533"/>
        <v>115</v>
      </c>
      <c r="LK127" s="30">
        <f t="shared" si="1533"/>
        <v>115</v>
      </c>
      <c r="LL127" s="30">
        <f t="shared" si="1533"/>
        <v>115</v>
      </c>
      <c r="LM127" s="30">
        <f t="shared" si="1533"/>
        <v>115</v>
      </c>
      <c r="LN127" s="30">
        <f t="shared" si="1533"/>
        <v>115</v>
      </c>
      <c r="LO127" s="30">
        <f t="shared" si="1533"/>
        <v>115</v>
      </c>
      <c r="LP127" s="30">
        <f t="shared" si="1533"/>
        <v>115</v>
      </c>
      <c r="LQ127" s="30">
        <f t="shared" si="1533"/>
        <v>115</v>
      </c>
      <c r="LR127" s="30">
        <f t="shared" si="1534"/>
        <v>115</v>
      </c>
      <c r="LS127" s="30">
        <f t="shared" si="1534"/>
        <v>115</v>
      </c>
      <c r="LT127" s="69">
        <f t="shared" si="1060"/>
        <v>115</v>
      </c>
      <c r="LU127" s="40">
        <f t="shared" si="1061"/>
        <v>115</v>
      </c>
      <c r="LV127" s="40">
        <f t="shared" si="1062"/>
        <v>0</v>
      </c>
    </row>
    <row r="128" spans="1:334" x14ac:dyDescent="0.25">
      <c r="A128" s="21">
        <f t="shared" si="1063"/>
        <v>127</v>
      </c>
      <c r="B128" s="22" t="s">
        <v>6</v>
      </c>
      <c r="C128" s="21" t="s">
        <v>572</v>
      </c>
      <c r="D128" s="22" t="s">
        <v>7</v>
      </c>
      <c r="E128" s="23" t="s">
        <v>796</v>
      </c>
      <c r="F128" s="21" t="s">
        <v>1038</v>
      </c>
      <c r="G128" s="23" t="s">
        <v>217</v>
      </c>
      <c r="H128" s="24" t="s">
        <v>295</v>
      </c>
      <c r="I128" s="21" t="s">
        <v>197</v>
      </c>
      <c r="J128" s="94">
        <v>41297</v>
      </c>
      <c r="K128" s="94">
        <v>43030</v>
      </c>
      <c r="L128" s="21" t="s">
        <v>275</v>
      </c>
      <c r="M128" s="51">
        <v>261</v>
      </c>
      <c r="N128" s="51">
        <v>436</v>
      </c>
      <c r="O128" s="26">
        <v>0</v>
      </c>
      <c r="P128" s="52">
        <v>850406</v>
      </c>
      <c r="Q128" s="52">
        <v>812000</v>
      </c>
      <c r="R128" s="52">
        <v>756087</v>
      </c>
      <c r="S128" s="52">
        <v>1300000</v>
      </c>
      <c r="T128" s="51">
        <v>1200000</v>
      </c>
      <c r="U128" s="51">
        <v>1275000</v>
      </c>
      <c r="V128" s="51">
        <v>1686000</v>
      </c>
      <c r="W128" s="51">
        <v>1320000</v>
      </c>
      <c r="X128" s="51">
        <v>1800000</v>
      </c>
      <c r="Y128" s="51">
        <v>1744000</v>
      </c>
      <c r="Z128" s="51">
        <v>1300000</v>
      </c>
      <c r="AA128" s="51">
        <v>1700000</v>
      </c>
      <c r="AB128" s="51">
        <v>1600000</v>
      </c>
      <c r="AC128" s="51">
        <v>1362750</v>
      </c>
      <c r="AD128" s="51">
        <v>1434000</v>
      </c>
      <c r="AE128" s="51">
        <v>2250000</v>
      </c>
      <c r="AF128" s="51">
        <v>1787000</v>
      </c>
      <c r="AG128" s="51">
        <v>1460000</v>
      </c>
      <c r="AH128" s="51">
        <v>2100000</v>
      </c>
      <c r="AI128" s="51">
        <v>1600000</v>
      </c>
      <c r="AJ128" s="51">
        <v>2200000</v>
      </c>
      <c r="AK128" s="51">
        <v>1456781</v>
      </c>
      <c r="AL128" s="51">
        <v>1302883</v>
      </c>
      <c r="AM128" s="51">
        <v>1098260</v>
      </c>
      <c r="AN128" s="51">
        <v>1304576</v>
      </c>
      <c r="AO128" s="51">
        <v>1746512</v>
      </c>
      <c r="AP128" s="51">
        <v>1236179</v>
      </c>
      <c r="AQ128" s="51">
        <v>1023131</v>
      </c>
      <c r="AR128" s="51">
        <v>890912</v>
      </c>
      <c r="AS128" s="51">
        <v>1098762</v>
      </c>
      <c r="AT128" s="51">
        <v>1984295</v>
      </c>
      <c r="AU128" s="25">
        <v>1890172</v>
      </c>
      <c r="AV128" s="25">
        <v>1549413.9759913944</v>
      </c>
      <c r="AW128" s="25">
        <v>2691042</v>
      </c>
      <c r="AX128" s="25">
        <v>1855657</v>
      </c>
      <c r="AY128" s="25">
        <v>2030413</v>
      </c>
      <c r="AZ128" s="25">
        <v>2185968</v>
      </c>
      <c r="BA128" s="25">
        <v>1875325</v>
      </c>
      <c r="BB128" s="25">
        <v>1816412</v>
      </c>
      <c r="BC128" s="25">
        <v>2719963</v>
      </c>
      <c r="BD128" s="75">
        <v>2012920</v>
      </c>
      <c r="BE128" s="75">
        <v>1889188</v>
      </c>
      <c r="BF128" s="75">
        <v>2279161</v>
      </c>
      <c r="BG128" s="75">
        <v>1794547</v>
      </c>
      <c r="BH128" s="75">
        <v>2485689</v>
      </c>
      <c r="BI128" s="75">
        <v>2225898</v>
      </c>
      <c r="BJ128" s="75">
        <v>1764281</v>
      </c>
      <c r="BK128" s="75">
        <v>1900552</v>
      </c>
      <c r="BL128" s="75">
        <v>2418211</v>
      </c>
      <c r="BM128" s="75">
        <v>1923134</v>
      </c>
      <c r="BN128" s="75">
        <v>2349899</v>
      </c>
      <c r="BO128" s="75">
        <v>1984374</v>
      </c>
      <c r="BP128" s="28">
        <f t="shared" si="1057"/>
        <v>2168904.5</v>
      </c>
      <c r="BQ128" s="29">
        <f t="shared" si="1499"/>
        <v>3258.2605363984676</v>
      </c>
      <c r="BR128" s="29">
        <f t="shared" si="1500"/>
        <v>3111.1111111111113</v>
      </c>
      <c r="BS128" s="29">
        <f t="shared" si="1501"/>
        <v>2896.8850574712642</v>
      </c>
      <c r="BT128" s="29">
        <f t="shared" si="1502"/>
        <v>4980.8429118773947</v>
      </c>
      <c r="BU128" s="29">
        <f t="shared" si="1503"/>
        <v>4597.7011494252874</v>
      </c>
      <c r="BV128" s="29">
        <f t="shared" si="1504"/>
        <v>4885.0574712643675</v>
      </c>
      <c r="BW128" s="29">
        <f t="shared" si="1505"/>
        <v>6459.7701149425284</v>
      </c>
      <c r="BX128" s="29">
        <f t="shared" si="1506"/>
        <v>5057.4712643678158</v>
      </c>
      <c r="BY128" s="29">
        <f t="shared" si="1507"/>
        <v>6896.5517241379312</v>
      </c>
      <c r="BZ128" s="29">
        <f t="shared" si="1508"/>
        <v>6681.992337164751</v>
      </c>
      <c r="CA128" s="29">
        <f t="shared" si="1509"/>
        <v>4980.8429118773947</v>
      </c>
      <c r="CB128" s="29">
        <f t="shared" si="1510"/>
        <v>6513.4099616858239</v>
      </c>
      <c r="CC128" s="29">
        <f t="shared" si="1511"/>
        <v>6130.2681992337166</v>
      </c>
      <c r="CD128" s="29">
        <f t="shared" si="1512"/>
        <v>5221.2643678160921</v>
      </c>
      <c r="CE128" s="29">
        <f t="shared" si="1513"/>
        <v>5494.2528735632186</v>
      </c>
      <c r="CF128" s="29">
        <f t="shared" si="1514"/>
        <v>8620.689655172413</v>
      </c>
      <c r="CG128" s="29">
        <f t="shared" si="1515"/>
        <v>6846.7432950191569</v>
      </c>
      <c r="CH128" s="29">
        <f t="shared" si="1516"/>
        <v>5593.8697318007662</v>
      </c>
      <c r="CI128" s="29">
        <f t="shared" si="1517"/>
        <v>8045.977011494253</v>
      </c>
      <c r="CJ128" s="29">
        <f t="shared" si="1518"/>
        <v>6130.2681992337166</v>
      </c>
      <c r="CK128" s="29">
        <f t="shared" si="1519"/>
        <v>8429.1187739463603</v>
      </c>
      <c r="CL128" s="29">
        <f t="shared" si="1520"/>
        <v>5581.5363984674332</v>
      </c>
      <c r="CM128" s="29">
        <f t="shared" si="1521"/>
        <v>4991.8888888888887</v>
      </c>
      <c r="CN128" s="29">
        <f t="shared" si="1522"/>
        <v>4207.8927203065132</v>
      </c>
      <c r="CO128" s="29">
        <f t="shared" si="1523"/>
        <v>4998.3754789272034</v>
      </c>
      <c r="CP128" s="29">
        <f t="shared" si="1524"/>
        <v>6691.6168582375476</v>
      </c>
      <c r="CQ128" s="29">
        <f t="shared" si="1525"/>
        <v>4736.318007662835</v>
      </c>
      <c r="CR128" s="29">
        <f t="shared" si="1497"/>
        <v>3920.0421455938699</v>
      </c>
      <c r="CS128" s="29">
        <f t="shared" si="1496"/>
        <v>3413.4559386973178</v>
      </c>
      <c r="CT128" s="29">
        <f t="shared" si="1496"/>
        <v>4209.8160919540232</v>
      </c>
      <c r="CU128" s="29">
        <f t="shared" si="1496"/>
        <v>7602.6628352490425</v>
      </c>
      <c r="CV128" s="29">
        <f t="shared" si="1496"/>
        <v>7242.038314176245</v>
      </c>
      <c r="CW128" s="29">
        <f t="shared" si="1496"/>
        <v>5936.4520152926989</v>
      </c>
      <c r="CX128" s="29">
        <f t="shared" si="1488"/>
        <v>10310.505747126437</v>
      </c>
      <c r="CY128" s="29">
        <f t="shared" si="1488"/>
        <v>7109.7969348659008</v>
      </c>
      <c r="CZ128" s="29">
        <f t="shared" si="1488"/>
        <v>7779.3601532567054</v>
      </c>
      <c r="DA128" s="29">
        <f t="shared" si="1488"/>
        <v>8375.3563218390809</v>
      </c>
      <c r="DB128" s="29">
        <f t="shared" si="1488"/>
        <v>7185.1532567049808</v>
      </c>
      <c r="DC128" s="29">
        <f t="shared" si="1488"/>
        <v>6959.4329501915709</v>
      </c>
      <c r="DD128" s="29">
        <f t="shared" si="1488"/>
        <v>10421.314176245211</v>
      </c>
      <c r="DE128" s="29">
        <f t="shared" si="1526"/>
        <v>7712.3371647509575</v>
      </c>
      <c r="DF128" s="29">
        <f t="shared" si="1527"/>
        <v>7238.2681992337166</v>
      </c>
      <c r="DG128" s="29">
        <f t="shared" si="1528"/>
        <v>8732.4176245210729</v>
      </c>
      <c r="DH128" s="29">
        <f t="shared" si="1529"/>
        <v>6875.659003831418</v>
      </c>
      <c r="DI128" s="29">
        <f t="shared" si="1530"/>
        <v>9523.71264367816</v>
      </c>
      <c r="DJ128" s="29">
        <f t="shared" si="1531"/>
        <v>8528.3448275862065</v>
      </c>
      <c r="DK128" s="29">
        <f t="shared" si="1531"/>
        <v>6759.6973180076629</v>
      </c>
      <c r="DL128" s="29">
        <f t="shared" si="1531"/>
        <v>7281.8084291187743</v>
      </c>
      <c r="DM128" s="29">
        <f t="shared" si="1531"/>
        <v>9265.1762452107287</v>
      </c>
      <c r="DN128" s="29">
        <f t="shared" si="1772"/>
        <v>7368.3295019157085</v>
      </c>
      <c r="DO128" s="29">
        <f t="shared" si="1772"/>
        <v>9003.4444444444453</v>
      </c>
      <c r="DP128" s="29">
        <f t="shared" si="1772"/>
        <v>7602.9655172413795</v>
      </c>
      <c r="DQ128" s="105">
        <f t="shared" si="1532"/>
        <v>8309.9789272030648</v>
      </c>
      <c r="DR128" s="51">
        <v>130800</v>
      </c>
      <c r="DS128" s="51">
        <v>130800</v>
      </c>
      <c r="DT128" s="51">
        <v>130800</v>
      </c>
      <c r="DU128" s="51">
        <v>130800</v>
      </c>
      <c r="DV128" s="51">
        <v>130800</v>
      </c>
      <c r="DW128" s="51">
        <v>130800</v>
      </c>
      <c r="DX128" s="51">
        <v>130800</v>
      </c>
      <c r="DY128" s="51">
        <v>130800</v>
      </c>
      <c r="DZ128" s="51">
        <v>130800</v>
      </c>
      <c r="EA128" s="51">
        <v>132544</v>
      </c>
      <c r="EB128" s="51">
        <v>137340</v>
      </c>
      <c r="EC128" s="51">
        <v>137340</v>
      </c>
      <c r="ED128" s="51">
        <v>137340</v>
      </c>
      <c r="EE128" s="51">
        <v>137340</v>
      </c>
      <c r="EF128" s="51">
        <v>137340</v>
      </c>
      <c r="EG128" s="51">
        <v>137340</v>
      </c>
      <c r="EH128" s="51">
        <v>137340</v>
      </c>
      <c r="EI128" s="51">
        <v>137340</v>
      </c>
      <c r="EJ128" s="51">
        <v>137340</v>
      </c>
      <c r="EK128" s="51">
        <v>137340</v>
      </c>
      <c r="EL128" s="51">
        <v>137340</v>
      </c>
      <c r="EM128" s="51">
        <v>139171</v>
      </c>
      <c r="EN128" s="51">
        <v>144207</v>
      </c>
      <c r="EO128" s="51">
        <v>144207</v>
      </c>
      <c r="EP128" s="25">
        <v>144207</v>
      </c>
      <c r="EQ128" s="25">
        <v>144207</v>
      </c>
      <c r="ER128" s="25">
        <v>144207</v>
      </c>
      <c r="ES128" s="25">
        <v>144207</v>
      </c>
      <c r="ET128" s="25">
        <v>144207</v>
      </c>
      <c r="EU128" s="25">
        <v>144207</v>
      </c>
      <c r="EV128" s="25">
        <v>144207</v>
      </c>
      <c r="EW128" s="25">
        <v>144207</v>
      </c>
      <c r="EX128" s="25">
        <v>144207</v>
      </c>
      <c r="EY128" s="25">
        <v>146130</v>
      </c>
      <c r="EZ128" s="25">
        <v>151417</v>
      </c>
      <c r="FA128" s="25">
        <v>151417</v>
      </c>
      <c r="FB128" s="25">
        <v>151417</v>
      </c>
      <c r="FC128" s="25">
        <v>151417</v>
      </c>
      <c r="FD128" s="25">
        <v>151417</v>
      </c>
      <c r="FE128" s="25">
        <v>151417</v>
      </c>
      <c r="FF128" s="25">
        <v>151417</v>
      </c>
      <c r="FG128" s="25">
        <v>151417</v>
      </c>
      <c r="FH128" s="25">
        <v>151417</v>
      </c>
      <c r="FI128" s="25">
        <v>151417</v>
      </c>
      <c r="FJ128" s="25">
        <v>151417</v>
      </c>
      <c r="FK128" s="25">
        <v>153436</v>
      </c>
      <c r="FL128" s="25">
        <v>158988</v>
      </c>
      <c r="FM128" s="25">
        <v>158988</v>
      </c>
      <c r="FN128" s="25">
        <v>158988</v>
      </c>
      <c r="FO128" s="25">
        <v>158988</v>
      </c>
      <c r="FP128" s="25">
        <v>158988</v>
      </c>
      <c r="FQ128" s="75">
        <v>158988</v>
      </c>
      <c r="FR128" s="28">
        <f t="shared" si="1058"/>
        <v>158988</v>
      </c>
      <c r="FS128" s="51">
        <v>0</v>
      </c>
      <c r="FT128" s="51">
        <v>0</v>
      </c>
      <c r="FU128" s="51">
        <v>0</v>
      </c>
      <c r="FV128" s="51">
        <v>0</v>
      </c>
      <c r="FW128" s="51">
        <v>0</v>
      </c>
      <c r="FX128" s="51">
        <v>0</v>
      </c>
      <c r="FY128" s="51">
        <v>0</v>
      </c>
      <c r="FZ128" s="51">
        <v>0</v>
      </c>
      <c r="GA128" s="51">
        <v>0</v>
      </c>
      <c r="GB128" s="51">
        <v>0</v>
      </c>
      <c r="GC128" s="51">
        <v>0</v>
      </c>
      <c r="GD128" s="51">
        <v>0</v>
      </c>
      <c r="GE128" s="51">
        <v>0</v>
      </c>
      <c r="GF128" s="51">
        <v>0</v>
      </c>
      <c r="GG128" s="51">
        <v>0</v>
      </c>
      <c r="GH128" s="51">
        <v>0</v>
      </c>
      <c r="GI128" s="51">
        <v>0</v>
      </c>
      <c r="GJ128" s="51">
        <v>0</v>
      </c>
      <c r="GK128" s="51">
        <v>0</v>
      </c>
      <c r="GL128" s="51">
        <v>0</v>
      </c>
      <c r="GM128" s="51">
        <v>0</v>
      </c>
      <c r="GN128" s="51">
        <v>0</v>
      </c>
      <c r="GO128" s="51">
        <v>0</v>
      </c>
      <c r="GP128" s="51">
        <v>0</v>
      </c>
      <c r="GQ128" s="25">
        <v>0</v>
      </c>
      <c r="GR128" s="25">
        <v>0</v>
      </c>
      <c r="GS128" s="25">
        <v>0</v>
      </c>
      <c r="GT128" s="25">
        <v>0</v>
      </c>
      <c r="GU128" s="25">
        <v>0</v>
      </c>
      <c r="GV128" s="25">
        <v>0</v>
      </c>
      <c r="GW128" s="25">
        <v>0</v>
      </c>
      <c r="GX128" s="25">
        <v>0</v>
      </c>
      <c r="GY128" s="25">
        <v>0</v>
      </c>
      <c r="GZ128" s="25">
        <v>0</v>
      </c>
      <c r="HA128" s="25">
        <v>0</v>
      </c>
      <c r="HB128" s="25">
        <v>0</v>
      </c>
      <c r="HC128" s="75">
        <v>0</v>
      </c>
      <c r="HD128" s="75">
        <v>0</v>
      </c>
      <c r="HE128" s="75">
        <v>0</v>
      </c>
      <c r="HF128" s="75">
        <v>0</v>
      </c>
      <c r="HG128" s="75">
        <v>0</v>
      </c>
      <c r="HH128" s="75">
        <v>0</v>
      </c>
      <c r="HI128" s="75">
        <v>0</v>
      </c>
      <c r="HJ128" s="75">
        <v>0</v>
      </c>
      <c r="HK128" s="75">
        <v>0</v>
      </c>
      <c r="HL128" s="75">
        <v>0</v>
      </c>
      <c r="HM128" s="75">
        <v>0</v>
      </c>
      <c r="HN128" s="75">
        <v>0</v>
      </c>
      <c r="HO128" s="75">
        <v>0</v>
      </c>
      <c r="HP128" s="75">
        <v>0</v>
      </c>
      <c r="HQ128" s="75">
        <v>0</v>
      </c>
      <c r="HR128" s="75">
        <v>0</v>
      </c>
      <c r="HS128" s="51">
        <f t="shared" si="1265"/>
        <v>130800</v>
      </c>
      <c r="HT128" s="51">
        <f t="shared" si="1266"/>
        <v>130800</v>
      </c>
      <c r="HU128" s="51">
        <f t="shared" si="1267"/>
        <v>130800</v>
      </c>
      <c r="HV128" s="51">
        <f t="shared" si="1268"/>
        <v>130800</v>
      </c>
      <c r="HW128" s="51">
        <f t="shared" si="1269"/>
        <v>130800</v>
      </c>
      <c r="HX128" s="51">
        <f t="shared" si="1270"/>
        <v>130800</v>
      </c>
      <c r="HY128" s="51">
        <f t="shared" si="1271"/>
        <v>130800</v>
      </c>
      <c r="HZ128" s="51">
        <f t="shared" si="1272"/>
        <v>130800</v>
      </c>
      <c r="IA128" s="51">
        <f t="shared" si="1273"/>
        <v>130800</v>
      </c>
      <c r="IB128" s="51">
        <f t="shared" si="1274"/>
        <v>132544</v>
      </c>
      <c r="IC128" s="51">
        <f t="shared" si="1275"/>
        <v>137340</v>
      </c>
      <c r="ID128" s="51">
        <f t="shared" si="1276"/>
        <v>137340</v>
      </c>
      <c r="IE128" s="51">
        <f t="shared" si="1277"/>
        <v>137340</v>
      </c>
      <c r="IF128" s="51">
        <f t="shared" si="1278"/>
        <v>137340</v>
      </c>
      <c r="IG128" s="51">
        <f t="shared" si="1279"/>
        <v>137340</v>
      </c>
      <c r="IH128" s="51">
        <f t="shared" si="1280"/>
        <v>137340</v>
      </c>
      <c r="II128" s="51">
        <f t="shared" si="1281"/>
        <v>137340</v>
      </c>
      <c r="IJ128" s="51">
        <f t="shared" si="1282"/>
        <v>137340</v>
      </c>
      <c r="IK128" s="51">
        <f t="shared" si="1283"/>
        <v>137340</v>
      </c>
      <c r="IL128" s="51">
        <f t="shared" si="1284"/>
        <v>137340</v>
      </c>
      <c r="IM128" s="51">
        <f t="shared" si="1285"/>
        <v>137340</v>
      </c>
      <c r="IN128" s="51">
        <f t="shared" si="1286"/>
        <v>139171</v>
      </c>
      <c r="IO128" s="51">
        <f t="shared" si="1287"/>
        <v>144207</v>
      </c>
      <c r="IP128" s="51">
        <f t="shared" si="1288"/>
        <v>144207</v>
      </c>
      <c r="IQ128" s="51">
        <f t="shared" si="1494"/>
        <v>144207</v>
      </c>
      <c r="IR128" s="51">
        <f t="shared" si="1495"/>
        <v>144207</v>
      </c>
      <c r="IS128" s="51">
        <f t="shared" si="1618"/>
        <v>144207</v>
      </c>
      <c r="IT128" s="51">
        <f t="shared" si="1619"/>
        <v>144207</v>
      </c>
      <c r="IU128" s="51">
        <f t="shared" si="1136"/>
        <v>144207</v>
      </c>
      <c r="IV128" s="51">
        <f t="shared" si="1137"/>
        <v>144207</v>
      </c>
      <c r="IW128" s="51">
        <f t="shared" si="1889"/>
        <v>144207</v>
      </c>
      <c r="IX128" s="25">
        <f t="shared" si="1289"/>
        <v>144207</v>
      </c>
      <c r="IY128" s="25">
        <f t="shared" si="1890"/>
        <v>144207</v>
      </c>
      <c r="IZ128" s="25">
        <f t="shared" si="1891"/>
        <v>146130</v>
      </c>
      <c r="JA128" s="25">
        <f t="shared" si="1896"/>
        <v>151417</v>
      </c>
      <c r="JB128" s="25">
        <f t="shared" si="1293"/>
        <v>151417</v>
      </c>
      <c r="JC128" s="25">
        <f t="shared" si="1294"/>
        <v>151417</v>
      </c>
      <c r="JD128" s="25">
        <f t="shared" si="1892"/>
        <v>151417</v>
      </c>
      <c r="JE128" s="25">
        <f t="shared" si="1893"/>
        <v>151417</v>
      </c>
      <c r="JF128" s="25">
        <f t="shared" si="1897"/>
        <v>151417</v>
      </c>
      <c r="JG128" s="25">
        <f t="shared" si="1898"/>
        <v>151417</v>
      </c>
      <c r="JH128" s="25">
        <f t="shared" si="1736"/>
        <v>151417</v>
      </c>
      <c r="JI128" s="25">
        <f t="shared" si="1737"/>
        <v>151417</v>
      </c>
      <c r="JJ128" s="25">
        <f t="shared" si="1854"/>
        <v>151417</v>
      </c>
      <c r="JK128" s="25">
        <f t="shared" si="1855"/>
        <v>151417</v>
      </c>
      <c r="JL128" s="25">
        <f t="shared" si="1894"/>
        <v>153436</v>
      </c>
      <c r="JM128" s="25">
        <f t="shared" si="1895"/>
        <v>158988</v>
      </c>
      <c r="JN128" s="25">
        <f t="shared" si="1295"/>
        <v>158988</v>
      </c>
      <c r="JO128" s="25">
        <f t="shared" si="1296"/>
        <v>158988</v>
      </c>
      <c r="JP128" s="25">
        <f t="shared" si="1662"/>
        <v>158988</v>
      </c>
      <c r="JQ128" s="25">
        <f t="shared" si="1663"/>
        <v>158988</v>
      </c>
      <c r="JR128" s="25">
        <f t="shared" si="1664"/>
        <v>158988</v>
      </c>
      <c r="JS128" s="28">
        <f t="shared" si="1059"/>
        <v>158988</v>
      </c>
      <c r="JT128" s="30">
        <f t="shared" si="1138"/>
        <v>300</v>
      </c>
      <c r="JU128" s="30">
        <f t="shared" si="1139"/>
        <v>300</v>
      </c>
      <c r="JV128" s="30">
        <f t="shared" si="1140"/>
        <v>300</v>
      </c>
      <c r="JW128" s="30">
        <f t="shared" si="1141"/>
        <v>300</v>
      </c>
      <c r="JX128" s="30">
        <f t="shared" si="1142"/>
        <v>300</v>
      </c>
      <c r="JY128" s="30">
        <f t="shared" si="1143"/>
        <v>300</v>
      </c>
      <c r="JZ128" s="30">
        <f t="shared" si="1144"/>
        <v>300</v>
      </c>
      <c r="KA128" s="30">
        <f t="shared" si="1145"/>
        <v>300</v>
      </c>
      <c r="KB128" s="30">
        <f t="shared" si="1146"/>
        <v>300</v>
      </c>
      <c r="KC128" s="30">
        <f t="shared" si="1147"/>
        <v>304</v>
      </c>
      <c r="KD128" s="30">
        <f t="shared" si="1148"/>
        <v>315</v>
      </c>
      <c r="KE128" s="30">
        <f t="shared" si="1149"/>
        <v>315</v>
      </c>
      <c r="KF128" s="30">
        <f t="shared" si="1150"/>
        <v>315</v>
      </c>
      <c r="KG128" s="30">
        <f t="shared" si="1151"/>
        <v>315</v>
      </c>
      <c r="KH128" s="30">
        <f t="shared" si="1152"/>
        <v>315</v>
      </c>
      <c r="KI128" s="30">
        <f t="shared" si="1153"/>
        <v>315</v>
      </c>
      <c r="KJ128" s="30">
        <f t="shared" si="1154"/>
        <v>315</v>
      </c>
      <c r="KK128" s="30">
        <f t="shared" si="1155"/>
        <v>315</v>
      </c>
      <c r="KL128" s="30">
        <f t="shared" si="1156"/>
        <v>315</v>
      </c>
      <c r="KM128" s="30">
        <f t="shared" si="1157"/>
        <v>315</v>
      </c>
      <c r="KN128" s="30">
        <f t="shared" si="1158"/>
        <v>315</v>
      </c>
      <c r="KO128" s="30">
        <f t="shared" si="1159"/>
        <v>319.19954128440367</v>
      </c>
      <c r="KP128" s="30">
        <f t="shared" si="1160"/>
        <v>330.75</v>
      </c>
      <c r="KQ128" s="30">
        <f t="shared" si="1161"/>
        <v>330.75</v>
      </c>
      <c r="KR128" s="30">
        <f t="shared" si="1162"/>
        <v>330.75</v>
      </c>
      <c r="KS128" s="30">
        <f t="shared" si="1163"/>
        <v>330.75</v>
      </c>
      <c r="KT128" s="30">
        <f t="shared" si="1164"/>
        <v>330.75</v>
      </c>
      <c r="KU128" s="30">
        <f t="shared" si="1165"/>
        <v>330.75</v>
      </c>
      <c r="KV128" s="30">
        <f t="shared" si="1166"/>
        <v>330.75</v>
      </c>
      <c r="KW128" s="30">
        <f t="shared" si="1167"/>
        <v>330.75</v>
      </c>
      <c r="KX128" s="30">
        <f t="shared" si="1168"/>
        <v>330.75</v>
      </c>
      <c r="KY128" s="30">
        <f t="shared" si="1169"/>
        <v>330.75</v>
      </c>
      <c r="KZ128" s="30">
        <f t="shared" si="1170"/>
        <v>330.75</v>
      </c>
      <c r="LA128" s="30">
        <f t="shared" si="1171"/>
        <v>335.16055045871559</v>
      </c>
      <c r="LB128" s="30">
        <f t="shared" si="1171"/>
        <v>347.2866972477064</v>
      </c>
      <c r="LC128" s="30">
        <f t="shared" si="1171"/>
        <v>347.2866972477064</v>
      </c>
      <c r="LD128" s="30">
        <f t="shared" si="1171"/>
        <v>347.2866972477064</v>
      </c>
      <c r="LE128" s="30">
        <f t="shared" si="1369"/>
        <v>347.2866972477064</v>
      </c>
      <c r="LF128" s="30">
        <f t="shared" si="1369"/>
        <v>347.2866972477064</v>
      </c>
      <c r="LG128" s="30">
        <f t="shared" si="1369"/>
        <v>347.2866972477064</v>
      </c>
      <c r="LH128" s="30">
        <f t="shared" si="1369"/>
        <v>347.2866972477064</v>
      </c>
      <c r="LI128" s="30">
        <f t="shared" si="1369"/>
        <v>347.2866972477064</v>
      </c>
      <c r="LJ128" s="30">
        <f t="shared" si="1533"/>
        <v>347.2866972477064</v>
      </c>
      <c r="LK128" s="30">
        <f t="shared" si="1533"/>
        <v>347.2866972477064</v>
      </c>
      <c r="LL128" s="30">
        <f t="shared" si="1533"/>
        <v>347.2866972477064</v>
      </c>
      <c r="LM128" s="30">
        <f t="shared" si="1533"/>
        <v>351.91743119266056</v>
      </c>
      <c r="LN128" s="30">
        <f t="shared" si="1533"/>
        <v>364.651376146789</v>
      </c>
      <c r="LO128" s="30">
        <f t="shared" si="1533"/>
        <v>364.651376146789</v>
      </c>
      <c r="LP128" s="30">
        <f t="shared" si="1533"/>
        <v>364.651376146789</v>
      </c>
      <c r="LQ128" s="30">
        <f t="shared" si="1533"/>
        <v>364.651376146789</v>
      </c>
      <c r="LR128" s="30">
        <f t="shared" si="1534"/>
        <v>364.651376146789</v>
      </c>
      <c r="LS128" s="30">
        <f t="shared" si="1534"/>
        <v>364.651376146789</v>
      </c>
      <c r="LT128" s="69">
        <f t="shared" si="1060"/>
        <v>364.651376146789</v>
      </c>
      <c r="LU128" s="40">
        <f t="shared" si="1061"/>
        <v>364.651376146789</v>
      </c>
      <c r="LV128" s="40">
        <f t="shared" si="1062"/>
        <v>0</v>
      </c>
    </row>
    <row r="129" spans="1:334" x14ac:dyDescent="0.25">
      <c r="A129" s="21">
        <f t="shared" si="1063"/>
        <v>128</v>
      </c>
      <c r="B129" s="22" t="s">
        <v>6</v>
      </c>
      <c r="C129" s="21" t="s">
        <v>573</v>
      </c>
      <c r="D129" s="22" t="s">
        <v>7</v>
      </c>
      <c r="E129" s="23" t="s">
        <v>895</v>
      </c>
      <c r="F129" s="21" t="s">
        <v>1153</v>
      </c>
      <c r="G129" s="23" t="s">
        <v>93</v>
      </c>
      <c r="H129" s="24" t="s">
        <v>463</v>
      </c>
      <c r="I129" s="21" t="s">
        <v>196</v>
      </c>
      <c r="J129" s="94">
        <v>41297</v>
      </c>
      <c r="K129" s="94">
        <v>42876</v>
      </c>
      <c r="L129" s="21" t="s">
        <v>275</v>
      </c>
      <c r="M129" s="51">
        <v>302</v>
      </c>
      <c r="N129" s="51">
        <v>504</v>
      </c>
      <c r="O129" s="26">
        <v>0.08</v>
      </c>
      <c r="P129" s="52">
        <v>824630</v>
      </c>
      <c r="Q129" s="52">
        <v>909658</v>
      </c>
      <c r="R129" s="52">
        <v>1120000</v>
      </c>
      <c r="S129" s="52">
        <v>1537560</v>
      </c>
      <c r="T129" s="51">
        <v>1500000</v>
      </c>
      <c r="U129" s="51">
        <v>1600000</v>
      </c>
      <c r="V129" s="51">
        <v>1000000</v>
      </c>
      <c r="W129" s="51">
        <v>1900000</v>
      </c>
      <c r="X129" s="51">
        <v>1120000</v>
      </c>
      <c r="Y129" s="51">
        <v>2300000</v>
      </c>
      <c r="Z129" s="51">
        <v>1250000</v>
      </c>
      <c r="AA129" s="51">
        <v>1350000</v>
      </c>
      <c r="AB129" s="51">
        <v>1700000</v>
      </c>
      <c r="AC129" s="51">
        <v>1750000</v>
      </c>
      <c r="AD129" s="51">
        <v>1400000</v>
      </c>
      <c r="AE129" s="51">
        <v>1743000</v>
      </c>
      <c r="AF129" s="51">
        <v>1933799</v>
      </c>
      <c r="AG129" s="51">
        <v>1500000</v>
      </c>
      <c r="AH129" s="51">
        <v>1482812.24</v>
      </c>
      <c r="AI129" s="51">
        <v>1040275.98</v>
      </c>
      <c r="AJ129" s="51">
        <v>1310100</v>
      </c>
      <c r="AK129" s="51">
        <v>1350203</v>
      </c>
      <c r="AL129" s="51">
        <v>521550</v>
      </c>
      <c r="AM129" s="51">
        <v>986670</v>
      </c>
      <c r="AN129" s="51">
        <v>2081429.1</v>
      </c>
      <c r="AO129" s="51">
        <v>1658984.7150000001</v>
      </c>
      <c r="AP129" s="51">
        <v>1898100</v>
      </c>
      <c r="AQ129" s="51">
        <v>1395360</v>
      </c>
      <c r="AR129" s="51">
        <v>1468890</v>
      </c>
      <c r="AS129" s="51">
        <v>1371667.95</v>
      </c>
      <c r="AT129" s="51">
        <v>1917529.875</v>
      </c>
      <c r="AU129" s="25">
        <v>2455235.1</v>
      </c>
      <c r="AV129" s="25">
        <v>2086200</v>
      </c>
      <c r="AW129" s="25">
        <v>2221204.5</v>
      </c>
      <c r="AX129" s="25">
        <v>1754049.6</v>
      </c>
      <c r="AY129" s="25">
        <v>1719319.5</v>
      </c>
      <c r="AZ129" s="25">
        <v>1745944.2</v>
      </c>
      <c r="BA129" s="25">
        <v>2356744</v>
      </c>
      <c r="BB129" s="25">
        <v>1884390.075</v>
      </c>
      <c r="BC129" s="25">
        <v>2180506.5</v>
      </c>
      <c r="BD129" s="75">
        <v>1551363.3</v>
      </c>
      <c r="BE129" s="75">
        <v>2308354.65</v>
      </c>
      <c r="BF129" s="75">
        <v>2387929.5</v>
      </c>
      <c r="BG129" s="75">
        <v>2492141.44</v>
      </c>
      <c r="BH129" s="75">
        <v>1718550</v>
      </c>
      <c r="BI129" s="75">
        <v>2756485.62</v>
      </c>
      <c r="BJ129" s="75">
        <v>2279729.2400000002</v>
      </c>
      <c r="BK129" s="75">
        <v>2392139.7400000002</v>
      </c>
      <c r="BL129" s="75">
        <v>1823755.46</v>
      </c>
      <c r="BM129" s="75">
        <v>2362196.5299999998</v>
      </c>
      <c r="BN129" s="75">
        <v>3510288.21</v>
      </c>
      <c r="BO129" s="75">
        <v>1410884.66</v>
      </c>
      <c r="BP129" s="28">
        <f t="shared" si="1057"/>
        <v>2276781.2149999999</v>
      </c>
      <c r="BQ129" s="29">
        <f t="shared" si="1499"/>
        <v>2730.5629139072848</v>
      </c>
      <c r="BR129" s="29">
        <f t="shared" si="1500"/>
        <v>3012.1125827814571</v>
      </c>
      <c r="BS129" s="29">
        <f t="shared" si="1501"/>
        <v>3708.6092715231789</v>
      </c>
      <c r="BT129" s="29">
        <f t="shared" si="1502"/>
        <v>5091.2582781456949</v>
      </c>
      <c r="BU129" s="29">
        <f t="shared" si="1503"/>
        <v>4966.8874172185433</v>
      </c>
      <c r="BV129" s="29">
        <f t="shared" si="1504"/>
        <v>5298.013245033113</v>
      </c>
      <c r="BW129" s="29">
        <f t="shared" si="1505"/>
        <v>3311.2582781456954</v>
      </c>
      <c r="BX129" s="29">
        <f t="shared" si="1506"/>
        <v>6291.3907284768211</v>
      </c>
      <c r="BY129" s="29">
        <f t="shared" si="1507"/>
        <v>3708.6092715231789</v>
      </c>
      <c r="BZ129" s="29">
        <f t="shared" si="1508"/>
        <v>7615.8940397350989</v>
      </c>
      <c r="CA129" s="29">
        <f t="shared" si="1509"/>
        <v>4139.0728476821196</v>
      </c>
      <c r="CB129" s="29">
        <f t="shared" si="1510"/>
        <v>4470.1986754966883</v>
      </c>
      <c r="CC129" s="29">
        <f t="shared" si="1511"/>
        <v>5629.1390728476817</v>
      </c>
      <c r="CD129" s="29">
        <f t="shared" si="1512"/>
        <v>5794.701986754967</v>
      </c>
      <c r="CE129" s="29">
        <f t="shared" si="1513"/>
        <v>4635.7615894039736</v>
      </c>
      <c r="CF129" s="29">
        <f t="shared" si="1514"/>
        <v>5771.5231788079473</v>
      </c>
      <c r="CG129" s="29">
        <f t="shared" si="1515"/>
        <v>6403.3079470198672</v>
      </c>
      <c r="CH129" s="29">
        <f t="shared" si="1516"/>
        <v>4966.8874172185433</v>
      </c>
      <c r="CI129" s="29">
        <f t="shared" si="1517"/>
        <v>4909.9743046357617</v>
      </c>
      <c r="CJ129" s="29">
        <f t="shared" si="1518"/>
        <v>3444.6224503311259</v>
      </c>
      <c r="CK129" s="29">
        <f t="shared" si="1519"/>
        <v>4338.0794701986752</v>
      </c>
      <c r="CL129" s="29">
        <f t="shared" si="1520"/>
        <v>4470.8708609271525</v>
      </c>
      <c r="CM129" s="29">
        <f t="shared" si="1521"/>
        <v>1726.9867549668875</v>
      </c>
      <c r="CN129" s="29">
        <f t="shared" si="1522"/>
        <v>3267.1192052980132</v>
      </c>
      <c r="CO129" s="29">
        <f t="shared" si="1523"/>
        <v>6892.1493377483448</v>
      </c>
      <c r="CP129" s="29">
        <f t="shared" si="1524"/>
        <v>5493.3268708609276</v>
      </c>
      <c r="CQ129" s="29">
        <f t="shared" si="1525"/>
        <v>6285.0993377483446</v>
      </c>
      <c r="CR129" s="29">
        <f t="shared" si="1497"/>
        <v>4620.3973509933776</v>
      </c>
      <c r="CS129" s="29">
        <f t="shared" si="1496"/>
        <v>4863.8741721854303</v>
      </c>
      <c r="CT129" s="29">
        <f t="shared" si="1496"/>
        <v>4541.946854304636</v>
      </c>
      <c r="CU129" s="29">
        <f t="shared" si="1496"/>
        <v>6349.4366721854303</v>
      </c>
      <c r="CV129" s="29">
        <f t="shared" si="1496"/>
        <v>8129.9175496688749</v>
      </c>
      <c r="CW129" s="29">
        <f t="shared" si="1496"/>
        <v>6907.9470198675499</v>
      </c>
      <c r="CX129" s="29">
        <f t="shared" si="1488"/>
        <v>7354.9817880794699</v>
      </c>
      <c r="CY129" s="29">
        <f t="shared" si="1488"/>
        <v>5808.1112582781461</v>
      </c>
      <c r="CZ129" s="29">
        <f t="shared" si="1488"/>
        <v>5693.1109271523183</v>
      </c>
      <c r="DA129" s="29">
        <f t="shared" si="1488"/>
        <v>5781.2721854304637</v>
      </c>
      <c r="DB129" s="29">
        <f t="shared" si="1488"/>
        <v>7803.7880794701987</v>
      </c>
      <c r="DC129" s="29">
        <f t="shared" si="1488"/>
        <v>6239.7022350993375</v>
      </c>
      <c r="DD129" s="29">
        <f t="shared" si="1488"/>
        <v>7220.2201986754962</v>
      </c>
      <c r="DE129" s="29">
        <f t="shared" si="1526"/>
        <v>5136.9645695364243</v>
      </c>
      <c r="DF129" s="29">
        <f t="shared" si="1527"/>
        <v>7643.558443708609</v>
      </c>
      <c r="DG129" s="29">
        <f t="shared" si="1528"/>
        <v>7907.0513245033117</v>
      </c>
      <c r="DH129" s="29">
        <f t="shared" si="1529"/>
        <v>8252.1239735099334</v>
      </c>
      <c r="DI129" s="29">
        <f t="shared" si="1530"/>
        <v>5690.5629139072844</v>
      </c>
      <c r="DJ129" s="29">
        <f t="shared" si="1531"/>
        <v>9127.4358278145701</v>
      </c>
      <c r="DK129" s="29">
        <f t="shared" si="1531"/>
        <v>7548.7723178807955</v>
      </c>
      <c r="DL129" s="29">
        <f t="shared" si="1531"/>
        <v>7920.9925165562918</v>
      </c>
      <c r="DM129" s="29">
        <f t="shared" si="1531"/>
        <v>6038.9253642384101</v>
      </c>
      <c r="DN129" s="29">
        <f t="shared" si="1772"/>
        <v>7821.8428145695361</v>
      </c>
      <c r="DO129" s="29">
        <f t="shared" si="1772"/>
        <v>11623.470894039736</v>
      </c>
      <c r="DP129" s="29">
        <f t="shared" si="1772"/>
        <v>4671.8035099337749</v>
      </c>
      <c r="DQ129" s="105">
        <f t="shared" si="1532"/>
        <v>7539.0106456953636</v>
      </c>
      <c r="DR129" s="51">
        <v>156240</v>
      </c>
      <c r="DS129" s="51">
        <v>156240</v>
      </c>
      <c r="DT129" s="51">
        <v>156240</v>
      </c>
      <c r="DU129" s="51">
        <v>156240</v>
      </c>
      <c r="DV129" s="51">
        <v>156240</v>
      </c>
      <c r="DW129" s="51">
        <v>156240</v>
      </c>
      <c r="DX129" s="51">
        <v>156240</v>
      </c>
      <c r="DY129" s="51">
        <v>156240</v>
      </c>
      <c r="DZ129" s="51">
        <v>156240</v>
      </c>
      <c r="EA129" s="51">
        <v>157584</v>
      </c>
      <c r="EB129" s="51">
        <v>161280</v>
      </c>
      <c r="EC129" s="51">
        <v>161280</v>
      </c>
      <c r="ED129" s="51">
        <v>161280</v>
      </c>
      <c r="EE129" s="51">
        <v>161280</v>
      </c>
      <c r="EF129" s="51">
        <v>161280</v>
      </c>
      <c r="EG129" s="51">
        <v>161280</v>
      </c>
      <c r="EH129" s="51">
        <v>161280</v>
      </c>
      <c r="EI129" s="51">
        <v>161280</v>
      </c>
      <c r="EJ129" s="51">
        <v>161280</v>
      </c>
      <c r="EK129" s="51">
        <v>161280</v>
      </c>
      <c r="EL129" s="51">
        <v>161280</v>
      </c>
      <c r="EM129" s="51">
        <v>162624</v>
      </c>
      <c r="EN129" s="51">
        <v>166320</v>
      </c>
      <c r="EO129" s="51">
        <v>166320</v>
      </c>
      <c r="EP129" s="51">
        <v>166320</v>
      </c>
      <c r="EQ129" s="51">
        <v>166320</v>
      </c>
      <c r="ER129" s="51">
        <v>166320</v>
      </c>
      <c r="ES129" s="25">
        <v>166320</v>
      </c>
      <c r="ET129" s="25">
        <v>166320</v>
      </c>
      <c r="EU129" s="25">
        <v>166320</v>
      </c>
      <c r="EV129" s="25">
        <v>166320</v>
      </c>
      <c r="EW129" s="25">
        <v>166320</v>
      </c>
      <c r="EX129" s="25">
        <v>166320</v>
      </c>
      <c r="EY129" s="25">
        <v>172973</v>
      </c>
      <c r="EZ129" s="25">
        <v>191268</v>
      </c>
      <c r="FA129" s="25">
        <v>191268</v>
      </c>
      <c r="FB129" s="25">
        <v>191268</v>
      </c>
      <c r="FC129" s="25">
        <v>191268</v>
      </c>
      <c r="FD129" s="25">
        <v>191268</v>
      </c>
      <c r="FE129" s="25">
        <v>191268</v>
      </c>
      <c r="FF129" s="25">
        <v>191268</v>
      </c>
      <c r="FG129" s="25">
        <v>191268</v>
      </c>
      <c r="FH129" s="25">
        <v>191268</v>
      </c>
      <c r="FI129" s="25">
        <v>191268</v>
      </c>
      <c r="FJ129" s="25">
        <v>191268</v>
      </c>
      <c r="FK129" s="25">
        <v>191268</v>
      </c>
      <c r="FL129" s="25">
        <v>191268</v>
      </c>
      <c r="FM129" s="25">
        <v>191268</v>
      </c>
      <c r="FN129" s="25">
        <v>191268</v>
      </c>
      <c r="FO129" s="25">
        <v>214200</v>
      </c>
      <c r="FP129" s="25">
        <v>214200</v>
      </c>
      <c r="FQ129" s="75">
        <v>214200</v>
      </c>
      <c r="FR129" s="28">
        <f t="shared" si="1058"/>
        <v>208467</v>
      </c>
      <c r="FS129" s="51">
        <v>0</v>
      </c>
      <c r="FT129" s="51">
        <v>0</v>
      </c>
      <c r="FU129" s="51">
        <v>0</v>
      </c>
      <c r="FV129" s="51">
        <v>0</v>
      </c>
      <c r="FW129" s="51">
        <v>0</v>
      </c>
      <c r="FX129" s="51">
        <v>0</v>
      </c>
      <c r="FY129" s="51">
        <v>0</v>
      </c>
      <c r="FZ129" s="51">
        <v>0</v>
      </c>
      <c r="GA129" s="51">
        <v>0</v>
      </c>
      <c r="GB129" s="51">
        <v>26416</v>
      </c>
      <c r="GC129" s="51">
        <v>0</v>
      </c>
      <c r="GD129" s="51">
        <v>0</v>
      </c>
      <c r="GE129" s="51">
        <v>0</v>
      </c>
      <c r="GF129" s="51">
        <v>0</v>
      </c>
      <c r="GG129" s="51">
        <v>0</v>
      </c>
      <c r="GH129" s="51">
        <v>0</v>
      </c>
      <c r="GI129" s="51">
        <v>15880</v>
      </c>
      <c r="GJ129" s="51">
        <v>0</v>
      </c>
      <c r="GK129" s="51">
        <v>0</v>
      </c>
      <c r="GL129" s="51">
        <v>0</v>
      </c>
      <c r="GM129" s="51">
        <v>0</v>
      </c>
      <c r="GN129" s="51">
        <v>0</v>
      </c>
      <c r="GO129" s="51">
        <v>0</v>
      </c>
      <c r="GP129" s="51">
        <v>0</v>
      </c>
      <c r="GQ129" s="51">
        <v>194</v>
      </c>
      <c r="GR129" s="25">
        <v>0</v>
      </c>
      <c r="GS129" s="25">
        <v>0</v>
      </c>
      <c r="GT129" s="25">
        <v>0</v>
      </c>
      <c r="GU129" s="25">
        <v>0</v>
      </c>
      <c r="GV129" s="25">
        <v>0</v>
      </c>
      <c r="GW129" s="25">
        <v>0</v>
      </c>
      <c r="GX129" s="25">
        <v>16419</v>
      </c>
      <c r="GY129" s="25">
        <v>0</v>
      </c>
      <c r="GZ129" s="25">
        <v>4723</v>
      </c>
      <c r="HA129" s="25">
        <v>0</v>
      </c>
      <c r="HB129" s="25">
        <v>0</v>
      </c>
      <c r="HC129" s="75">
        <v>0</v>
      </c>
      <c r="HD129" s="75">
        <v>0</v>
      </c>
      <c r="HE129" s="75">
        <v>0</v>
      </c>
      <c r="HF129" s="75">
        <v>0</v>
      </c>
      <c r="HG129" s="75">
        <v>0</v>
      </c>
      <c r="HH129" s="75">
        <v>0</v>
      </c>
      <c r="HI129" s="75">
        <v>0</v>
      </c>
      <c r="HJ129" s="75">
        <v>8103</v>
      </c>
      <c r="HK129" s="75">
        <v>0</v>
      </c>
      <c r="HL129" s="75">
        <v>29251</v>
      </c>
      <c r="HM129" s="75">
        <v>0</v>
      </c>
      <c r="HN129" s="75">
        <v>103</v>
      </c>
      <c r="HO129" s="75">
        <v>0</v>
      </c>
      <c r="HP129" s="75">
        <v>0</v>
      </c>
      <c r="HQ129" s="75">
        <v>66623</v>
      </c>
      <c r="HR129" s="75">
        <v>0</v>
      </c>
      <c r="HS129" s="51">
        <f t="shared" si="1265"/>
        <v>156240</v>
      </c>
      <c r="HT129" s="51">
        <f t="shared" si="1266"/>
        <v>156240</v>
      </c>
      <c r="HU129" s="51">
        <f t="shared" si="1267"/>
        <v>156240</v>
      </c>
      <c r="HV129" s="51">
        <f t="shared" si="1268"/>
        <v>156240</v>
      </c>
      <c r="HW129" s="51">
        <f t="shared" si="1269"/>
        <v>156240</v>
      </c>
      <c r="HX129" s="51">
        <f t="shared" si="1270"/>
        <v>156240</v>
      </c>
      <c r="HY129" s="51">
        <f t="shared" si="1271"/>
        <v>156240</v>
      </c>
      <c r="HZ129" s="51">
        <f t="shared" si="1272"/>
        <v>156240</v>
      </c>
      <c r="IA129" s="51">
        <f t="shared" si="1273"/>
        <v>156240</v>
      </c>
      <c r="IB129" s="51">
        <f t="shared" si="1274"/>
        <v>184000</v>
      </c>
      <c r="IC129" s="51">
        <f t="shared" si="1275"/>
        <v>161280</v>
      </c>
      <c r="ID129" s="51">
        <f t="shared" si="1276"/>
        <v>161280</v>
      </c>
      <c r="IE129" s="51">
        <f t="shared" si="1277"/>
        <v>161280</v>
      </c>
      <c r="IF129" s="51">
        <f t="shared" si="1278"/>
        <v>161280</v>
      </c>
      <c r="IG129" s="51">
        <f t="shared" si="1279"/>
        <v>161280</v>
      </c>
      <c r="IH129" s="51">
        <f t="shared" si="1280"/>
        <v>161280</v>
      </c>
      <c r="II129" s="51">
        <f t="shared" si="1281"/>
        <v>177160</v>
      </c>
      <c r="IJ129" s="51">
        <f t="shared" si="1282"/>
        <v>161280</v>
      </c>
      <c r="IK129" s="51">
        <f t="shared" si="1283"/>
        <v>161280</v>
      </c>
      <c r="IL129" s="51">
        <f t="shared" si="1284"/>
        <v>161280</v>
      </c>
      <c r="IM129" s="51">
        <f t="shared" si="1285"/>
        <v>161280</v>
      </c>
      <c r="IN129" s="51">
        <f t="shared" si="1286"/>
        <v>162624</v>
      </c>
      <c r="IO129" s="51">
        <f t="shared" si="1287"/>
        <v>166320</v>
      </c>
      <c r="IP129" s="51">
        <f t="shared" si="1288"/>
        <v>166320</v>
      </c>
      <c r="IQ129" s="51">
        <f t="shared" si="1494"/>
        <v>166514</v>
      </c>
      <c r="IR129" s="51">
        <f t="shared" si="1495"/>
        <v>166320</v>
      </c>
      <c r="IS129" s="51">
        <f t="shared" si="1618"/>
        <v>166320</v>
      </c>
      <c r="IT129" s="51">
        <f t="shared" si="1619"/>
        <v>166320</v>
      </c>
      <c r="IU129" s="51">
        <f t="shared" si="1136"/>
        <v>166320</v>
      </c>
      <c r="IV129" s="51">
        <f t="shared" si="1137"/>
        <v>166320</v>
      </c>
      <c r="IW129" s="51">
        <f t="shared" si="1889"/>
        <v>166320</v>
      </c>
      <c r="IX129" s="25">
        <f t="shared" si="1289"/>
        <v>182739</v>
      </c>
      <c r="IY129" s="25">
        <f t="shared" si="1890"/>
        <v>166320</v>
      </c>
      <c r="IZ129" s="25">
        <f t="shared" si="1891"/>
        <v>177696</v>
      </c>
      <c r="JA129" s="25">
        <f t="shared" si="1896"/>
        <v>191268</v>
      </c>
      <c r="JB129" s="25">
        <f t="shared" si="1293"/>
        <v>191268</v>
      </c>
      <c r="JC129" s="25">
        <f t="shared" si="1294"/>
        <v>191268</v>
      </c>
      <c r="JD129" s="25">
        <f t="shared" si="1892"/>
        <v>191268</v>
      </c>
      <c r="JE129" s="25">
        <f t="shared" si="1893"/>
        <v>191268</v>
      </c>
      <c r="JF129" s="25">
        <f t="shared" si="1897"/>
        <v>191268</v>
      </c>
      <c r="JG129" s="25">
        <f t="shared" si="1898"/>
        <v>191268</v>
      </c>
      <c r="JH129" s="25">
        <f t="shared" si="1736"/>
        <v>191268</v>
      </c>
      <c r="JI129" s="25">
        <f t="shared" si="1737"/>
        <v>191268</v>
      </c>
      <c r="JJ129" s="25">
        <f t="shared" si="1854"/>
        <v>199371</v>
      </c>
      <c r="JK129" s="25">
        <f t="shared" si="1855"/>
        <v>191268</v>
      </c>
      <c r="JL129" s="25">
        <f t="shared" si="1894"/>
        <v>220519</v>
      </c>
      <c r="JM129" s="25">
        <f t="shared" si="1895"/>
        <v>191268</v>
      </c>
      <c r="JN129" s="25">
        <f t="shared" si="1295"/>
        <v>191371</v>
      </c>
      <c r="JO129" s="25">
        <f t="shared" si="1296"/>
        <v>191268</v>
      </c>
      <c r="JP129" s="25">
        <f t="shared" si="1662"/>
        <v>214200</v>
      </c>
      <c r="JQ129" s="25">
        <f t="shared" si="1663"/>
        <v>280823</v>
      </c>
      <c r="JR129" s="25">
        <f t="shared" si="1664"/>
        <v>214200</v>
      </c>
      <c r="JS129" s="28">
        <f t="shared" si="1059"/>
        <v>225122.75</v>
      </c>
      <c r="JT129" s="30">
        <f t="shared" si="1138"/>
        <v>310</v>
      </c>
      <c r="JU129" s="30">
        <f t="shared" si="1139"/>
        <v>310</v>
      </c>
      <c r="JV129" s="30">
        <f t="shared" si="1140"/>
        <v>310</v>
      </c>
      <c r="JW129" s="30">
        <f t="shared" si="1141"/>
        <v>310</v>
      </c>
      <c r="JX129" s="30">
        <f t="shared" si="1142"/>
        <v>310</v>
      </c>
      <c r="JY129" s="30">
        <f t="shared" si="1143"/>
        <v>310</v>
      </c>
      <c r="JZ129" s="30">
        <f t="shared" si="1144"/>
        <v>310</v>
      </c>
      <c r="KA129" s="30">
        <f t="shared" si="1145"/>
        <v>310</v>
      </c>
      <c r="KB129" s="30">
        <f t="shared" si="1146"/>
        <v>310</v>
      </c>
      <c r="KC129" s="30">
        <f t="shared" si="1147"/>
        <v>365.07936507936506</v>
      </c>
      <c r="KD129" s="30">
        <f t="shared" si="1148"/>
        <v>320</v>
      </c>
      <c r="KE129" s="30">
        <f t="shared" si="1149"/>
        <v>320</v>
      </c>
      <c r="KF129" s="30">
        <f t="shared" si="1150"/>
        <v>320</v>
      </c>
      <c r="KG129" s="30">
        <f t="shared" si="1151"/>
        <v>320</v>
      </c>
      <c r="KH129" s="30">
        <f t="shared" si="1152"/>
        <v>320</v>
      </c>
      <c r="KI129" s="30">
        <f t="shared" si="1153"/>
        <v>320</v>
      </c>
      <c r="KJ129" s="30">
        <f t="shared" si="1154"/>
        <v>351.50793650793651</v>
      </c>
      <c r="KK129" s="30">
        <f t="shared" si="1155"/>
        <v>320</v>
      </c>
      <c r="KL129" s="30">
        <f t="shared" si="1156"/>
        <v>320</v>
      </c>
      <c r="KM129" s="30">
        <f t="shared" si="1157"/>
        <v>320</v>
      </c>
      <c r="KN129" s="30">
        <f t="shared" si="1158"/>
        <v>320</v>
      </c>
      <c r="KO129" s="30">
        <f t="shared" si="1159"/>
        <v>322.66666666666669</v>
      </c>
      <c r="KP129" s="30">
        <f t="shared" si="1160"/>
        <v>330</v>
      </c>
      <c r="KQ129" s="30">
        <f t="shared" si="1161"/>
        <v>330</v>
      </c>
      <c r="KR129" s="30">
        <f t="shared" si="1162"/>
        <v>330.38492063492066</v>
      </c>
      <c r="KS129" s="30">
        <f t="shared" si="1163"/>
        <v>330</v>
      </c>
      <c r="KT129" s="30">
        <f t="shared" si="1164"/>
        <v>330</v>
      </c>
      <c r="KU129" s="30">
        <f t="shared" si="1165"/>
        <v>330</v>
      </c>
      <c r="KV129" s="30">
        <f t="shared" si="1166"/>
        <v>330</v>
      </c>
      <c r="KW129" s="30">
        <f t="shared" si="1167"/>
        <v>330</v>
      </c>
      <c r="KX129" s="30">
        <f t="shared" si="1168"/>
        <v>330</v>
      </c>
      <c r="KY129" s="30">
        <f t="shared" si="1169"/>
        <v>362.57738095238096</v>
      </c>
      <c r="KZ129" s="30">
        <f t="shared" si="1170"/>
        <v>330</v>
      </c>
      <c r="LA129" s="30">
        <f t="shared" si="1171"/>
        <v>352.57142857142856</v>
      </c>
      <c r="LB129" s="30">
        <f t="shared" si="1171"/>
        <v>379.5</v>
      </c>
      <c r="LC129" s="30">
        <f t="shared" si="1171"/>
        <v>379.5</v>
      </c>
      <c r="LD129" s="30">
        <f t="shared" si="1171"/>
        <v>379.5</v>
      </c>
      <c r="LE129" s="30">
        <f t="shared" si="1369"/>
        <v>379.5</v>
      </c>
      <c r="LF129" s="30">
        <f t="shared" si="1369"/>
        <v>379.5</v>
      </c>
      <c r="LG129" s="30">
        <f t="shared" si="1369"/>
        <v>379.5</v>
      </c>
      <c r="LH129" s="30">
        <f t="shared" si="1369"/>
        <v>379.5</v>
      </c>
      <c r="LI129" s="30">
        <f t="shared" si="1369"/>
        <v>379.5</v>
      </c>
      <c r="LJ129" s="30">
        <f t="shared" si="1533"/>
        <v>379.5</v>
      </c>
      <c r="LK129" s="30">
        <f t="shared" si="1533"/>
        <v>395.57738095238096</v>
      </c>
      <c r="LL129" s="30">
        <f t="shared" si="1533"/>
        <v>379.5</v>
      </c>
      <c r="LM129" s="30">
        <f t="shared" si="1533"/>
        <v>437.53769841269843</v>
      </c>
      <c r="LN129" s="30">
        <f t="shared" si="1533"/>
        <v>379.5</v>
      </c>
      <c r="LO129" s="30">
        <f t="shared" si="1533"/>
        <v>379.70436507936506</v>
      </c>
      <c r="LP129" s="30">
        <f t="shared" si="1533"/>
        <v>379.5</v>
      </c>
      <c r="LQ129" s="30">
        <f t="shared" si="1533"/>
        <v>425</v>
      </c>
      <c r="LR129" s="30">
        <f t="shared" si="1534"/>
        <v>557.18849206349205</v>
      </c>
      <c r="LS129" s="30">
        <f t="shared" si="1534"/>
        <v>425</v>
      </c>
      <c r="LT129" s="69">
        <f t="shared" si="1060"/>
        <v>446.67212301587301</v>
      </c>
      <c r="LU129" s="40">
        <f t="shared" si="1061"/>
        <v>425</v>
      </c>
      <c r="LV129" s="40">
        <f t="shared" si="1062"/>
        <v>0</v>
      </c>
    </row>
    <row r="130" spans="1:334" x14ac:dyDescent="0.25">
      <c r="A130" s="21">
        <f t="shared" si="1063"/>
        <v>129</v>
      </c>
      <c r="B130" s="22" t="s">
        <v>6</v>
      </c>
      <c r="C130" s="21" t="s">
        <v>574</v>
      </c>
      <c r="D130" s="22" t="s">
        <v>17</v>
      </c>
      <c r="E130" s="23" t="s">
        <v>896</v>
      </c>
      <c r="F130" s="21" t="s">
        <v>1154</v>
      </c>
      <c r="G130" s="23" t="s">
        <v>94</v>
      </c>
      <c r="H130" s="24" t="s">
        <v>1403</v>
      </c>
      <c r="I130" s="21" t="s">
        <v>196</v>
      </c>
      <c r="J130" s="94">
        <v>41386</v>
      </c>
      <c r="K130" s="94">
        <v>43000</v>
      </c>
      <c r="L130" s="21" t="s">
        <v>275</v>
      </c>
      <c r="M130" s="51">
        <v>2903</v>
      </c>
      <c r="N130" s="51">
        <v>5454</v>
      </c>
      <c r="O130" s="26">
        <v>0.14000000000000001</v>
      </c>
      <c r="P130" s="52">
        <v>826784</v>
      </c>
      <c r="Q130" s="52">
        <v>6445509.6600000001</v>
      </c>
      <c r="R130" s="52">
        <v>6024679.3500000006</v>
      </c>
      <c r="S130" s="52">
        <v>5096481.75</v>
      </c>
      <c r="T130" s="51">
        <v>5749511.8000000007</v>
      </c>
      <c r="U130" s="51">
        <v>6912812.6899999995</v>
      </c>
      <c r="V130" s="51">
        <v>5031505.0599999996</v>
      </c>
      <c r="W130" s="51">
        <v>4910467.67</v>
      </c>
      <c r="X130" s="51">
        <v>5602790</v>
      </c>
      <c r="Y130" s="51">
        <v>5587485</v>
      </c>
      <c r="Z130" s="51">
        <v>3827659</v>
      </c>
      <c r="AA130" s="51">
        <v>4282567</v>
      </c>
      <c r="AB130" s="51">
        <v>5418541</v>
      </c>
      <c r="AC130" s="51">
        <v>6353030.0699999994</v>
      </c>
      <c r="AD130" s="51">
        <v>5430082</v>
      </c>
      <c r="AE130" s="51">
        <v>5674546.0599999996</v>
      </c>
      <c r="AF130" s="51">
        <v>5754840.7100000009</v>
      </c>
      <c r="AG130" s="51">
        <v>4146322.2500000005</v>
      </c>
      <c r="AH130" s="51">
        <v>5218533.5199999996</v>
      </c>
      <c r="AI130" s="51">
        <v>6051592.4670000011</v>
      </c>
      <c r="AJ130" s="51">
        <v>5661394</v>
      </c>
      <c r="AK130" s="51">
        <v>5846101</v>
      </c>
      <c r="AL130" s="51">
        <v>4530324.34</v>
      </c>
      <c r="AM130" s="51">
        <v>4070211.79</v>
      </c>
      <c r="AN130" s="51">
        <v>4352358.1399999997</v>
      </c>
      <c r="AO130" s="51">
        <v>4864469.8499999996</v>
      </c>
      <c r="AP130" s="51">
        <v>4092157.05</v>
      </c>
      <c r="AQ130" s="51">
        <v>4807049.7300000004</v>
      </c>
      <c r="AR130" s="51">
        <v>4734134.59</v>
      </c>
      <c r="AS130" s="51">
        <v>3699578</v>
      </c>
      <c r="AT130" s="51">
        <v>4264534.97</v>
      </c>
      <c r="AU130" s="25">
        <v>3846949.5463857451</v>
      </c>
      <c r="AV130" s="25">
        <v>3001458.641870386</v>
      </c>
      <c r="AW130" s="25">
        <v>4080375</v>
      </c>
      <c r="AX130" s="25">
        <v>5330510.3428747198</v>
      </c>
      <c r="AY130" s="25">
        <v>5270823.3192249592</v>
      </c>
      <c r="AZ130" s="25">
        <v>4137347.5</v>
      </c>
      <c r="BA130" s="25">
        <v>4687608.88</v>
      </c>
      <c r="BB130" s="25">
        <v>3722607.6</v>
      </c>
      <c r="BC130" s="25">
        <v>4932051.07</v>
      </c>
      <c r="BD130" s="75">
        <v>4249030.03</v>
      </c>
      <c r="BE130" s="75">
        <v>3726644.95</v>
      </c>
      <c r="BF130" s="75">
        <v>4422143.8099999996</v>
      </c>
      <c r="BG130" s="75">
        <v>3544679.02</v>
      </c>
      <c r="BH130" s="75">
        <v>4384279.26</v>
      </c>
      <c r="BI130" s="75">
        <v>3689455.0000000005</v>
      </c>
      <c r="BJ130" s="75">
        <v>3209930.04</v>
      </c>
      <c r="BK130" s="75">
        <v>3597812.27</v>
      </c>
      <c r="BL130" s="75">
        <v>4181023.58</v>
      </c>
      <c r="BM130" s="75">
        <v>4103300.27</v>
      </c>
      <c r="BN130" s="75">
        <v>4100398.66</v>
      </c>
      <c r="BO130" s="75">
        <v>4611771.5999999996</v>
      </c>
      <c r="BP130" s="28">
        <f t="shared" si="1057"/>
        <v>4249123.5274999999</v>
      </c>
      <c r="BQ130" s="29">
        <f t="shared" si="1499"/>
        <v>284.80330692387184</v>
      </c>
      <c r="BR130" s="29">
        <f t="shared" si="1500"/>
        <v>2220.2926834309337</v>
      </c>
      <c r="BS130" s="29">
        <f t="shared" si="1501"/>
        <v>2075.3287461246987</v>
      </c>
      <c r="BT130" s="29">
        <f t="shared" si="1502"/>
        <v>1755.5913709955219</v>
      </c>
      <c r="BU130" s="29">
        <f t="shared" si="1503"/>
        <v>1980.5414398897694</v>
      </c>
      <c r="BV130" s="29">
        <f t="shared" si="1504"/>
        <v>2381.2651360661384</v>
      </c>
      <c r="BW130" s="29">
        <f t="shared" si="1505"/>
        <v>1733.208770237685</v>
      </c>
      <c r="BX130" s="29">
        <f t="shared" si="1506"/>
        <v>1691.5148708232862</v>
      </c>
      <c r="BY130" s="29">
        <f t="shared" si="1507"/>
        <v>1930</v>
      </c>
      <c r="BZ130" s="29">
        <f t="shared" si="1508"/>
        <v>1924.7278677230452</v>
      </c>
      <c r="CA130" s="29">
        <f t="shared" si="1509"/>
        <v>1318.5184292111608</v>
      </c>
      <c r="CB130" s="29">
        <f t="shared" si="1510"/>
        <v>1475.2211505339303</v>
      </c>
      <c r="CC130" s="29">
        <f t="shared" si="1511"/>
        <v>1866.5315191181537</v>
      </c>
      <c r="CD130" s="29">
        <f t="shared" si="1512"/>
        <v>2188.4361246985873</v>
      </c>
      <c r="CE130" s="29">
        <f t="shared" si="1513"/>
        <v>1870.5070616603514</v>
      </c>
      <c r="CF130" s="29">
        <f t="shared" si="1514"/>
        <v>1954.7178987254563</v>
      </c>
      <c r="CG130" s="29">
        <f t="shared" si="1515"/>
        <v>1982.3770961074754</v>
      </c>
      <c r="CH130" s="29">
        <f t="shared" si="1516"/>
        <v>1428.2887530141236</v>
      </c>
      <c r="CI130" s="29">
        <f t="shared" si="1517"/>
        <v>1797.6346951429555</v>
      </c>
      <c r="CJ130" s="29">
        <f t="shared" si="1518"/>
        <v>2084.5995408198419</v>
      </c>
      <c r="CK130" s="29">
        <f t="shared" si="1519"/>
        <v>1950.1873923527385</v>
      </c>
      <c r="CL130" s="29">
        <f t="shared" si="1520"/>
        <v>2013.8136410609713</v>
      </c>
      <c r="CM130" s="29">
        <f t="shared" si="1521"/>
        <v>1560.5664278332758</v>
      </c>
      <c r="CN130" s="29">
        <f t="shared" si="1522"/>
        <v>1402.0708887357905</v>
      </c>
      <c r="CO130" s="29">
        <f t="shared" si="1523"/>
        <v>1499.262190837065</v>
      </c>
      <c r="CP130" s="29">
        <f t="shared" si="1524"/>
        <v>1675.669944884602</v>
      </c>
      <c r="CQ130" s="29">
        <f t="shared" si="1525"/>
        <v>1409.6303995866344</v>
      </c>
      <c r="CR130" s="29">
        <f t="shared" si="1497"/>
        <v>1655.890365139511</v>
      </c>
      <c r="CS130" s="29">
        <f t="shared" si="1496"/>
        <v>1630.773196693076</v>
      </c>
      <c r="CT130" s="29">
        <f t="shared" si="1496"/>
        <v>1274.3982087495694</v>
      </c>
      <c r="CU130" s="29">
        <f t="shared" si="1496"/>
        <v>1469.0096348604891</v>
      </c>
      <c r="CV130" s="29">
        <f t="shared" si="1496"/>
        <v>1325.1634675803462</v>
      </c>
      <c r="CW130" s="29">
        <f t="shared" si="1496"/>
        <v>1033.9161701241426</v>
      </c>
      <c r="CX130" s="29">
        <f t="shared" si="1488"/>
        <v>1405.5718222528419</v>
      </c>
      <c r="CY130" s="29">
        <f t="shared" ref="CX130:DD169" si="1899">+AX130/$M130</f>
        <v>1836.2074897949431</v>
      </c>
      <c r="CZ130" s="29">
        <f t="shared" si="1899"/>
        <v>1815.6470269462484</v>
      </c>
      <c r="DA130" s="29">
        <f t="shared" si="1899"/>
        <v>1425.197209782983</v>
      </c>
      <c r="DB130" s="29">
        <f t="shared" si="1899"/>
        <v>1614.7464278332759</v>
      </c>
      <c r="DC130" s="29">
        <f t="shared" si="1899"/>
        <v>1282.3312435411644</v>
      </c>
      <c r="DD130" s="29">
        <f t="shared" si="1899"/>
        <v>1698.9497313124355</v>
      </c>
      <c r="DE130" s="29">
        <f t="shared" si="1526"/>
        <v>1463.6686290044781</v>
      </c>
      <c r="DF130" s="29">
        <f t="shared" si="1527"/>
        <v>1283.7219944884603</v>
      </c>
      <c r="DG130" s="29">
        <f t="shared" si="1528"/>
        <v>1523.3013468825352</v>
      </c>
      <c r="DH130" s="29">
        <f t="shared" si="1529"/>
        <v>1221.0399655528763</v>
      </c>
      <c r="DI130" s="29">
        <f t="shared" si="1530"/>
        <v>1510.2580985187735</v>
      </c>
      <c r="DJ130" s="29">
        <f t="shared" si="1531"/>
        <v>1270.9111264209439</v>
      </c>
      <c r="DK130" s="29">
        <f t="shared" si="1531"/>
        <v>1105.728570444368</v>
      </c>
      <c r="DL130" s="29">
        <f t="shared" si="1531"/>
        <v>1239.3428418877024</v>
      </c>
      <c r="DM130" s="29">
        <f t="shared" si="1531"/>
        <v>1440.2423630726835</v>
      </c>
      <c r="DN130" s="29">
        <f t="shared" si="1772"/>
        <v>1413.4689183603168</v>
      </c>
      <c r="DO130" s="29">
        <f t="shared" si="1772"/>
        <v>1412.4693971753359</v>
      </c>
      <c r="DP130" s="29">
        <f t="shared" si="1772"/>
        <v>1588.6226662073716</v>
      </c>
      <c r="DQ130" s="105">
        <f t="shared" si="1532"/>
        <v>1463.7008362039269</v>
      </c>
      <c r="DR130" s="51">
        <v>545400</v>
      </c>
      <c r="DS130" s="51">
        <v>545400</v>
      </c>
      <c r="DT130" s="51">
        <v>545400</v>
      </c>
      <c r="DU130" s="51">
        <v>545400</v>
      </c>
      <c r="DV130" s="51">
        <v>545400</v>
      </c>
      <c r="DW130" s="51">
        <v>545400</v>
      </c>
      <c r="DX130" s="51">
        <v>545400</v>
      </c>
      <c r="DY130" s="51">
        <v>545400</v>
      </c>
      <c r="DZ130" s="51">
        <v>545400</v>
      </c>
      <c r="EA130" s="51">
        <v>552672</v>
      </c>
      <c r="EB130" s="51">
        <v>572670</v>
      </c>
      <c r="EC130" s="51">
        <v>572670</v>
      </c>
      <c r="ED130" s="51">
        <v>572670</v>
      </c>
      <c r="EE130" s="51">
        <v>572670</v>
      </c>
      <c r="EF130" s="51">
        <v>572670</v>
      </c>
      <c r="EG130" s="51">
        <v>572670</v>
      </c>
      <c r="EH130" s="51">
        <v>572670</v>
      </c>
      <c r="EI130" s="51">
        <v>572670</v>
      </c>
      <c r="EJ130" s="51">
        <v>572670</v>
      </c>
      <c r="EK130" s="51">
        <v>572670</v>
      </c>
      <c r="EL130" s="51">
        <v>572670</v>
      </c>
      <c r="EM130" s="51">
        <v>580306</v>
      </c>
      <c r="EN130" s="51">
        <v>601304</v>
      </c>
      <c r="EO130" s="51">
        <v>601304</v>
      </c>
      <c r="EP130" s="51">
        <v>601304</v>
      </c>
      <c r="EQ130" s="51">
        <v>601304</v>
      </c>
      <c r="ER130" s="51">
        <v>601304</v>
      </c>
      <c r="ES130" s="25">
        <v>601304</v>
      </c>
      <c r="ET130" s="25">
        <v>601304</v>
      </c>
      <c r="EU130" s="25">
        <v>601304</v>
      </c>
      <c r="EV130" s="25">
        <v>601304</v>
      </c>
      <c r="EW130" s="25">
        <v>601304</v>
      </c>
      <c r="EX130" s="25">
        <v>601304</v>
      </c>
      <c r="EY130" s="25">
        <v>609321</v>
      </c>
      <c r="EZ130" s="25">
        <v>631369</v>
      </c>
      <c r="FA130" s="25">
        <v>631369</v>
      </c>
      <c r="FB130" s="25">
        <v>631369</v>
      </c>
      <c r="FC130" s="25">
        <v>631369</v>
      </c>
      <c r="FD130" s="25">
        <v>631369</v>
      </c>
      <c r="FE130" s="25">
        <v>631369</v>
      </c>
      <c r="FF130" s="25">
        <v>631369</v>
      </c>
      <c r="FG130" s="25">
        <v>631369</v>
      </c>
      <c r="FH130" s="25">
        <v>631369</v>
      </c>
      <c r="FI130" s="25">
        <v>631369</v>
      </c>
      <c r="FJ130" s="25">
        <v>631369</v>
      </c>
      <c r="FK130" s="25">
        <v>639787</v>
      </c>
      <c r="FL130" s="25">
        <v>662937</v>
      </c>
      <c r="FM130" s="25">
        <v>662937</v>
      </c>
      <c r="FN130" s="25">
        <v>662937</v>
      </c>
      <c r="FO130" s="25">
        <v>662937</v>
      </c>
      <c r="FP130" s="25">
        <v>662937</v>
      </c>
      <c r="FQ130" s="75">
        <v>662937</v>
      </c>
      <c r="FR130" s="28">
        <f t="shared" si="1058"/>
        <v>662937</v>
      </c>
      <c r="FS130" s="51">
        <v>0</v>
      </c>
      <c r="FT130" s="51">
        <v>356971.35240000009</v>
      </c>
      <c r="FU130" s="51">
        <v>253612</v>
      </c>
      <c r="FV130" s="51">
        <v>168107</v>
      </c>
      <c r="FW130" s="51">
        <v>199367</v>
      </c>
      <c r="FX130" s="51">
        <v>142143</v>
      </c>
      <c r="FY130" s="51">
        <v>159011</v>
      </c>
      <c r="FZ130" s="51">
        <v>108206</v>
      </c>
      <c r="GA130" s="51">
        <v>238991</v>
      </c>
      <c r="GB130" s="51">
        <v>120778</v>
      </c>
      <c r="GC130" s="51">
        <v>0</v>
      </c>
      <c r="GD130" s="51">
        <v>21388</v>
      </c>
      <c r="GE130" s="51">
        <v>185925.74000000011</v>
      </c>
      <c r="GF130" s="51">
        <v>316754.20979999995</v>
      </c>
      <c r="GG130" s="51">
        <v>187541.4800000001</v>
      </c>
      <c r="GH130" s="51">
        <v>221766.44839999999</v>
      </c>
      <c r="GI130" s="51">
        <v>233007.68260000006</v>
      </c>
      <c r="GJ130" s="51">
        <v>7815.1150000001071</v>
      </c>
      <c r="GK130" s="51">
        <v>158190.69279999996</v>
      </c>
      <c r="GL130" s="51">
        <v>155225</v>
      </c>
      <c r="GM130" s="51">
        <v>219925.16000000003</v>
      </c>
      <c r="GN130" s="51">
        <v>238148.14000000013</v>
      </c>
      <c r="GO130" s="51">
        <v>0</v>
      </c>
      <c r="GP130" s="51">
        <v>0</v>
      </c>
      <c r="GQ130" s="51">
        <v>8026</v>
      </c>
      <c r="GR130" s="51">
        <v>79722</v>
      </c>
      <c r="GS130" s="25">
        <v>0</v>
      </c>
      <c r="GT130" s="25">
        <v>71683</v>
      </c>
      <c r="GU130" s="25">
        <v>61475</v>
      </c>
      <c r="GV130" s="25">
        <v>0</v>
      </c>
      <c r="GW130" s="25">
        <v>0</v>
      </c>
      <c r="GX130" s="25">
        <v>0</v>
      </c>
      <c r="GY130" s="25">
        <v>0</v>
      </c>
      <c r="GZ130" s="25">
        <v>0</v>
      </c>
      <c r="HA130" s="25">
        <v>0</v>
      </c>
      <c r="HB130" s="25">
        <v>0</v>
      </c>
      <c r="HC130" s="75">
        <v>0</v>
      </c>
      <c r="HD130" s="75">
        <v>0</v>
      </c>
      <c r="HE130" s="75">
        <v>0</v>
      </c>
      <c r="HF130" s="75">
        <v>59118</v>
      </c>
      <c r="HG130" s="75">
        <v>0</v>
      </c>
      <c r="HH130" s="75">
        <v>0</v>
      </c>
      <c r="HI130" s="75">
        <v>0</v>
      </c>
      <c r="HJ130" s="75">
        <v>0</v>
      </c>
      <c r="HK130" s="75">
        <v>0</v>
      </c>
      <c r="HL130" s="75">
        <v>0</v>
      </c>
      <c r="HM130" s="75">
        <v>0</v>
      </c>
      <c r="HN130" s="75">
        <v>0</v>
      </c>
      <c r="HO130" s="75">
        <v>0</v>
      </c>
      <c r="HP130" s="75">
        <v>0</v>
      </c>
      <c r="HQ130" s="75">
        <v>0</v>
      </c>
      <c r="HR130" s="75">
        <v>0</v>
      </c>
      <c r="HS130" s="51">
        <f t="shared" si="1265"/>
        <v>545400</v>
      </c>
      <c r="HT130" s="51">
        <f t="shared" si="1266"/>
        <v>902371.35240000009</v>
      </c>
      <c r="HU130" s="51">
        <f t="shared" si="1267"/>
        <v>799012</v>
      </c>
      <c r="HV130" s="51">
        <f t="shared" si="1268"/>
        <v>713507</v>
      </c>
      <c r="HW130" s="51">
        <f t="shared" si="1269"/>
        <v>744767</v>
      </c>
      <c r="HX130" s="51">
        <f t="shared" si="1270"/>
        <v>687543</v>
      </c>
      <c r="HY130" s="51">
        <f t="shared" si="1271"/>
        <v>704411</v>
      </c>
      <c r="HZ130" s="51">
        <f t="shared" si="1272"/>
        <v>653606</v>
      </c>
      <c r="IA130" s="51">
        <f t="shared" si="1273"/>
        <v>784391</v>
      </c>
      <c r="IB130" s="51">
        <f t="shared" si="1274"/>
        <v>673450</v>
      </c>
      <c r="IC130" s="51">
        <f t="shared" si="1275"/>
        <v>572670</v>
      </c>
      <c r="ID130" s="51">
        <f t="shared" si="1276"/>
        <v>594058</v>
      </c>
      <c r="IE130" s="51">
        <f t="shared" si="1277"/>
        <v>758595.74000000011</v>
      </c>
      <c r="IF130" s="51">
        <f t="shared" si="1278"/>
        <v>889424.20979999995</v>
      </c>
      <c r="IG130" s="51">
        <f t="shared" si="1279"/>
        <v>760211.4800000001</v>
      </c>
      <c r="IH130" s="51">
        <f t="shared" si="1280"/>
        <v>794436.44839999999</v>
      </c>
      <c r="II130" s="51">
        <f t="shared" si="1281"/>
        <v>805677.68260000006</v>
      </c>
      <c r="IJ130" s="51">
        <f t="shared" si="1282"/>
        <v>580485.11500000011</v>
      </c>
      <c r="IK130" s="51">
        <f t="shared" si="1283"/>
        <v>730860.69279999996</v>
      </c>
      <c r="IL130" s="51">
        <f t="shared" si="1284"/>
        <v>727895</v>
      </c>
      <c r="IM130" s="51">
        <f t="shared" si="1285"/>
        <v>792595.16</v>
      </c>
      <c r="IN130" s="51">
        <f t="shared" si="1286"/>
        <v>818454.14000000013</v>
      </c>
      <c r="IO130" s="51">
        <f t="shared" si="1287"/>
        <v>601304</v>
      </c>
      <c r="IP130" s="51">
        <f t="shared" si="1288"/>
        <v>601304</v>
      </c>
      <c r="IQ130" s="51">
        <f t="shared" si="1494"/>
        <v>609330</v>
      </c>
      <c r="IR130" s="51">
        <f t="shared" si="1495"/>
        <v>681026</v>
      </c>
      <c r="IS130" s="51">
        <f t="shared" si="1618"/>
        <v>601304</v>
      </c>
      <c r="IT130" s="51">
        <f t="shared" si="1619"/>
        <v>672987</v>
      </c>
      <c r="IU130" s="51">
        <f t="shared" si="1136"/>
        <v>662779</v>
      </c>
      <c r="IV130" s="51">
        <f t="shared" si="1137"/>
        <v>601304</v>
      </c>
      <c r="IW130" s="51">
        <f t="shared" si="1889"/>
        <v>601304</v>
      </c>
      <c r="IX130" s="25">
        <f t="shared" si="1289"/>
        <v>601304</v>
      </c>
      <c r="IY130" s="25">
        <f t="shared" si="1890"/>
        <v>601304</v>
      </c>
      <c r="IZ130" s="25">
        <f t="shared" si="1891"/>
        <v>609321</v>
      </c>
      <c r="JA130" s="25">
        <f t="shared" si="1896"/>
        <v>631369</v>
      </c>
      <c r="JB130" s="25">
        <f t="shared" si="1293"/>
        <v>631369</v>
      </c>
      <c r="JC130" s="25">
        <f t="shared" si="1294"/>
        <v>631369</v>
      </c>
      <c r="JD130" s="25">
        <f t="shared" si="1892"/>
        <v>631369</v>
      </c>
      <c r="JE130" s="25">
        <f t="shared" si="1893"/>
        <v>631369</v>
      </c>
      <c r="JF130" s="25">
        <f t="shared" si="1897"/>
        <v>690487</v>
      </c>
      <c r="JG130" s="25">
        <f t="shared" si="1898"/>
        <v>631369</v>
      </c>
      <c r="JH130" s="25">
        <f t="shared" si="1736"/>
        <v>631369</v>
      </c>
      <c r="JI130" s="25">
        <f t="shared" si="1737"/>
        <v>631369</v>
      </c>
      <c r="JJ130" s="25">
        <f t="shared" si="1854"/>
        <v>631369</v>
      </c>
      <c r="JK130" s="25">
        <f t="shared" si="1855"/>
        <v>631369</v>
      </c>
      <c r="JL130" s="25">
        <f t="shared" si="1894"/>
        <v>639787</v>
      </c>
      <c r="JM130" s="25">
        <f t="shared" si="1895"/>
        <v>662937</v>
      </c>
      <c r="JN130" s="25">
        <f t="shared" si="1295"/>
        <v>662937</v>
      </c>
      <c r="JO130" s="25">
        <f t="shared" si="1296"/>
        <v>662937</v>
      </c>
      <c r="JP130" s="25">
        <f t="shared" si="1662"/>
        <v>662937</v>
      </c>
      <c r="JQ130" s="25">
        <f t="shared" si="1663"/>
        <v>662937</v>
      </c>
      <c r="JR130" s="25">
        <f t="shared" si="1664"/>
        <v>662937</v>
      </c>
      <c r="JS130" s="28">
        <f t="shared" si="1059"/>
        <v>662937</v>
      </c>
      <c r="JT130" s="30">
        <f t="shared" si="1138"/>
        <v>100</v>
      </c>
      <c r="JU130" s="30">
        <f t="shared" si="1139"/>
        <v>165.45129306930696</v>
      </c>
      <c r="JV130" s="30">
        <f t="shared" si="1140"/>
        <v>146.50018335166851</v>
      </c>
      <c r="JW130" s="30">
        <f t="shared" si="1141"/>
        <v>130.82269893656033</v>
      </c>
      <c r="JX130" s="30">
        <f t="shared" si="1142"/>
        <v>136.55427209387605</v>
      </c>
      <c r="JY130" s="30">
        <f t="shared" si="1143"/>
        <v>126.06215621562156</v>
      </c>
      <c r="JZ130" s="30">
        <f t="shared" si="1144"/>
        <v>129.15493215988266</v>
      </c>
      <c r="KA130" s="30">
        <f t="shared" si="1145"/>
        <v>119.83975064173084</v>
      </c>
      <c r="KB130" s="30">
        <f t="shared" si="1146"/>
        <v>143.81939860652733</v>
      </c>
      <c r="KC130" s="30">
        <f t="shared" si="1147"/>
        <v>123.47818115144848</v>
      </c>
      <c r="KD130" s="30">
        <f t="shared" si="1148"/>
        <v>105</v>
      </c>
      <c r="KE130" s="30">
        <f t="shared" si="1149"/>
        <v>108.92152548588192</v>
      </c>
      <c r="KF130" s="30">
        <f t="shared" si="1150"/>
        <v>139.08979464613131</v>
      </c>
      <c r="KG130" s="30">
        <f t="shared" si="1151"/>
        <v>163.07741287128712</v>
      </c>
      <c r="KH130" s="30">
        <f t="shared" si="1152"/>
        <v>139.38604327099378</v>
      </c>
      <c r="KI130" s="30">
        <f t="shared" si="1153"/>
        <v>145.66124833149982</v>
      </c>
      <c r="KJ130" s="30">
        <f t="shared" si="1154"/>
        <v>147.72234737807116</v>
      </c>
      <c r="KK130" s="30">
        <f t="shared" si="1155"/>
        <v>106.43291437477083</v>
      </c>
      <c r="KL130" s="30">
        <f t="shared" si="1156"/>
        <v>134.00452746607994</v>
      </c>
      <c r="KM130" s="30">
        <f t="shared" si="1157"/>
        <v>133.46076274294097</v>
      </c>
      <c r="KN130" s="30">
        <f t="shared" si="1158"/>
        <v>145.3236450311698</v>
      </c>
      <c r="KO130" s="30">
        <f t="shared" si="1159"/>
        <v>150.06493215988269</v>
      </c>
      <c r="KP130" s="30">
        <f t="shared" si="1160"/>
        <v>110.25009167583426</v>
      </c>
      <c r="KQ130" s="30">
        <f t="shared" si="1161"/>
        <v>110.25009167583426</v>
      </c>
      <c r="KR130" s="30">
        <f t="shared" si="1162"/>
        <v>111.72167216721672</v>
      </c>
      <c r="KS130" s="30">
        <f t="shared" si="1163"/>
        <v>124.86725339200586</v>
      </c>
      <c r="KT130" s="30">
        <f t="shared" si="1164"/>
        <v>110.25009167583426</v>
      </c>
      <c r="KU130" s="30">
        <f t="shared" si="1165"/>
        <v>123.39328932893289</v>
      </c>
      <c r="KV130" s="30">
        <f t="shared" si="1166"/>
        <v>121.52163549688302</v>
      </c>
      <c r="KW130" s="30">
        <f t="shared" si="1167"/>
        <v>110.25009167583426</v>
      </c>
      <c r="KX130" s="30">
        <f t="shared" si="1168"/>
        <v>110.25009167583426</v>
      </c>
      <c r="KY130" s="30">
        <f t="shared" si="1169"/>
        <v>110.25009167583426</v>
      </c>
      <c r="KZ130" s="30">
        <f t="shared" si="1170"/>
        <v>110.25009167583426</v>
      </c>
      <c r="LA130" s="30">
        <f t="shared" si="1171"/>
        <v>111.72002200220022</v>
      </c>
      <c r="LB130" s="30">
        <f t="shared" si="1171"/>
        <v>115.76255958929227</v>
      </c>
      <c r="LC130" s="30">
        <f t="shared" si="1171"/>
        <v>115.76255958929227</v>
      </c>
      <c r="LD130" s="30">
        <f t="shared" si="1171"/>
        <v>115.76255958929227</v>
      </c>
      <c r="LE130" s="30">
        <f t="shared" si="1369"/>
        <v>115.76255958929227</v>
      </c>
      <c r="LF130" s="30">
        <f t="shared" si="1369"/>
        <v>115.76255958929227</v>
      </c>
      <c r="LG130" s="30">
        <f t="shared" si="1369"/>
        <v>126.6019435276861</v>
      </c>
      <c r="LH130" s="30">
        <f t="shared" si="1369"/>
        <v>115.76255958929227</v>
      </c>
      <c r="LI130" s="30">
        <f t="shared" si="1369"/>
        <v>115.76255958929227</v>
      </c>
      <c r="LJ130" s="30">
        <f t="shared" si="1533"/>
        <v>115.76255958929227</v>
      </c>
      <c r="LK130" s="30">
        <f t="shared" si="1533"/>
        <v>115.76255958929227</v>
      </c>
      <c r="LL130" s="30">
        <f t="shared" si="1533"/>
        <v>115.76255958929227</v>
      </c>
      <c r="LM130" s="30">
        <f t="shared" si="1533"/>
        <v>117.30601393472681</v>
      </c>
      <c r="LN130" s="30">
        <f t="shared" si="1533"/>
        <v>121.55060506050604</v>
      </c>
      <c r="LO130" s="30">
        <f t="shared" si="1533"/>
        <v>121.55060506050604</v>
      </c>
      <c r="LP130" s="30">
        <f t="shared" si="1533"/>
        <v>121.55060506050604</v>
      </c>
      <c r="LQ130" s="30">
        <f t="shared" si="1533"/>
        <v>121.55060506050604</v>
      </c>
      <c r="LR130" s="30">
        <f t="shared" si="1534"/>
        <v>121.55060506050604</v>
      </c>
      <c r="LS130" s="30">
        <f t="shared" si="1534"/>
        <v>121.55060506050604</v>
      </c>
      <c r="LT130" s="69">
        <f t="shared" si="1060"/>
        <v>121.55060506050604</v>
      </c>
      <c r="LU130" s="40">
        <f t="shared" si="1061"/>
        <v>121.55060506050604</v>
      </c>
      <c r="LV130" s="40">
        <f t="shared" si="1062"/>
        <v>0</v>
      </c>
    </row>
    <row r="131" spans="1:334" x14ac:dyDescent="0.25">
      <c r="A131" s="21">
        <f t="shared" si="1063"/>
        <v>130</v>
      </c>
      <c r="B131" s="22" t="s">
        <v>6</v>
      </c>
      <c r="C131" s="21" t="s">
        <v>575</v>
      </c>
      <c r="D131" s="22" t="s">
        <v>7</v>
      </c>
      <c r="E131" s="23" t="s">
        <v>1257</v>
      </c>
      <c r="F131" s="21" t="s">
        <v>1257</v>
      </c>
      <c r="G131" s="32" t="s">
        <v>95</v>
      </c>
      <c r="H131" s="24" t="s">
        <v>463</v>
      </c>
      <c r="I131" s="21" t="s">
        <v>196</v>
      </c>
      <c r="J131" s="94">
        <v>41297</v>
      </c>
      <c r="K131" s="94"/>
      <c r="L131" s="21" t="s">
        <v>275</v>
      </c>
      <c r="M131" s="51">
        <v>1239</v>
      </c>
      <c r="N131" s="51">
        <v>2069</v>
      </c>
      <c r="O131" s="26">
        <v>0.13</v>
      </c>
      <c r="P131" s="52">
        <v>334162.96000000002</v>
      </c>
      <c r="Q131" s="52">
        <v>668653.25000000012</v>
      </c>
      <c r="R131" s="52">
        <v>582557.27</v>
      </c>
      <c r="S131" s="52">
        <v>785453.39</v>
      </c>
      <c r="T131" s="51">
        <v>774021.46000000008</v>
      </c>
      <c r="U131" s="51">
        <v>382872.08</v>
      </c>
      <c r="V131" s="51">
        <v>507514.5400000001</v>
      </c>
      <c r="W131" s="51">
        <v>399378.7</v>
      </c>
      <c r="X131" s="51">
        <v>603009.75</v>
      </c>
      <c r="Y131" s="51">
        <v>594918.5</v>
      </c>
      <c r="Z131" s="51">
        <v>379789.89</v>
      </c>
      <c r="AA131" s="51">
        <v>484103.1399999999</v>
      </c>
      <c r="AB131" s="51">
        <v>482631.30999999994</v>
      </c>
      <c r="AC131" s="51">
        <v>537392.93999999994</v>
      </c>
      <c r="AD131" s="51">
        <v>531459.48</v>
      </c>
      <c r="AE131" s="51">
        <v>844793.13</v>
      </c>
      <c r="AF131" s="51">
        <v>662571.85</v>
      </c>
      <c r="AG131" s="51">
        <v>384142.16</v>
      </c>
      <c r="AH131" s="51">
        <v>552508.29</v>
      </c>
      <c r="AI131" s="51">
        <v>325687.52</v>
      </c>
      <c r="AJ131" s="51">
        <v>515446.66</v>
      </c>
      <c r="AK131" s="51">
        <v>688319.98</v>
      </c>
      <c r="AL131" s="51">
        <v>476657.33</v>
      </c>
      <c r="AM131" s="51">
        <v>350348.38</v>
      </c>
      <c r="AN131" s="51">
        <v>549320.82999999996</v>
      </c>
      <c r="AO131" s="51">
        <v>611255</v>
      </c>
      <c r="AP131" s="51">
        <v>509823.11</v>
      </c>
      <c r="AQ131" s="51">
        <v>968901.64</v>
      </c>
      <c r="AR131" s="51">
        <v>773964.51</v>
      </c>
      <c r="AS131" s="51">
        <v>502314.69</v>
      </c>
      <c r="AT131" s="51">
        <v>624467.56000000006</v>
      </c>
      <c r="AU131" s="25">
        <v>710239.68417806865</v>
      </c>
      <c r="AV131" s="25">
        <v>360928.87020143186</v>
      </c>
      <c r="AW131" s="25">
        <v>440044.54</v>
      </c>
      <c r="AX131" s="25">
        <v>560762.76692383189</v>
      </c>
      <c r="AY131" s="25">
        <v>676199.71894346667</v>
      </c>
      <c r="AZ131" s="25">
        <v>0</v>
      </c>
      <c r="BA131" s="25">
        <v>0</v>
      </c>
      <c r="BB131" s="25">
        <v>0</v>
      </c>
      <c r="BC131" s="25">
        <v>0</v>
      </c>
      <c r="BD131" s="75">
        <v>0</v>
      </c>
      <c r="BE131" s="75">
        <v>0</v>
      </c>
      <c r="BF131" s="75">
        <v>0</v>
      </c>
      <c r="BG131" s="75">
        <v>0</v>
      </c>
      <c r="BH131" s="75">
        <v>0</v>
      </c>
      <c r="BI131" s="75">
        <v>0</v>
      </c>
      <c r="BJ131" s="75">
        <v>0</v>
      </c>
      <c r="BK131" s="75">
        <v>0</v>
      </c>
      <c r="BL131" s="75">
        <v>0</v>
      </c>
      <c r="BM131" s="75">
        <v>0</v>
      </c>
      <c r="BN131" s="75">
        <v>0</v>
      </c>
      <c r="BO131" s="75">
        <v>0</v>
      </c>
      <c r="BP131" s="28">
        <f t="shared" si="1057"/>
        <v>0</v>
      </c>
      <c r="BQ131" s="29">
        <f t="shared" si="1499"/>
        <v>269.70376109765942</v>
      </c>
      <c r="BR131" s="29">
        <f t="shared" si="1500"/>
        <v>539.67171105730438</v>
      </c>
      <c r="BS131" s="29">
        <f t="shared" si="1501"/>
        <v>470.1834301856336</v>
      </c>
      <c r="BT131" s="29">
        <f t="shared" si="1502"/>
        <v>633.94139628732853</v>
      </c>
      <c r="BU131" s="29">
        <f t="shared" si="1503"/>
        <v>624.71465698143675</v>
      </c>
      <c r="BV131" s="29">
        <f t="shared" si="1504"/>
        <v>309.01701372074257</v>
      </c>
      <c r="BW131" s="29">
        <f t="shared" si="1505"/>
        <v>409.6162550443907</v>
      </c>
      <c r="BX131" s="29">
        <f t="shared" si="1506"/>
        <v>322.33954802259888</v>
      </c>
      <c r="BY131" s="29">
        <f t="shared" si="1507"/>
        <v>486.6906779661017</v>
      </c>
      <c r="BZ131" s="29">
        <f t="shared" si="1508"/>
        <v>480.1602098466505</v>
      </c>
      <c r="CA131" s="29">
        <f t="shared" si="1509"/>
        <v>306.52937046004843</v>
      </c>
      <c r="CB131" s="29">
        <f t="shared" si="1510"/>
        <v>390.72085552865207</v>
      </c>
      <c r="CC131" s="29">
        <f t="shared" si="1511"/>
        <v>389.53293785310728</v>
      </c>
      <c r="CD131" s="29">
        <f t="shared" si="1512"/>
        <v>433.7311864406779</v>
      </c>
      <c r="CE131" s="29">
        <f t="shared" si="1513"/>
        <v>428.94227602905568</v>
      </c>
      <c r="CF131" s="29">
        <f t="shared" si="1514"/>
        <v>681.8346489104116</v>
      </c>
      <c r="CG131" s="29">
        <f t="shared" si="1515"/>
        <v>534.76339790153349</v>
      </c>
      <c r="CH131" s="29">
        <f t="shared" si="1516"/>
        <v>310.04209846650525</v>
      </c>
      <c r="CI131" s="29">
        <f t="shared" si="1517"/>
        <v>445.93082324455207</v>
      </c>
      <c r="CJ131" s="29">
        <f t="shared" si="1518"/>
        <v>262.86321226795803</v>
      </c>
      <c r="CK131" s="29">
        <f t="shared" si="1519"/>
        <v>416.01828894269568</v>
      </c>
      <c r="CL131" s="29">
        <f t="shared" si="1520"/>
        <v>555.54477804681198</v>
      </c>
      <c r="CM131" s="29">
        <f t="shared" si="1521"/>
        <v>384.7113236481033</v>
      </c>
      <c r="CN131" s="29">
        <f t="shared" si="1522"/>
        <v>282.76705407586763</v>
      </c>
      <c r="CO131" s="29">
        <f t="shared" si="1523"/>
        <v>443.3582163034705</v>
      </c>
      <c r="CP131" s="29">
        <f t="shared" si="1524"/>
        <v>493.34543987086357</v>
      </c>
      <c r="CQ131" s="29">
        <f t="shared" si="1525"/>
        <v>411.47950766747374</v>
      </c>
      <c r="CR131" s="29">
        <f t="shared" si="1497"/>
        <v>782.00293785310737</v>
      </c>
      <c r="CS131" s="29">
        <f t="shared" si="1496"/>
        <v>624.66869249394676</v>
      </c>
      <c r="CT131" s="29">
        <f t="shared" si="1496"/>
        <v>405.41944309927362</v>
      </c>
      <c r="CU131" s="29">
        <f t="shared" si="1496"/>
        <v>504.00933010492338</v>
      </c>
      <c r="CV131" s="29">
        <f t="shared" si="1496"/>
        <v>573.23622613242026</v>
      </c>
      <c r="CW131" s="29">
        <f t="shared" si="1496"/>
        <v>291.30659419001762</v>
      </c>
      <c r="CX131" s="29">
        <f t="shared" si="1899"/>
        <v>355.16104923325258</v>
      </c>
      <c r="CY131" s="29">
        <f t="shared" si="1899"/>
        <v>452.59303222262463</v>
      </c>
      <c r="CZ131" s="29">
        <f t="shared" si="1899"/>
        <v>545.76248502297551</v>
      </c>
      <c r="DA131" s="29">
        <f t="shared" si="1899"/>
        <v>0</v>
      </c>
      <c r="DB131" s="29">
        <f t="shared" si="1899"/>
        <v>0</v>
      </c>
      <c r="DC131" s="29">
        <f t="shared" si="1899"/>
        <v>0</v>
      </c>
      <c r="DD131" s="29">
        <f t="shared" si="1899"/>
        <v>0</v>
      </c>
      <c r="DE131" s="29">
        <f t="shared" si="1526"/>
        <v>0</v>
      </c>
      <c r="DF131" s="29">
        <f t="shared" si="1527"/>
        <v>0</v>
      </c>
      <c r="DG131" s="29">
        <f t="shared" si="1528"/>
        <v>0</v>
      </c>
      <c r="DH131" s="29">
        <f t="shared" si="1529"/>
        <v>0</v>
      </c>
      <c r="DI131" s="29">
        <f t="shared" si="1530"/>
        <v>0</v>
      </c>
      <c r="DJ131" s="29">
        <f t="shared" si="1531"/>
        <v>0</v>
      </c>
      <c r="DK131" s="29">
        <f t="shared" si="1531"/>
        <v>0</v>
      </c>
      <c r="DL131" s="29">
        <f t="shared" si="1531"/>
        <v>0</v>
      </c>
      <c r="DM131" s="29">
        <f t="shared" si="1531"/>
        <v>0</v>
      </c>
      <c r="DN131" s="29">
        <f t="shared" si="1772"/>
        <v>0</v>
      </c>
      <c r="DO131" s="29">
        <f t="shared" si="1772"/>
        <v>0</v>
      </c>
      <c r="DP131" s="29">
        <f t="shared" si="1772"/>
        <v>0</v>
      </c>
      <c r="DQ131" s="105">
        <f t="shared" si="1532"/>
        <v>0</v>
      </c>
      <c r="DR131" s="51">
        <v>310350</v>
      </c>
      <c r="DS131" s="51">
        <v>310350</v>
      </c>
      <c r="DT131" s="51">
        <v>310350</v>
      </c>
      <c r="DU131" s="51">
        <v>310350</v>
      </c>
      <c r="DV131" s="51">
        <v>310350</v>
      </c>
      <c r="DW131" s="51">
        <v>310350</v>
      </c>
      <c r="DX131" s="51">
        <v>310350</v>
      </c>
      <c r="DY131" s="51">
        <v>310350</v>
      </c>
      <c r="DZ131" s="51">
        <v>310350</v>
      </c>
      <c r="EA131" s="51">
        <v>318626</v>
      </c>
      <c r="EB131" s="51">
        <v>341385</v>
      </c>
      <c r="EC131" s="51">
        <v>341385</v>
      </c>
      <c r="ED131" s="51">
        <v>0</v>
      </c>
      <c r="EE131" s="51">
        <v>0</v>
      </c>
      <c r="EF131" s="51">
        <v>0</v>
      </c>
      <c r="EG131" s="51">
        <v>0</v>
      </c>
      <c r="EH131" s="51">
        <v>0</v>
      </c>
      <c r="EI131" s="51">
        <v>0</v>
      </c>
      <c r="EJ131" s="51">
        <v>0</v>
      </c>
      <c r="EK131" s="51">
        <v>0</v>
      </c>
      <c r="EL131" s="51">
        <v>0</v>
      </c>
      <c r="EM131" s="51">
        <v>0</v>
      </c>
      <c r="EN131" s="51">
        <v>372420</v>
      </c>
      <c r="EO131" s="51">
        <v>372420</v>
      </c>
      <c r="EP131" s="51">
        <v>372420</v>
      </c>
      <c r="EQ131" s="51">
        <v>372420</v>
      </c>
      <c r="ER131" s="51">
        <v>372420</v>
      </c>
      <c r="ES131" s="25">
        <v>372420</v>
      </c>
      <c r="ET131" s="25">
        <v>0</v>
      </c>
      <c r="EU131" s="25">
        <v>0</v>
      </c>
      <c r="EV131" s="25">
        <v>0</v>
      </c>
      <c r="EW131" s="25">
        <v>0</v>
      </c>
      <c r="EX131" s="25">
        <v>0</v>
      </c>
      <c r="EY131" s="25">
        <v>0</v>
      </c>
      <c r="EZ131" s="25">
        <v>0</v>
      </c>
      <c r="FA131" s="25">
        <v>0</v>
      </c>
      <c r="FB131" s="25">
        <v>0</v>
      </c>
      <c r="FC131" s="25">
        <v>0</v>
      </c>
      <c r="FD131" s="25">
        <v>0</v>
      </c>
      <c r="FE131" s="25">
        <v>0</v>
      </c>
      <c r="FF131" s="25">
        <v>0</v>
      </c>
      <c r="FG131" s="25">
        <v>0</v>
      </c>
      <c r="FH131" s="25">
        <v>0</v>
      </c>
      <c r="FI131" s="25">
        <v>0</v>
      </c>
      <c r="FJ131" s="25">
        <v>0</v>
      </c>
      <c r="FK131" s="25">
        <v>0</v>
      </c>
      <c r="FL131" s="25">
        <v>0</v>
      </c>
      <c r="FM131" s="25">
        <v>0</v>
      </c>
      <c r="FN131" s="25">
        <v>0</v>
      </c>
      <c r="FO131" s="25">
        <v>0</v>
      </c>
      <c r="FP131" s="25">
        <v>0</v>
      </c>
      <c r="FQ131" s="75">
        <v>0</v>
      </c>
      <c r="FR131" s="28">
        <f t="shared" si="1058"/>
        <v>0</v>
      </c>
      <c r="FS131" s="51">
        <v>0</v>
      </c>
      <c r="FT131" s="51">
        <v>0</v>
      </c>
      <c r="FU131" s="51">
        <v>0</v>
      </c>
      <c r="FV131" s="51">
        <v>0</v>
      </c>
      <c r="FW131" s="51">
        <v>0</v>
      </c>
      <c r="FX131" s="51">
        <v>0</v>
      </c>
      <c r="FY131" s="51">
        <v>0</v>
      </c>
      <c r="FZ131" s="51">
        <v>0</v>
      </c>
      <c r="GA131" s="51">
        <v>0</v>
      </c>
      <c r="GB131" s="51">
        <v>0</v>
      </c>
      <c r="GC131" s="51">
        <v>0</v>
      </c>
      <c r="GD131" s="51">
        <v>0</v>
      </c>
      <c r="GE131" s="51">
        <v>0</v>
      </c>
      <c r="GF131" s="51">
        <v>0</v>
      </c>
      <c r="GG131" s="51">
        <v>0</v>
      </c>
      <c r="GH131" s="51">
        <v>0</v>
      </c>
      <c r="GI131" s="51">
        <v>0</v>
      </c>
      <c r="GJ131" s="51">
        <v>0</v>
      </c>
      <c r="GK131" s="51">
        <v>0</v>
      </c>
      <c r="GL131" s="51">
        <v>0</v>
      </c>
      <c r="GM131" s="51">
        <v>0</v>
      </c>
      <c r="GN131" s="51">
        <v>0</v>
      </c>
      <c r="GO131" s="51">
        <v>0</v>
      </c>
      <c r="GP131" s="51">
        <v>0</v>
      </c>
      <c r="GQ131" s="25">
        <v>0</v>
      </c>
      <c r="GR131" s="25">
        <v>0</v>
      </c>
      <c r="GS131" s="25">
        <v>0</v>
      </c>
      <c r="GT131" s="25">
        <v>0</v>
      </c>
      <c r="GU131" s="25">
        <v>0</v>
      </c>
      <c r="GV131" s="25">
        <v>0</v>
      </c>
      <c r="GW131" s="25">
        <v>0</v>
      </c>
      <c r="GX131" s="25">
        <v>0</v>
      </c>
      <c r="GY131" s="25">
        <v>0</v>
      </c>
      <c r="GZ131" s="25">
        <v>0</v>
      </c>
      <c r="HA131" s="25">
        <v>0</v>
      </c>
      <c r="HB131" s="25">
        <v>0</v>
      </c>
      <c r="HC131" s="75">
        <v>0</v>
      </c>
      <c r="HD131" s="75">
        <v>0</v>
      </c>
      <c r="HE131" s="75">
        <v>0</v>
      </c>
      <c r="HF131" s="75">
        <v>0</v>
      </c>
      <c r="HG131" s="75">
        <v>0</v>
      </c>
      <c r="HH131" s="75">
        <v>0</v>
      </c>
      <c r="HI131" s="75">
        <v>0</v>
      </c>
      <c r="HJ131" s="75">
        <v>0</v>
      </c>
      <c r="HK131" s="75">
        <v>0</v>
      </c>
      <c r="HL131" s="75">
        <v>0</v>
      </c>
      <c r="HM131" s="75">
        <v>0</v>
      </c>
      <c r="HN131" s="75">
        <v>0</v>
      </c>
      <c r="HO131" s="75">
        <v>0</v>
      </c>
      <c r="HP131" s="75">
        <v>0</v>
      </c>
      <c r="HQ131" s="75">
        <v>0</v>
      </c>
      <c r="HR131" s="75">
        <v>0</v>
      </c>
      <c r="HS131" s="51">
        <f t="shared" si="1265"/>
        <v>310350</v>
      </c>
      <c r="HT131" s="51">
        <f t="shared" si="1266"/>
        <v>310350</v>
      </c>
      <c r="HU131" s="51">
        <f t="shared" si="1267"/>
        <v>310350</v>
      </c>
      <c r="HV131" s="51">
        <f t="shared" si="1268"/>
        <v>310350</v>
      </c>
      <c r="HW131" s="51">
        <f t="shared" si="1269"/>
        <v>310350</v>
      </c>
      <c r="HX131" s="51">
        <f t="shared" si="1270"/>
        <v>310350</v>
      </c>
      <c r="HY131" s="51">
        <f t="shared" si="1271"/>
        <v>310350</v>
      </c>
      <c r="HZ131" s="51">
        <f t="shared" si="1272"/>
        <v>310350</v>
      </c>
      <c r="IA131" s="51">
        <f t="shared" si="1273"/>
        <v>310350</v>
      </c>
      <c r="IB131" s="51">
        <f t="shared" si="1274"/>
        <v>318626</v>
      </c>
      <c r="IC131" s="51">
        <f t="shared" si="1275"/>
        <v>341385</v>
      </c>
      <c r="ID131" s="51">
        <f t="shared" si="1276"/>
        <v>341385</v>
      </c>
      <c r="IE131" s="51">
        <f t="shared" si="1277"/>
        <v>0</v>
      </c>
      <c r="IF131" s="51">
        <f t="shared" si="1278"/>
        <v>0</v>
      </c>
      <c r="IG131" s="51">
        <f t="shared" si="1279"/>
        <v>0</v>
      </c>
      <c r="IH131" s="51">
        <f t="shared" si="1280"/>
        <v>0</v>
      </c>
      <c r="II131" s="51">
        <f t="shared" si="1281"/>
        <v>0</v>
      </c>
      <c r="IJ131" s="51">
        <f t="shared" si="1282"/>
        <v>0</v>
      </c>
      <c r="IK131" s="51">
        <f t="shared" si="1283"/>
        <v>0</v>
      </c>
      <c r="IL131" s="51">
        <f t="shared" si="1284"/>
        <v>0</v>
      </c>
      <c r="IM131" s="51">
        <f t="shared" si="1285"/>
        <v>0</v>
      </c>
      <c r="IN131" s="51">
        <f t="shared" si="1286"/>
        <v>0</v>
      </c>
      <c r="IO131" s="51">
        <f t="shared" si="1287"/>
        <v>372420</v>
      </c>
      <c r="IP131" s="51">
        <f t="shared" si="1288"/>
        <v>372420</v>
      </c>
      <c r="IQ131" s="51">
        <f t="shared" ref="IQ131:IQ169" si="1900">+EP131+GQ131</f>
        <v>372420</v>
      </c>
      <c r="IR131" s="51">
        <f t="shared" ref="IR131:IR169" si="1901">+EQ131+GR131</f>
        <v>372420</v>
      </c>
      <c r="IS131" s="51">
        <f t="shared" si="1618"/>
        <v>372420</v>
      </c>
      <c r="IT131" s="51">
        <f t="shared" si="1619"/>
        <v>372420</v>
      </c>
      <c r="IU131" s="51">
        <f t="shared" si="1136"/>
        <v>0</v>
      </c>
      <c r="IV131" s="51">
        <f t="shared" si="1137"/>
        <v>0</v>
      </c>
      <c r="IW131" s="51">
        <f t="shared" si="1889"/>
        <v>0</v>
      </c>
      <c r="IX131" s="25">
        <f t="shared" si="1289"/>
        <v>0</v>
      </c>
      <c r="IY131" s="25">
        <f t="shared" si="1890"/>
        <v>0</v>
      </c>
      <c r="IZ131" s="25">
        <f t="shared" si="1891"/>
        <v>0</v>
      </c>
      <c r="JA131" s="25">
        <f t="shared" si="1896"/>
        <v>0</v>
      </c>
      <c r="JB131" s="25">
        <f t="shared" si="1293"/>
        <v>0</v>
      </c>
      <c r="JC131" s="25">
        <f t="shared" si="1294"/>
        <v>0</v>
      </c>
      <c r="JD131" s="25">
        <f t="shared" si="1892"/>
        <v>0</v>
      </c>
      <c r="JE131" s="25">
        <f t="shared" si="1893"/>
        <v>0</v>
      </c>
      <c r="JF131" s="25">
        <f t="shared" si="1897"/>
        <v>0</v>
      </c>
      <c r="JG131" s="25">
        <f t="shared" si="1898"/>
        <v>0</v>
      </c>
      <c r="JH131" s="25">
        <f t="shared" si="1736"/>
        <v>0</v>
      </c>
      <c r="JI131" s="25">
        <f t="shared" si="1737"/>
        <v>0</v>
      </c>
      <c r="JJ131" s="25">
        <f t="shared" si="1854"/>
        <v>0</v>
      </c>
      <c r="JK131" s="25">
        <f t="shared" si="1855"/>
        <v>0</v>
      </c>
      <c r="JL131" s="25">
        <f t="shared" si="1894"/>
        <v>0</v>
      </c>
      <c r="JM131" s="25">
        <f t="shared" si="1895"/>
        <v>0</v>
      </c>
      <c r="JN131" s="25">
        <f t="shared" si="1295"/>
        <v>0</v>
      </c>
      <c r="JO131" s="25">
        <f t="shared" si="1296"/>
        <v>0</v>
      </c>
      <c r="JP131" s="25">
        <f t="shared" si="1662"/>
        <v>0</v>
      </c>
      <c r="JQ131" s="25">
        <f t="shared" si="1663"/>
        <v>0</v>
      </c>
      <c r="JR131" s="25">
        <f t="shared" si="1664"/>
        <v>0</v>
      </c>
      <c r="JS131" s="28">
        <f t="shared" si="1059"/>
        <v>0</v>
      </c>
      <c r="JT131" s="30">
        <f t="shared" si="1138"/>
        <v>150</v>
      </c>
      <c r="JU131" s="30">
        <f t="shared" si="1139"/>
        <v>150</v>
      </c>
      <c r="JV131" s="30">
        <f t="shared" si="1140"/>
        <v>150</v>
      </c>
      <c r="JW131" s="30">
        <f t="shared" si="1141"/>
        <v>150</v>
      </c>
      <c r="JX131" s="30">
        <f t="shared" si="1142"/>
        <v>150</v>
      </c>
      <c r="JY131" s="30">
        <f t="shared" si="1143"/>
        <v>150</v>
      </c>
      <c r="JZ131" s="30">
        <f t="shared" si="1144"/>
        <v>150</v>
      </c>
      <c r="KA131" s="30">
        <f t="shared" si="1145"/>
        <v>150</v>
      </c>
      <c r="KB131" s="30">
        <f t="shared" si="1146"/>
        <v>150</v>
      </c>
      <c r="KC131" s="30">
        <f t="shared" si="1147"/>
        <v>154</v>
      </c>
      <c r="KD131" s="30">
        <f t="shared" si="1148"/>
        <v>165</v>
      </c>
      <c r="KE131" s="30">
        <f t="shared" si="1149"/>
        <v>165</v>
      </c>
      <c r="KF131" s="30">
        <f t="shared" si="1150"/>
        <v>0</v>
      </c>
      <c r="KG131" s="30">
        <f t="shared" si="1151"/>
        <v>0</v>
      </c>
      <c r="KH131" s="30">
        <f t="shared" si="1152"/>
        <v>0</v>
      </c>
      <c r="KI131" s="30">
        <f t="shared" si="1153"/>
        <v>0</v>
      </c>
      <c r="KJ131" s="30">
        <f t="shared" si="1154"/>
        <v>0</v>
      </c>
      <c r="KK131" s="30">
        <f t="shared" si="1155"/>
        <v>0</v>
      </c>
      <c r="KL131" s="30">
        <f t="shared" si="1156"/>
        <v>0</v>
      </c>
      <c r="KM131" s="30">
        <f t="shared" si="1157"/>
        <v>0</v>
      </c>
      <c r="KN131" s="30">
        <f t="shared" si="1158"/>
        <v>0</v>
      </c>
      <c r="KO131" s="30">
        <f t="shared" si="1159"/>
        <v>0</v>
      </c>
      <c r="KP131" s="30">
        <f t="shared" si="1160"/>
        <v>180</v>
      </c>
      <c r="KQ131" s="30">
        <f t="shared" si="1161"/>
        <v>180</v>
      </c>
      <c r="KR131" s="30">
        <f t="shared" si="1162"/>
        <v>180</v>
      </c>
      <c r="KS131" s="30">
        <f t="shared" si="1163"/>
        <v>180</v>
      </c>
      <c r="KT131" s="30">
        <f t="shared" si="1164"/>
        <v>180</v>
      </c>
      <c r="KU131" s="30">
        <f t="shared" si="1165"/>
        <v>180</v>
      </c>
      <c r="KV131" s="30">
        <f t="shared" si="1166"/>
        <v>0</v>
      </c>
      <c r="KW131" s="30">
        <f t="shared" si="1167"/>
        <v>0</v>
      </c>
      <c r="KX131" s="30">
        <f t="shared" si="1168"/>
        <v>0</v>
      </c>
      <c r="KY131" s="30">
        <f t="shared" si="1169"/>
        <v>0</v>
      </c>
      <c r="KZ131" s="30">
        <f t="shared" si="1170"/>
        <v>0</v>
      </c>
      <c r="LA131" s="30">
        <f t="shared" si="1171"/>
        <v>0</v>
      </c>
      <c r="LB131" s="30">
        <f t="shared" si="1171"/>
        <v>0</v>
      </c>
      <c r="LC131" s="30">
        <f t="shared" si="1171"/>
        <v>0</v>
      </c>
      <c r="LD131" s="30">
        <f t="shared" si="1171"/>
        <v>0</v>
      </c>
      <c r="LE131" s="30">
        <f t="shared" si="1369"/>
        <v>0</v>
      </c>
      <c r="LF131" s="30">
        <f t="shared" si="1369"/>
        <v>0</v>
      </c>
      <c r="LG131" s="30">
        <f t="shared" si="1369"/>
        <v>0</v>
      </c>
      <c r="LH131" s="30">
        <f t="shared" si="1369"/>
        <v>0</v>
      </c>
      <c r="LI131" s="30">
        <f t="shared" si="1369"/>
        <v>0</v>
      </c>
      <c r="LJ131" s="30">
        <f t="shared" si="1533"/>
        <v>0</v>
      </c>
      <c r="LK131" s="30">
        <f t="shared" si="1533"/>
        <v>0</v>
      </c>
      <c r="LL131" s="30">
        <f t="shared" si="1533"/>
        <v>0</v>
      </c>
      <c r="LM131" s="30">
        <f t="shared" si="1533"/>
        <v>0</v>
      </c>
      <c r="LN131" s="30">
        <f t="shared" si="1533"/>
        <v>0</v>
      </c>
      <c r="LO131" s="30">
        <f t="shared" si="1533"/>
        <v>0</v>
      </c>
      <c r="LP131" s="30">
        <f t="shared" si="1533"/>
        <v>0</v>
      </c>
      <c r="LQ131" s="30">
        <f t="shared" si="1533"/>
        <v>0</v>
      </c>
      <c r="LR131" s="30">
        <f t="shared" si="1534"/>
        <v>0</v>
      </c>
      <c r="LS131" s="30">
        <f t="shared" si="1534"/>
        <v>0</v>
      </c>
      <c r="LT131" s="69">
        <f t="shared" si="1060"/>
        <v>0</v>
      </c>
      <c r="LU131" s="40">
        <f t="shared" si="1061"/>
        <v>0</v>
      </c>
      <c r="LV131" s="40">
        <f t="shared" si="1062"/>
        <v>0</v>
      </c>
    </row>
    <row r="132" spans="1:334" x14ac:dyDescent="0.25">
      <c r="A132" s="21">
        <f t="shared" si="1063"/>
        <v>131</v>
      </c>
      <c r="B132" s="22" t="s">
        <v>6</v>
      </c>
      <c r="C132" s="21" t="s">
        <v>575</v>
      </c>
      <c r="D132" s="22" t="s">
        <v>7</v>
      </c>
      <c r="E132" s="23" t="s">
        <v>897</v>
      </c>
      <c r="F132" s="21" t="s">
        <v>1155</v>
      </c>
      <c r="G132" s="23" t="s">
        <v>765</v>
      </c>
      <c r="H132" s="24" t="s">
        <v>463</v>
      </c>
      <c r="I132" s="21" t="s">
        <v>196</v>
      </c>
      <c r="J132" s="94">
        <v>42504</v>
      </c>
      <c r="K132" s="94">
        <v>44240</v>
      </c>
      <c r="L132" s="21" t="s">
        <v>275</v>
      </c>
      <c r="M132" s="51">
        <v>1239</v>
      </c>
      <c r="N132" s="51">
        <v>2069</v>
      </c>
      <c r="O132" s="26">
        <v>0.13</v>
      </c>
      <c r="P132" s="52"/>
      <c r="Q132" s="52"/>
      <c r="R132" s="52"/>
      <c r="S132" s="52"/>
      <c r="T132" s="51"/>
      <c r="U132" s="51"/>
      <c r="V132" s="51"/>
      <c r="W132" s="51"/>
      <c r="X132" s="51"/>
      <c r="Y132" s="51">
        <v>0</v>
      </c>
      <c r="Z132" s="51">
        <v>0</v>
      </c>
      <c r="AA132" s="51"/>
      <c r="AB132" s="51"/>
      <c r="AC132" s="51"/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25">
        <v>0</v>
      </c>
      <c r="AP132" s="25">
        <v>0</v>
      </c>
      <c r="AQ132" s="25">
        <v>0</v>
      </c>
      <c r="AR132" s="25">
        <v>0</v>
      </c>
      <c r="AS132" s="25">
        <v>0</v>
      </c>
      <c r="AT132" s="25">
        <v>0</v>
      </c>
      <c r="AU132" s="25">
        <v>0</v>
      </c>
      <c r="AV132" s="25">
        <v>0</v>
      </c>
      <c r="AW132" s="25">
        <v>0</v>
      </c>
      <c r="AX132" s="25">
        <v>0</v>
      </c>
      <c r="AY132" s="25">
        <v>0</v>
      </c>
      <c r="AZ132" s="25">
        <v>0</v>
      </c>
      <c r="BA132" s="25">
        <v>466003.01138090354</v>
      </c>
      <c r="BB132" s="25">
        <v>478247</v>
      </c>
      <c r="BC132" s="25">
        <v>885427.26</v>
      </c>
      <c r="BD132" s="75">
        <v>504613</v>
      </c>
      <c r="BE132" s="75">
        <v>367699.20000000001</v>
      </c>
      <c r="BF132" s="75">
        <v>572047.81999999995</v>
      </c>
      <c r="BG132" s="75">
        <v>296054.15999999997</v>
      </c>
      <c r="BH132" s="75">
        <v>703321.06</v>
      </c>
      <c r="BI132" s="75">
        <v>1103776.76</v>
      </c>
      <c r="BJ132" s="75">
        <v>720299</v>
      </c>
      <c r="BK132" s="75">
        <v>654231</v>
      </c>
      <c r="BL132" s="75">
        <v>950061.98</v>
      </c>
      <c r="BM132" s="75">
        <v>734060</v>
      </c>
      <c r="BN132" s="75">
        <v>1006853.3</v>
      </c>
      <c r="BO132" s="75">
        <v>713529.48</v>
      </c>
      <c r="BP132" s="28">
        <f t="shared" ref="BP132:BP195" si="1902">+IFERROR((SUMIF(BL132:BO132,"&gt;0",BL132:BO132)/COUNTIF(BL132:BO132,"&gt;0")),0)</f>
        <v>851126.19000000006</v>
      </c>
      <c r="BQ132" s="29">
        <f t="shared" si="1499"/>
        <v>0</v>
      </c>
      <c r="BR132" s="29">
        <f t="shared" si="1500"/>
        <v>0</v>
      </c>
      <c r="BS132" s="29">
        <f t="shared" si="1501"/>
        <v>0</v>
      </c>
      <c r="BT132" s="29">
        <f t="shared" si="1502"/>
        <v>0</v>
      </c>
      <c r="BU132" s="29">
        <f t="shared" si="1503"/>
        <v>0</v>
      </c>
      <c r="BV132" s="29">
        <f t="shared" si="1504"/>
        <v>0</v>
      </c>
      <c r="BW132" s="29">
        <f t="shared" si="1505"/>
        <v>0</v>
      </c>
      <c r="BX132" s="29">
        <f t="shared" si="1506"/>
        <v>0</v>
      </c>
      <c r="BY132" s="29">
        <f t="shared" si="1507"/>
        <v>0</v>
      </c>
      <c r="BZ132" s="29">
        <f t="shared" si="1508"/>
        <v>0</v>
      </c>
      <c r="CA132" s="29">
        <f t="shared" si="1509"/>
        <v>0</v>
      </c>
      <c r="CB132" s="29">
        <f t="shared" si="1510"/>
        <v>0</v>
      </c>
      <c r="CC132" s="29">
        <f t="shared" si="1511"/>
        <v>0</v>
      </c>
      <c r="CD132" s="29">
        <f t="shared" si="1512"/>
        <v>0</v>
      </c>
      <c r="CE132" s="29">
        <f t="shared" si="1513"/>
        <v>0</v>
      </c>
      <c r="CF132" s="29">
        <f t="shared" si="1514"/>
        <v>0</v>
      </c>
      <c r="CG132" s="29">
        <f t="shared" si="1515"/>
        <v>0</v>
      </c>
      <c r="CH132" s="29">
        <f t="shared" si="1516"/>
        <v>0</v>
      </c>
      <c r="CI132" s="29">
        <f t="shared" si="1517"/>
        <v>0</v>
      </c>
      <c r="CJ132" s="29">
        <f t="shared" si="1518"/>
        <v>0</v>
      </c>
      <c r="CK132" s="29">
        <f t="shared" si="1519"/>
        <v>0</v>
      </c>
      <c r="CL132" s="29">
        <f t="shared" si="1520"/>
        <v>0</v>
      </c>
      <c r="CM132" s="29">
        <f t="shared" si="1521"/>
        <v>0</v>
      </c>
      <c r="CN132" s="29">
        <f t="shared" si="1522"/>
        <v>0</v>
      </c>
      <c r="CO132" s="29">
        <f t="shared" si="1523"/>
        <v>0</v>
      </c>
      <c r="CP132" s="29">
        <f t="shared" si="1524"/>
        <v>0</v>
      </c>
      <c r="CQ132" s="29">
        <f t="shared" si="1525"/>
        <v>0</v>
      </c>
      <c r="CR132" s="29">
        <f t="shared" si="1497"/>
        <v>0</v>
      </c>
      <c r="CS132" s="29">
        <f t="shared" si="1496"/>
        <v>0</v>
      </c>
      <c r="CT132" s="29">
        <f t="shared" si="1496"/>
        <v>0</v>
      </c>
      <c r="CU132" s="29">
        <f t="shared" si="1496"/>
        <v>0</v>
      </c>
      <c r="CV132" s="29">
        <f t="shared" si="1496"/>
        <v>0</v>
      </c>
      <c r="CW132" s="29">
        <f t="shared" si="1496"/>
        <v>0</v>
      </c>
      <c r="CX132" s="29">
        <f t="shared" si="1899"/>
        <v>0</v>
      </c>
      <c r="CY132" s="29">
        <f t="shared" si="1899"/>
        <v>0</v>
      </c>
      <c r="CZ132" s="29">
        <f t="shared" si="1899"/>
        <v>0</v>
      </c>
      <c r="DA132" s="29">
        <f t="shared" si="1899"/>
        <v>0</v>
      </c>
      <c r="DB132" s="29">
        <f t="shared" si="1899"/>
        <v>376.11219643333618</v>
      </c>
      <c r="DC132" s="29">
        <f t="shared" si="1899"/>
        <v>385.99435028248587</v>
      </c>
      <c r="DD132" s="29">
        <f t="shared" si="1899"/>
        <v>714.63055690072645</v>
      </c>
      <c r="DE132" s="29">
        <f t="shared" si="1526"/>
        <v>407.27441485068601</v>
      </c>
      <c r="DF132" s="29">
        <f t="shared" si="1527"/>
        <v>296.77094430992736</v>
      </c>
      <c r="DG132" s="29">
        <f t="shared" si="1528"/>
        <v>461.70122679580305</v>
      </c>
      <c r="DH132" s="29">
        <f t="shared" si="1529"/>
        <v>238.94605326876513</v>
      </c>
      <c r="DI132" s="29">
        <f t="shared" si="1530"/>
        <v>567.65218724778049</v>
      </c>
      <c r="DJ132" s="29">
        <f t="shared" si="1531"/>
        <v>890.86098466505246</v>
      </c>
      <c r="DK132" s="29">
        <f t="shared" si="1531"/>
        <v>581.35512510088779</v>
      </c>
      <c r="DL132" s="29">
        <f t="shared" si="1531"/>
        <v>528.03147699757869</v>
      </c>
      <c r="DM132" s="29">
        <f t="shared" si="1531"/>
        <v>766.79740112994352</v>
      </c>
      <c r="DN132" s="29">
        <f t="shared" si="1772"/>
        <v>592.46166263115413</v>
      </c>
      <c r="DO132" s="29">
        <f t="shared" si="1772"/>
        <v>812.63381759483457</v>
      </c>
      <c r="DP132" s="29">
        <f t="shared" si="1772"/>
        <v>575.89142857142861</v>
      </c>
      <c r="DQ132" s="105">
        <f t="shared" si="1532"/>
        <v>686.94607748184023</v>
      </c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>
        <v>198637</v>
      </c>
      <c r="FD132" s="25">
        <v>331061</v>
      </c>
      <c r="FE132" s="25">
        <v>331061</v>
      </c>
      <c r="FF132" s="25">
        <v>331061</v>
      </c>
      <c r="FG132" s="25">
        <v>331061</v>
      </c>
      <c r="FH132" s="25">
        <v>331061</v>
      </c>
      <c r="FI132" s="25">
        <v>331061</v>
      </c>
      <c r="FJ132" s="25">
        <v>331061</v>
      </c>
      <c r="FK132" s="25">
        <v>331061</v>
      </c>
      <c r="FL132" s="25">
        <v>331061</v>
      </c>
      <c r="FM132" s="25">
        <v>331061</v>
      </c>
      <c r="FN132" s="25">
        <v>331061</v>
      </c>
      <c r="FO132" s="25">
        <v>343475</v>
      </c>
      <c r="FP132" s="25">
        <v>351752</v>
      </c>
      <c r="FQ132" s="75">
        <v>351752</v>
      </c>
      <c r="FR132" s="28">
        <f t="shared" ref="FR132:FR195" si="1903">+IFERROR(SUMIF(FN132:FQ132,"&gt;0",FN132:FQ132)/COUNTIF(FN132:FQ132,"&gt;0"),0)</f>
        <v>344510</v>
      </c>
      <c r="FS132" s="51">
        <v>0</v>
      </c>
      <c r="FT132" s="51">
        <v>0</v>
      </c>
      <c r="FU132" s="51">
        <v>0</v>
      </c>
      <c r="FV132" s="51">
        <v>0</v>
      </c>
      <c r="FW132" s="51">
        <v>0</v>
      </c>
      <c r="FX132" s="51">
        <v>0</v>
      </c>
      <c r="FY132" s="51">
        <v>0</v>
      </c>
      <c r="FZ132" s="51">
        <v>0</v>
      </c>
      <c r="GA132" s="51">
        <v>0</v>
      </c>
      <c r="GB132" s="51">
        <v>0</v>
      </c>
      <c r="GC132" s="51">
        <v>0</v>
      </c>
      <c r="GD132" s="51">
        <v>0</v>
      </c>
      <c r="GE132" s="51">
        <v>0</v>
      </c>
      <c r="GF132" s="51">
        <v>0</v>
      </c>
      <c r="GG132" s="51">
        <v>0</v>
      </c>
      <c r="GH132" s="51">
        <v>0</v>
      </c>
      <c r="GI132" s="51">
        <v>0</v>
      </c>
      <c r="GJ132" s="51">
        <v>0</v>
      </c>
      <c r="GK132" s="51">
        <v>0</v>
      </c>
      <c r="GL132" s="51">
        <v>0</v>
      </c>
      <c r="GM132" s="51">
        <v>0</v>
      </c>
      <c r="GN132" s="51">
        <v>0</v>
      </c>
      <c r="GO132" s="51">
        <v>0</v>
      </c>
      <c r="GP132" s="51">
        <v>0</v>
      </c>
      <c r="GQ132" s="25">
        <v>0</v>
      </c>
      <c r="GR132" s="25">
        <v>0</v>
      </c>
      <c r="GS132" s="25">
        <v>0</v>
      </c>
      <c r="GT132" s="25">
        <v>0</v>
      </c>
      <c r="GU132" s="25">
        <v>0</v>
      </c>
      <c r="GV132" s="25">
        <v>0</v>
      </c>
      <c r="GW132" s="25">
        <v>0</v>
      </c>
      <c r="GX132" s="25">
        <v>0</v>
      </c>
      <c r="GY132" s="25">
        <v>0</v>
      </c>
      <c r="GZ132" s="25">
        <v>0</v>
      </c>
      <c r="HA132" s="25">
        <v>0</v>
      </c>
      <c r="HB132" s="25">
        <v>0</v>
      </c>
      <c r="HC132" s="75">
        <v>0</v>
      </c>
      <c r="HD132" s="75">
        <v>0</v>
      </c>
      <c r="HE132" s="75">
        <v>0</v>
      </c>
      <c r="HF132" s="75">
        <v>0</v>
      </c>
      <c r="HG132" s="75">
        <v>0</v>
      </c>
      <c r="HH132" s="75">
        <v>0</v>
      </c>
      <c r="HI132" s="75">
        <v>0</v>
      </c>
      <c r="HJ132" s="75">
        <v>0</v>
      </c>
      <c r="HK132" s="75">
        <v>0</v>
      </c>
      <c r="HL132" s="75">
        <v>0</v>
      </c>
      <c r="HM132" s="75">
        <v>0</v>
      </c>
      <c r="HN132" s="75">
        <v>0</v>
      </c>
      <c r="HO132" s="75">
        <v>0</v>
      </c>
      <c r="HP132" s="75">
        <v>0</v>
      </c>
      <c r="HQ132" s="75">
        <v>0</v>
      </c>
      <c r="HR132" s="75">
        <v>0</v>
      </c>
      <c r="HS132" s="51">
        <f t="shared" ref="HS132" si="1904">+DR132+FS132</f>
        <v>0</v>
      </c>
      <c r="HT132" s="51">
        <f t="shared" ref="HT132" si="1905">+DS132+FT132</f>
        <v>0</v>
      </c>
      <c r="HU132" s="51">
        <f t="shared" ref="HU132" si="1906">+DT132+FU132</f>
        <v>0</v>
      </c>
      <c r="HV132" s="51">
        <f t="shared" ref="HV132" si="1907">+DU132+FV132</f>
        <v>0</v>
      </c>
      <c r="HW132" s="51">
        <f t="shared" ref="HW132" si="1908">+DV132+FW132</f>
        <v>0</v>
      </c>
      <c r="HX132" s="51">
        <f t="shared" ref="HX132" si="1909">+DW132+FX132</f>
        <v>0</v>
      </c>
      <c r="HY132" s="51">
        <f t="shared" ref="HY132" si="1910">+DX132+FY132</f>
        <v>0</v>
      </c>
      <c r="HZ132" s="51">
        <f t="shared" ref="HZ132" si="1911">+DY132+FZ132</f>
        <v>0</v>
      </c>
      <c r="IA132" s="51">
        <f t="shared" ref="IA132" si="1912">+DZ132+GA132</f>
        <v>0</v>
      </c>
      <c r="IB132" s="51">
        <f t="shared" ref="IB132" si="1913">+EA132+GB132</f>
        <v>0</v>
      </c>
      <c r="IC132" s="51">
        <f t="shared" ref="IC132" si="1914">+EB132+GC132</f>
        <v>0</v>
      </c>
      <c r="ID132" s="51">
        <f t="shared" ref="ID132" si="1915">+EC132+GD132</f>
        <v>0</v>
      </c>
      <c r="IE132" s="51">
        <f t="shared" ref="IE132" si="1916">+ED132+GE132</f>
        <v>0</v>
      </c>
      <c r="IF132" s="51">
        <f t="shared" ref="IF132" si="1917">+EE132+GF132</f>
        <v>0</v>
      </c>
      <c r="IG132" s="51">
        <f t="shared" ref="IG132" si="1918">+EF132+GG132</f>
        <v>0</v>
      </c>
      <c r="IH132" s="51">
        <f t="shared" ref="IH132" si="1919">+EG132+GH132</f>
        <v>0</v>
      </c>
      <c r="II132" s="51">
        <f t="shared" ref="II132" si="1920">+EH132+GI132</f>
        <v>0</v>
      </c>
      <c r="IJ132" s="51">
        <f t="shared" ref="IJ132" si="1921">+EI132+GJ132</f>
        <v>0</v>
      </c>
      <c r="IK132" s="51">
        <f t="shared" ref="IK132" si="1922">+EJ132+GK132</f>
        <v>0</v>
      </c>
      <c r="IL132" s="51">
        <f t="shared" ref="IL132" si="1923">+EK132+GL132</f>
        <v>0</v>
      </c>
      <c r="IM132" s="51">
        <f t="shared" ref="IM132" si="1924">+EL132+GM132</f>
        <v>0</v>
      </c>
      <c r="IN132" s="51">
        <f t="shared" ref="IN132" si="1925">+EM132+GN132</f>
        <v>0</v>
      </c>
      <c r="IO132" s="51">
        <f t="shared" ref="IO132" si="1926">+EN132+GO132</f>
        <v>0</v>
      </c>
      <c r="IP132" s="51">
        <f t="shared" ref="IP132" si="1927">+EO132+GP132</f>
        <v>0</v>
      </c>
      <c r="IQ132" s="51">
        <f t="shared" ref="IQ132" si="1928">+EP132+GQ132</f>
        <v>0</v>
      </c>
      <c r="IR132" s="51">
        <f t="shared" ref="IR132" si="1929">+EQ132+GR132</f>
        <v>0</v>
      </c>
      <c r="IS132" s="51">
        <f t="shared" ref="IS132" si="1930">+ER132+GS132</f>
        <v>0</v>
      </c>
      <c r="IT132" s="51">
        <f t="shared" ref="IT132" si="1931">+ES132+GT132</f>
        <v>0</v>
      </c>
      <c r="IU132" s="51">
        <f t="shared" ref="IU132" si="1932">+ET132+GU132</f>
        <v>0</v>
      </c>
      <c r="IV132" s="51">
        <f t="shared" ref="IV132" si="1933">+EU132+GV132</f>
        <v>0</v>
      </c>
      <c r="IW132" s="51">
        <f t="shared" ref="IW132" si="1934">+EV132+GW132</f>
        <v>0</v>
      </c>
      <c r="IX132" s="25">
        <f t="shared" ref="IX132" si="1935">+EW132+GX132</f>
        <v>0</v>
      </c>
      <c r="IY132" s="25">
        <f t="shared" ref="IY132" si="1936">+EX132+GY132</f>
        <v>0</v>
      </c>
      <c r="IZ132" s="25">
        <f t="shared" ref="IZ132" si="1937">+EY132+GZ132</f>
        <v>0</v>
      </c>
      <c r="JA132" s="25">
        <f t="shared" ref="JA132" si="1938">+EZ132+HA132</f>
        <v>0</v>
      </c>
      <c r="JB132" s="25">
        <f t="shared" ref="JB132" si="1939">+FA132+HB132</f>
        <v>0</v>
      </c>
      <c r="JC132" s="25">
        <f t="shared" ref="JC132" si="1940">+FB132+HC132</f>
        <v>0</v>
      </c>
      <c r="JD132" s="25">
        <f t="shared" si="1892"/>
        <v>198637</v>
      </c>
      <c r="JE132" s="25">
        <f t="shared" si="1893"/>
        <v>331061</v>
      </c>
      <c r="JF132" s="25">
        <f t="shared" si="1897"/>
        <v>331061</v>
      </c>
      <c r="JG132" s="25">
        <f t="shared" si="1898"/>
        <v>331061</v>
      </c>
      <c r="JH132" s="25">
        <f t="shared" si="1736"/>
        <v>331061</v>
      </c>
      <c r="JI132" s="25">
        <f t="shared" si="1737"/>
        <v>331061</v>
      </c>
      <c r="JJ132" s="25">
        <f t="shared" si="1854"/>
        <v>331061</v>
      </c>
      <c r="JK132" s="25">
        <f t="shared" si="1855"/>
        <v>331061</v>
      </c>
      <c r="JL132" s="25">
        <f t="shared" si="1894"/>
        <v>331061</v>
      </c>
      <c r="JM132" s="25">
        <f t="shared" si="1895"/>
        <v>331061</v>
      </c>
      <c r="JN132" s="25">
        <f t="shared" si="1295"/>
        <v>331061</v>
      </c>
      <c r="JO132" s="25">
        <f t="shared" si="1296"/>
        <v>331061</v>
      </c>
      <c r="JP132" s="25">
        <f t="shared" si="1662"/>
        <v>343475</v>
      </c>
      <c r="JQ132" s="25">
        <f t="shared" si="1663"/>
        <v>351752</v>
      </c>
      <c r="JR132" s="25">
        <f t="shared" si="1664"/>
        <v>351752</v>
      </c>
      <c r="JS132" s="28">
        <f t="shared" ref="JS132:JS195" si="1941">+IFERROR(SUMIF(JO132:JR132,"&gt;0",JO132:JR132)/COUNTIF(JO132:JR132,"&gt;0"),0)</f>
        <v>344510</v>
      </c>
      <c r="JT132" s="30">
        <f t="shared" ref="JT132" si="1942">+HS132/$N132</f>
        <v>0</v>
      </c>
      <c r="JU132" s="30">
        <f t="shared" ref="JU132" si="1943">+HT132/$N132</f>
        <v>0</v>
      </c>
      <c r="JV132" s="30">
        <f t="shared" ref="JV132" si="1944">+HU132/$N132</f>
        <v>0</v>
      </c>
      <c r="JW132" s="30">
        <f t="shared" ref="JW132" si="1945">+HV132/$N132</f>
        <v>0</v>
      </c>
      <c r="JX132" s="30">
        <f t="shared" ref="JX132" si="1946">+HW132/$N132</f>
        <v>0</v>
      </c>
      <c r="JY132" s="30">
        <f t="shared" ref="JY132" si="1947">+HX132/$N132</f>
        <v>0</v>
      </c>
      <c r="JZ132" s="30">
        <f t="shared" ref="JZ132" si="1948">+HY132/$N132</f>
        <v>0</v>
      </c>
      <c r="KA132" s="30">
        <f t="shared" ref="KA132" si="1949">+HZ132/$N132</f>
        <v>0</v>
      </c>
      <c r="KB132" s="30">
        <f t="shared" ref="KB132" si="1950">+IA132/$N132</f>
        <v>0</v>
      </c>
      <c r="KC132" s="30">
        <f t="shared" ref="KC132" si="1951">+IB132/$N132</f>
        <v>0</v>
      </c>
      <c r="KD132" s="30">
        <f t="shared" ref="KD132" si="1952">+IC132/$N132</f>
        <v>0</v>
      </c>
      <c r="KE132" s="30">
        <f t="shared" ref="KE132" si="1953">+ID132/$N132</f>
        <v>0</v>
      </c>
      <c r="KF132" s="30">
        <f t="shared" ref="KF132" si="1954">+IE132/$N132</f>
        <v>0</v>
      </c>
      <c r="KG132" s="30">
        <f t="shared" ref="KG132" si="1955">+IF132/$N132</f>
        <v>0</v>
      </c>
      <c r="KH132" s="30">
        <f t="shared" ref="KH132" si="1956">+IG132/$N132</f>
        <v>0</v>
      </c>
      <c r="KI132" s="30">
        <f t="shared" ref="KI132" si="1957">+IH132/$N132</f>
        <v>0</v>
      </c>
      <c r="KJ132" s="30">
        <f t="shared" ref="KJ132" si="1958">+II132/$N132</f>
        <v>0</v>
      </c>
      <c r="KK132" s="30">
        <f t="shared" ref="KK132" si="1959">+IJ132/$N132</f>
        <v>0</v>
      </c>
      <c r="KL132" s="30">
        <f t="shared" ref="KL132" si="1960">+IK132/$N132</f>
        <v>0</v>
      </c>
      <c r="KM132" s="30">
        <f t="shared" ref="KM132" si="1961">+IL132/$N132</f>
        <v>0</v>
      </c>
      <c r="KN132" s="30">
        <f t="shared" ref="KN132" si="1962">+IM132/$N132</f>
        <v>0</v>
      </c>
      <c r="KO132" s="30">
        <f t="shared" ref="KO132" si="1963">+IN132/$N132</f>
        <v>0</v>
      </c>
      <c r="KP132" s="30">
        <f t="shared" ref="KP132" si="1964">+IO132/$N132</f>
        <v>0</v>
      </c>
      <c r="KQ132" s="30">
        <f t="shared" ref="KQ132" si="1965">+IP132/$N132</f>
        <v>0</v>
      </c>
      <c r="KR132" s="30">
        <f t="shared" ref="KR132" si="1966">+IQ132/$N132</f>
        <v>0</v>
      </c>
      <c r="KS132" s="30">
        <f t="shared" ref="KS132" si="1967">+IR132/$N132</f>
        <v>0</v>
      </c>
      <c r="KT132" s="30">
        <f t="shared" ref="KT132" si="1968">+IS132/$N132</f>
        <v>0</v>
      </c>
      <c r="KU132" s="30">
        <f t="shared" ref="KU132" si="1969">+IT132/$N132</f>
        <v>0</v>
      </c>
      <c r="KV132" s="30">
        <f t="shared" ref="KV132" si="1970">+IU132/$N132</f>
        <v>0</v>
      </c>
      <c r="KW132" s="30">
        <f t="shared" ref="KW132" si="1971">+IV132/$N132</f>
        <v>0</v>
      </c>
      <c r="KX132" s="30">
        <f t="shared" ref="KX132" si="1972">+IW132/$N132</f>
        <v>0</v>
      </c>
      <c r="KY132" s="30">
        <f t="shared" ref="KY132" si="1973">+IX132/$N132</f>
        <v>0</v>
      </c>
      <c r="KZ132" s="30">
        <f t="shared" ref="KZ132:LD132" si="1974">+IY132/$N132</f>
        <v>0</v>
      </c>
      <c r="LA132" s="30">
        <f t="shared" si="1974"/>
        <v>0</v>
      </c>
      <c r="LB132" s="30">
        <f t="shared" si="1974"/>
        <v>0</v>
      </c>
      <c r="LC132" s="30">
        <f t="shared" si="1974"/>
        <v>0</v>
      </c>
      <c r="LD132" s="30">
        <f t="shared" si="1974"/>
        <v>0</v>
      </c>
      <c r="LE132" s="30">
        <f t="shared" ref="LE132:LS132" si="1975">+JD132/$N132</f>
        <v>96.006283228612858</v>
      </c>
      <c r="LF132" s="30">
        <f t="shared" si="1975"/>
        <v>160.01014983083616</v>
      </c>
      <c r="LG132" s="30">
        <f t="shared" si="1975"/>
        <v>160.01014983083616</v>
      </c>
      <c r="LH132" s="30">
        <f t="shared" si="1975"/>
        <v>160.01014983083616</v>
      </c>
      <c r="LI132" s="30">
        <f t="shared" si="1975"/>
        <v>160.01014983083616</v>
      </c>
      <c r="LJ132" s="30">
        <f t="shared" si="1975"/>
        <v>160.01014983083616</v>
      </c>
      <c r="LK132" s="30">
        <f t="shared" si="1975"/>
        <v>160.01014983083616</v>
      </c>
      <c r="LL132" s="30">
        <f t="shared" si="1975"/>
        <v>160.01014983083616</v>
      </c>
      <c r="LM132" s="30">
        <f t="shared" si="1975"/>
        <v>160.01014983083616</v>
      </c>
      <c r="LN132" s="30">
        <f t="shared" si="1975"/>
        <v>160.01014983083616</v>
      </c>
      <c r="LO132" s="30">
        <f t="shared" si="1975"/>
        <v>160.01014983083616</v>
      </c>
      <c r="LP132" s="30">
        <f t="shared" si="1975"/>
        <v>160.01014983083616</v>
      </c>
      <c r="LQ132" s="30">
        <f t="shared" si="1975"/>
        <v>166.01014983083616</v>
      </c>
      <c r="LR132" s="30">
        <f t="shared" si="1975"/>
        <v>170.01063315611407</v>
      </c>
      <c r="LS132" s="30">
        <f t="shared" si="1975"/>
        <v>170.01063315611407</v>
      </c>
      <c r="LT132" s="69">
        <f t="shared" ref="LT132:LT195" si="1976">+IFERROR(SUMIF(LP132:LS132,"&gt;0",LP132:LS132)/COUNTIF(LP132:LS132,"&gt;0"),0)</f>
        <v>166.51039149347511</v>
      </c>
      <c r="LU132" s="40">
        <f t="shared" ref="LU132:LU195" si="1977">+FQ132/N132</f>
        <v>170.01063315611407</v>
      </c>
      <c r="LV132" s="40">
        <f t="shared" ref="LV132:LV195" si="1978">+(HR132/N132)</f>
        <v>0</v>
      </c>
    </row>
    <row r="133" spans="1:334" x14ac:dyDescent="0.25">
      <c r="A133" s="21">
        <f t="shared" si="1063"/>
        <v>132</v>
      </c>
      <c r="B133" s="22" t="s">
        <v>6</v>
      </c>
      <c r="C133" s="21" t="s">
        <v>576</v>
      </c>
      <c r="D133" s="22" t="s">
        <v>7</v>
      </c>
      <c r="E133" s="23" t="s">
        <v>898</v>
      </c>
      <c r="F133" s="21" t="s">
        <v>1156</v>
      </c>
      <c r="G133" s="32" t="s">
        <v>96</v>
      </c>
      <c r="H133" s="24" t="s">
        <v>1509</v>
      </c>
      <c r="I133" s="21" t="s">
        <v>196</v>
      </c>
      <c r="J133" s="94">
        <v>41297</v>
      </c>
      <c r="K133" s="94">
        <v>42794</v>
      </c>
      <c r="L133" s="21" t="s">
        <v>275</v>
      </c>
      <c r="M133" s="51">
        <v>180</v>
      </c>
      <c r="N133" s="51">
        <v>301</v>
      </c>
      <c r="O133" s="26">
        <v>0.08</v>
      </c>
      <c r="P133" s="52">
        <v>269950</v>
      </c>
      <c r="Q133" s="52">
        <v>346850</v>
      </c>
      <c r="R133" s="52">
        <v>400000</v>
      </c>
      <c r="S133" s="52">
        <v>360000</v>
      </c>
      <c r="T133" s="51">
        <v>500000</v>
      </c>
      <c r="U133" s="51">
        <v>385000</v>
      </c>
      <c r="V133" s="51">
        <v>420000</v>
      </c>
      <c r="W133" s="51">
        <v>331000</v>
      </c>
      <c r="X133" s="51">
        <v>528000</v>
      </c>
      <c r="Y133" s="51">
        <v>380000</v>
      </c>
      <c r="Z133" s="51">
        <v>378000</v>
      </c>
      <c r="AA133" s="51">
        <v>286000</v>
      </c>
      <c r="AB133" s="51">
        <v>257000</v>
      </c>
      <c r="AC133" s="51">
        <v>400000</v>
      </c>
      <c r="AD133" s="51">
        <v>350000</v>
      </c>
      <c r="AE133" s="51">
        <v>291000</v>
      </c>
      <c r="AF133" s="51">
        <v>450350</v>
      </c>
      <c r="AG133" s="51">
        <v>450000</v>
      </c>
      <c r="AH133" s="51">
        <v>425248.95</v>
      </c>
      <c r="AI133" s="51">
        <v>433537.11</v>
      </c>
      <c r="AJ133" s="51">
        <v>401750</v>
      </c>
      <c r="AK133" s="51">
        <v>353727</v>
      </c>
      <c r="AL133" s="51">
        <v>273600</v>
      </c>
      <c r="AM133" s="51">
        <v>265905</v>
      </c>
      <c r="AN133" s="51">
        <v>410400</v>
      </c>
      <c r="AO133" s="51">
        <v>312160.5</v>
      </c>
      <c r="AP133" s="51">
        <v>307800</v>
      </c>
      <c r="AQ133" s="51">
        <v>359100</v>
      </c>
      <c r="AR133" s="51">
        <v>342000</v>
      </c>
      <c r="AS133" s="51">
        <v>290700</v>
      </c>
      <c r="AT133" s="51">
        <v>136800</v>
      </c>
      <c r="AU133" s="25">
        <v>87942.857142857145</v>
      </c>
      <c r="AV133" s="25">
        <v>153900</v>
      </c>
      <c r="AW133" s="25">
        <v>175275</v>
      </c>
      <c r="AX133" s="25">
        <v>436185.84240000002</v>
      </c>
      <c r="AY133" s="25">
        <v>525977.76</v>
      </c>
      <c r="AZ133" s="25">
        <v>94819.5</v>
      </c>
      <c r="BA133" s="25">
        <v>182620</v>
      </c>
      <c r="BB133" s="25">
        <v>66690</v>
      </c>
      <c r="BC133" s="25">
        <v>96059.25</v>
      </c>
      <c r="BD133" s="75">
        <v>102600</v>
      </c>
      <c r="BE133" s="75">
        <v>82935</v>
      </c>
      <c r="BF133" s="75">
        <v>68995.62</v>
      </c>
      <c r="BG133" s="75">
        <v>80349.34</v>
      </c>
      <c r="BH133" s="75">
        <v>39757.5</v>
      </c>
      <c r="BI133" s="75">
        <v>22742.35</v>
      </c>
      <c r="BJ133" s="75">
        <v>17030.57</v>
      </c>
      <c r="BK133" s="75">
        <v>0</v>
      </c>
      <c r="BL133" s="75">
        <v>0</v>
      </c>
      <c r="BM133" s="75">
        <v>0</v>
      </c>
      <c r="BN133" s="75">
        <v>0</v>
      </c>
      <c r="BO133" s="75">
        <v>0</v>
      </c>
      <c r="BP133" s="28">
        <f t="shared" si="1902"/>
        <v>0</v>
      </c>
      <c r="BQ133" s="29">
        <f t="shared" si="1499"/>
        <v>1499.7222222222222</v>
      </c>
      <c r="BR133" s="29">
        <f t="shared" si="1500"/>
        <v>1926.9444444444443</v>
      </c>
      <c r="BS133" s="29">
        <f t="shared" si="1501"/>
        <v>2222.2222222222222</v>
      </c>
      <c r="BT133" s="29">
        <f t="shared" si="1502"/>
        <v>2000</v>
      </c>
      <c r="BU133" s="29">
        <f t="shared" si="1503"/>
        <v>2777.7777777777778</v>
      </c>
      <c r="BV133" s="29">
        <f t="shared" si="1504"/>
        <v>2138.8888888888887</v>
      </c>
      <c r="BW133" s="29">
        <f t="shared" si="1505"/>
        <v>2333.3333333333335</v>
      </c>
      <c r="BX133" s="29">
        <f t="shared" si="1506"/>
        <v>1838.8888888888889</v>
      </c>
      <c r="BY133" s="29">
        <f t="shared" si="1507"/>
        <v>2933.3333333333335</v>
      </c>
      <c r="BZ133" s="29">
        <f t="shared" si="1508"/>
        <v>2111.1111111111113</v>
      </c>
      <c r="CA133" s="29">
        <f t="shared" si="1509"/>
        <v>2100</v>
      </c>
      <c r="CB133" s="29">
        <f t="shared" si="1510"/>
        <v>1588.8888888888889</v>
      </c>
      <c r="CC133" s="29">
        <f t="shared" si="1511"/>
        <v>1427.7777777777778</v>
      </c>
      <c r="CD133" s="29">
        <f t="shared" si="1512"/>
        <v>2222.2222222222222</v>
      </c>
      <c r="CE133" s="29">
        <f t="shared" si="1513"/>
        <v>1944.4444444444443</v>
      </c>
      <c r="CF133" s="29">
        <f t="shared" si="1514"/>
        <v>1616.6666666666667</v>
      </c>
      <c r="CG133" s="29">
        <f t="shared" si="1515"/>
        <v>2501.9444444444443</v>
      </c>
      <c r="CH133" s="29">
        <f t="shared" si="1516"/>
        <v>2500</v>
      </c>
      <c r="CI133" s="29">
        <f t="shared" si="1517"/>
        <v>2362.4941666666668</v>
      </c>
      <c r="CJ133" s="29">
        <f t="shared" si="1518"/>
        <v>2408.5394999999999</v>
      </c>
      <c r="CK133" s="29">
        <f t="shared" si="1519"/>
        <v>2231.9444444444443</v>
      </c>
      <c r="CL133" s="29">
        <f t="shared" si="1520"/>
        <v>1965.15</v>
      </c>
      <c r="CM133" s="29">
        <f t="shared" si="1521"/>
        <v>1520</v>
      </c>
      <c r="CN133" s="29">
        <f t="shared" si="1522"/>
        <v>1477.25</v>
      </c>
      <c r="CO133" s="29">
        <f t="shared" si="1523"/>
        <v>2280</v>
      </c>
      <c r="CP133" s="29">
        <f t="shared" si="1524"/>
        <v>1734.2249999999999</v>
      </c>
      <c r="CQ133" s="29">
        <f t="shared" si="1525"/>
        <v>1710</v>
      </c>
      <c r="CR133" s="29">
        <f t="shared" si="1497"/>
        <v>1995</v>
      </c>
      <c r="CS133" s="29">
        <f t="shared" si="1496"/>
        <v>1900</v>
      </c>
      <c r="CT133" s="29">
        <f t="shared" si="1496"/>
        <v>1615</v>
      </c>
      <c r="CU133" s="29">
        <f t="shared" si="1496"/>
        <v>760</v>
      </c>
      <c r="CV133" s="29">
        <f t="shared" si="1496"/>
        <v>488.57142857142856</v>
      </c>
      <c r="CW133" s="29">
        <f t="shared" si="1496"/>
        <v>855</v>
      </c>
      <c r="CX133" s="29">
        <f t="shared" si="1899"/>
        <v>973.75</v>
      </c>
      <c r="CY133" s="29">
        <f t="shared" si="1899"/>
        <v>2423.25468</v>
      </c>
      <c r="CZ133" s="29">
        <f t="shared" si="1899"/>
        <v>2922.0986666666668</v>
      </c>
      <c r="DA133" s="29">
        <f t="shared" si="1899"/>
        <v>526.77499999999998</v>
      </c>
      <c r="DB133" s="29">
        <f t="shared" si="1899"/>
        <v>1014.5555555555555</v>
      </c>
      <c r="DC133" s="29">
        <f t="shared" si="1899"/>
        <v>370.5</v>
      </c>
      <c r="DD133" s="29">
        <f t="shared" si="1899"/>
        <v>533.66250000000002</v>
      </c>
      <c r="DE133" s="29">
        <f t="shared" si="1526"/>
        <v>570</v>
      </c>
      <c r="DF133" s="29">
        <f t="shared" si="1527"/>
        <v>460.75</v>
      </c>
      <c r="DG133" s="29">
        <f t="shared" si="1528"/>
        <v>383.30899999999997</v>
      </c>
      <c r="DH133" s="29">
        <f t="shared" si="1529"/>
        <v>446.38522222222218</v>
      </c>
      <c r="DI133" s="29">
        <f t="shared" si="1530"/>
        <v>220.875</v>
      </c>
      <c r="DJ133" s="29">
        <f t="shared" si="1531"/>
        <v>126.34638888888888</v>
      </c>
      <c r="DK133" s="29">
        <f t="shared" si="1531"/>
        <v>94.614277777777772</v>
      </c>
      <c r="DL133" s="29">
        <f t="shared" si="1531"/>
        <v>0</v>
      </c>
      <c r="DM133" s="29">
        <f t="shared" si="1531"/>
        <v>0</v>
      </c>
      <c r="DN133" s="29">
        <f t="shared" si="1772"/>
        <v>0</v>
      </c>
      <c r="DO133" s="29">
        <f t="shared" si="1772"/>
        <v>0</v>
      </c>
      <c r="DP133" s="29">
        <f t="shared" si="1772"/>
        <v>0</v>
      </c>
      <c r="DQ133" s="105">
        <f t="shared" si="1532"/>
        <v>0</v>
      </c>
      <c r="DR133" s="51">
        <v>172600</v>
      </c>
      <c r="DS133" s="51">
        <v>172600</v>
      </c>
      <c r="DT133" s="51">
        <v>172600</v>
      </c>
      <c r="DU133" s="51">
        <v>172600</v>
      </c>
      <c r="DV133" s="51">
        <v>172600</v>
      </c>
      <c r="DW133" s="51">
        <v>172600</v>
      </c>
      <c r="DX133" s="51">
        <v>172600</v>
      </c>
      <c r="DY133" s="51">
        <v>172600</v>
      </c>
      <c r="DZ133" s="51">
        <v>172600</v>
      </c>
      <c r="EA133" s="51">
        <v>175822</v>
      </c>
      <c r="EB133" s="51">
        <v>184682</v>
      </c>
      <c r="EC133" s="51">
        <v>184682</v>
      </c>
      <c r="ED133" s="54">
        <v>129257.99999999999</v>
      </c>
      <c r="EE133" s="54">
        <v>129257.99999999999</v>
      </c>
      <c r="EF133" s="54">
        <v>167440</v>
      </c>
      <c r="EG133" s="54">
        <v>167440</v>
      </c>
      <c r="EH133" s="54">
        <v>167440</v>
      </c>
      <c r="EI133" s="54">
        <v>167440</v>
      </c>
      <c r="EJ133" s="54">
        <v>167440</v>
      </c>
      <c r="EK133" s="54">
        <v>167440</v>
      </c>
      <c r="EL133" s="54">
        <v>167440</v>
      </c>
      <c r="EM133" s="54">
        <v>170546</v>
      </c>
      <c r="EN133" s="54">
        <v>179088</v>
      </c>
      <c r="EO133" s="54">
        <v>179088</v>
      </c>
      <c r="EP133" s="54">
        <v>86086</v>
      </c>
      <c r="EQ133" s="54">
        <v>86086</v>
      </c>
      <c r="ER133" s="54">
        <v>86086</v>
      </c>
      <c r="ES133" s="54">
        <v>86086</v>
      </c>
      <c r="ET133" s="54">
        <v>86086</v>
      </c>
      <c r="EU133" s="54">
        <v>86086</v>
      </c>
      <c r="EV133" s="54">
        <v>86086</v>
      </c>
      <c r="EW133" s="54">
        <v>86086</v>
      </c>
      <c r="EX133" s="54">
        <v>86086</v>
      </c>
      <c r="EY133" s="51">
        <v>87691</v>
      </c>
      <c r="EZ133" s="51">
        <v>92106</v>
      </c>
      <c r="FA133" s="51">
        <v>92106</v>
      </c>
      <c r="FB133" s="51">
        <v>92106</v>
      </c>
      <c r="FC133" s="51">
        <v>92106</v>
      </c>
      <c r="FD133" s="51">
        <v>92106</v>
      </c>
      <c r="FE133" s="51">
        <v>92106</v>
      </c>
      <c r="FF133" s="51">
        <v>92106</v>
      </c>
      <c r="FG133" s="51">
        <v>92106</v>
      </c>
      <c r="FH133" s="51">
        <v>92106</v>
      </c>
      <c r="FI133" s="51">
        <v>92106</v>
      </c>
      <c r="FJ133" s="51">
        <v>92106</v>
      </c>
      <c r="FK133" s="51">
        <v>93871</v>
      </c>
      <c r="FL133" s="51">
        <v>98728</v>
      </c>
      <c r="FM133" s="51">
        <v>0</v>
      </c>
      <c r="FN133" s="25">
        <v>0</v>
      </c>
      <c r="FO133" s="25">
        <v>0</v>
      </c>
      <c r="FP133" s="25">
        <v>0</v>
      </c>
      <c r="FQ133" s="75">
        <v>0</v>
      </c>
      <c r="FR133" s="28">
        <f t="shared" si="1903"/>
        <v>0</v>
      </c>
      <c r="FS133" s="51">
        <v>0</v>
      </c>
      <c r="FT133" s="51">
        <v>0</v>
      </c>
      <c r="FU133" s="51">
        <v>0</v>
      </c>
      <c r="FV133" s="51">
        <v>0</v>
      </c>
      <c r="FW133" s="51">
        <v>0</v>
      </c>
      <c r="FX133" s="51">
        <v>0</v>
      </c>
      <c r="FY133" s="51">
        <v>0</v>
      </c>
      <c r="FZ133" s="51">
        <v>0</v>
      </c>
      <c r="GA133" s="51">
        <v>0</v>
      </c>
      <c r="GB133" s="51">
        <v>0</v>
      </c>
      <c r="GC133" s="51">
        <v>0</v>
      </c>
      <c r="GD133" s="51">
        <v>0</v>
      </c>
      <c r="GE133" s="51">
        <v>0</v>
      </c>
      <c r="GF133" s="51">
        <v>0</v>
      </c>
      <c r="GG133" s="51">
        <v>0</v>
      </c>
      <c r="GH133" s="51">
        <v>0</v>
      </c>
      <c r="GI133" s="51">
        <v>0</v>
      </c>
      <c r="GJ133" s="51">
        <v>0</v>
      </c>
      <c r="GK133" s="51">
        <v>0</v>
      </c>
      <c r="GL133" s="51">
        <v>0</v>
      </c>
      <c r="GM133" s="51">
        <v>0</v>
      </c>
      <c r="GN133" s="51">
        <v>0</v>
      </c>
      <c r="GO133" s="51">
        <v>0</v>
      </c>
      <c r="GP133" s="51">
        <v>0</v>
      </c>
      <c r="GQ133" s="25">
        <v>0</v>
      </c>
      <c r="GR133" s="25">
        <v>0</v>
      </c>
      <c r="GS133" s="25">
        <v>0</v>
      </c>
      <c r="GT133" s="25">
        <v>0</v>
      </c>
      <c r="GU133" s="25">
        <v>0</v>
      </c>
      <c r="GV133" s="25">
        <v>0</v>
      </c>
      <c r="GW133" s="25">
        <v>0</v>
      </c>
      <c r="GX133" s="25">
        <v>0</v>
      </c>
      <c r="GY133" s="25">
        <v>0</v>
      </c>
      <c r="GZ133" s="25">
        <v>0</v>
      </c>
      <c r="HA133" s="25">
        <v>0</v>
      </c>
      <c r="HB133" s="25">
        <v>0</v>
      </c>
      <c r="HC133" s="75">
        <v>0</v>
      </c>
      <c r="HD133" s="75">
        <v>0</v>
      </c>
      <c r="HE133" s="75">
        <v>0</v>
      </c>
      <c r="HF133" s="75">
        <v>0</v>
      </c>
      <c r="HG133" s="75">
        <v>0</v>
      </c>
      <c r="HH133" s="75">
        <v>0</v>
      </c>
      <c r="HI133" s="75">
        <v>0</v>
      </c>
      <c r="HJ133" s="75">
        <v>0</v>
      </c>
      <c r="HK133" s="75">
        <v>0</v>
      </c>
      <c r="HL133" s="75">
        <v>0</v>
      </c>
      <c r="HM133" s="75">
        <v>0</v>
      </c>
      <c r="HN133" s="75">
        <v>0</v>
      </c>
      <c r="HO133" s="75">
        <v>0</v>
      </c>
      <c r="HP133" s="75">
        <v>0</v>
      </c>
      <c r="HQ133" s="75">
        <v>0</v>
      </c>
      <c r="HR133" s="75">
        <v>0</v>
      </c>
      <c r="HS133" s="51">
        <f t="shared" si="1265"/>
        <v>172600</v>
      </c>
      <c r="HT133" s="51">
        <f t="shared" si="1266"/>
        <v>172600</v>
      </c>
      <c r="HU133" s="51">
        <f t="shared" si="1267"/>
        <v>172600</v>
      </c>
      <c r="HV133" s="51">
        <f t="shared" si="1268"/>
        <v>172600</v>
      </c>
      <c r="HW133" s="51">
        <f t="shared" si="1269"/>
        <v>172600</v>
      </c>
      <c r="HX133" s="51">
        <f t="shared" si="1270"/>
        <v>172600</v>
      </c>
      <c r="HY133" s="51">
        <f t="shared" si="1271"/>
        <v>172600</v>
      </c>
      <c r="HZ133" s="51">
        <f t="shared" si="1272"/>
        <v>172600</v>
      </c>
      <c r="IA133" s="51">
        <f t="shared" si="1273"/>
        <v>172600</v>
      </c>
      <c r="IB133" s="51">
        <f t="shared" si="1274"/>
        <v>175822</v>
      </c>
      <c r="IC133" s="51">
        <f t="shared" si="1275"/>
        <v>184682</v>
      </c>
      <c r="ID133" s="51">
        <f t="shared" si="1276"/>
        <v>184682</v>
      </c>
      <c r="IE133" s="51">
        <f t="shared" si="1277"/>
        <v>129257.99999999999</v>
      </c>
      <c r="IF133" s="51">
        <f t="shared" si="1278"/>
        <v>129257.99999999999</v>
      </c>
      <c r="IG133" s="51">
        <f t="shared" si="1279"/>
        <v>167440</v>
      </c>
      <c r="IH133" s="51">
        <f t="shared" si="1280"/>
        <v>167440</v>
      </c>
      <c r="II133" s="51">
        <f t="shared" si="1281"/>
        <v>167440</v>
      </c>
      <c r="IJ133" s="51">
        <f t="shared" si="1282"/>
        <v>167440</v>
      </c>
      <c r="IK133" s="51">
        <f t="shared" si="1283"/>
        <v>167440</v>
      </c>
      <c r="IL133" s="51">
        <f t="shared" si="1284"/>
        <v>167440</v>
      </c>
      <c r="IM133" s="51">
        <f t="shared" si="1285"/>
        <v>167440</v>
      </c>
      <c r="IN133" s="51">
        <f t="shared" si="1286"/>
        <v>170546</v>
      </c>
      <c r="IO133" s="51">
        <f t="shared" si="1287"/>
        <v>179088</v>
      </c>
      <c r="IP133" s="51">
        <f t="shared" si="1288"/>
        <v>179088</v>
      </c>
      <c r="IQ133" s="51">
        <f t="shared" si="1900"/>
        <v>86086</v>
      </c>
      <c r="IR133" s="51">
        <f t="shared" si="1901"/>
        <v>86086</v>
      </c>
      <c r="IS133" s="51">
        <f t="shared" si="1618"/>
        <v>86086</v>
      </c>
      <c r="IT133" s="51">
        <f t="shared" si="1619"/>
        <v>86086</v>
      </c>
      <c r="IU133" s="51">
        <f t="shared" si="1136"/>
        <v>86086</v>
      </c>
      <c r="IV133" s="51">
        <f t="shared" si="1137"/>
        <v>86086</v>
      </c>
      <c r="IW133" s="51">
        <f t="shared" si="1889"/>
        <v>86086</v>
      </c>
      <c r="IX133" s="25">
        <f t="shared" si="1289"/>
        <v>86086</v>
      </c>
      <c r="IY133" s="25">
        <f t="shared" si="1890"/>
        <v>86086</v>
      </c>
      <c r="IZ133" s="25">
        <f t="shared" si="1891"/>
        <v>87691</v>
      </c>
      <c r="JA133" s="25">
        <f t="shared" si="1896"/>
        <v>92106</v>
      </c>
      <c r="JB133" s="25">
        <f t="shared" si="1293"/>
        <v>92106</v>
      </c>
      <c r="JC133" s="25">
        <f t="shared" si="1294"/>
        <v>92106</v>
      </c>
      <c r="JD133" s="25">
        <f t="shared" si="1892"/>
        <v>92106</v>
      </c>
      <c r="JE133" s="25">
        <f t="shared" si="1893"/>
        <v>92106</v>
      </c>
      <c r="JF133" s="25">
        <f t="shared" si="1897"/>
        <v>92106</v>
      </c>
      <c r="JG133" s="25">
        <f t="shared" si="1898"/>
        <v>92106</v>
      </c>
      <c r="JH133" s="25">
        <f t="shared" si="1736"/>
        <v>92106</v>
      </c>
      <c r="JI133" s="25">
        <f t="shared" si="1737"/>
        <v>92106</v>
      </c>
      <c r="JJ133" s="25">
        <f t="shared" si="1854"/>
        <v>92106</v>
      </c>
      <c r="JK133" s="25">
        <f t="shared" si="1855"/>
        <v>92106</v>
      </c>
      <c r="JL133" s="25">
        <f t="shared" si="1894"/>
        <v>93871</v>
      </c>
      <c r="JM133" s="25">
        <f t="shared" si="1895"/>
        <v>98728</v>
      </c>
      <c r="JN133" s="25">
        <f t="shared" si="1295"/>
        <v>0</v>
      </c>
      <c r="JO133" s="25">
        <f t="shared" si="1296"/>
        <v>0</v>
      </c>
      <c r="JP133" s="25">
        <f t="shared" si="1662"/>
        <v>0</v>
      </c>
      <c r="JQ133" s="25">
        <f t="shared" si="1663"/>
        <v>0</v>
      </c>
      <c r="JR133" s="25">
        <f t="shared" si="1664"/>
        <v>0</v>
      </c>
      <c r="JS133" s="28">
        <f t="shared" si="1941"/>
        <v>0</v>
      </c>
      <c r="JT133" s="30">
        <f t="shared" si="1138"/>
        <v>573.42192691029902</v>
      </c>
      <c r="JU133" s="30">
        <f t="shared" si="1139"/>
        <v>573.42192691029902</v>
      </c>
      <c r="JV133" s="30">
        <f t="shared" si="1140"/>
        <v>573.42192691029902</v>
      </c>
      <c r="JW133" s="30">
        <f t="shared" si="1141"/>
        <v>573.42192691029902</v>
      </c>
      <c r="JX133" s="30">
        <f t="shared" si="1142"/>
        <v>573.42192691029902</v>
      </c>
      <c r="JY133" s="30">
        <f t="shared" si="1143"/>
        <v>573.42192691029902</v>
      </c>
      <c r="JZ133" s="30">
        <f t="shared" si="1144"/>
        <v>573.42192691029902</v>
      </c>
      <c r="KA133" s="30">
        <f t="shared" si="1145"/>
        <v>573.42192691029902</v>
      </c>
      <c r="KB133" s="30">
        <f t="shared" si="1146"/>
        <v>573.42192691029902</v>
      </c>
      <c r="KC133" s="30">
        <f t="shared" si="1147"/>
        <v>584.12624584717605</v>
      </c>
      <c r="KD133" s="30">
        <f t="shared" si="1148"/>
        <v>613.56146179401992</v>
      </c>
      <c r="KE133" s="30">
        <f t="shared" si="1149"/>
        <v>613.56146179401992</v>
      </c>
      <c r="KF133" s="30">
        <f t="shared" si="1150"/>
        <v>429.42857142857139</v>
      </c>
      <c r="KG133" s="30">
        <f t="shared" si="1151"/>
        <v>429.42857142857139</v>
      </c>
      <c r="KH133" s="30">
        <f t="shared" si="1152"/>
        <v>556.27906976744191</v>
      </c>
      <c r="KI133" s="30">
        <f t="shared" si="1153"/>
        <v>556.27906976744191</v>
      </c>
      <c r="KJ133" s="30">
        <f t="shared" si="1154"/>
        <v>556.27906976744191</v>
      </c>
      <c r="KK133" s="30">
        <f t="shared" si="1155"/>
        <v>556.27906976744191</v>
      </c>
      <c r="KL133" s="30">
        <f t="shared" si="1156"/>
        <v>556.27906976744191</v>
      </c>
      <c r="KM133" s="30">
        <f t="shared" si="1157"/>
        <v>556.27906976744191</v>
      </c>
      <c r="KN133" s="30">
        <f t="shared" si="1158"/>
        <v>556.27906976744191</v>
      </c>
      <c r="KO133" s="30">
        <f t="shared" si="1159"/>
        <v>566.59800664451825</v>
      </c>
      <c r="KP133" s="30">
        <f t="shared" si="1160"/>
        <v>594.97674418604652</v>
      </c>
      <c r="KQ133" s="30">
        <f t="shared" si="1161"/>
        <v>594.97674418604652</v>
      </c>
      <c r="KR133" s="30">
        <f t="shared" si="1162"/>
        <v>286</v>
      </c>
      <c r="KS133" s="30">
        <f t="shared" si="1163"/>
        <v>286</v>
      </c>
      <c r="KT133" s="30">
        <f t="shared" si="1164"/>
        <v>286</v>
      </c>
      <c r="KU133" s="30">
        <f t="shared" si="1165"/>
        <v>286</v>
      </c>
      <c r="KV133" s="30">
        <f t="shared" si="1166"/>
        <v>286</v>
      </c>
      <c r="KW133" s="30">
        <f t="shared" si="1167"/>
        <v>286</v>
      </c>
      <c r="KX133" s="30">
        <f t="shared" si="1168"/>
        <v>286</v>
      </c>
      <c r="KY133" s="30">
        <f t="shared" si="1169"/>
        <v>286</v>
      </c>
      <c r="KZ133" s="30">
        <f t="shared" si="1170"/>
        <v>286</v>
      </c>
      <c r="LA133" s="30">
        <f t="shared" si="1171"/>
        <v>291.33222591362124</v>
      </c>
      <c r="LB133" s="30">
        <f t="shared" si="1171"/>
        <v>306</v>
      </c>
      <c r="LC133" s="30">
        <f t="shared" si="1171"/>
        <v>306</v>
      </c>
      <c r="LD133" s="30">
        <f t="shared" si="1171"/>
        <v>306</v>
      </c>
      <c r="LE133" s="30">
        <f t="shared" si="1369"/>
        <v>306</v>
      </c>
      <c r="LF133" s="30">
        <f t="shared" si="1369"/>
        <v>306</v>
      </c>
      <c r="LG133" s="30">
        <f t="shared" si="1369"/>
        <v>306</v>
      </c>
      <c r="LH133" s="30">
        <f t="shared" si="1369"/>
        <v>306</v>
      </c>
      <c r="LI133" s="30">
        <f t="shared" si="1369"/>
        <v>306</v>
      </c>
      <c r="LJ133" s="30">
        <f t="shared" si="1533"/>
        <v>306</v>
      </c>
      <c r="LK133" s="30">
        <f t="shared" si="1533"/>
        <v>306</v>
      </c>
      <c r="LL133" s="30">
        <f t="shared" si="1533"/>
        <v>306</v>
      </c>
      <c r="LM133" s="30">
        <f t="shared" si="1533"/>
        <v>311.86378737541526</v>
      </c>
      <c r="LN133" s="30">
        <f t="shared" si="1533"/>
        <v>328</v>
      </c>
      <c r="LO133" s="30">
        <f t="shared" si="1533"/>
        <v>0</v>
      </c>
      <c r="LP133" s="30">
        <f t="shared" si="1533"/>
        <v>0</v>
      </c>
      <c r="LQ133" s="30">
        <f t="shared" si="1533"/>
        <v>0</v>
      </c>
      <c r="LR133" s="30">
        <f t="shared" si="1534"/>
        <v>0</v>
      </c>
      <c r="LS133" s="30">
        <f t="shared" si="1534"/>
        <v>0</v>
      </c>
      <c r="LT133" s="69">
        <f t="shared" si="1976"/>
        <v>0</v>
      </c>
      <c r="LU133" s="40">
        <f t="shared" si="1977"/>
        <v>0</v>
      </c>
      <c r="LV133" s="40">
        <f t="shared" si="1978"/>
        <v>0</v>
      </c>
    </row>
    <row r="134" spans="1:334" x14ac:dyDescent="0.25">
      <c r="A134" s="21">
        <f t="shared" ref="A134:A197" si="1979">+A133+1</f>
        <v>133</v>
      </c>
      <c r="B134" s="22" t="s">
        <v>6</v>
      </c>
      <c r="C134" s="21" t="s">
        <v>577</v>
      </c>
      <c r="D134" s="22" t="s">
        <v>7</v>
      </c>
      <c r="E134" s="23" t="s">
        <v>899</v>
      </c>
      <c r="F134" s="21" t="s">
        <v>1157</v>
      </c>
      <c r="G134" s="23" t="s">
        <v>97</v>
      </c>
      <c r="H134" s="24" t="s">
        <v>1509</v>
      </c>
      <c r="I134" s="21" t="s">
        <v>196</v>
      </c>
      <c r="J134" s="94">
        <v>41297</v>
      </c>
      <c r="K134" s="94">
        <v>43030</v>
      </c>
      <c r="L134" s="21" t="s">
        <v>275</v>
      </c>
      <c r="M134" s="51">
        <v>182</v>
      </c>
      <c r="N134" s="51">
        <v>304</v>
      </c>
      <c r="O134" s="26">
        <v>0.08</v>
      </c>
      <c r="P134" s="52">
        <v>268025</v>
      </c>
      <c r="Q134" s="52">
        <v>375080</v>
      </c>
      <c r="R134" s="52">
        <v>320000</v>
      </c>
      <c r="S134" s="52">
        <v>562835</v>
      </c>
      <c r="T134" s="51">
        <v>485000</v>
      </c>
      <c r="U134" s="51">
        <v>685000</v>
      </c>
      <c r="V134" s="51">
        <v>300000</v>
      </c>
      <c r="W134" s="51">
        <v>525000</v>
      </c>
      <c r="X134" s="51">
        <v>476000</v>
      </c>
      <c r="Y134" s="51">
        <v>364000</v>
      </c>
      <c r="Z134" s="51">
        <v>354000</v>
      </c>
      <c r="AA134" s="51">
        <v>734000</v>
      </c>
      <c r="AB134" s="51">
        <v>700000</v>
      </c>
      <c r="AC134" s="51">
        <v>450000</v>
      </c>
      <c r="AD134" s="51">
        <v>625000</v>
      </c>
      <c r="AE134" s="51">
        <v>726000</v>
      </c>
      <c r="AF134" s="51">
        <v>722464</v>
      </c>
      <c r="AG134" s="51">
        <v>500000</v>
      </c>
      <c r="AH134" s="51">
        <v>461477.71</v>
      </c>
      <c r="AI134" s="51">
        <v>841432.31</v>
      </c>
      <c r="AJ134" s="51">
        <v>672494</v>
      </c>
      <c r="AK134" s="51">
        <v>734739</v>
      </c>
      <c r="AL134" s="51">
        <v>418950</v>
      </c>
      <c r="AM134" s="51">
        <v>750690</v>
      </c>
      <c r="AN134" s="51">
        <v>855000</v>
      </c>
      <c r="AO134" s="51">
        <v>719033.625</v>
      </c>
      <c r="AP134" s="51">
        <v>495045</v>
      </c>
      <c r="AQ134" s="51">
        <v>608760</v>
      </c>
      <c r="AR134" s="51">
        <v>809685</v>
      </c>
      <c r="AS134" s="51">
        <v>662625</v>
      </c>
      <c r="AT134" s="51">
        <v>645546.375</v>
      </c>
      <c r="AU134" s="25">
        <v>638770.00536635169</v>
      </c>
      <c r="AV134" s="25">
        <v>731025</v>
      </c>
      <c r="AW134" s="25">
        <v>1544130</v>
      </c>
      <c r="AX134" s="25">
        <v>624150</v>
      </c>
      <c r="AY134" s="25">
        <v>856838.25</v>
      </c>
      <c r="AZ134" s="25">
        <v>580963.94999999995</v>
      </c>
      <c r="BA134" s="25">
        <v>949050</v>
      </c>
      <c r="BB134" s="25">
        <v>872100</v>
      </c>
      <c r="BC134" s="25">
        <v>1325677.5</v>
      </c>
      <c r="BD134" s="75">
        <v>1231200</v>
      </c>
      <c r="BE134" s="75">
        <v>863550</v>
      </c>
      <c r="BF134" s="75">
        <v>894519.62</v>
      </c>
      <c r="BG134" s="75">
        <v>942460.24</v>
      </c>
      <c r="BH134" s="75">
        <v>859275</v>
      </c>
      <c r="BI134" s="75">
        <v>925064.6</v>
      </c>
      <c r="BJ134" s="75">
        <v>929995.65</v>
      </c>
      <c r="BK134" s="75">
        <v>906493.39</v>
      </c>
      <c r="BL134" s="75">
        <v>513497.83</v>
      </c>
      <c r="BM134" s="75">
        <v>528174.65</v>
      </c>
      <c r="BN134" s="75">
        <v>1520351.12</v>
      </c>
      <c r="BO134" s="75">
        <v>496468.65</v>
      </c>
      <c r="BP134" s="28">
        <f t="shared" si="1902"/>
        <v>764623.0625</v>
      </c>
      <c r="BQ134" s="29">
        <f t="shared" si="1499"/>
        <v>1472.6648351648353</v>
      </c>
      <c r="BR134" s="29">
        <f t="shared" si="1500"/>
        <v>2060.8791208791208</v>
      </c>
      <c r="BS134" s="29">
        <f t="shared" si="1501"/>
        <v>1758.2417582417581</v>
      </c>
      <c r="BT134" s="29">
        <f t="shared" si="1502"/>
        <v>3092.5</v>
      </c>
      <c r="BU134" s="29">
        <f t="shared" si="1503"/>
        <v>2664.835164835165</v>
      </c>
      <c r="BV134" s="29">
        <f t="shared" si="1504"/>
        <v>3763.7362637362639</v>
      </c>
      <c r="BW134" s="29">
        <f t="shared" si="1505"/>
        <v>1648.3516483516485</v>
      </c>
      <c r="BX134" s="29">
        <f t="shared" si="1506"/>
        <v>2884.6153846153848</v>
      </c>
      <c r="BY134" s="29">
        <f t="shared" si="1507"/>
        <v>2615.3846153846152</v>
      </c>
      <c r="BZ134" s="29">
        <f t="shared" si="1508"/>
        <v>2000</v>
      </c>
      <c r="CA134" s="29">
        <f t="shared" si="1509"/>
        <v>1945.0549450549452</v>
      </c>
      <c r="CB134" s="29">
        <f t="shared" si="1510"/>
        <v>4032.967032967033</v>
      </c>
      <c r="CC134" s="29">
        <f t="shared" si="1511"/>
        <v>3846.1538461538462</v>
      </c>
      <c r="CD134" s="29">
        <f t="shared" si="1512"/>
        <v>2472.5274725274726</v>
      </c>
      <c r="CE134" s="29">
        <f t="shared" si="1513"/>
        <v>3434.065934065934</v>
      </c>
      <c r="CF134" s="29">
        <f t="shared" si="1514"/>
        <v>3989.0109890109889</v>
      </c>
      <c r="CG134" s="29">
        <f t="shared" si="1515"/>
        <v>3969.5824175824177</v>
      </c>
      <c r="CH134" s="29">
        <f t="shared" si="1516"/>
        <v>2747.2527472527472</v>
      </c>
      <c r="CI134" s="29">
        <f t="shared" si="1517"/>
        <v>2535.5918131868134</v>
      </c>
      <c r="CJ134" s="29">
        <f t="shared" si="1518"/>
        <v>4623.2544505494507</v>
      </c>
      <c r="CK134" s="29">
        <f t="shared" si="1519"/>
        <v>3695.0219780219782</v>
      </c>
      <c r="CL134" s="29">
        <f t="shared" si="1520"/>
        <v>4037.0274725274726</v>
      </c>
      <c r="CM134" s="29">
        <f t="shared" si="1521"/>
        <v>2301.9230769230771</v>
      </c>
      <c r="CN134" s="29">
        <f t="shared" si="1522"/>
        <v>4124.6703296703299</v>
      </c>
      <c r="CO134" s="29">
        <f t="shared" si="1523"/>
        <v>4697.802197802198</v>
      </c>
      <c r="CP134" s="29">
        <f t="shared" si="1524"/>
        <v>3950.7342032967031</v>
      </c>
      <c r="CQ134" s="29">
        <f t="shared" si="1525"/>
        <v>2720.0274725274726</v>
      </c>
      <c r="CR134" s="29">
        <f t="shared" si="1497"/>
        <v>3344.835164835165</v>
      </c>
      <c r="CS134" s="29">
        <f t="shared" si="1496"/>
        <v>4448.8186813186812</v>
      </c>
      <c r="CT134" s="29">
        <f t="shared" si="1496"/>
        <v>3640.7967032967031</v>
      </c>
      <c r="CU134" s="29">
        <f t="shared" si="1496"/>
        <v>3546.9581043956046</v>
      </c>
      <c r="CV134" s="29">
        <f t="shared" si="1496"/>
        <v>3509.7253042107236</v>
      </c>
      <c r="CW134" s="29">
        <f t="shared" si="1496"/>
        <v>4016.6208791208792</v>
      </c>
      <c r="CX134" s="29">
        <f t="shared" si="1899"/>
        <v>8484.2307692307695</v>
      </c>
      <c r="CY134" s="29">
        <f t="shared" si="1899"/>
        <v>3429.3956043956046</v>
      </c>
      <c r="CZ134" s="29">
        <f t="shared" si="1899"/>
        <v>4707.9024725274721</v>
      </c>
      <c r="DA134" s="29">
        <f t="shared" si="1899"/>
        <v>3192.1096153846152</v>
      </c>
      <c r="DB134" s="29">
        <f t="shared" si="1899"/>
        <v>5214.5604395604396</v>
      </c>
      <c r="DC134" s="29">
        <f t="shared" si="1899"/>
        <v>4791.7582417582416</v>
      </c>
      <c r="DD134" s="29">
        <f t="shared" si="1899"/>
        <v>7283.9423076923076</v>
      </c>
      <c r="DE134" s="29">
        <f t="shared" si="1526"/>
        <v>6764.8351648351645</v>
      </c>
      <c r="DF134" s="29">
        <f t="shared" si="1527"/>
        <v>4744.7802197802193</v>
      </c>
      <c r="DG134" s="29">
        <f t="shared" si="1528"/>
        <v>4914.9429670329673</v>
      </c>
      <c r="DH134" s="29">
        <f t="shared" si="1529"/>
        <v>5178.3529670329672</v>
      </c>
      <c r="DI134" s="29">
        <f t="shared" si="1530"/>
        <v>4721.2912087912091</v>
      </c>
      <c r="DJ134" s="29">
        <f t="shared" si="1531"/>
        <v>5082.7725274725271</v>
      </c>
      <c r="DK134" s="29">
        <f t="shared" si="1531"/>
        <v>5109.8662087912089</v>
      </c>
      <c r="DL134" s="29">
        <f t="shared" si="1531"/>
        <v>4980.7329120879122</v>
      </c>
      <c r="DM134" s="29">
        <f t="shared" si="1531"/>
        <v>2821.4166483516483</v>
      </c>
      <c r="DN134" s="29">
        <f t="shared" si="1772"/>
        <v>2902.0585164835165</v>
      </c>
      <c r="DO134" s="29">
        <f t="shared" si="1772"/>
        <v>8353.5775824175835</v>
      </c>
      <c r="DP134" s="29">
        <f t="shared" si="1772"/>
        <v>2727.8497252747252</v>
      </c>
      <c r="DQ134" s="105">
        <f t="shared" si="1532"/>
        <v>4201.225618131868</v>
      </c>
      <c r="DR134" s="51">
        <v>180730</v>
      </c>
      <c r="DS134" s="51">
        <v>180730</v>
      </c>
      <c r="DT134" s="51">
        <v>180730</v>
      </c>
      <c r="DU134" s="51">
        <v>180730</v>
      </c>
      <c r="DV134" s="51">
        <v>180730</v>
      </c>
      <c r="DW134" s="51">
        <v>180730</v>
      </c>
      <c r="DX134" s="51">
        <v>180730</v>
      </c>
      <c r="DY134" s="51">
        <v>180730</v>
      </c>
      <c r="DZ134" s="51">
        <v>180730</v>
      </c>
      <c r="EA134" s="51">
        <v>182285</v>
      </c>
      <c r="EB134" s="51">
        <v>186560</v>
      </c>
      <c r="EC134" s="51">
        <v>186560</v>
      </c>
      <c r="ED134" s="54">
        <v>130694.2</v>
      </c>
      <c r="EE134" s="54">
        <v>130694.2</v>
      </c>
      <c r="EF134" s="54">
        <v>252080</v>
      </c>
      <c r="EG134" s="54">
        <v>252080</v>
      </c>
      <c r="EH134" s="54">
        <v>252080</v>
      </c>
      <c r="EI134" s="54">
        <v>252080</v>
      </c>
      <c r="EJ134" s="54">
        <v>252080</v>
      </c>
      <c r="EK134" s="54">
        <v>252080</v>
      </c>
      <c r="EL134" s="54">
        <v>252080</v>
      </c>
      <c r="EM134" s="54">
        <v>256756</v>
      </c>
      <c r="EN134" s="54">
        <v>269616</v>
      </c>
      <c r="EO134" s="54">
        <v>269616</v>
      </c>
      <c r="EP134" s="54">
        <v>87012</v>
      </c>
      <c r="EQ134" s="54">
        <v>87012</v>
      </c>
      <c r="ER134" s="54">
        <v>87012</v>
      </c>
      <c r="ES134" s="54">
        <v>87012</v>
      </c>
      <c r="ET134" s="54">
        <v>87012</v>
      </c>
      <c r="EU134" s="54">
        <v>87012</v>
      </c>
      <c r="EV134" s="54">
        <v>87012</v>
      </c>
      <c r="EW134" s="54">
        <v>87012</v>
      </c>
      <c r="EX134" s="54">
        <v>87012</v>
      </c>
      <c r="EY134" s="51">
        <v>88636</v>
      </c>
      <c r="EZ134" s="51">
        <v>93103</v>
      </c>
      <c r="FA134" s="51">
        <v>93103</v>
      </c>
      <c r="FB134" s="51">
        <v>93103</v>
      </c>
      <c r="FC134" s="51">
        <v>93103</v>
      </c>
      <c r="FD134" s="51">
        <v>93103</v>
      </c>
      <c r="FE134" s="51">
        <v>93103</v>
      </c>
      <c r="FF134" s="51">
        <v>93103</v>
      </c>
      <c r="FG134" s="51">
        <v>93103</v>
      </c>
      <c r="FH134" s="51">
        <v>93103</v>
      </c>
      <c r="FI134" s="51">
        <v>93103</v>
      </c>
      <c r="FJ134" s="51">
        <v>93103</v>
      </c>
      <c r="FK134" s="51">
        <v>94841</v>
      </c>
      <c r="FL134" s="51">
        <v>99620</v>
      </c>
      <c r="FM134" s="51">
        <v>99620</v>
      </c>
      <c r="FN134" s="51">
        <v>99620</v>
      </c>
      <c r="FO134" s="51">
        <v>99620</v>
      </c>
      <c r="FP134" s="51">
        <v>99620</v>
      </c>
      <c r="FQ134" s="75">
        <v>99620</v>
      </c>
      <c r="FR134" s="28">
        <f t="shared" si="1903"/>
        <v>99620</v>
      </c>
      <c r="FS134" s="51">
        <v>0</v>
      </c>
      <c r="FT134" s="51">
        <v>0</v>
      </c>
      <c r="FU134" s="51">
        <v>0</v>
      </c>
      <c r="FV134" s="51">
        <v>0</v>
      </c>
      <c r="FW134" s="51">
        <v>0</v>
      </c>
      <c r="FX134" s="51">
        <v>0</v>
      </c>
      <c r="FY134" s="51">
        <v>0</v>
      </c>
      <c r="FZ134" s="51">
        <v>0</v>
      </c>
      <c r="GA134" s="51">
        <v>0</v>
      </c>
      <c r="GB134" s="51">
        <v>0</v>
      </c>
      <c r="GC134" s="51">
        <v>0</v>
      </c>
      <c r="GD134" s="51">
        <v>0</v>
      </c>
      <c r="GE134" s="51">
        <v>0</v>
      </c>
      <c r="GF134" s="51">
        <v>0</v>
      </c>
      <c r="GG134" s="51">
        <v>0</v>
      </c>
      <c r="GH134" s="51">
        <v>0</v>
      </c>
      <c r="GI134" s="51">
        <v>0</v>
      </c>
      <c r="GJ134" s="51">
        <v>0</v>
      </c>
      <c r="GK134" s="51">
        <v>0</v>
      </c>
      <c r="GL134" s="51">
        <v>0</v>
      </c>
      <c r="GM134" s="51">
        <v>0</v>
      </c>
      <c r="GN134" s="51">
        <v>0</v>
      </c>
      <c r="GO134" s="51">
        <v>0</v>
      </c>
      <c r="GP134" s="51">
        <v>0</v>
      </c>
      <c r="GQ134" s="25">
        <v>0</v>
      </c>
      <c r="GR134" s="25">
        <v>0</v>
      </c>
      <c r="GS134" s="25">
        <v>0</v>
      </c>
      <c r="GT134" s="25">
        <v>0</v>
      </c>
      <c r="GU134" s="25">
        <v>0</v>
      </c>
      <c r="GV134" s="25">
        <v>0</v>
      </c>
      <c r="GW134" s="25">
        <v>0</v>
      </c>
      <c r="GX134" s="25">
        <v>0</v>
      </c>
      <c r="GY134" s="25">
        <v>0</v>
      </c>
      <c r="GZ134" s="25">
        <v>0</v>
      </c>
      <c r="HA134" s="25">
        <v>0</v>
      </c>
      <c r="HB134" s="25">
        <v>0</v>
      </c>
      <c r="HC134" s="75">
        <v>0</v>
      </c>
      <c r="HD134" s="75">
        <v>0</v>
      </c>
      <c r="HE134" s="75">
        <v>0</v>
      </c>
      <c r="HF134" s="75">
        <v>12951</v>
      </c>
      <c r="HG134" s="75">
        <v>5393</v>
      </c>
      <c r="HH134" s="75">
        <v>0</v>
      </c>
      <c r="HI134" s="75">
        <v>0</v>
      </c>
      <c r="HJ134" s="75">
        <v>0</v>
      </c>
      <c r="HK134" s="75">
        <v>0</v>
      </c>
      <c r="HL134" s="75">
        <v>0</v>
      </c>
      <c r="HM134" s="75">
        <v>0</v>
      </c>
      <c r="HN134" s="75">
        <v>0</v>
      </c>
      <c r="HO134" s="75">
        <v>0</v>
      </c>
      <c r="HP134" s="75">
        <v>0</v>
      </c>
      <c r="HQ134" s="75">
        <v>22008</v>
      </c>
      <c r="HR134" s="75">
        <v>0</v>
      </c>
      <c r="HS134" s="51">
        <f t="shared" si="1265"/>
        <v>180730</v>
      </c>
      <c r="HT134" s="51">
        <f t="shared" si="1266"/>
        <v>180730</v>
      </c>
      <c r="HU134" s="51">
        <f t="shared" si="1267"/>
        <v>180730</v>
      </c>
      <c r="HV134" s="51">
        <f t="shared" si="1268"/>
        <v>180730</v>
      </c>
      <c r="HW134" s="51">
        <f t="shared" si="1269"/>
        <v>180730</v>
      </c>
      <c r="HX134" s="51">
        <f t="shared" si="1270"/>
        <v>180730</v>
      </c>
      <c r="HY134" s="51">
        <f t="shared" si="1271"/>
        <v>180730</v>
      </c>
      <c r="HZ134" s="51">
        <f t="shared" si="1272"/>
        <v>180730</v>
      </c>
      <c r="IA134" s="51">
        <f t="shared" si="1273"/>
        <v>180730</v>
      </c>
      <c r="IB134" s="51">
        <f t="shared" si="1274"/>
        <v>182285</v>
      </c>
      <c r="IC134" s="51">
        <f t="shared" si="1275"/>
        <v>186560</v>
      </c>
      <c r="ID134" s="51">
        <f t="shared" si="1276"/>
        <v>186560</v>
      </c>
      <c r="IE134" s="51">
        <f t="shared" si="1277"/>
        <v>130694.2</v>
      </c>
      <c r="IF134" s="51">
        <f t="shared" si="1278"/>
        <v>130694.2</v>
      </c>
      <c r="IG134" s="51">
        <f t="shared" si="1279"/>
        <v>252080</v>
      </c>
      <c r="IH134" s="51">
        <f t="shared" si="1280"/>
        <v>252080</v>
      </c>
      <c r="II134" s="51">
        <f t="shared" si="1281"/>
        <v>252080</v>
      </c>
      <c r="IJ134" s="51">
        <f t="shared" si="1282"/>
        <v>252080</v>
      </c>
      <c r="IK134" s="51">
        <f t="shared" si="1283"/>
        <v>252080</v>
      </c>
      <c r="IL134" s="51">
        <f t="shared" si="1284"/>
        <v>252080</v>
      </c>
      <c r="IM134" s="51">
        <f t="shared" si="1285"/>
        <v>252080</v>
      </c>
      <c r="IN134" s="51">
        <f t="shared" si="1286"/>
        <v>256756</v>
      </c>
      <c r="IO134" s="51">
        <f t="shared" si="1287"/>
        <v>269616</v>
      </c>
      <c r="IP134" s="51">
        <f t="shared" si="1288"/>
        <v>269616</v>
      </c>
      <c r="IQ134" s="51">
        <f t="shared" si="1900"/>
        <v>87012</v>
      </c>
      <c r="IR134" s="51">
        <f t="shared" si="1901"/>
        <v>87012</v>
      </c>
      <c r="IS134" s="51">
        <f t="shared" si="1618"/>
        <v>87012</v>
      </c>
      <c r="IT134" s="51">
        <f t="shared" si="1619"/>
        <v>87012</v>
      </c>
      <c r="IU134" s="51">
        <f t="shared" si="1136"/>
        <v>87012</v>
      </c>
      <c r="IV134" s="51">
        <f t="shared" si="1137"/>
        <v>87012</v>
      </c>
      <c r="IW134" s="51">
        <f t="shared" si="1889"/>
        <v>87012</v>
      </c>
      <c r="IX134" s="25">
        <f t="shared" si="1289"/>
        <v>87012</v>
      </c>
      <c r="IY134" s="25">
        <f t="shared" si="1890"/>
        <v>87012</v>
      </c>
      <c r="IZ134" s="25">
        <f t="shared" si="1891"/>
        <v>88636</v>
      </c>
      <c r="JA134" s="25">
        <f t="shared" si="1896"/>
        <v>93103</v>
      </c>
      <c r="JB134" s="25">
        <f t="shared" si="1293"/>
        <v>93103</v>
      </c>
      <c r="JC134" s="25">
        <f t="shared" si="1294"/>
        <v>93103</v>
      </c>
      <c r="JD134" s="25">
        <f t="shared" si="1892"/>
        <v>93103</v>
      </c>
      <c r="JE134" s="25">
        <f t="shared" si="1893"/>
        <v>93103</v>
      </c>
      <c r="JF134" s="25">
        <f t="shared" si="1897"/>
        <v>106054</v>
      </c>
      <c r="JG134" s="25">
        <f t="shared" si="1898"/>
        <v>98496</v>
      </c>
      <c r="JH134" s="25">
        <f t="shared" si="1736"/>
        <v>93103</v>
      </c>
      <c r="JI134" s="25">
        <f t="shared" si="1737"/>
        <v>93103</v>
      </c>
      <c r="JJ134" s="25">
        <f t="shared" si="1854"/>
        <v>93103</v>
      </c>
      <c r="JK134" s="25">
        <f t="shared" si="1855"/>
        <v>93103</v>
      </c>
      <c r="JL134" s="25">
        <f t="shared" si="1894"/>
        <v>94841</v>
      </c>
      <c r="JM134" s="25">
        <f t="shared" si="1895"/>
        <v>99620</v>
      </c>
      <c r="JN134" s="25">
        <f t="shared" si="1295"/>
        <v>99620</v>
      </c>
      <c r="JO134" s="25">
        <f t="shared" si="1296"/>
        <v>99620</v>
      </c>
      <c r="JP134" s="25">
        <f t="shared" si="1662"/>
        <v>99620</v>
      </c>
      <c r="JQ134" s="25">
        <f t="shared" si="1663"/>
        <v>121628</v>
      </c>
      <c r="JR134" s="25">
        <f t="shared" si="1664"/>
        <v>99620</v>
      </c>
      <c r="JS134" s="28">
        <f t="shared" si="1941"/>
        <v>105122</v>
      </c>
      <c r="JT134" s="30">
        <f t="shared" si="1138"/>
        <v>594.50657894736844</v>
      </c>
      <c r="JU134" s="30">
        <f t="shared" si="1139"/>
        <v>594.50657894736844</v>
      </c>
      <c r="JV134" s="30">
        <f t="shared" si="1140"/>
        <v>594.50657894736844</v>
      </c>
      <c r="JW134" s="30">
        <f t="shared" si="1141"/>
        <v>594.50657894736844</v>
      </c>
      <c r="JX134" s="30">
        <f t="shared" si="1142"/>
        <v>594.50657894736844</v>
      </c>
      <c r="JY134" s="30">
        <f t="shared" si="1143"/>
        <v>594.50657894736844</v>
      </c>
      <c r="JZ134" s="30">
        <f t="shared" si="1144"/>
        <v>594.50657894736844</v>
      </c>
      <c r="KA134" s="30">
        <f t="shared" si="1145"/>
        <v>594.50657894736844</v>
      </c>
      <c r="KB134" s="30">
        <f t="shared" si="1146"/>
        <v>594.50657894736844</v>
      </c>
      <c r="KC134" s="30">
        <f t="shared" si="1147"/>
        <v>599.62171052631584</v>
      </c>
      <c r="KD134" s="30">
        <f t="shared" si="1148"/>
        <v>613.68421052631584</v>
      </c>
      <c r="KE134" s="30">
        <f t="shared" si="1149"/>
        <v>613.68421052631584</v>
      </c>
      <c r="KF134" s="30">
        <f t="shared" si="1150"/>
        <v>429.91513157894735</v>
      </c>
      <c r="KG134" s="30">
        <f t="shared" si="1151"/>
        <v>429.91513157894735</v>
      </c>
      <c r="KH134" s="30">
        <f t="shared" si="1152"/>
        <v>829.21052631578948</v>
      </c>
      <c r="KI134" s="30">
        <f t="shared" si="1153"/>
        <v>829.21052631578948</v>
      </c>
      <c r="KJ134" s="30">
        <f t="shared" si="1154"/>
        <v>829.21052631578948</v>
      </c>
      <c r="KK134" s="30">
        <f t="shared" si="1155"/>
        <v>829.21052631578948</v>
      </c>
      <c r="KL134" s="30">
        <f t="shared" si="1156"/>
        <v>829.21052631578948</v>
      </c>
      <c r="KM134" s="30">
        <f t="shared" si="1157"/>
        <v>829.21052631578948</v>
      </c>
      <c r="KN134" s="30">
        <f t="shared" si="1158"/>
        <v>829.21052631578948</v>
      </c>
      <c r="KO134" s="30">
        <f t="shared" si="1159"/>
        <v>844.59210526315792</v>
      </c>
      <c r="KP134" s="30">
        <f t="shared" si="1160"/>
        <v>886.89473684210532</v>
      </c>
      <c r="KQ134" s="30">
        <f t="shared" si="1161"/>
        <v>886.89473684210532</v>
      </c>
      <c r="KR134" s="30">
        <f t="shared" si="1162"/>
        <v>286.2236842105263</v>
      </c>
      <c r="KS134" s="30">
        <f t="shared" si="1163"/>
        <v>286.2236842105263</v>
      </c>
      <c r="KT134" s="30">
        <f t="shared" si="1164"/>
        <v>286.2236842105263</v>
      </c>
      <c r="KU134" s="30">
        <f t="shared" si="1165"/>
        <v>286.2236842105263</v>
      </c>
      <c r="KV134" s="30">
        <f t="shared" si="1166"/>
        <v>286.2236842105263</v>
      </c>
      <c r="KW134" s="30">
        <f t="shared" si="1167"/>
        <v>286.2236842105263</v>
      </c>
      <c r="KX134" s="30">
        <f t="shared" si="1168"/>
        <v>286.2236842105263</v>
      </c>
      <c r="KY134" s="30">
        <f t="shared" si="1169"/>
        <v>286.2236842105263</v>
      </c>
      <c r="KZ134" s="30">
        <f t="shared" si="1170"/>
        <v>286.2236842105263</v>
      </c>
      <c r="LA134" s="30">
        <f t="shared" si="1171"/>
        <v>291.56578947368422</v>
      </c>
      <c r="LB134" s="30">
        <f t="shared" si="1171"/>
        <v>306.25986842105266</v>
      </c>
      <c r="LC134" s="30">
        <f t="shared" si="1171"/>
        <v>306.25986842105266</v>
      </c>
      <c r="LD134" s="30">
        <f t="shared" si="1171"/>
        <v>306.25986842105266</v>
      </c>
      <c r="LE134" s="30">
        <f t="shared" si="1369"/>
        <v>306.25986842105266</v>
      </c>
      <c r="LF134" s="30">
        <f t="shared" si="1369"/>
        <v>306.25986842105266</v>
      </c>
      <c r="LG134" s="30">
        <f t="shared" si="1369"/>
        <v>348.86184210526318</v>
      </c>
      <c r="LH134" s="30">
        <f t="shared" si="1369"/>
        <v>324</v>
      </c>
      <c r="LI134" s="30">
        <f t="shared" si="1369"/>
        <v>306.25986842105266</v>
      </c>
      <c r="LJ134" s="30">
        <f t="shared" si="1533"/>
        <v>306.25986842105266</v>
      </c>
      <c r="LK134" s="30">
        <f t="shared" si="1533"/>
        <v>306.25986842105266</v>
      </c>
      <c r="LL134" s="30">
        <f t="shared" si="1533"/>
        <v>306.25986842105266</v>
      </c>
      <c r="LM134" s="30">
        <f t="shared" si="1533"/>
        <v>311.97697368421052</v>
      </c>
      <c r="LN134" s="30">
        <f t="shared" si="1533"/>
        <v>327.69736842105266</v>
      </c>
      <c r="LO134" s="30">
        <f t="shared" si="1533"/>
        <v>327.69736842105266</v>
      </c>
      <c r="LP134" s="30">
        <f t="shared" si="1533"/>
        <v>327.69736842105266</v>
      </c>
      <c r="LQ134" s="30">
        <f t="shared" si="1533"/>
        <v>327.69736842105266</v>
      </c>
      <c r="LR134" s="30">
        <f t="shared" si="1534"/>
        <v>400.09210526315792</v>
      </c>
      <c r="LS134" s="30">
        <f t="shared" si="1534"/>
        <v>327.69736842105266</v>
      </c>
      <c r="LT134" s="69">
        <f t="shared" si="1976"/>
        <v>345.79605263157902</v>
      </c>
      <c r="LU134" s="40">
        <f t="shared" si="1977"/>
        <v>327.69736842105266</v>
      </c>
      <c r="LV134" s="40">
        <f t="shared" si="1978"/>
        <v>0</v>
      </c>
    </row>
    <row r="135" spans="1:334" x14ac:dyDescent="0.25">
      <c r="A135" s="21">
        <f t="shared" si="1979"/>
        <v>134</v>
      </c>
      <c r="B135" s="22" t="s">
        <v>6</v>
      </c>
      <c r="C135" s="21" t="s">
        <v>718</v>
      </c>
      <c r="D135" s="22" t="s">
        <v>7</v>
      </c>
      <c r="E135" s="23" t="s">
        <v>1521</v>
      </c>
      <c r="F135" s="21" t="s">
        <v>1522</v>
      </c>
      <c r="G135" s="23" t="s">
        <v>1513</v>
      </c>
      <c r="H135" s="24" t="s">
        <v>295</v>
      </c>
      <c r="I135" s="21" t="s">
        <v>196</v>
      </c>
      <c r="J135" s="94">
        <v>42887</v>
      </c>
      <c r="K135" s="94">
        <v>44580</v>
      </c>
      <c r="L135" s="21" t="s">
        <v>275</v>
      </c>
      <c r="M135" s="51">
        <v>295</v>
      </c>
      <c r="N135" s="51">
        <v>493</v>
      </c>
      <c r="O135" s="26">
        <v>0.15</v>
      </c>
      <c r="P135" s="52"/>
      <c r="Q135" s="52"/>
      <c r="R135" s="52"/>
      <c r="S135" s="52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25"/>
      <c r="AV135" s="25"/>
      <c r="AW135" s="25"/>
      <c r="AX135" s="25"/>
      <c r="AY135" s="25"/>
      <c r="AZ135" s="25"/>
      <c r="BA135" s="25"/>
      <c r="BB135" s="25"/>
      <c r="BC135" s="2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>
        <v>0</v>
      </c>
      <c r="BN135" s="75">
        <v>834955.01</v>
      </c>
      <c r="BO135" s="75">
        <v>907555.64</v>
      </c>
      <c r="BP135" s="28">
        <f t="shared" si="1902"/>
        <v>871255.32499999995</v>
      </c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>
        <f t="shared" si="1772"/>
        <v>2830.3559661016948</v>
      </c>
      <c r="DP135" s="29">
        <f t="shared" si="1772"/>
        <v>3076.4597966101696</v>
      </c>
      <c r="DQ135" s="105">
        <f t="shared" si="1532"/>
        <v>2953.4078813559322</v>
      </c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/>
      <c r="EU135" s="54"/>
      <c r="EV135" s="54"/>
      <c r="EW135" s="54"/>
      <c r="EX135" s="54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1"/>
      <c r="FO135" s="51"/>
      <c r="FP135" s="51">
        <v>147900</v>
      </c>
      <c r="FQ135" s="75">
        <v>147900</v>
      </c>
      <c r="FR135" s="28">
        <f t="shared" si="1903"/>
        <v>147900</v>
      </c>
      <c r="FS135" s="51"/>
      <c r="FT135" s="51"/>
      <c r="FU135" s="51"/>
      <c r="FV135" s="51"/>
      <c r="FW135" s="51"/>
      <c r="FX135" s="51"/>
      <c r="FY135" s="51"/>
      <c r="FZ135" s="51"/>
      <c r="GA135" s="51"/>
      <c r="GB135" s="51"/>
      <c r="GC135" s="51"/>
      <c r="GD135" s="51"/>
      <c r="GE135" s="51"/>
      <c r="GF135" s="51"/>
      <c r="GG135" s="51"/>
      <c r="GH135" s="51"/>
      <c r="GI135" s="51"/>
      <c r="GJ135" s="51"/>
      <c r="GK135" s="51"/>
      <c r="GL135" s="51"/>
      <c r="GM135" s="51"/>
      <c r="GN135" s="51"/>
      <c r="GO135" s="51"/>
      <c r="GP135" s="51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>
        <v>0</v>
      </c>
      <c r="HQ135" s="75">
        <v>0</v>
      </c>
      <c r="HR135" s="75">
        <v>0</v>
      </c>
      <c r="HS135" s="51">
        <f t="shared" ref="HS135" si="1980">+DR135+FS135</f>
        <v>0</v>
      </c>
      <c r="HT135" s="51">
        <f t="shared" ref="HT135" si="1981">+DS135+FT135</f>
        <v>0</v>
      </c>
      <c r="HU135" s="51">
        <f t="shared" ref="HU135" si="1982">+DT135+FU135</f>
        <v>0</v>
      </c>
      <c r="HV135" s="51">
        <f t="shared" ref="HV135" si="1983">+DU135+FV135</f>
        <v>0</v>
      </c>
      <c r="HW135" s="51">
        <f t="shared" ref="HW135" si="1984">+DV135+FW135</f>
        <v>0</v>
      </c>
      <c r="HX135" s="51">
        <f t="shared" ref="HX135" si="1985">+DW135+FX135</f>
        <v>0</v>
      </c>
      <c r="HY135" s="51">
        <f t="shared" ref="HY135" si="1986">+DX135+FY135</f>
        <v>0</v>
      </c>
      <c r="HZ135" s="51">
        <f t="shared" ref="HZ135" si="1987">+DY135+FZ135</f>
        <v>0</v>
      </c>
      <c r="IA135" s="51">
        <f t="shared" ref="IA135" si="1988">+DZ135+GA135</f>
        <v>0</v>
      </c>
      <c r="IB135" s="51">
        <f t="shared" ref="IB135" si="1989">+EA135+GB135</f>
        <v>0</v>
      </c>
      <c r="IC135" s="51">
        <f t="shared" ref="IC135" si="1990">+EB135+GC135</f>
        <v>0</v>
      </c>
      <c r="ID135" s="51">
        <f t="shared" ref="ID135" si="1991">+EC135+GD135</f>
        <v>0</v>
      </c>
      <c r="IE135" s="51">
        <f t="shared" ref="IE135" si="1992">+ED135+GE135</f>
        <v>0</v>
      </c>
      <c r="IF135" s="51">
        <f t="shared" ref="IF135" si="1993">+EE135+GF135</f>
        <v>0</v>
      </c>
      <c r="IG135" s="51">
        <f t="shared" ref="IG135" si="1994">+EF135+GG135</f>
        <v>0</v>
      </c>
      <c r="IH135" s="51">
        <f t="shared" ref="IH135" si="1995">+EG135+GH135</f>
        <v>0</v>
      </c>
      <c r="II135" s="51">
        <f t="shared" ref="II135" si="1996">+EH135+GI135</f>
        <v>0</v>
      </c>
      <c r="IJ135" s="51">
        <f t="shared" ref="IJ135" si="1997">+EI135+GJ135</f>
        <v>0</v>
      </c>
      <c r="IK135" s="51">
        <f t="shared" ref="IK135" si="1998">+EJ135+GK135</f>
        <v>0</v>
      </c>
      <c r="IL135" s="51">
        <f t="shared" ref="IL135" si="1999">+EK135+GL135</f>
        <v>0</v>
      </c>
      <c r="IM135" s="51">
        <f t="shared" ref="IM135" si="2000">+EL135+GM135</f>
        <v>0</v>
      </c>
      <c r="IN135" s="51">
        <f t="shared" ref="IN135" si="2001">+EM135+GN135</f>
        <v>0</v>
      </c>
      <c r="IO135" s="51">
        <f t="shared" ref="IO135" si="2002">+EN135+GO135</f>
        <v>0</v>
      </c>
      <c r="IP135" s="51">
        <f t="shared" ref="IP135" si="2003">+EO135+GP135</f>
        <v>0</v>
      </c>
      <c r="IQ135" s="51">
        <f t="shared" ref="IQ135" si="2004">+EP135+GQ135</f>
        <v>0</v>
      </c>
      <c r="IR135" s="51">
        <f t="shared" ref="IR135" si="2005">+EQ135+GR135</f>
        <v>0</v>
      </c>
      <c r="IS135" s="51">
        <f t="shared" ref="IS135" si="2006">+ER135+GS135</f>
        <v>0</v>
      </c>
      <c r="IT135" s="51">
        <f t="shared" ref="IT135" si="2007">+ES135+GT135</f>
        <v>0</v>
      </c>
      <c r="IU135" s="51">
        <f t="shared" ref="IU135" si="2008">+ET135+GU135</f>
        <v>0</v>
      </c>
      <c r="IV135" s="51">
        <f t="shared" ref="IV135" si="2009">+EU135+GV135</f>
        <v>0</v>
      </c>
      <c r="IW135" s="51">
        <f t="shared" ref="IW135" si="2010">+EV135+GW135</f>
        <v>0</v>
      </c>
      <c r="IX135" s="25">
        <f t="shared" ref="IX135" si="2011">+EW135+GX135</f>
        <v>0</v>
      </c>
      <c r="IY135" s="25">
        <f t="shared" ref="IY135" si="2012">+EX135+GY135</f>
        <v>0</v>
      </c>
      <c r="IZ135" s="25">
        <f t="shared" ref="IZ135" si="2013">+EY135+GZ135</f>
        <v>0</v>
      </c>
      <c r="JA135" s="25">
        <f t="shared" ref="JA135" si="2014">+EZ135+HA135</f>
        <v>0</v>
      </c>
      <c r="JB135" s="25">
        <f t="shared" ref="JB135" si="2015">+FA135+HB135</f>
        <v>0</v>
      </c>
      <c r="JC135" s="25">
        <f t="shared" ref="JC135" si="2016">+FB135+HC135</f>
        <v>0</v>
      </c>
      <c r="JD135" s="25">
        <f t="shared" ref="JD135" si="2017">+FC135+HD135</f>
        <v>0</v>
      </c>
      <c r="JE135" s="25">
        <f t="shared" ref="JE135" si="2018">+FD135+HE135</f>
        <v>0</v>
      </c>
      <c r="JF135" s="25">
        <f t="shared" ref="JF135" si="2019">+FE135+HF135</f>
        <v>0</v>
      </c>
      <c r="JG135" s="25">
        <f t="shared" ref="JG135" si="2020">+FF135+HG135</f>
        <v>0</v>
      </c>
      <c r="JH135" s="25">
        <f t="shared" ref="JH135" si="2021">+FG135+HH135</f>
        <v>0</v>
      </c>
      <c r="JI135" s="25">
        <f t="shared" ref="JI135" si="2022">+FH135+HI135</f>
        <v>0</v>
      </c>
      <c r="JJ135" s="25">
        <f t="shared" ref="JJ135" si="2023">+FI135+HJ135</f>
        <v>0</v>
      </c>
      <c r="JK135" s="25">
        <f t="shared" ref="JK135" si="2024">+FJ135+HK135</f>
        <v>0</v>
      </c>
      <c r="JL135" s="25">
        <f t="shared" ref="JL135" si="2025">+FK135+HL135</f>
        <v>0</v>
      </c>
      <c r="JM135" s="25">
        <f t="shared" ref="JM135" si="2026">+FL135+HM135</f>
        <v>0</v>
      </c>
      <c r="JN135" s="25">
        <f t="shared" ref="JN135" si="2027">+FM135+HN135</f>
        <v>0</v>
      </c>
      <c r="JO135" s="25">
        <f t="shared" ref="JO135" si="2028">+FN135+HO135</f>
        <v>0</v>
      </c>
      <c r="JP135" s="25">
        <f t="shared" ref="JP135" si="2029">+FO135+HP135</f>
        <v>0</v>
      </c>
      <c r="JQ135" s="25">
        <f t="shared" ref="JQ135:JR135" si="2030">+FP135+HQ135</f>
        <v>147900</v>
      </c>
      <c r="JR135" s="25">
        <f t="shared" si="2030"/>
        <v>147900</v>
      </c>
      <c r="JS135" s="28">
        <f t="shared" si="1941"/>
        <v>147900</v>
      </c>
      <c r="JT135" s="30">
        <f t="shared" ref="JT135" si="2031">+HS135/$N135</f>
        <v>0</v>
      </c>
      <c r="JU135" s="30">
        <f t="shared" ref="JU135" si="2032">+HT135/$N135</f>
        <v>0</v>
      </c>
      <c r="JV135" s="30">
        <f t="shared" ref="JV135" si="2033">+HU135/$N135</f>
        <v>0</v>
      </c>
      <c r="JW135" s="30">
        <f t="shared" ref="JW135" si="2034">+HV135/$N135</f>
        <v>0</v>
      </c>
      <c r="JX135" s="30">
        <f t="shared" ref="JX135" si="2035">+HW135/$N135</f>
        <v>0</v>
      </c>
      <c r="JY135" s="30">
        <f t="shared" ref="JY135" si="2036">+HX135/$N135</f>
        <v>0</v>
      </c>
      <c r="JZ135" s="30">
        <f t="shared" ref="JZ135" si="2037">+HY135/$N135</f>
        <v>0</v>
      </c>
      <c r="KA135" s="30">
        <f t="shared" ref="KA135" si="2038">+HZ135/$N135</f>
        <v>0</v>
      </c>
      <c r="KB135" s="30">
        <f t="shared" ref="KB135" si="2039">+IA135/$N135</f>
        <v>0</v>
      </c>
      <c r="KC135" s="30">
        <f t="shared" ref="KC135" si="2040">+IB135/$N135</f>
        <v>0</v>
      </c>
      <c r="KD135" s="30">
        <f t="shared" ref="KD135" si="2041">+IC135/$N135</f>
        <v>0</v>
      </c>
      <c r="KE135" s="30">
        <f t="shared" ref="KE135" si="2042">+ID135/$N135</f>
        <v>0</v>
      </c>
      <c r="KF135" s="30">
        <f t="shared" ref="KF135" si="2043">+IE135/$N135</f>
        <v>0</v>
      </c>
      <c r="KG135" s="30">
        <f t="shared" ref="KG135" si="2044">+IF135/$N135</f>
        <v>0</v>
      </c>
      <c r="KH135" s="30">
        <f t="shared" ref="KH135" si="2045">+IG135/$N135</f>
        <v>0</v>
      </c>
      <c r="KI135" s="30">
        <f t="shared" ref="KI135" si="2046">+IH135/$N135</f>
        <v>0</v>
      </c>
      <c r="KJ135" s="30">
        <f t="shared" ref="KJ135" si="2047">+II135/$N135</f>
        <v>0</v>
      </c>
      <c r="KK135" s="30">
        <f t="shared" ref="KK135" si="2048">+IJ135/$N135</f>
        <v>0</v>
      </c>
      <c r="KL135" s="30">
        <f t="shared" ref="KL135" si="2049">+IK135/$N135</f>
        <v>0</v>
      </c>
      <c r="KM135" s="30">
        <f t="shared" ref="KM135" si="2050">+IL135/$N135</f>
        <v>0</v>
      </c>
      <c r="KN135" s="30">
        <f t="shared" ref="KN135" si="2051">+IM135/$N135</f>
        <v>0</v>
      </c>
      <c r="KO135" s="30">
        <f t="shared" ref="KO135" si="2052">+IN135/$N135</f>
        <v>0</v>
      </c>
      <c r="KP135" s="30">
        <f t="shared" ref="KP135" si="2053">+IO135/$N135</f>
        <v>0</v>
      </c>
      <c r="KQ135" s="30">
        <f t="shared" ref="KQ135" si="2054">+IP135/$N135</f>
        <v>0</v>
      </c>
      <c r="KR135" s="30">
        <f t="shared" ref="KR135" si="2055">+IQ135/$N135</f>
        <v>0</v>
      </c>
      <c r="KS135" s="30">
        <f t="shared" ref="KS135" si="2056">+IR135/$N135</f>
        <v>0</v>
      </c>
      <c r="KT135" s="30">
        <f t="shared" ref="KT135" si="2057">+IS135/$N135</f>
        <v>0</v>
      </c>
      <c r="KU135" s="30">
        <f t="shared" ref="KU135" si="2058">+IT135/$N135</f>
        <v>0</v>
      </c>
      <c r="KV135" s="30">
        <f t="shared" ref="KV135" si="2059">+IU135/$N135</f>
        <v>0</v>
      </c>
      <c r="KW135" s="30">
        <f t="shared" ref="KW135" si="2060">+IV135/$N135</f>
        <v>0</v>
      </c>
      <c r="KX135" s="30">
        <f t="shared" ref="KX135" si="2061">+IW135/$N135</f>
        <v>0</v>
      </c>
      <c r="KY135" s="30">
        <f t="shared" ref="KY135" si="2062">+IX135/$N135</f>
        <v>0</v>
      </c>
      <c r="KZ135" s="30">
        <f t="shared" ref="KZ135:LQ135" si="2063">+IY135/$N135</f>
        <v>0</v>
      </c>
      <c r="LA135" s="30">
        <f t="shared" si="2063"/>
        <v>0</v>
      </c>
      <c r="LB135" s="30">
        <f t="shared" si="2063"/>
        <v>0</v>
      </c>
      <c r="LC135" s="30">
        <f t="shared" si="2063"/>
        <v>0</v>
      </c>
      <c r="LD135" s="30">
        <f t="shared" si="2063"/>
        <v>0</v>
      </c>
      <c r="LE135" s="30">
        <f t="shared" si="2063"/>
        <v>0</v>
      </c>
      <c r="LF135" s="30">
        <f t="shared" si="2063"/>
        <v>0</v>
      </c>
      <c r="LG135" s="30">
        <f t="shared" si="2063"/>
        <v>0</v>
      </c>
      <c r="LH135" s="30">
        <f t="shared" si="2063"/>
        <v>0</v>
      </c>
      <c r="LI135" s="30">
        <f t="shared" si="2063"/>
        <v>0</v>
      </c>
      <c r="LJ135" s="30">
        <f t="shared" si="2063"/>
        <v>0</v>
      </c>
      <c r="LK135" s="30">
        <f t="shared" si="2063"/>
        <v>0</v>
      </c>
      <c r="LL135" s="30">
        <f t="shared" si="2063"/>
        <v>0</v>
      </c>
      <c r="LM135" s="30">
        <f t="shared" si="2063"/>
        <v>0</v>
      </c>
      <c r="LN135" s="30">
        <f t="shared" si="2063"/>
        <v>0</v>
      </c>
      <c r="LO135" s="30">
        <f t="shared" si="2063"/>
        <v>0</v>
      </c>
      <c r="LP135" s="30">
        <f t="shared" si="2063"/>
        <v>0</v>
      </c>
      <c r="LQ135" s="30">
        <f t="shared" si="2063"/>
        <v>0</v>
      </c>
      <c r="LR135" s="30">
        <f t="shared" ref="LR135:LS135" si="2064">+JQ135/$N135</f>
        <v>300</v>
      </c>
      <c r="LS135" s="30">
        <f t="shared" si="2064"/>
        <v>300</v>
      </c>
      <c r="LT135" s="69">
        <f t="shared" si="1976"/>
        <v>300</v>
      </c>
      <c r="LU135" s="40">
        <f t="shared" si="1977"/>
        <v>300</v>
      </c>
      <c r="LV135" s="40">
        <f t="shared" si="1978"/>
        <v>0</v>
      </c>
    </row>
    <row r="136" spans="1:334" x14ac:dyDescent="0.25">
      <c r="A136" s="21">
        <f t="shared" si="1979"/>
        <v>135</v>
      </c>
      <c r="B136" s="22" t="s">
        <v>6</v>
      </c>
      <c r="C136" s="21" t="s">
        <v>718</v>
      </c>
      <c r="D136" s="22" t="s">
        <v>7</v>
      </c>
      <c r="E136" s="23" t="s">
        <v>900</v>
      </c>
      <c r="F136" s="21" t="s">
        <v>1158</v>
      </c>
      <c r="G136" s="32" t="s">
        <v>98</v>
      </c>
      <c r="H136" s="24" t="s">
        <v>463</v>
      </c>
      <c r="I136" s="21" t="s">
        <v>196</v>
      </c>
      <c r="J136" s="94">
        <v>41379</v>
      </c>
      <c r="K136" s="94"/>
      <c r="L136" s="21" t="s">
        <v>275</v>
      </c>
      <c r="M136" s="51">
        <v>295</v>
      </c>
      <c r="N136" s="51">
        <v>493</v>
      </c>
      <c r="O136" s="26">
        <v>0.08</v>
      </c>
      <c r="P136" s="52">
        <v>168500</v>
      </c>
      <c r="Q136" s="52">
        <v>490000</v>
      </c>
      <c r="R136" s="52">
        <v>350000</v>
      </c>
      <c r="S136" s="52">
        <v>175000</v>
      </c>
      <c r="T136" s="51">
        <v>600000</v>
      </c>
      <c r="U136" s="51">
        <v>825000</v>
      </c>
      <c r="V136" s="51">
        <v>810000</v>
      </c>
      <c r="W136" s="51">
        <v>450000</v>
      </c>
      <c r="X136" s="51">
        <v>695000</v>
      </c>
      <c r="Y136" s="51">
        <v>600000</v>
      </c>
      <c r="Z136" s="51">
        <v>0</v>
      </c>
      <c r="AA136" s="51">
        <v>550000</v>
      </c>
      <c r="AB136" s="51">
        <v>520000</v>
      </c>
      <c r="AC136" s="51">
        <v>550000</v>
      </c>
      <c r="AD136" s="51">
        <v>1000000</v>
      </c>
      <c r="AE136" s="51">
        <v>1329000</v>
      </c>
      <c r="AF136" s="51">
        <v>1552000</v>
      </c>
      <c r="AG136" s="51">
        <v>450000</v>
      </c>
      <c r="AH136" s="51">
        <v>558500</v>
      </c>
      <c r="AI136" s="51">
        <v>1265200</v>
      </c>
      <c r="AJ136" s="51">
        <v>880000</v>
      </c>
      <c r="AK136" s="51">
        <v>467487</v>
      </c>
      <c r="AL136" s="51">
        <v>510000</v>
      </c>
      <c r="AM136" s="51">
        <v>800000</v>
      </c>
      <c r="AN136" s="51">
        <v>809090.90909090906</v>
      </c>
      <c r="AO136" s="51">
        <v>994792.5</v>
      </c>
      <c r="AP136" s="51">
        <v>620000</v>
      </c>
      <c r="AQ136" s="51">
        <v>650000</v>
      </c>
      <c r="AR136" s="51">
        <v>420000</v>
      </c>
      <c r="AS136" s="51">
        <v>320625</v>
      </c>
      <c r="AT136" s="51">
        <v>415102.5</v>
      </c>
      <c r="AU136" s="25">
        <v>515565</v>
      </c>
      <c r="AV136" s="25">
        <v>767041.02</v>
      </c>
      <c r="AW136" s="25">
        <v>244530</v>
      </c>
      <c r="AX136" s="25">
        <v>783164.16</v>
      </c>
      <c r="AY136" s="25">
        <v>1098675</v>
      </c>
      <c r="AZ136" s="25">
        <v>862267.5</v>
      </c>
      <c r="BA136" s="25">
        <v>630562.5</v>
      </c>
      <c r="BB136" s="25">
        <v>598500</v>
      </c>
      <c r="BC136" s="25">
        <v>834052.5</v>
      </c>
      <c r="BD136" s="75">
        <v>495900</v>
      </c>
      <c r="BE136" s="75">
        <v>239400</v>
      </c>
      <c r="BF136" s="75">
        <v>603353.71</v>
      </c>
      <c r="BG136" s="75">
        <v>941921.4</v>
      </c>
      <c r="BH136" s="75">
        <v>363973.5</v>
      </c>
      <c r="BI136" s="75">
        <v>125524.02</v>
      </c>
      <c r="BJ136" s="75">
        <v>0</v>
      </c>
      <c r="BK136" s="75">
        <v>0</v>
      </c>
      <c r="BL136" s="75">
        <v>0</v>
      </c>
      <c r="BM136" s="75">
        <v>0</v>
      </c>
      <c r="BN136" s="75">
        <v>0</v>
      </c>
      <c r="BO136" s="75">
        <v>0</v>
      </c>
      <c r="BP136" s="28">
        <f t="shared" si="1902"/>
        <v>0</v>
      </c>
      <c r="BQ136" s="29">
        <f t="shared" si="1499"/>
        <v>571.18644067796606</v>
      </c>
      <c r="BR136" s="29">
        <f t="shared" si="1500"/>
        <v>1661.0169491525423</v>
      </c>
      <c r="BS136" s="29">
        <f t="shared" si="1501"/>
        <v>1186.4406779661017</v>
      </c>
      <c r="BT136" s="29">
        <f t="shared" si="1502"/>
        <v>593.22033898305085</v>
      </c>
      <c r="BU136" s="29">
        <f t="shared" si="1503"/>
        <v>2033.8983050847457</v>
      </c>
      <c r="BV136" s="29">
        <f t="shared" si="1504"/>
        <v>2796.6101694915255</v>
      </c>
      <c r="BW136" s="29">
        <f t="shared" si="1505"/>
        <v>2745.7627118644068</v>
      </c>
      <c r="BX136" s="29">
        <f t="shared" si="1506"/>
        <v>1525.4237288135594</v>
      </c>
      <c r="BY136" s="29">
        <f t="shared" si="1507"/>
        <v>2355.9322033898306</v>
      </c>
      <c r="BZ136" s="29">
        <f t="shared" si="1508"/>
        <v>2033.8983050847457</v>
      </c>
      <c r="CA136" s="29">
        <f t="shared" si="1509"/>
        <v>0</v>
      </c>
      <c r="CB136" s="29">
        <f t="shared" si="1510"/>
        <v>1864.406779661017</v>
      </c>
      <c r="CC136" s="29">
        <f t="shared" si="1511"/>
        <v>1762.7118644067796</v>
      </c>
      <c r="CD136" s="29">
        <f t="shared" si="1512"/>
        <v>1864.406779661017</v>
      </c>
      <c r="CE136" s="29">
        <f t="shared" si="1513"/>
        <v>3389.8305084745762</v>
      </c>
      <c r="CF136" s="29">
        <f t="shared" si="1514"/>
        <v>4505.0847457627115</v>
      </c>
      <c r="CG136" s="29">
        <f t="shared" si="1515"/>
        <v>5261.0169491525421</v>
      </c>
      <c r="CH136" s="29">
        <f t="shared" si="1516"/>
        <v>1525.4237288135594</v>
      </c>
      <c r="CI136" s="29">
        <f t="shared" si="1517"/>
        <v>1893.2203389830509</v>
      </c>
      <c r="CJ136" s="29">
        <f t="shared" si="1518"/>
        <v>4288.8135593220341</v>
      </c>
      <c r="CK136" s="29">
        <f t="shared" si="1519"/>
        <v>2983.0508474576272</v>
      </c>
      <c r="CL136" s="29">
        <f t="shared" si="1520"/>
        <v>1584.7016949152542</v>
      </c>
      <c r="CM136" s="29">
        <f t="shared" si="1521"/>
        <v>1728.8135593220338</v>
      </c>
      <c r="CN136" s="29">
        <f t="shared" si="1522"/>
        <v>2711.8644067796608</v>
      </c>
      <c r="CO136" s="29">
        <f t="shared" si="1523"/>
        <v>2742.6810477657932</v>
      </c>
      <c r="CP136" s="29">
        <f t="shared" si="1524"/>
        <v>3372.1779661016949</v>
      </c>
      <c r="CQ136" s="29">
        <f t="shared" si="1525"/>
        <v>2101.6949152542375</v>
      </c>
      <c r="CR136" s="29">
        <f t="shared" si="1497"/>
        <v>2203.3898305084745</v>
      </c>
      <c r="CS136" s="29">
        <f t="shared" si="1496"/>
        <v>1423.7288135593221</v>
      </c>
      <c r="CT136" s="29">
        <f t="shared" si="1496"/>
        <v>1086.8644067796611</v>
      </c>
      <c r="CU136" s="29">
        <f t="shared" si="1496"/>
        <v>1407.1271186440679</v>
      </c>
      <c r="CV136" s="29">
        <f t="shared" si="1496"/>
        <v>1747.6779661016949</v>
      </c>
      <c r="CW136" s="29">
        <f t="shared" si="1496"/>
        <v>2600.1390508474578</v>
      </c>
      <c r="CX136" s="29">
        <f t="shared" si="1899"/>
        <v>828.91525423728808</v>
      </c>
      <c r="CY136" s="29">
        <f t="shared" si="1899"/>
        <v>2654.7937627118645</v>
      </c>
      <c r="CZ136" s="29">
        <f t="shared" si="1899"/>
        <v>3724.3220338983051</v>
      </c>
      <c r="DA136" s="29">
        <f t="shared" si="1899"/>
        <v>2922.9406779661017</v>
      </c>
      <c r="DB136" s="29">
        <f t="shared" si="1899"/>
        <v>2137.5</v>
      </c>
      <c r="DC136" s="29">
        <f t="shared" si="1899"/>
        <v>2028.8135593220338</v>
      </c>
      <c r="DD136" s="29">
        <f t="shared" si="1899"/>
        <v>2827.2966101694915</v>
      </c>
      <c r="DE136" s="29">
        <f t="shared" si="1526"/>
        <v>1681.0169491525423</v>
      </c>
      <c r="DF136" s="29">
        <f t="shared" si="1527"/>
        <v>811.52542372881351</v>
      </c>
      <c r="DG136" s="29">
        <f t="shared" si="1528"/>
        <v>2045.2668135593219</v>
      </c>
      <c r="DH136" s="29">
        <f t="shared" si="1529"/>
        <v>3192.9538983050847</v>
      </c>
      <c r="DI136" s="29">
        <f t="shared" si="1530"/>
        <v>1233.8084745762712</v>
      </c>
      <c r="DJ136" s="29">
        <f t="shared" si="1531"/>
        <v>425.50515254237291</v>
      </c>
      <c r="DK136" s="29">
        <f t="shared" si="1531"/>
        <v>0</v>
      </c>
      <c r="DL136" s="29">
        <f t="shared" si="1531"/>
        <v>0</v>
      </c>
      <c r="DM136" s="29">
        <f t="shared" si="1531"/>
        <v>0</v>
      </c>
      <c r="DN136" s="29">
        <f t="shared" si="1772"/>
        <v>0</v>
      </c>
      <c r="DO136" s="29">
        <f t="shared" si="1772"/>
        <v>0</v>
      </c>
      <c r="DP136" s="29">
        <f t="shared" si="1772"/>
        <v>0</v>
      </c>
      <c r="DQ136" s="105">
        <f t="shared" si="1532"/>
        <v>0</v>
      </c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4">
        <v>138000</v>
      </c>
      <c r="EE136" s="54">
        <v>138000</v>
      </c>
      <c r="EF136" s="54">
        <v>138000</v>
      </c>
      <c r="EG136" s="54">
        <v>138000</v>
      </c>
      <c r="EH136" s="54">
        <v>138000</v>
      </c>
      <c r="EI136" s="54">
        <v>138000</v>
      </c>
      <c r="EJ136" s="54">
        <v>138000</v>
      </c>
      <c r="EK136" s="54">
        <v>138000</v>
      </c>
      <c r="EL136" s="54">
        <v>140560</v>
      </c>
      <c r="EM136" s="54">
        <v>140560</v>
      </c>
      <c r="EN136" s="54">
        <v>140560</v>
      </c>
      <c r="EO136" s="54">
        <v>140560</v>
      </c>
      <c r="EP136" s="54">
        <v>141109</v>
      </c>
      <c r="EQ136" s="54">
        <v>141109</v>
      </c>
      <c r="ER136" s="54">
        <v>141109</v>
      </c>
      <c r="ES136" s="54">
        <v>141109</v>
      </c>
      <c r="ET136" s="54">
        <v>141109</v>
      </c>
      <c r="EU136" s="54">
        <v>141109</v>
      </c>
      <c r="EV136" s="54">
        <v>141109</v>
      </c>
      <c r="EW136" s="54">
        <v>141109</v>
      </c>
      <c r="EX136" s="54">
        <v>141109</v>
      </c>
      <c r="EY136" s="51">
        <v>143743</v>
      </c>
      <c r="EZ136" s="51">
        <v>150986</v>
      </c>
      <c r="FA136" s="51">
        <v>150986</v>
      </c>
      <c r="FB136" s="51">
        <v>150986</v>
      </c>
      <c r="FC136" s="51">
        <v>150986</v>
      </c>
      <c r="FD136" s="51">
        <v>150986</v>
      </c>
      <c r="FE136" s="51">
        <v>150987</v>
      </c>
      <c r="FF136" s="51">
        <v>150987</v>
      </c>
      <c r="FG136" s="51">
        <v>150987</v>
      </c>
      <c r="FH136" s="51">
        <v>150987</v>
      </c>
      <c r="FI136" s="51">
        <v>150987</v>
      </c>
      <c r="FJ136" s="51">
        <v>150987</v>
      </c>
      <c r="FK136" s="51">
        <v>153806</v>
      </c>
      <c r="FL136" s="51">
        <v>0</v>
      </c>
      <c r="FM136" s="51">
        <v>0</v>
      </c>
      <c r="FN136" s="25">
        <v>0</v>
      </c>
      <c r="FO136" s="25">
        <v>0</v>
      </c>
      <c r="FP136" s="25">
        <v>0</v>
      </c>
      <c r="FQ136" s="75">
        <v>0</v>
      </c>
      <c r="FR136" s="28">
        <f t="shared" si="1903"/>
        <v>0</v>
      </c>
      <c r="FS136" s="51">
        <v>0</v>
      </c>
      <c r="FT136" s="51">
        <v>0</v>
      </c>
      <c r="FU136" s="51">
        <v>0</v>
      </c>
      <c r="FV136" s="51">
        <v>0</v>
      </c>
      <c r="FW136" s="51">
        <v>0</v>
      </c>
      <c r="FX136" s="51">
        <v>0</v>
      </c>
      <c r="FY136" s="51">
        <v>0</v>
      </c>
      <c r="FZ136" s="51">
        <v>0</v>
      </c>
      <c r="GA136" s="51">
        <v>0</v>
      </c>
      <c r="GB136" s="51">
        <v>0</v>
      </c>
      <c r="GC136" s="51">
        <v>0</v>
      </c>
      <c r="GD136" s="51">
        <v>0</v>
      </c>
      <c r="GE136" s="51">
        <v>0</v>
      </c>
      <c r="GF136" s="51">
        <v>0</v>
      </c>
      <c r="GG136" s="51">
        <v>0</v>
      </c>
      <c r="GH136" s="51">
        <v>0</v>
      </c>
      <c r="GI136" s="51">
        <v>0</v>
      </c>
      <c r="GJ136" s="51">
        <v>0</v>
      </c>
      <c r="GK136" s="51">
        <v>0</v>
      </c>
      <c r="GL136" s="51">
        <v>0</v>
      </c>
      <c r="GM136" s="51">
        <v>0</v>
      </c>
      <c r="GN136" s="51">
        <v>0</v>
      </c>
      <c r="GO136" s="51">
        <v>0</v>
      </c>
      <c r="GP136" s="51">
        <v>0</v>
      </c>
      <c r="GQ136" s="25">
        <v>0</v>
      </c>
      <c r="GR136" s="25">
        <v>0</v>
      </c>
      <c r="GS136" s="25">
        <v>0</v>
      </c>
      <c r="GT136" s="25">
        <v>0</v>
      </c>
      <c r="GU136" s="25">
        <v>0</v>
      </c>
      <c r="GV136" s="25">
        <v>0</v>
      </c>
      <c r="GW136" s="25">
        <v>0</v>
      </c>
      <c r="GX136" s="25">
        <v>0</v>
      </c>
      <c r="GY136" s="25">
        <v>0</v>
      </c>
      <c r="GZ136" s="25">
        <v>0</v>
      </c>
      <c r="HA136" s="25">
        <v>0</v>
      </c>
      <c r="HB136" s="25">
        <v>0</v>
      </c>
      <c r="HC136" s="75">
        <v>0</v>
      </c>
      <c r="HD136" s="75">
        <v>0</v>
      </c>
      <c r="HE136" s="75">
        <v>0</v>
      </c>
      <c r="HF136" s="75">
        <v>0</v>
      </c>
      <c r="HG136" s="75">
        <v>0</v>
      </c>
      <c r="HH136" s="75">
        <v>0</v>
      </c>
      <c r="HI136" s="75">
        <v>0</v>
      </c>
      <c r="HJ136" s="75">
        <v>0</v>
      </c>
      <c r="HK136" s="75">
        <v>0</v>
      </c>
      <c r="HL136" s="75">
        <v>0</v>
      </c>
      <c r="HM136" s="75">
        <v>0</v>
      </c>
      <c r="HN136" s="75">
        <v>0</v>
      </c>
      <c r="HO136" s="75">
        <v>0</v>
      </c>
      <c r="HP136" s="75">
        <v>0</v>
      </c>
      <c r="HQ136" s="75">
        <v>0</v>
      </c>
      <c r="HR136" s="75">
        <v>0</v>
      </c>
      <c r="HS136" s="51">
        <f t="shared" si="1265"/>
        <v>0</v>
      </c>
      <c r="HT136" s="51">
        <f t="shared" si="1266"/>
        <v>0</v>
      </c>
      <c r="HU136" s="51">
        <f t="shared" si="1267"/>
        <v>0</v>
      </c>
      <c r="HV136" s="51">
        <f t="shared" si="1268"/>
        <v>0</v>
      </c>
      <c r="HW136" s="51">
        <f t="shared" si="1269"/>
        <v>0</v>
      </c>
      <c r="HX136" s="51">
        <f t="shared" si="1270"/>
        <v>0</v>
      </c>
      <c r="HY136" s="51">
        <f t="shared" si="1271"/>
        <v>0</v>
      </c>
      <c r="HZ136" s="51">
        <f t="shared" si="1272"/>
        <v>0</v>
      </c>
      <c r="IA136" s="51">
        <f t="shared" si="1273"/>
        <v>0</v>
      </c>
      <c r="IB136" s="51">
        <f t="shared" si="1274"/>
        <v>0</v>
      </c>
      <c r="IC136" s="51">
        <f t="shared" si="1275"/>
        <v>0</v>
      </c>
      <c r="ID136" s="51">
        <f t="shared" si="1276"/>
        <v>0</v>
      </c>
      <c r="IE136" s="51">
        <f t="shared" si="1277"/>
        <v>138000</v>
      </c>
      <c r="IF136" s="51">
        <f t="shared" si="1278"/>
        <v>138000</v>
      </c>
      <c r="IG136" s="51">
        <f t="shared" si="1279"/>
        <v>138000</v>
      </c>
      <c r="IH136" s="51">
        <f t="shared" si="1280"/>
        <v>138000</v>
      </c>
      <c r="II136" s="51">
        <f t="shared" si="1281"/>
        <v>138000</v>
      </c>
      <c r="IJ136" s="51">
        <f t="shared" si="1282"/>
        <v>138000</v>
      </c>
      <c r="IK136" s="51">
        <f t="shared" si="1283"/>
        <v>138000</v>
      </c>
      <c r="IL136" s="51">
        <f t="shared" si="1284"/>
        <v>138000</v>
      </c>
      <c r="IM136" s="51">
        <f t="shared" si="1285"/>
        <v>140560</v>
      </c>
      <c r="IN136" s="51">
        <f t="shared" si="1286"/>
        <v>140560</v>
      </c>
      <c r="IO136" s="51">
        <f t="shared" si="1287"/>
        <v>140560</v>
      </c>
      <c r="IP136" s="51">
        <f t="shared" si="1288"/>
        <v>140560</v>
      </c>
      <c r="IQ136" s="51">
        <f t="shared" si="1900"/>
        <v>141109</v>
      </c>
      <c r="IR136" s="51">
        <f t="shared" si="1901"/>
        <v>141109</v>
      </c>
      <c r="IS136" s="51">
        <f t="shared" si="1618"/>
        <v>141109</v>
      </c>
      <c r="IT136" s="51">
        <f t="shared" si="1619"/>
        <v>141109</v>
      </c>
      <c r="IU136" s="51">
        <f t="shared" si="1136"/>
        <v>141109</v>
      </c>
      <c r="IV136" s="51">
        <f t="shared" si="1137"/>
        <v>141109</v>
      </c>
      <c r="IW136" s="51">
        <f t="shared" si="1889"/>
        <v>141109</v>
      </c>
      <c r="IX136" s="25">
        <f t="shared" si="1289"/>
        <v>141109</v>
      </c>
      <c r="IY136" s="25">
        <f t="shared" si="1890"/>
        <v>141109</v>
      </c>
      <c r="IZ136" s="25">
        <f t="shared" si="1891"/>
        <v>143743</v>
      </c>
      <c r="JA136" s="25">
        <f t="shared" si="1896"/>
        <v>150986</v>
      </c>
      <c r="JB136" s="25">
        <f t="shared" si="1293"/>
        <v>150986</v>
      </c>
      <c r="JC136" s="25">
        <f t="shared" si="1294"/>
        <v>150986</v>
      </c>
      <c r="JD136" s="25">
        <f t="shared" si="1892"/>
        <v>150986</v>
      </c>
      <c r="JE136" s="25">
        <f t="shared" si="1893"/>
        <v>150986</v>
      </c>
      <c r="JF136" s="25">
        <f t="shared" si="1897"/>
        <v>150987</v>
      </c>
      <c r="JG136" s="25">
        <f t="shared" si="1898"/>
        <v>150987</v>
      </c>
      <c r="JH136" s="25">
        <f t="shared" si="1736"/>
        <v>150987</v>
      </c>
      <c r="JI136" s="25">
        <f t="shared" si="1737"/>
        <v>150987</v>
      </c>
      <c r="JJ136" s="25">
        <f t="shared" si="1854"/>
        <v>150987</v>
      </c>
      <c r="JK136" s="25">
        <f t="shared" si="1855"/>
        <v>150987</v>
      </c>
      <c r="JL136" s="25">
        <f t="shared" si="1894"/>
        <v>153806</v>
      </c>
      <c r="JM136" s="25">
        <f t="shared" si="1895"/>
        <v>0</v>
      </c>
      <c r="JN136" s="25">
        <f t="shared" si="1295"/>
        <v>0</v>
      </c>
      <c r="JO136" s="25">
        <f t="shared" si="1296"/>
        <v>0</v>
      </c>
      <c r="JP136" s="25">
        <f t="shared" ref="JP136:JP167" si="2065">+FO136+HP136</f>
        <v>0</v>
      </c>
      <c r="JQ136" s="25">
        <f t="shared" ref="JQ136:JQ167" si="2066">+FP136+HQ136</f>
        <v>0</v>
      </c>
      <c r="JR136" s="25">
        <f t="shared" ref="JR136:JR167" si="2067">+FQ136+HR136</f>
        <v>0</v>
      </c>
      <c r="JS136" s="28">
        <f t="shared" si="1941"/>
        <v>0</v>
      </c>
      <c r="JT136" s="30">
        <f t="shared" si="1138"/>
        <v>0</v>
      </c>
      <c r="JU136" s="30">
        <f t="shared" si="1139"/>
        <v>0</v>
      </c>
      <c r="JV136" s="30">
        <f t="shared" si="1140"/>
        <v>0</v>
      </c>
      <c r="JW136" s="30">
        <f t="shared" si="1141"/>
        <v>0</v>
      </c>
      <c r="JX136" s="30">
        <f t="shared" si="1142"/>
        <v>0</v>
      </c>
      <c r="JY136" s="30">
        <f t="shared" si="1143"/>
        <v>0</v>
      </c>
      <c r="JZ136" s="30">
        <f t="shared" si="1144"/>
        <v>0</v>
      </c>
      <c r="KA136" s="30">
        <f t="shared" si="1145"/>
        <v>0</v>
      </c>
      <c r="KB136" s="30">
        <f t="shared" si="1146"/>
        <v>0</v>
      </c>
      <c r="KC136" s="30">
        <f t="shared" si="1147"/>
        <v>0</v>
      </c>
      <c r="KD136" s="30">
        <f t="shared" si="1148"/>
        <v>0</v>
      </c>
      <c r="KE136" s="30">
        <f t="shared" si="1149"/>
        <v>0</v>
      </c>
      <c r="KF136" s="30">
        <f t="shared" si="1150"/>
        <v>279.9188640973631</v>
      </c>
      <c r="KG136" s="30">
        <f t="shared" si="1151"/>
        <v>279.9188640973631</v>
      </c>
      <c r="KH136" s="30">
        <f t="shared" si="1152"/>
        <v>279.9188640973631</v>
      </c>
      <c r="KI136" s="30">
        <f t="shared" si="1153"/>
        <v>279.9188640973631</v>
      </c>
      <c r="KJ136" s="30">
        <f t="shared" si="1154"/>
        <v>279.9188640973631</v>
      </c>
      <c r="KK136" s="30">
        <f t="shared" si="1155"/>
        <v>279.9188640973631</v>
      </c>
      <c r="KL136" s="30">
        <f t="shared" si="1156"/>
        <v>279.9188640973631</v>
      </c>
      <c r="KM136" s="30">
        <f t="shared" si="1157"/>
        <v>279.9188640973631</v>
      </c>
      <c r="KN136" s="30">
        <f t="shared" si="1158"/>
        <v>285.11156186612578</v>
      </c>
      <c r="KO136" s="30">
        <f t="shared" si="1159"/>
        <v>285.11156186612578</v>
      </c>
      <c r="KP136" s="30">
        <f t="shared" si="1160"/>
        <v>285.11156186612578</v>
      </c>
      <c r="KQ136" s="30">
        <f t="shared" si="1161"/>
        <v>285.11156186612578</v>
      </c>
      <c r="KR136" s="30">
        <f t="shared" si="1162"/>
        <v>286.22515212981745</v>
      </c>
      <c r="KS136" s="30">
        <f t="shared" si="1163"/>
        <v>286.22515212981745</v>
      </c>
      <c r="KT136" s="30">
        <f t="shared" si="1164"/>
        <v>286.22515212981745</v>
      </c>
      <c r="KU136" s="30">
        <f t="shared" si="1165"/>
        <v>286.22515212981745</v>
      </c>
      <c r="KV136" s="30">
        <f t="shared" si="1166"/>
        <v>286.22515212981745</v>
      </c>
      <c r="KW136" s="30">
        <f t="shared" si="1167"/>
        <v>286.22515212981745</v>
      </c>
      <c r="KX136" s="30">
        <f t="shared" si="1168"/>
        <v>286.22515212981745</v>
      </c>
      <c r="KY136" s="30">
        <f t="shared" si="1169"/>
        <v>286.22515212981745</v>
      </c>
      <c r="KZ136" s="30">
        <f t="shared" si="1170"/>
        <v>286.22515212981745</v>
      </c>
      <c r="LA136" s="30">
        <f t="shared" si="1171"/>
        <v>291.56795131845843</v>
      </c>
      <c r="LB136" s="30">
        <f t="shared" si="1171"/>
        <v>306.25963488843814</v>
      </c>
      <c r="LC136" s="30">
        <f t="shared" si="1171"/>
        <v>306.25963488843814</v>
      </c>
      <c r="LD136" s="30">
        <f t="shared" si="1171"/>
        <v>306.25963488843814</v>
      </c>
      <c r="LE136" s="30">
        <f t="shared" si="1369"/>
        <v>306.25963488843814</v>
      </c>
      <c r="LF136" s="30">
        <f t="shared" si="1369"/>
        <v>306.25963488843814</v>
      </c>
      <c r="LG136" s="30">
        <f t="shared" si="1369"/>
        <v>306.26166328600408</v>
      </c>
      <c r="LH136" s="30">
        <f t="shared" si="1369"/>
        <v>306.26166328600408</v>
      </c>
      <c r="LI136" s="30">
        <f t="shared" si="1369"/>
        <v>306.26166328600408</v>
      </c>
      <c r="LJ136" s="30">
        <f t="shared" si="1533"/>
        <v>306.26166328600408</v>
      </c>
      <c r="LK136" s="30">
        <f t="shared" si="1533"/>
        <v>306.26166328600408</v>
      </c>
      <c r="LL136" s="30">
        <f t="shared" si="1533"/>
        <v>306.26166328600408</v>
      </c>
      <c r="LM136" s="30">
        <f t="shared" si="1533"/>
        <v>311.97971602434075</v>
      </c>
      <c r="LN136" s="30">
        <f t="shared" si="1533"/>
        <v>0</v>
      </c>
      <c r="LO136" s="30">
        <f t="shared" si="1533"/>
        <v>0</v>
      </c>
      <c r="LP136" s="30">
        <f t="shared" si="1533"/>
        <v>0</v>
      </c>
      <c r="LQ136" s="30">
        <f t="shared" si="1533"/>
        <v>0</v>
      </c>
      <c r="LR136" s="30">
        <f t="shared" si="1534"/>
        <v>0</v>
      </c>
      <c r="LS136" s="30">
        <f t="shared" si="1534"/>
        <v>0</v>
      </c>
      <c r="LT136" s="69">
        <f t="shared" si="1976"/>
        <v>0</v>
      </c>
      <c r="LU136" s="40">
        <f t="shared" si="1977"/>
        <v>0</v>
      </c>
      <c r="LV136" s="40">
        <f t="shared" si="1978"/>
        <v>0</v>
      </c>
    </row>
    <row r="137" spans="1:334" x14ac:dyDescent="0.25">
      <c r="A137" s="21">
        <f t="shared" si="1979"/>
        <v>136</v>
      </c>
      <c r="B137" s="22" t="s">
        <v>6</v>
      </c>
      <c r="C137" s="21" t="s">
        <v>578</v>
      </c>
      <c r="D137" s="22" t="s">
        <v>7</v>
      </c>
      <c r="E137" s="23" t="s">
        <v>1256</v>
      </c>
      <c r="F137" s="21" t="s">
        <v>1256</v>
      </c>
      <c r="G137" s="32" t="s">
        <v>220</v>
      </c>
      <c r="H137" s="24" t="s">
        <v>1509</v>
      </c>
      <c r="I137" s="21" t="s">
        <v>197</v>
      </c>
      <c r="J137" s="94">
        <v>41480</v>
      </c>
      <c r="K137" s="94"/>
      <c r="L137" s="21" t="s">
        <v>275</v>
      </c>
      <c r="M137" s="51">
        <v>238</v>
      </c>
      <c r="N137" s="51">
        <v>397</v>
      </c>
      <c r="O137" s="26">
        <v>0.08</v>
      </c>
      <c r="P137" s="52">
        <v>0</v>
      </c>
      <c r="Q137" s="52">
        <v>0</v>
      </c>
      <c r="R137" s="52">
        <v>0</v>
      </c>
      <c r="S137" s="52">
        <v>300000</v>
      </c>
      <c r="T137" s="51">
        <v>1040000</v>
      </c>
      <c r="U137" s="51">
        <v>1500000</v>
      </c>
      <c r="V137" s="51">
        <v>1450000</v>
      </c>
      <c r="W137" s="51">
        <v>1350000</v>
      </c>
      <c r="X137" s="51">
        <v>1210000</v>
      </c>
      <c r="Y137" s="51">
        <v>800000</v>
      </c>
      <c r="Z137" s="51">
        <v>0</v>
      </c>
      <c r="AA137" s="51">
        <v>350000</v>
      </c>
      <c r="AB137" s="51">
        <v>1000000</v>
      </c>
      <c r="AC137" s="51">
        <v>700000</v>
      </c>
      <c r="AD137" s="51">
        <v>1000000</v>
      </c>
      <c r="AE137" s="51">
        <v>1615000</v>
      </c>
      <c r="AF137" s="51">
        <v>1368000</v>
      </c>
      <c r="AG137" s="51">
        <v>350000</v>
      </c>
      <c r="AH137" s="51">
        <v>900000</v>
      </c>
      <c r="AI137" s="51">
        <v>2496724.7199999997</v>
      </c>
      <c r="AJ137" s="51">
        <v>1344992</v>
      </c>
      <c r="AK137" s="51">
        <v>655050</v>
      </c>
      <c r="AL137" s="51">
        <v>1393650</v>
      </c>
      <c r="AM137" s="51">
        <v>1111500</v>
      </c>
      <c r="AN137" s="51">
        <v>564300</v>
      </c>
      <c r="AO137" s="51">
        <v>310500</v>
      </c>
      <c r="AP137" s="51">
        <v>722475</v>
      </c>
      <c r="AQ137" s="51">
        <v>1282500</v>
      </c>
      <c r="AR137" s="51">
        <v>906300</v>
      </c>
      <c r="AS137" s="51">
        <v>444600</v>
      </c>
      <c r="AT137" s="51">
        <v>440325</v>
      </c>
      <c r="AU137" s="25">
        <v>0</v>
      </c>
      <c r="AV137" s="25">
        <v>0</v>
      </c>
      <c r="AW137" s="25">
        <v>0</v>
      </c>
      <c r="AX137" s="25">
        <v>0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75">
        <v>0</v>
      </c>
      <c r="BE137" s="75">
        <v>0</v>
      </c>
      <c r="BF137" s="75">
        <v>0</v>
      </c>
      <c r="BG137" s="75">
        <v>0</v>
      </c>
      <c r="BH137" s="75">
        <v>0</v>
      </c>
      <c r="BI137" s="75">
        <v>0</v>
      </c>
      <c r="BJ137" s="75">
        <v>0</v>
      </c>
      <c r="BK137" s="75">
        <v>0</v>
      </c>
      <c r="BL137" s="75">
        <v>0</v>
      </c>
      <c r="BM137" s="75">
        <v>0</v>
      </c>
      <c r="BN137" s="75">
        <v>0</v>
      </c>
      <c r="BO137" s="75">
        <v>0</v>
      </c>
      <c r="BP137" s="28">
        <f t="shared" si="1902"/>
        <v>0</v>
      </c>
      <c r="BQ137" s="29">
        <f t="shared" si="1499"/>
        <v>0</v>
      </c>
      <c r="BR137" s="29">
        <f t="shared" si="1500"/>
        <v>0</v>
      </c>
      <c r="BS137" s="29">
        <f t="shared" si="1501"/>
        <v>0</v>
      </c>
      <c r="BT137" s="29">
        <f t="shared" si="1502"/>
        <v>1260.5042016806722</v>
      </c>
      <c r="BU137" s="29">
        <f t="shared" si="1503"/>
        <v>4369.7478991596636</v>
      </c>
      <c r="BV137" s="29">
        <f t="shared" si="1504"/>
        <v>6302.5210084033615</v>
      </c>
      <c r="BW137" s="29">
        <f t="shared" si="1505"/>
        <v>6092.4369747899163</v>
      </c>
      <c r="BX137" s="29">
        <f t="shared" si="1506"/>
        <v>5672.2689075630251</v>
      </c>
      <c r="BY137" s="29">
        <f t="shared" si="1507"/>
        <v>5084.0336134453783</v>
      </c>
      <c r="BZ137" s="29">
        <f t="shared" si="1508"/>
        <v>3361.3445378151259</v>
      </c>
      <c r="CA137" s="29">
        <f t="shared" si="1509"/>
        <v>0</v>
      </c>
      <c r="CB137" s="29">
        <f t="shared" si="1510"/>
        <v>1470.5882352941176</v>
      </c>
      <c r="CC137" s="29">
        <f t="shared" si="1511"/>
        <v>4201.680672268908</v>
      </c>
      <c r="CD137" s="29">
        <f t="shared" si="1512"/>
        <v>2941.1764705882351</v>
      </c>
      <c r="CE137" s="29">
        <f t="shared" si="1513"/>
        <v>4201.680672268908</v>
      </c>
      <c r="CF137" s="29">
        <f t="shared" si="1514"/>
        <v>6785.7142857142853</v>
      </c>
      <c r="CG137" s="29">
        <f t="shared" si="1515"/>
        <v>5747.8991596638652</v>
      </c>
      <c r="CH137" s="29">
        <f t="shared" si="1516"/>
        <v>1470.5882352941176</v>
      </c>
      <c r="CI137" s="29">
        <f t="shared" si="1517"/>
        <v>3781.5126050420167</v>
      </c>
      <c r="CJ137" s="29">
        <f t="shared" si="1518"/>
        <v>10490.439999999999</v>
      </c>
      <c r="CK137" s="29">
        <f t="shared" si="1519"/>
        <v>5651.226890756303</v>
      </c>
      <c r="CL137" s="29">
        <f t="shared" si="1520"/>
        <v>2752.3109243697477</v>
      </c>
      <c r="CM137" s="29">
        <f t="shared" si="1521"/>
        <v>5855.6722689075632</v>
      </c>
      <c r="CN137" s="29">
        <f t="shared" si="1522"/>
        <v>4670.1680672268903</v>
      </c>
      <c r="CO137" s="29">
        <f t="shared" si="1523"/>
        <v>2371.0084033613443</v>
      </c>
      <c r="CP137" s="29">
        <f t="shared" si="1524"/>
        <v>1304.6218487394958</v>
      </c>
      <c r="CQ137" s="29">
        <f t="shared" si="1525"/>
        <v>3035.6092436974791</v>
      </c>
      <c r="CR137" s="29">
        <f t="shared" si="1497"/>
        <v>5388.6554621848736</v>
      </c>
      <c r="CS137" s="29">
        <f t="shared" si="1496"/>
        <v>3807.9831932773109</v>
      </c>
      <c r="CT137" s="29">
        <f t="shared" si="1496"/>
        <v>1868.0672268907563</v>
      </c>
      <c r="CU137" s="29">
        <f t="shared" si="1496"/>
        <v>1850.1050420168067</v>
      </c>
      <c r="CV137" s="29">
        <f t="shared" si="1496"/>
        <v>0</v>
      </c>
      <c r="CW137" s="29">
        <f t="shared" si="1496"/>
        <v>0</v>
      </c>
      <c r="CX137" s="29">
        <f t="shared" si="1899"/>
        <v>0</v>
      </c>
      <c r="CY137" s="29">
        <f t="shared" si="1899"/>
        <v>0</v>
      </c>
      <c r="CZ137" s="29">
        <f t="shared" si="1899"/>
        <v>0</v>
      </c>
      <c r="DA137" s="29">
        <f t="shared" si="1899"/>
        <v>0</v>
      </c>
      <c r="DB137" s="29">
        <f t="shared" si="1899"/>
        <v>0</v>
      </c>
      <c r="DC137" s="29">
        <f t="shared" si="1899"/>
        <v>0</v>
      </c>
      <c r="DD137" s="29">
        <f t="shared" si="1899"/>
        <v>0</v>
      </c>
      <c r="DE137" s="29">
        <f t="shared" si="1526"/>
        <v>0</v>
      </c>
      <c r="DF137" s="29">
        <f t="shared" si="1527"/>
        <v>0</v>
      </c>
      <c r="DG137" s="29">
        <f t="shared" si="1528"/>
        <v>0</v>
      </c>
      <c r="DH137" s="29">
        <f t="shared" si="1529"/>
        <v>0</v>
      </c>
      <c r="DI137" s="29">
        <f t="shared" si="1530"/>
        <v>0</v>
      </c>
      <c r="DJ137" s="29">
        <f t="shared" si="1531"/>
        <v>0</v>
      </c>
      <c r="DK137" s="29">
        <f t="shared" si="1531"/>
        <v>0</v>
      </c>
      <c r="DL137" s="29">
        <f t="shared" si="1531"/>
        <v>0</v>
      </c>
      <c r="DM137" s="29">
        <f t="shared" si="1531"/>
        <v>0</v>
      </c>
      <c r="DN137" s="29">
        <f t="shared" si="1772"/>
        <v>0</v>
      </c>
      <c r="DO137" s="29">
        <f t="shared" si="1772"/>
        <v>0</v>
      </c>
      <c r="DP137" s="29">
        <f t="shared" si="1772"/>
        <v>0</v>
      </c>
      <c r="DQ137" s="105">
        <f t="shared" si="1532"/>
        <v>0</v>
      </c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4">
        <v>138000</v>
      </c>
      <c r="EE137" s="54">
        <v>138000</v>
      </c>
      <c r="EF137" s="54">
        <v>138000</v>
      </c>
      <c r="EG137" s="54">
        <v>138000</v>
      </c>
      <c r="EH137" s="54">
        <v>138000</v>
      </c>
      <c r="EI137" s="54">
        <v>138000</v>
      </c>
      <c r="EJ137" s="54">
        <v>138000</v>
      </c>
      <c r="EK137" s="54">
        <v>138000</v>
      </c>
      <c r="EL137" s="54">
        <v>140560</v>
      </c>
      <c r="EM137" s="54">
        <v>140560</v>
      </c>
      <c r="EN137" s="54">
        <v>140560</v>
      </c>
      <c r="EO137" s="54">
        <v>140560</v>
      </c>
      <c r="EP137" s="54">
        <v>113631</v>
      </c>
      <c r="EQ137" s="54">
        <v>113631</v>
      </c>
      <c r="ER137" s="54">
        <v>113631</v>
      </c>
      <c r="ES137" s="54">
        <v>113631</v>
      </c>
      <c r="ET137" s="54"/>
      <c r="EU137" s="54">
        <v>113631</v>
      </c>
      <c r="EV137" s="54">
        <v>113631</v>
      </c>
      <c r="EW137" s="25">
        <v>0</v>
      </c>
      <c r="EX137" s="25">
        <v>0</v>
      </c>
      <c r="EY137" s="25">
        <v>0</v>
      </c>
      <c r="EZ137" s="25">
        <v>0</v>
      </c>
      <c r="FA137" s="25">
        <v>0</v>
      </c>
      <c r="FB137" s="25">
        <v>0</v>
      </c>
      <c r="FC137" s="25">
        <v>0</v>
      </c>
      <c r="FD137" s="25">
        <v>0</v>
      </c>
      <c r="FE137" s="25">
        <v>0</v>
      </c>
      <c r="FF137" s="25">
        <v>0</v>
      </c>
      <c r="FG137" s="25">
        <v>0</v>
      </c>
      <c r="FH137" s="25">
        <v>0</v>
      </c>
      <c r="FI137" s="25">
        <v>0</v>
      </c>
      <c r="FJ137" s="25">
        <v>0</v>
      </c>
      <c r="FK137" s="25">
        <v>0</v>
      </c>
      <c r="FL137" s="25">
        <v>0</v>
      </c>
      <c r="FM137" s="25">
        <v>0</v>
      </c>
      <c r="FN137" s="25">
        <v>0</v>
      </c>
      <c r="FO137" s="25">
        <v>0</v>
      </c>
      <c r="FP137" s="25">
        <v>0</v>
      </c>
      <c r="FQ137" s="75">
        <v>0</v>
      </c>
      <c r="FR137" s="28">
        <f t="shared" si="1903"/>
        <v>0</v>
      </c>
      <c r="FS137" s="51">
        <v>0</v>
      </c>
      <c r="FT137" s="51">
        <v>0</v>
      </c>
      <c r="FU137" s="51">
        <v>0</v>
      </c>
      <c r="FV137" s="51">
        <v>0</v>
      </c>
      <c r="FW137" s="51">
        <v>0</v>
      </c>
      <c r="FX137" s="51">
        <v>0</v>
      </c>
      <c r="FY137" s="51">
        <v>0</v>
      </c>
      <c r="FZ137" s="51">
        <v>0</v>
      </c>
      <c r="GA137" s="51">
        <v>0</v>
      </c>
      <c r="GB137" s="51">
        <v>0</v>
      </c>
      <c r="GC137" s="51">
        <v>0</v>
      </c>
      <c r="GD137" s="51">
        <v>0</v>
      </c>
      <c r="GE137" s="51">
        <v>0</v>
      </c>
      <c r="GF137" s="51">
        <v>0</v>
      </c>
      <c r="GG137" s="51">
        <v>0</v>
      </c>
      <c r="GH137" s="51">
        <v>0</v>
      </c>
      <c r="GI137" s="51">
        <v>0</v>
      </c>
      <c r="GJ137" s="51">
        <v>0</v>
      </c>
      <c r="GK137" s="51">
        <v>0</v>
      </c>
      <c r="GL137" s="51">
        <v>0</v>
      </c>
      <c r="GM137" s="51">
        <v>0</v>
      </c>
      <c r="GN137" s="51">
        <v>0</v>
      </c>
      <c r="GO137" s="51">
        <v>0</v>
      </c>
      <c r="GP137" s="51">
        <v>0</v>
      </c>
      <c r="GQ137" s="25">
        <v>0</v>
      </c>
      <c r="GR137" s="25">
        <v>0</v>
      </c>
      <c r="GS137" s="25">
        <v>0</v>
      </c>
      <c r="GT137" s="25">
        <v>0</v>
      </c>
      <c r="GU137" s="25">
        <v>0</v>
      </c>
      <c r="GV137" s="25">
        <v>0</v>
      </c>
      <c r="GW137" s="25">
        <v>0</v>
      </c>
      <c r="GX137" s="25">
        <v>0</v>
      </c>
      <c r="GY137" s="25">
        <v>0</v>
      </c>
      <c r="GZ137" s="25">
        <v>0</v>
      </c>
      <c r="HA137" s="25">
        <v>0</v>
      </c>
      <c r="HB137" s="25">
        <v>0</v>
      </c>
      <c r="HC137" s="75">
        <v>0</v>
      </c>
      <c r="HD137" s="75">
        <v>0</v>
      </c>
      <c r="HE137" s="75">
        <v>0</v>
      </c>
      <c r="HF137" s="75">
        <v>0</v>
      </c>
      <c r="HG137" s="75">
        <v>0</v>
      </c>
      <c r="HH137" s="75">
        <v>0</v>
      </c>
      <c r="HI137" s="75">
        <v>0</v>
      </c>
      <c r="HJ137" s="75">
        <v>0</v>
      </c>
      <c r="HK137" s="75">
        <v>0</v>
      </c>
      <c r="HL137" s="75">
        <v>0</v>
      </c>
      <c r="HM137" s="75">
        <v>0</v>
      </c>
      <c r="HN137" s="75">
        <v>0</v>
      </c>
      <c r="HO137" s="75">
        <v>0</v>
      </c>
      <c r="HP137" s="75">
        <v>0</v>
      </c>
      <c r="HQ137" s="75">
        <v>0</v>
      </c>
      <c r="HR137" s="75">
        <v>0</v>
      </c>
      <c r="HS137" s="51">
        <f t="shared" si="1265"/>
        <v>0</v>
      </c>
      <c r="HT137" s="51">
        <f t="shared" si="1266"/>
        <v>0</v>
      </c>
      <c r="HU137" s="51">
        <f t="shared" si="1267"/>
        <v>0</v>
      </c>
      <c r="HV137" s="51">
        <f t="shared" si="1268"/>
        <v>0</v>
      </c>
      <c r="HW137" s="51">
        <f t="shared" si="1269"/>
        <v>0</v>
      </c>
      <c r="HX137" s="51">
        <f t="shared" si="1270"/>
        <v>0</v>
      </c>
      <c r="HY137" s="51">
        <f t="shared" si="1271"/>
        <v>0</v>
      </c>
      <c r="HZ137" s="51">
        <f t="shared" si="1272"/>
        <v>0</v>
      </c>
      <c r="IA137" s="51">
        <f t="shared" si="1273"/>
        <v>0</v>
      </c>
      <c r="IB137" s="51">
        <f t="shared" si="1274"/>
        <v>0</v>
      </c>
      <c r="IC137" s="51">
        <f t="shared" si="1275"/>
        <v>0</v>
      </c>
      <c r="ID137" s="51">
        <f t="shared" si="1276"/>
        <v>0</v>
      </c>
      <c r="IE137" s="51">
        <f t="shared" si="1277"/>
        <v>138000</v>
      </c>
      <c r="IF137" s="51">
        <f t="shared" si="1278"/>
        <v>138000</v>
      </c>
      <c r="IG137" s="51">
        <f t="shared" si="1279"/>
        <v>138000</v>
      </c>
      <c r="IH137" s="51">
        <f t="shared" si="1280"/>
        <v>138000</v>
      </c>
      <c r="II137" s="51">
        <f t="shared" si="1281"/>
        <v>138000</v>
      </c>
      <c r="IJ137" s="51">
        <f t="shared" si="1282"/>
        <v>138000</v>
      </c>
      <c r="IK137" s="51">
        <f t="shared" si="1283"/>
        <v>138000</v>
      </c>
      <c r="IL137" s="51">
        <f t="shared" si="1284"/>
        <v>138000</v>
      </c>
      <c r="IM137" s="51">
        <f t="shared" si="1285"/>
        <v>140560</v>
      </c>
      <c r="IN137" s="51">
        <f t="shared" si="1286"/>
        <v>140560</v>
      </c>
      <c r="IO137" s="51">
        <f t="shared" si="1287"/>
        <v>140560</v>
      </c>
      <c r="IP137" s="51">
        <f t="shared" si="1288"/>
        <v>140560</v>
      </c>
      <c r="IQ137" s="51">
        <f t="shared" si="1900"/>
        <v>113631</v>
      </c>
      <c r="IR137" s="51">
        <f t="shared" si="1901"/>
        <v>113631</v>
      </c>
      <c r="IS137" s="51">
        <f t="shared" si="1618"/>
        <v>113631</v>
      </c>
      <c r="IT137" s="51">
        <f t="shared" si="1619"/>
        <v>113631</v>
      </c>
      <c r="IU137" s="51">
        <f t="shared" si="1136"/>
        <v>0</v>
      </c>
      <c r="IV137" s="51">
        <f t="shared" si="1137"/>
        <v>113631</v>
      </c>
      <c r="IW137" s="51">
        <f t="shared" si="1889"/>
        <v>113631</v>
      </c>
      <c r="IX137" s="25">
        <f t="shared" si="1289"/>
        <v>0</v>
      </c>
      <c r="IY137" s="25">
        <f t="shared" si="1890"/>
        <v>0</v>
      </c>
      <c r="IZ137" s="25">
        <f t="shared" si="1891"/>
        <v>0</v>
      </c>
      <c r="JA137" s="25">
        <f t="shared" si="1896"/>
        <v>0</v>
      </c>
      <c r="JB137" s="25">
        <f t="shared" si="1293"/>
        <v>0</v>
      </c>
      <c r="JC137" s="25">
        <f t="shared" si="1294"/>
        <v>0</v>
      </c>
      <c r="JD137" s="25">
        <f t="shared" si="1892"/>
        <v>0</v>
      </c>
      <c r="JE137" s="25">
        <f t="shared" si="1893"/>
        <v>0</v>
      </c>
      <c r="JF137" s="25">
        <f t="shared" si="1897"/>
        <v>0</v>
      </c>
      <c r="JG137" s="25">
        <f t="shared" si="1898"/>
        <v>0</v>
      </c>
      <c r="JH137" s="25">
        <f t="shared" si="1736"/>
        <v>0</v>
      </c>
      <c r="JI137" s="25">
        <f t="shared" si="1737"/>
        <v>0</v>
      </c>
      <c r="JJ137" s="25">
        <f t="shared" si="1854"/>
        <v>0</v>
      </c>
      <c r="JK137" s="25">
        <f t="shared" si="1855"/>
        <v>0</v>
      </c>
      <c r="JL137" s="25">
        <f t="shared" si="1894"/>
        <v>0</v>
      </c>
      <c r="JM137" s="25">
        <f t="shared" si="1895"/>
        <v>0</v>
      </c>
      <c r="JN137" s="25">
        <f t="shared" si="1295"/>
        <v>0</v>
      </c>
      <c r="JO137" s="25">
        <f t="shared" si="1296"/>
        <v>0</v>
      </c>
      <c r="JP137" s="25">
        <f t="shared" si="2065"/>
        <v>0</v>
      </c>
      <c r="JQ137" s="25">
        <f t="shared" si="2066"/>
        <v>0</v>
      </c>
      <c r="JR137" s="25">
        <f t="shared" si="2067"/>
        <v>0</v>
      </c>
      <c r="JS137" s="28">
        <f t="shared" si="1941"/>
        <v>0</v>
      </c>
      <c r="JT137" s="30">
        <f t="shared" si="1138"/>
        <v>0</v>
      </c>
      <c r="JU137" s="30">
        <f t="shared" si="1139"/>
        <v>0</v>
      </c>
      <c r="JV137" s="30">
        <f t="shared" si="1140"/>
        <v>0</v>
      </c>
      <c r="JW137" s="30">
        <f t="shared" si="1141"/>
        <v>0</v>
      </c>
      <c r="JX137" s="30">
        <f t="shared" si="1142"/>
        <v>0</v>
      </c>
      <c r="JY137" s="30">
        <f t="shared" si="1143"/>
        <v>0</v>
      </c>
      <c r="JZ137" s="30">
        <f t="shared" si="1144"/>
        <v>0</v>
      </c>
      <c r="KA137" s="30">
        <f t="shared" si="1145"/>
        <v>0</v>
      </c>
      <c r="KB137" s="30">
        <f t="shared" si="1146"/>
        <v>0</v>
      </c>
      <c r="KC137" s="30">
        <f t="shared" si="1147"/>
        <v>0</v>
      </c>
      <c r="KD137" s="30">
        <f t="shared" si="1148"/>
        <v>0</v>
      </c>
      <c r="KE137" s="30">
        <f t="shared" si="1149"/>
        <v>0</v>
      </c>
      <c r="KF137" s="30">
        <f t="shared" si="1150"/>
        <v>347.60705289672546</v>
      </c>
      <c r="KG137" s="30">
        <f t="shared" si="1151"/>
        <v>347.60705289672546</v>
      </c>
      <c r="KH137" s="30">
        <f t="shared" si="1152"/>
        <v>347.60705289672546</v>
      </c>
      <c r="KI137" s="30">
        <f t="shared" si="1153"/>
        <v>347.60705289672546</v>
      </c>
      <c r="KJ137" s="30">
        <f t="shared" si="1154"/>
        <v>347.60705289672546</v>
      </c>
      <c r="KK137" s="30">
        <f t="shared" si="1155"/>
        <v>347.60705289672546</v>
      </c>
      <c r="KL137" s="30">
        <f t="shared" si="1156"/>
        <v>347.60705289672546</v>
      </c>
      <c r="KM137" s="30">
        <f t="shared" si="1157"/>
        <v>347.60705289672546</v>
      </c>
      <c r="KN137" s="30">
        <f t="shared" si="1158"/>
        <v>354.05541561712846</v>
      </c>
      <c r="KO137" s="30">
        <f t="shared" si="1159"/>
        <v>354.05541561712846</v>
      </c>
      <c r="KP137" s="30">
        <f t="shared" si="1160"/>
        <v>354.05541561712846</v>
      </c>
      <c r="KQ137" s="30">
        <f t="shared" si="1161"/>
        <v>354.05541561712846</v>
      </c>
      <c r="KR137" s="30">
        <f t="shared" si="1162"/>
        <v>286.2241813602015</v>
      </c>
      <c r="KS137" s="30">
        <f t="shared" si="1163"/>
        <v>286.2241813602015</v>
      </c>
      <c r="KT137" s="30">
        <f t="shared" si="1164"/>
        <v>286.2241813602015</v>
      </c>
      <c r="KU137" s="30">
        <f t="shared" si="1165"/>
        <v>286.2241813602015</v>
      </c>
      <c r="KV137" s="30">
        <f t="shared" si="1166"/>
        <v>0</v>
      </c>
      <c r="KW137" s="30">
        <f t="shared" si="1167"/>
        <v>286.2241813602015</v>
      </c>
      <c r="KX137" s="30">
        <f t="shared" si="1168"/>
        <v>286.2241813602015</v>
      </c>
      <c r="KY137" s="30">
        <f t="shared" si="1169"/>
        <v>0</v>
      </c>
      <c r="KZ137" s="30">
        <f t="shared" si="1170"/>
        <v>0</v>
      </c>
      <c r="LA137" s="30">
        <f t="shared" si="1171"/>
        <v>0</v>
      </c>
      <c r="LB137" s="30">
        <f t="shared" si="1171"/>
        <v>0</v>
      </c>
      <c r="LC137" s="30">
        <f t="shared" si="1171"/>
        <v>0</v>
      </c>
      <c r="LD137" s="30">
        <f t="shared" si="1171"/>
        <v>0</v>
      </c>
      <c r="LE137" s="30">
        <f t="shared" si="1369"/>
        <v>0</v>
      </c>
      <c r="LF137" s="30">
        <f t="shared" si="1369"/>
        <v>0</v>
      </c>
      <c r="LG137" s="30">
        <f t="shared" si="1369"/>
        <v>0</v>
      </c>
      <c r="LH137" s="30">
        <f t="shared" si="1369"/>
        <v>0</v>
      </c>
      <c r="LI137" s="30">
        <f t="shared" si="1369"/>
        <v>0</v>
      </c>
      <c r="LJ137" s="30">
        <f t="shared" si="1533"/>
        <v>0</v>
      </c>
      <c r="LK137" s="30">
        <f t="shared" si="1533"/>
        <v>0</v>
      </c>
      <c r="LL137" s="30">
        <f t="shared" si="1533"/>
        <v>0</v>
      </c>
      <c r="LM137" s="30">
        <f t="shared" si="1533"/>
        <v>0</v>
      </c>
      <c r="LN137" s="30">
        <f t="shared" si="1533"/>
        <v>0</v>
      </c>
      <c r="LO137" s="30">
        <f t="shared" si="1533"/>
        <v>0</v>
      </c>
      <c r="LP137" s="30">
        <f t="shared" si="1533"/>
        <v>0</v>
      </c>
      <c r="LQ137" s="30">
        <f t="shared" ref="LQ137:LS148" si="2068">+JP137/$N137</f>
        <v>0</v>
      </c>
      <c r="LR137" s="30">
        <f t="shared" si="2068"/>
        <v>0</v>
      </c>
      <c r="LS137" s="30">
        <f t="shared" si="2068"/>
        <v>0</v>
      </c>
      <c r="LT137" s="69">
        <f t="shared" si="1976"/>
        <v>0</v>
      </c>
      <c r="LU137" s="40">
        <f t="shared" si="1977"/>
        <v>0</v>
      </c>
      <c r="LV137" s="40">
        <f t="shared" si="1978"/>
        <v>0</v>
      </c>
    </row>
    <row r="138" spans="1:334" x14ac:dyDescent="0.25">
      <c r="A138" s="21">
        <f t="shared" si="1979"/>
        <v>137</v>
      </c>
      <c r="B138" s="22" t="s">
        <v>6</v>
      </c>
      <c r="C138" s="21" t="s">
        <v>738</v>
      </c>
      <c r="D138" s="22" t="s">
        <v>7</v>
      </c>
      <c r="E138" s="23" t="s">
        <v>901</v>
      </c>
      <c r="F138" s="21" t="s">
        <v>1159</v>
      </c>
      <c r="G138" s="23" t="s">
        <v>739</v>
      </c>
      <c r="H138" s="24" t="s">
        <v>295</v>
      </c>
      <c r="I138" s="21" t="s">
        <v>196</v>
      </c>
      <c r="J138" s="94">
        <v>42391</v>
      </c>
      <c r="K138" s="94">
        <v>44150</v>
      </c>
      <c r="L138" s="21" t="s">
        <v>275</v>
      </c>
      <c r="M138" s="51">
        <v>238</v>
      </c>
      <c r="N138" s="51">
        <v>397</v>
      </c>
      <c r="O138" s="26">
        <v>0.12</v>
      </c>
      <c r="P138" s="52"/>
      <c r="Q138" s="52"/>
      <c r="R138" s="52"/>
      <c r="S138" s="52"/>
      <c r="T138" s="51"/>
      <c r="U138" s="51"/>
      <c r="V138" s="51"/>
      <c r="W138" s="51"/>
      <c r="X138" s="51"/>
      <c r="Y138" s="51">
        <v>0</v>
      </c>
      <c r="Z138" s="51">
        <v>0</v>
      </c>
      <c r="AA138" s="51"/>
      <c r="AB138" s="51"/>
      <c r="AC138" s="51"/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25">
        <v>0</v>
      </c>
      <c r="AV138" s="25">
        <v>0</v>
      </c>
      <c r="AW138" s="25">
        <v>133515</v>
      </c>
      <c r="AX138" s="25">
        <v>597700</v>
      </c>
      <c r="AY138" s="25">
        <v>733920</v>
      </c>
      <c r="AZ138" s="25">
        <v>446910</v>
      </c>
      <c r="BA138" s="25">
        <v>518452.65522299061</v>
      </c>
      <c r="BB138" s="25">
        <v>389662</v>
      </c>
      <c r="BC138" s="25">
        <v>448676</v>
      </c>
      <c r="BD138" s="75">
        <v>455519</v>
      </c>
      <c r="BE138" s="75">
        <v>403030.84</v>
      </c>
      <c r="BF138" s="75">
        <v>386431.36</v>
      </c>
      <c r="BG138" s="75">
        <v>340821</v>
      </c>
      <c r="BH138" s="75">
        <v>437594.45</v>
      </c>
      <c r="BI138" s="75">
        <v>373176.92</v>
      </c>
      <c r="BJ138" s="75">
        <v>293223.18</v>
      </c>
      <c r="BK138" s="75">
        <v>411094.17</v>
      </c>
      <c r="BL138" s="75">
        <v>396484.29</v>
      </c>
      <c r="BM138" s="75">
        <v>463185</v>
      </c>
      <c r="BN138" s="75">
        <v>353871</v>
      </c>
      <c r="BO138" s="75">
        <v>550378.17999999993</v>
      </c>
      <c r="BP138" s="28">
        <f t="shared" si="1902"/>
        <v>440979.61749999999</v>
      </c>
      <c r="BQ138" s="29">
        <f t="shared" si="1499"/>
        <v>0</v>
      </c>
      <c r="BR138" s="29">
        <f t="shared" si="1500"/>
        <v>0</v>
      </c>
      <c r="BS138" s="29">
        <f t="shared" si="1501"/>
        <v>0</v>
      </c>
      <c r="BT138" s="29">
        <f t="shared" si="1502"/>
        <v>0</v>
      </c>
      <c r="BU138" s="29">
        <f t="shared" si="1503"/>
        <v>0</v>
      </c>
      <c r="BV138" s="29">
        <f t="shared" si="1504"/>
        <v>0</v>
      </c>
      <c r="BW138" s="29">
        <f t="shared" si="1505"/>
        <v>0</v>
      </c>
      <c r="BX138" s="29">
        <f t="shared" si="1506"/>
        <v>0</v>
      </c>
      <c r="BY138" s="29">
        <f t="shared" si="1507"/>
        <v>0</v>
      </c>
      <c r="BZ138" s="29">
        <f t="shared" si="1508"/>
        <v>0</v>
      </c>
      <c r="CA138" s="29">
        <f t="shared" si="1509"/>
        <v>0</v>
      </c>
      <c r="CB138" s="29">
        <f t="shared" si="1510"/>
        <v>0</v>
      </c>
      <c r="CC138" s="29">
        <f t="shared" si="1511"/>
        <v>0</v>
      </c>
      <c r="CD138" s="29">
        <f t="shared" si="1512"/>
        <v>0</v>
      </c>
      <c r="CE138" s="29">
        <f t="shared" si="1513"/>
        <v>0</v>
      </c>
      <c r="CF138" s="29">
        <f t="shared" si="1514"/>
        <v>0</v>
      </c>
      <c r="CG138" s="29">
        <f t="shared" si="1515"/>
        <v>0</v>
      </c>
      <c r="CH138" s="29">
        <f t="shared" si="1516"/>
        <v>0</v>
      </c>
      <c r="CI138" s="29">
        <f t="shared" si="1517"/>
        <v>0</v>
      </c>
      <c r="CJ138" s="29">
        <f t="shared" si="1518"/>
        <v>0</v>
      </c>
      <c r="CK138" s="29">
        <f t="shared" si="1519"/>
        <v>0</v>
      </c>
      <c r="CL138" s="29">
        <f t="shared" si="1520"/>
        <v>0</v>
      </c>
      <c r="CM138" s="29">
        <f t="shared" si="1521"/>
        <v>0</v>
      </c>
      <c r="CN138" s="29">
        <f t="shared" si="1522"/>
        <v>0</v>
      </c>
      <c r="CO138" s="29">
        <f t="shared" si="1523"/>
        <v>0</v>
      </c>
      <c r="CP138" s="29">
        <f t="shared" si="1524"/>
        <v>0</v>
      </c>
      <c r="CQ138" s="29">
        <f t="shared" si="1525"/>
        <v>0</v>
      </c>
      <c r="CR138" s="29">
        <f t="shared" si="1497"/>
        <v>0</v>
      </c>
      <c r="CS138" s="29">
        <f t="shared" si="1496"/>
        <v>0</v>
      </c>
      <c r="CT138" s="29">
        <f t="shared" si="1496"/>
        <v>0</v>
      </c>
      <c r="CU138" s="29">
        <f t="shared" si="1496"/>
        <v>0</v>
      </c>
      <c r="CV138" s="29">
        <f t="shared" si="1496"/>
        <v>0</v>
      </c>
      <c r="CW138" s="29">
        <f t="shared" si="1496"/>
        <v>0</v>
      </c>
      <c r="CX138" s="29">
        <f t="shared" si="1899"/>
        <v>560.98739495798316</v>
      </c>
      <c r="CY138" s="29">
        <f t="shared" si="1899"/>
        <v>2511.3445378151259</v>
      </c>
      <c r="CZ138" s="29">
        <f t="shared" si="1899"/>
        <v>3083.6974789915967</v>
      </c>
      <c r="DA138" s="29">
        <f t="shared" si="1899"/>
        <v>1877.7731092436975</v>
      </c>
      <c r="DB138" s="29">
        <f t="shared" si="1899"/>
        <v>2178.3725009369355</v>
      </c>
      <c r="DC138" s="29">
        <f t="shared" si="1899"/>
        <v>1637.2352941176471</v>
      </c>
      <c r="DD138" s="29">
        <f t="shared" si="1899"/>
        <v>1885.1932773109243</v>
      </c>
      <c r="DE138" s="29">
        <f t="shared" si="1526"/>
        <v>1913.9453781512605</v>
      </c>
      <c r="DF138" s="29">
        <f t="shared" si="1527"/>
        <v>1693.4068907563026</v>
      </c>
      <c r="DG138" s="29">
        <f t="shared" si="1528"/>
        <v>1623.6611764705881</v>
      </c>
      <c r="DH138" s="29">
        <f t="shared" si="1529"/>
        <v>1432.0210084033613</v>
      </c>
      <c r="DI138" s="29">
        <f t="shared" si="1530"/>
        <v>1838.632142857143</v>
      </c>
      <c r="DJ138" s="29">
        <f t="shared" si="1531"/>
        <v>1567.9702521008403</v>
      </c>
      <c r="DK138" s="29">
        <f t="shared" si="1531"/>
        <v>1232.0301680672269</v>
      </c>
      <c r="DL138" s="29">
        <f t="shared" si="1531"/>
        <v>1727.2864285714286</v>
      </c>
      <c r="DM138" s="29">
        <f t="shared" si="1531"/>
        <v>1665.9003781512604</v>
      </c>
      <c r="DN138" s="29">
        <f t="shared" si="1772"/>
        <v>1946.1554621848738</v>
      </c>
      <c r="DO138" s="29">
        <f t="shared" si="1772"/>
        <v>1486.8529411764705</v>
      </c>
      <c r="DP138" s="29">
        <f t="shared" si="1772"/>
        <v>2312.5133613445373</v>
      </c>
      <c r="DQ138" s="105">
        <f t="shared" si="1532"/>
        <v>1852.8555357142857</v>
      </c>
      <c r="DR138" s="51"/>
      <c r="DS138" s="51"/>
      <c r="DT138" s="51"/>
      <c r="DU138" s="51"/>
      <c r="DV138" s="51"/>
      <c r="DW138" s="51"/>
      <c r="DX138" s="51"/>
      <c r="DY138" s="51"/>
      <c r="DZ138" s="51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25"/>
      <c r="EY138" s="25">
        <v>32194</v>
      </c>
      <c r="EZ138" s="25">
        <v>107314</v>
      </c>
      <c r="FA138" s="25">
        <v>107314</v>
      </c>
      <c r="FB138" s="25">
        <v>107314</v>
      </c>
      <c r="FC138" s="25">
        <v>107314</v>
      </c>
      <c r="FD138" s="25">
        <v>107314</v>
      </c>
      <c r="FE138" s="25">
        <v>107314</v>
      </c>
      <c r="FF138" s="25">
        <v>107314</v>
      </c>
      <c r="FG138" s="25">
        <v>107314</v>
      </c>
      <c r="FH138" s="25">
        <v>107314</v>
      </c>
      <c r="FI138" s="25">
        <v>107314</v>
      </c>
      <c r="FJ138" s="25">
        <v>107314</v>
      </c>
      <c r="FK138" s="25">
        <v>107314</v>
      </c>
      <c r="FL138" s="25">
        <v>111819</v>
      </c>
      <c r="FM138" s="25">
        <v>115263</v>
      </c>
      <c r="FN138" s="25">
        <v>115263</v>
      </c>
      <c r="FO138" s="25">
        <v>115263</v>
      </c>
      <c r="FP138" s="25">
        <v>115263</v>
      </c>
      <c r="FQ138" s="75">
        <v>115263</v>
      </c>
      <c r="FR138" s="28">
        <f t="shared" si="1903"/>
        <v>115263</v>
      </c>
      <c r="FS138" s="25">
        <v>0</v>
      </c>
      <c r="FT138" s="25">
        <v>0</v>
      </c>
      <c r="FU138" s="25">
        <v>0</v>
      </c>
      <c r="FV138" s="25">
        <v>0</v>
      </c>
      <c r="FW138" s="25">
        <v>0</v>
      </c>
      <c r="FX138" s="25">
        <v>0</v>
      </c>
      <c r="FY138" s="25">
        <v>0</v>
      </c>
      <c r="FZ138" s="25">
        <v>0</v>
      </c>
      <c r="GA138" s="25">
        <v>0</v>
      </c>
      <c r="GB138" s="25">
        <v>0</v>
      </c>
      <c r="GC138" s="25">
        <v>0</v>
      </c>
      <c r="GD138" s="25">
        <v>0</v>
      </c>
      <c r="GE138" s="25">
        <v>0</v>
      </c>
      <c r="GF138" s="25">
        <v>0</v>
      </c>
      <c r="GG138" s="25">
        <v>0</v>
      </c>
      <c r="GH138" s="25">
        <v>0</v>
      </c>
      <c r="GI138" s="25">
        <v>0</v>
      </c>
      <c r="GJ138" s="25">
        <v>0</v>
      </c>
      <c r="GK138" s="25">
        <v>0</v>
      </c>
      <c r="GL138" s="25">
        <v>0</v>
      </c>
      <c r="GM138" s="25">
        <v>0</v>
      </c>
      <c r="GN138" s="25">
        <v>0</v>
      </c>
      <c r="GO138" s="25">
        <v>0</v>
      </c>
      <c r="GP138" s="25">
        <v>0</v>
      </c>
      <c r="GQ138" s="25">
        <v>0</v>
      </c>
      <c r="GR138" s="25">
        <v>0</v>
      </c>
      <c r="GS138" s="25">
        <v>0</v>
      </c>
      <c r="GT138" s="25">
        <v>0</v>
      </c>
      <c r="GU138" s="25">
        <v>0</v>
      </c>
      <c r="GV138" s="25">
        <v>0</v>
      </c>
      <c r="GW138" s="25">
        <v>0</v>
      </c>
      <c r="GX138" s="25">
        <v>0</v>
      </c>
      <c r="GY138" s="25">
        <v>0</v>
      </c>
      <c r="GZ138" s="25">
        <v>0</v>
      </c>
      <c r="HA138" s="25">
        <v>0</v>
      </c>
      <c r="HB138" s="25">
        <v>0</v>
      </c>
      <c r="HC138" s="75">
        <v>0</v>
      </c>
      <c r="HD138" s="75">
        <v>0</v>
      </c>
      <c r="HE138" s="75">
        <v>0</v>
      </c>
      <c r="HF138" s="75">
        <v>0</v>
      </c>
      <c r="HG138" s="75">
        <v>0</v>
      </c>
      <c r="HH138" s="75">
        <v>0</v>
      </c>
      <c r="HI138" s="75">
        <v>0</v>
      </c>
      <c r="HJ138" s="75">
        <v>0</v>
      </c>
      <c r="HK138" s="75">
        <v>0</v>
      </c>
      <c r="HL138" s="75">
        <v>0</v>
      </c>
      <c r="HM138" s="75">
        <v>0</v>
      </c>
      <c r="HN138" s="75">
        <v>0</v>
      </c>
      <c r="HO138" s="75">
        <v>0</v>
      </c>
      <c r="HP138" s="75">
        <v>0</v>
      </c>
      <c r="HQ138" s="75">
        <v>0</v>
      </c>
      <c r="HR138" s="75">
        <v>0</v>
      </c>
      <c r="HS138" s="51">
        <f t="shared" ref="HS138" si="2069">+DR138+FS138</f>
        <v>0</v>
      </c>
      <c r="HT138" s="51">
        <f t="shared" ref="HT138" si="2070">+DS138+FT138</f>
        <v>0</v>
      </c>
      <c r="HU138" s="51">
        <f t="shared" ref="HU138" si="2071">+DT138+FU138</f>
        <v>0</v>
      </c>
      <c r="HV138" s="51">
        <f t="shared" ref="HV138" si="2072">+DU138+FV138</f>
        <v>0</v>
      </c>
      <c r="HW138" s="51">
        <f t="shared" ref="HW138" si="2073">+DV138+FW138</f>
        <v>0</v>
      </c>
      <c r="HX138" s="51">
        <f t="shared" ref="HX138" si="2074">+DW138+FX138</f>
        <v>0</v>
      </c>
      <c r="HY138" s="51">
        <f t="shared" ref="HY138" si="2075">+DX138+FY138</f>
        <v>0</v>
      </c>
      <c r="HZ138" s="51">
        <f t="shared" ref="HZ138" si="2076">+DY138+FZ138</f>
        <v>0</v>
      </c>
      <c r="IA138" s="51">
        <f t="shared" ref="IA138" si="2077">+DZ138+GA138</f>
        <v>0</v>
      </c>
      <c r="IB138" s="51">
        <f t="shared" ref="IB138" si="2078">+EA138+GB138</f>
        <v>0</v>
      </c>
      <c r="IC138" s="51">
        <f t="shared" ref="IC138" si="2079">+EB138+GC138</f>
        <v>0</v>
      </c>
      <c r="ID138" s="51">
        <f t="shared" ref="ID138" si="2080">+EC138+GD138</f>
        <v>0</v>
      </c>
      <c r="IE138" s="51">
        <f t="shared" ref="IE138" si="2081">+ED138+GE138</f>
        <v>0</v>
      </c>
      <c r="IF138" s="51">
        <f t="shared" ref="IF138" si="2082">+EE138+GF138</f>
        <v>0</v>
      </c>
      <c r="IG138" s="51">
        <f t="shared" ref="IG138" si="2083">+EF138+GG138</f>
        <v>0</v>
      </c>
      <c r="IH138" s="51">
        <f t="shared" ref="IH138" si="2084">+EG138+GH138</f>
        <v>0</v>
      </c>
      <c r="II138" s="51">
        <f t="shared" ref="II138" si="2085">+EH138+GI138</f>
        <v>0</v>
      </c>
      <c r="IJ138" s="51">
        <f t="shared" ref="IJ138" si="2086">+EI138+GJ138</f>
        <v>0</v>
      </c>
      <c r="IK138" s="51">
        <f t="shared" ref="IK138" si="2087">+EJ138+GK138</f>
        <v>0</v>
      </c>
      <c r="IL138" s="51">
        <f t="shared" ref="IL138" si="2088">+EK138+GL138</f>
        <v>0</v>
      </c>
      <c r="IM138" s="51">
        <f t="shared" ref="IM138" si="2089">+EL138+GM138</f>
        <v>0</v>
      </c>
      <c r="IN138" s="51">
        <f t="shared" ref="IN138" si="2090">+EM138+GN138</f>
        <v>0</v>
      </c>
      <c r="IO138" s="51">
        <f t="shared" ref="IO138" si="2091">+EN138+GO138</f>
        <v>0</v>
      </c>
      <c r="IP138" s="51">
        <f t="shared" ref="IP138" si="2092">+EO138+GP138</f>
        <v>0</v>
      </c>
      <c r="IQ138" s="51">
        <f t="shared" ref="IQ138" si="2093">+EP138+GQ138</f>
        <v>0</v>
      </c>
      <c r="IR138" s="51">
        <f t="shared" ref="IR138" si="2094">+EQ138+GR138</f>
        <v>0</v>
      </c>
      <c r="IS138" s="51">
        <f t="shared" ref="IS138" si="2095">+ER138+GS138</f>
        <v>0</v>
      </c>
      <c r="IT138" s="51">
        <f t="shared" ref="IT138" si="2096">+ES138+GT138</f>
        <v>0</v>
      </c>
      <c r="IU138" s="51">
        <f t="shared" ref="IU138" si="2097">+ET138+GU138</f>
        <v>0</v>
      </c>
      <c r="IV138" s="51">
        <f t="shared" ref="IV138" si="2098">+EU138+GV138</f>
        <v>0</v>
      </c>
      <c r="IW138" s="51">
        <f t="shared" ref="IW138" si="2099">+EV138+GW138</f>
        <v>0</v>
      </c>
      <c r="IX138" s="25">
        <f t="shared" ref="IX138" si="2100">+EW138+GX138</f>
        <v>0</v>
      </c>
      <c r="IY138" s="25">
        <f t="shared" ref="IY138" si="2101">+EX138+GY138</f>
        <v>0</v>
      </c>
      <c r="IZ138" s="25">
        <f>+EY138+GZ138</f>
        <v>32194</v>
      </c>
      <c r="JA138" s="25">
        <f t="shared" si="1896"/>
        <v>107314</v>
      </c>
      <c r="JB138" s="25">
        <f t="shared" si="1293"/>
        <v>107314</v>
      </c>
      <c r="JC138" s="25">
        <f t="shared" si="1294"/>
        <v>107314</v>
      </c>
      <c r="JD138" s="25">
        <f t="shared" si="1892"/>
        <v>107314</v>
      </c>
      <c r="JE138" s="25">
        <f t="shared" si="1893"/>
        <v>107314</v>
      </c>
      <c r="JF138" s="25">
        <f t="shared" si="1897"/>
        <v>107314</v>
      </c>
      <c r="JG138" s="25">
        <f t="shared" si="1898"/>
        <v>107314</v>
      </c>
      <c r="JH138" s="25">
        <f t="shared" si="1736"/>
        <v>107314</v>
      </c>
      <c r="JI138" s="25">
        <f t="shared" si="1737"/>
        <v>107314</v>
      </c>
      <c r="JJ138" s="25">
        <f t="shared" si="1854"/>
        <v>107314</v>
      </c>
      <c r="JK138" s="25">
        <f t="shared" si="1855"/>
        <v>107314</v>
      </c>
      <c r="JL138" s="25">
        <f t="shared" si="1894"/>
        <v>107314</v>
      </c>
      <c r="JM138" s="25">
        <f t="shared" si="1895"/>
        <v>111819</v>
      </c>
      <c r="JN138" s="25">
        <f t="shared" si="1295"/>
        <v>115263</v>
      </c>
      <c r="JO138" s="25">
        <f t="shared" si="1296"/>
        <v>115263</v>
      </c>
      <c r="JP138" s="25">
        <f t="shared" si="2065"/>
        <v>115263</v>
      </c>
      <c r="JQ138" s="25">
        <f t="shared" si="2066"/>
        <v>115263</v>
      </c>
      <c r="JR138" s="25">
        <f t="shared" si="2067"/>
        <v>115263</v>
      </c>
      <c r="JS138" s="28">
        <f t="shared" si="1941"/>
        <v>115263</v>
      </c>
      <c r="JT138" s="30">
        <f t="shared" ref="JT138" si="2102">+HS138/$N138</f>
        <v>0</v>
      </c>
      <c r="JU138" s="30">
        <f t="shared" ref="JU138" si="2103">+HT138/$N138</f>
        <v>0</v>
      </c>
      <c r="JV138" s="30">
        <f t="shared" ref="JV138" si="2104">+HU138/$N138</f>
        <v>0</v>
      </c>
      <c r="JW138" s="30">
        <f t="shared" ref="JW138" si="2105">+HV138/$N138</f>
        <v>0</v>
      </c>
      <c r="JX138" s="30">
        <f t="shared" ref="JX138" si="2106">+HW138/$N138</f>
        <v>0</v>
      </c>
      <c r="JY138" s="30">
        <f t="shared" ref="JY138" si="2107">+HX138/$N138</f>
        <v>0</v>
      </c>
      <c r="JZ138" s="30">
        <f t="shared" ref="JZ138" si="2108">+HY138/$N138</f>
        <v>0</v>
      </c>
      <c r="KA138" s="30">
        <f t="shared" ref="KA138" si="2109">+HZ138/$N138</f>
        <v>0</v>
      </c>
      <c r="KB138" s="30">
        <f t="shared" ref="KB138" si="2110">+IA138/$N138</f>
        <v>0</v>
      </c>
      <c r="KC138" s="30">
        <f t="shared" ref="KC138" si="2111">+IB138/$N138</f>
        <v>0</v>
      </c>
      <c r="KD138" s="30">
        <f t="shared" ref="KD138" si="2112">+IC138/$N138</f>
        <v>0</v>
      </c>
      <c r="KE138" s="30">
        <f t="shared" ref="KE138" si="2113">+ID138/$N138</f>
        <v>0</v>
      </c>
      <c r="KF138" s="30">
        <f t="shared" ref="KF138" si="2114">+IE138/$N138</f>
        <v>0</v>
      </c>
      <c r="KG138" s="30">
        <f t="shared" ref="KG138" si="2115">+IF138/$N138</f>
        <v>0</v>
      </c>
      <c r="KH138" s="30">
        <f t="shared" ref="KH138" si="2116">+IG138/$N138</f>
        <v>0</v>
      </c>
      <c r="KI138" s="30">
        <f t="shared" ref="KI138" si="2117">+IH138/$N138</f>
        <v>0</v>
      </c>
      <c r="KJ138" s="30">
        <f t="shared" ref="KJ138" si="2118">+II138/$N138</f>
        <v>0</v>
      </c>
      <c r="KK138" s="30">
        <f t="shared" ref="KK138" si="2119">+IJ138/$N138</f>
        <v>0</v>
      </c>
      <c r="KL138" s="30">
        <f t="shared" ref="KL138" si="2120">+IK138/$N138</f>
        <v>0</v>
      </c>
      <c r="KM138" s="30">
        <f t="shared" ref="KM138" si="2121">+IL138/$N138</f>
        <v>0</v>
      </c>
      <c r="KN138" s="30">
        <f t="shared" ref="KN138" si="2122">+IM138/$N138</f>
        <v>0</v>
      </c>
      <c r="KO138" s="30">
        <f t="shared" ref="KO138" si="2123">+IN138/$N138</f>
        <v>0</v>
      </c>
      <c r="KP138" s="30">
        <f t="shared" ref="KP138" si="2124">+IO138/$N138</f>
        <v>0</v>
      </c>
      <c r="KQ138" s="30">
        <f t="shared" ref="KQ138" si="2125">+IP138/$N138</f>
        <v>0</v>
      </c>
      <c r="KR138" s="30">
        <f t="shared" ref="KR138" si="2126">+IQ138/$N138</f>
        <v>0</v>
      </c>
      <c r="KS138" s="30">
        <f t="shared" ref="KS138" si="2127">+IR138/$N138</f>
        <v>0</v>
      </c>
      <c r="KT138" s="30">
        <f t="shared" ref="KT138" si="2128">+IS138/$N138</f>
        <v>0</v>
      </c>
      <c r="KU138" s="30">
        <f t="shared" ref="KU138" si="2129">+IT138/$N138</f>
        <v>0</v>
      </c>
      <c r="KV138" s="30">
        <f t="shared" ref="KV138" si="2130">+IU138/$N138</f>
        <v>0</v>
      </c>
      <c r="KW138" s="30">
        <f t="shared" ref="KW138" si="2131">+IV138/$N138</f>
        <v>0</v>
      </c>
      <c r="KX138" s="30">
        <f t="shared" ref="KX138" si="2132">+IW138/$N138</f>
        <v>0</v>
      </c>
      <c r="KY138" s="30">
        <f t="shared" ref="KY138" si="2133">+IX138/$N138</f>
        <v>0</v>
      </c>
      <c r="KZ138" s="30">
        <f t="shared" ref="KZ138" si="2134">+IY138/$N138</f>
        <v>0</v>
      </c>
      <c r="LA138" s="30">
        <f t="shared" ref="LA138:LS138" si="2135">+IZ138/$N138</f>
        <v>81.09319899244332</v>
      </c>
      <c r="LB138" s="30">
        <f t="shared" si="2135"/>
        <v>270.3123425692695</v>
      </c>
      <c r="LC138" s="30">
        <f t="shared" si="2135"/>
        <v>270.3123425692695</v>
      </c>
      <c r="LD138" s="30">
        <f t="shared" si="2135"/>
        <v>270.3123425692695</v>
      </c>
      <c r="LE138" s="30">
        <f t="shared" si="2135"/>
        <v>270.3123425692695</v>
      </c>
      <c r="LF138" s="30">
        <f t="shared" si="2135"/>
        <v>270.3123425692695</v>
      </c>
      <c r="LG138" s="30">
        <f t="shared" si="2135"/>
        <v>270.3123425692695</v>
      </c>
      <c r="LH138" s="30">
        <f t="shared" si="2135"/>
        <v>270.3123425692695</v>
      </c>
      <c r="LI138" s="30">
        <f t="shared" si="2135"/>
        <v>270.3123425692695</v>
      </c>
      <c r="LJ138" s="30">
        <f t="shared" si="2135"/>
        <v>270.3123425692695</v>
      </c>
      <c r="LK138" s="30">
        <f t="shared" si="2135"/>
        <v>270.3123425692695</v>
      </c>
      <c r="LL138" s="30">
        <f t="shared" si="2135"/>
        <v>270.3123425692695</v>
      </c>
      <c r="LM138" s="30">
        <f t="shared" si="2135"/>
        <v>270.3123425692695</v>
      </c>
      <c r="LN138" s="30">
        <f t="shared" si="2135"/>
        <v>281.65994962216627</v>
      </c>
      <c r="LO138" s="30">
        <f t="shared" si="2135"/>
        <v>290.33501259445842</v>
      </c>
      <c r="LP138" s="30">
        <f t="shared" si="2135"/>
        <v>290.33501259445842</v>
      </c>
      <c r="LQ138" s="30">
        <f t="shared" si="2135"/>
        <v>290.33501259445842</v>
      </c>
      <c r="LR138" s="30">
        <f t="shared" si="2135"/>
        <v>290.33501259445842</v>
      </c>
      <c r="LS138" s="30">
        <f t="shared" si="2135"/>
        <v>290.33501259445842</v>
      </c>
      <c r="LT138" s="69">
        <f t="shared" si="1976"/>
        <v>290.33501259445842</v>
      </c>
      <c r="LU138" s="40">
        <f t="shared" si="1977"/>
        <v>290.33501259445842</v>
      </c>
      <c r="LV138" s="40">
        <f t="shared" si="1978"/>
        <v>0</v>
      </c>
    </row>
    <row r="139" spans="1:334" x14ac:dyDescent="0.25">
      <c r="A139" s="21">
        <f t="shared" si="1979"/>
        <v>138</v>
      </c>
      <c r="B139" s="22" t="s">
        <v>6</v>
      </c>
      <c r="C139" s="21" t="s">
        <v>579</v>
      </c>
      <c r="D139" s="22" t="s">
        <v>17</v>
      </c>
      <c r="E139" s="23" t="s">
        <v>902</v>
      </c>
      <c r="F139" s="21" t="s">
        <v>1160</v>
      </c>
      <c r="G139" s="23" t="s">
        <v>354</v>
      </c>
      <c r="H139" s="24" t="s">
        <v>1403</v>
      </c>
      <c r="I139" s="21" t="s">
        <v>196</v>
      </c>
      <c r="J139" s="94">
        <v>41840</v>
      </c>
      <c r="K139" s="94">
        <v>43555</v>
      </c>
      <c r="L139" s="21" t="s">
        <v>275</v>
      </c>
      <c r="M139" s="51">
        <v>1735</v>
      </c>
      <c r="N139" s="51">
        <v>2897</v>
      </c>
      <c r="O139" s="26">
        <v>0.13</v>
      </c>
      <c r="P139" s="23"/>
      <c r="Q139" s="23"/>
      <c r="R139" s="23"/>
      <c r="S139" s="23"/>
      <c r="T139" s="23"/>
      <c r="U139" s="23"/>
      <c r="V139" s="23"/>
      <c r="W139" s="23"/>
      <c r="X139" s="23"/>
      <c r="Y139" s="39">
        <v>0</v>
      </c>
      <c r="Z139" s="39">
        <v>0</v>
      </c>
      <c r="AA139" s="23"/>
      <c r="AB139" s="23"/>
      <c r="AC139" s="23"/>
      <c r="AD139" s="39">
        <v>0</v>
      </c>
      <c r="AE139" s="39">
        <v>4221278</v>
      </c>
      <c r="AF139" s="39">
        <v>3638890</v>
      </c>
      <c r="AG139" s="39">
        <v>2550286</v>
      </c>
      <c r="AH139" s="39">
        <v>2933408</v>
      </c>
      <c r="AI139" s="39">
        <v>2792857</v>
      </c>
      <c r="AJ139" s="39">
        <v>3104610</v>
      </c>
      <c r="AK139" s="39">
        <v>3158088</v>
      </c>
      <c r="AL139" s="39">
        <v>2847225.2199999997</v>
      </c>
      <c r="AM139" s="39">
        <v>2537046</v>
      </c>
      <c r="AN139" s="39">
        <v>2664723.4</v>
      </c>
      <c r="AO139" s="39">
        <v>2895495.66</v>
      </c>
      <c r="AP139" s="39">
        <v>2270838</v>
      </c>
      <c r="AQ139" s="39">
        <v>2601331</v>
      </c>
      <c r="AR139" s="39">
        <v>2605702</v>
      </c>
      <c r="AS139" s="39">
        <v>2174952</v>
      </c>
      <c r="AT139" s="39">
        <v>2217890</v>
      </c>
      <c r="AU139" s="25">
        <v>1747401.4962103758</v>
      </c>
      <c r="AV139" s="25">
        <v>1752944.2716081485</v>
      </c>
      <c r="AW139" s="25">
        <v>2404561</v>
      </c>
      <c r="AX139" s="25">
        <v>2580000</v>
      </c>
      <c r="AY139" s="25">
        <v>2640000</v>
      </c>
      <c r="AZ139" s="25">
        <v>2259651</v>
      </c>
      <c r="BA139" s="25">
        <v>2575514.2399999998</v>
      </c>
      <c r="BB139" s="25">
        <v>2226821</v>
      </c>
      <c r="BC139" s="25">
        <v>2701581.73</v>
      </c>
      <c r="BD139" s="75">
        <v>2319853</v>
      </c>
      <c r="BE139" s="75">
        <v>2075422</v>
      </c>
      <c r="BF139" s="75">
        <v>2471617</v>
      </c>
      <c r="BG139" s="75">
        <v>2017481.63</v>
      </c>
      <c r="BH139" s="75">
        <v>2642123</v>
      </c>
      <c r="BI139" s="75">
        <v>2499518</v>
      </c>
      <c r="BJ139" s="75">
        <v>1959373</v>
      </c>
      <c r="BK139" s="75">
        <v>2247988</v>
      </c>
      <c r="BL139" s="75">
        <v>2608227</v>
      </c>
      <c r="BM139" s="75">
        <v>2779369</v>
      </c>
      <c r="BN139" s="75">
        <v>2730174</v>
      </c>
      <c r="BO139" s="75">
        <v>3083043</v>
      </c>
      <c r="BP139" s="28">
        <f t="shared" si="1902"/>
        <v>2800203.25</v>
      </c>
      <c r="BQ139" s="29">
        <f t="shared" si="1499"/>
        <v>0</v>
      </c>
      <c r="BR139" s="29">
        <f t="shared" si="1500"/>
        <v>0</v>
      </c>
      <c r="BS139" s="29">
        <f t="shared" si="1501"/>
        <v>0</v>
      </c>
      <c r="BT139" s="29">
        <f t="shared" si="1502"/>
        <v>0</v>
      </c>
      <c r="BU139" s="29">
        <f t="shared" si="1503"/>
        <v>0</v>
      </c>
      <c r="BV139" s="29">
        <f t="shared" si="1504"/>
        <v>0</v>
      </c>
      <c r="BW139" s="29">
        <f t="shared" si="1505"/>
        <v>0</v>
      </c>
      <c r="BX139" s="29">
        <f t="shared" si="1506"/>
        <v>0</v>
      </c>
      <c r="BY139" s="29">
        <f t="shared" si="1507"/>
        <v>0</v>
      </c>
      <c r="BZ139" s="29">
        <f t="shared" si="1508"/>
        <v>0</v>
      </c>
      <c r="CA139" s="29">
        <f t="shared" si="1509"/>
        <v>0</v>
      </c>
      <c r="CB139" s="29">
        <f t="shared" si="1510"/>
        <v>0</v>
      </c>
      <c r="CC139" s="29">
        <f t="shared" si="1511"/>
        <v>0</v>
      </c>
      <c r="CD139" s="29">
        <f t="shared" si="1512"/>
        <v>0</v>
      </c>
      <c r="CE139" s="29">
        <f t="shared" si="1513"/>
        <v>0</v>
      </c>
      <c r="CF139" s="29">
        <f t="shared" si="1514"/>
        <v>2433.0132564841497</v>
      </c>
      <c r="CG139" s="29">
        <f t="shared" si="1515"/>
        <v>2097.3429394812679</v>
      </c>
      <c r="CH139" s="29">
        <f t="shared" si="1516"/>
        <v>1469.9054755043228</v>
      </c>
      <c r="CI139" s="29">
        <f t="shared" si="1517"/>
        <v>1690.7250720461095</v>
      </c>
      <c r="CJ139" s="29">
        <f t="shared" si="1518"/>
        <v>1609.7158501440922</v>
      </c>
      <c r="CK139" s="29">
        <f t="shared" si="1519"/>
        <v>1789.400576368876</v>
      </c>
      <c r="CL139" s="29">
        <f t="shared" si="1520"/>
        <v>1820.2236311239194</v>
      </c>
      <c r="CM139" s="29">
        <f t="shared" si="1521"/>
        <v>1641.0519999999999</v>
      </c>
      <c r="CN139" s="29">
        <f t="shared" si="1522"/>
        <v>1462.2743515850143</v>
      </c>
      <c r="CO139" s="29">
        <f t="shared" si="1523"/>
        <v>1535.8636311239193</v>
      </c>
      <c r="CP139" s="29">
        <f t="shared" si="1524"/>
        <v>1668.8735792507205</v>
      </c>
      <c r="CQ139" s="29">
        <f t="shared" si="1525"/>
        <v>1308.8403458213256</v>
      </c>
      <c r="CR139" s="29">
        <f t="shared" si="1497"/>
        <v>1499.3262247838616</v>
      </c>
      <c r="CS139" s="29">
        <f t="shared" si="1496"/>
        <v>1501.8455331412104</v>
      </c>
      <c r="CT139" s="29">
        <f t="shared" si="1496"/>
        <v>1253.5746397694525</v>
      </c>
      <c r="CU139" s="29">
        <f t="shared" si="1496"/>
        <v>1278.3227665706052</v>
      </c>
      <c r="CV139" s="29">
        <f t="shared" si="1496"/>
        <v>1007.1478364324932</v>
      </c>
      <c r="CW139" s="29">
        <f t="shared" si="1496"/>
        <v>1010.3425196588752</v>
      </c>
      <c r="CX139" s="29">
        <f t="shared" si="1899"/>
        <v>1385.9141210374639</v>
      </c>
      <c r="CY139" s="29">
        <f t="shared" si="1899"/>
        <v>1487.0317002881845</v>
      </c>
      <c r="CZ139" s="29">
        <f t="shared" si="1899"/>
        <v>1521.613832853026</v>
      </c>
      <c r="DA139" s="29">
        <f t="shared" si="1899"/>
        <v>1302.3925072046109</v>
      </c>
      <c r="DB139" s="29">
        <f t="shared" si="1899"/>
        <v>1484.4462478386165</v>
      </c>
      <c r="DC139" s="29">
        <f t="shared" si="1899"/>
        <v>1283.4703170028818</v>
      </c>
      <c r="DD139" s="29">
        <f t="shared" si="1899"/>
        <v>1557.1076253602305</v>
      </c>
      <c r="DE139" s="29">
        <f t="shared" si="1526"/>
        <v>1337.0910662824208</v>
      </c>
      <c r="DF139" s="29">
        <f t="shared" si="1527"/>
        <v>1196.2086455331412</v>
      </c>
      <c r="DG139" s="29">
        <f t="shared" si="1528"/>
        <v>1424.5631123919309</v>
      </c>
      <c r="DH139" s="29">
        <f t="shared" si="1529"/>
        <v>1162.8136195965417</v>
      </c>
      <c r="DI139" s="29">
        <f t="shared" si="1530"/>
        <v>1522.8374639769452</v>
      </c>
      <c r="DJ139" s="29">
        <f t="shared" si="1531"/>
        <v>1440.6443804034582</v>
      </c>
      <c r="DK139" s="29">
        <f t="shared" si="1531"/>
        <v>1129.321613832853</v>
      </c>
      <c r="DL139" s="29">
        <f t="shared" si="1531"/>
        <v>1295.6703170028818</v>
      </c>
      <c r="DM139" s="29">
        <f t="shared" si="1531"/>
        <v>1503.3008645533141</v>
      </c>
      <c r="DN139" s="29">
        <f t="shared" si="1772"/>
        <v>1601.9417867435159</v>
      </c>
      <c r="DO139" s="29">
        <f t="shared" si="1772"/>
        <v>1573.5873198847262</v>
      </c>
      <c r="DP139" s="29">
        <f t="shared" si="1772"/>
        <v>1776.9700288184438</v>
      </c>
      <c r="DQ139" s="105">
        <f t="shared" si="1532"/>
        <v>1613.95</v>
      </c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39">
        <v>231760</v>
      </c>
      <c r="EH139" s="39">
        <v>231760</v>
      </c>
      <c r="EI139" s="39">
        <v>231760</v>
      </c>
      <c r="EJ139" s="39">
        <v>231760</v>
      </c>
      <c r="EK139" s="39">
        <v>231760</v>
      </c>
      <c r="EL139" s="39">
        <v>231760</v>
      </c>
      <c r="EM139" s="39">
        <v>231760</v>
      </c>
      <c r="EN139" s="39">
        <v>231760</v>
      </c>
      <c r="EO139" s="39">
        <v>231760</v>
      </c>
      <c r="EP139" s="39">
        <v>231760</v>
      </c>
      <c r="EQ139" s="39">
        <v>231760</v>
      </c>
      <c r="ER139" s="39">
        <v>231760</v>
      </c>
      <c r="ES139" s="25">
        <v>242382</v>
      </c>
      <c r="ET139" s="25">
        <v>260730</v>
      </c>
      <c r="EU139" s="25">
        <v>260730</v>
      </c>
      <c r="EV139" s="25">
        <v>260730</v>
      </c>
      <c r="EW139" s="25">
        <v>260730</v>
      </c>
      <c r="EX139" s="25">
        <v>260730</v>
      </c>
      <c r="EY139" s="25">
        <v>260730</v>
      </c>
      <c r="EZ139" s="25">
        <v>260730</v>
      </c>
      <c r="FA139" s="25">
        <v>260730</v>
      </c>
      <c r="FB139" s="25">
        <v>260730</v>
      </c>
      <c r="FC139" s="25">
        <v>260730</v>
      </c>
      <c r="FD139" s="25">
        <v>260730</v>
      </c>
      <c r="FE139" s="25">
        <v>271352</v>
      </c>
      <c r="FF139" s="25">
        <v>289700</v>
      </c>
      <c r="FG139" s="25">
        <v>289700</v>
      </c>
      <c r="FH139" s="25">
        <v>289700</v>
      </c>
      <c r="FI139" s="25">
        <v>289700</v>
      </c>
      <c r="FJ139" s="25">
        <v>289700</v>
      </c>
      <c r="FK139" s="25">
        <v>289700</v>
      </c>
      <c r="FL139" s="25">
        <v>289700</v>
      </c>
      <c r="FM139" s="25">
        <v>289700</v>
      </c>
      <c r="FN139" s="25">
        <v>289700</v>
      </c>
      <c r="FO139" s="25">
        <v>289700</v>
      </c>
      <c r="FP139" s="25">
        <v>289700</v>
      </c>
      <c r="FQ139" s="75">
        <v>305634</v>
      </c>
      <c r="FR139" s="28">
        <f t="shared" si="1903"/>
        <v>293683.5</v>
      </c>
      <c r="FS139" s="39">
        <v>0</v>
      </c>
      <c r="FT139" s="39">
        <v>0</v>
      </c>
      <c r="FU139" s="39">
        <v>0</v>
      </c>
      <c r="FV139" s="39">
        <v>0</v>
      </c>
      <c r="FW139" s="39">
        <v>0</v>
      </c>
      <c r="FX139" s="39">
        <v>0</v>
      </c>
      <c r="FY139" s="39">
        <v>0</v>
      </c>
      <c r="FZ139" s="39">
        <v>0</v>
      </c>
      <c r="GA139" s="39">
        <v>0</v>
      </c>
      <c r="GB139" s="39">
        <v>0</v>
      </c>
      <c r="GC139" s="39">
        <v>0</v>
      </c>
      <c r="GD139" s="39">
        <v>0</v>
      </c>
      <c r="GE139" s="39">
        <v>0</v>
      </c>
      <c r="GF139" s="39">
        <v>0</v>
      </c>
      <c r="GG139" s="39">
        <v>0</v>
      </c>
      <c r="GH139" s="39">
        <v>118501.24000000002</v>
      </c>
      <c r="GI139" s="39">
        <v>277684.60000000003</v>
      </c>
      <c r="GJ139" s="39">
        <v>125280.04000000004</v>
      </c>
      <c r="GK139" s="39">
        <v>178917.12000000005</v>
      </c>
      <c r="GL139" s="39">
        <v>159240</v>
      </c>
      <c r="GM139" s="39">
        <v>202885.40000000002</v>
      </c>
      <c r="GN139" s="39">
        <v>210372.32000000007</v>
      </c>
      <c r="GO139" s="39">
        <v>77742</v>
      </c>
      <c r="GP139" s="39">
        <v>123426</v>
      </c>
      <c r="GQ139" s="39">
        <v>141328</v>
      </c>
      <c r="GR139" s="39">
        <v>173609</v>
      </c>
      <c r="GS139" s="39">
        <v>86157</v>
      </c>
      <c r="GT139" s="39">
        <v>121804</v>
      </c>
      <c r="GU139" s="25">
        <v>104068</v>
      </c>
      <c r="GV139" s="25">
        <v>43763</v>
      </c>
      <c r="GW139" s="25">
        <v>49775</v>
      </c>
      <c r="GX139" s="25">
        <v>12868</v>
      </c>
      <c r="GY139" s="25">
        <v>0</v>
      </c>
      <c r="GZ139" s="25">
        <v>75909</v>
      </c>
      <c r="HA139" s="25">
        <v>15430</v>
      </c>
      <c r="HB139" s="25">
        <v>30354</v>
      </c>
      <c r="HC139" s="25">
        <v>55621</v>
      </c>
      <c r="HD139" s="25">
        <v>67223</v>
      </c>
      <c r="HE139" s="25">
        <v>51025</v>
      </c>
      <c r="HF139" s="25">
        <v>79854</v>
      </c>
      <c r="HG139" s="75">
        <v>11881</v>
      </c>
      <c r="HH139" s="75">
        <v>0</v>
      </c>
      <c r="HI139" s="75">
        <v>31610</v>
      </c>
      <c r="HJ139" s="75">
        <v>0</v>
      </c>
      <c r="HK139" s="75">
        <v>53776</v>
      </c>
      <c r="HL139" s="75">
        <v>35237</v>
      </c>
      <c r="HM139" s="75">
        <v>0</v>
      </c>
      <c r="HN139" s="75">
        <v>2538</v>
      </c>
      <c r="HO139" s="75">
        <v>49369.510000000009</v>
      </c>
      <c r="HP139" s="75">
        <v>71618</v>
      </c>
      <c r="HQ139" s="75">
        <v>65223</v>
      </c>
      <c r="HR139" s="75">
        <v>86466</v>
      </c>
      <c r="HS139" s="51">
        <f t="shared" si="1265"/>
        <v>0</v>
      </c>
      <c r="HT139" s="51">
        <f t="shared" si="1266"/>
        <v>0</v>
      </c>
      <c r="HU139" s="51">
        <f t="shared" si="1267"/>
        <v>0</v>
      </c>
      <c r="HV139" s="51">
        <f t="shared" si="1268"/>
        <v>0</v>
      </c>
      <c r="HW139" s="51">
        <f t="shared" si="1269"/>
        <v>0</v>
      </c>
      <c r="HX139" s="51">
        <f t="shared" si="1270"/>
        <v>0</v>
      </c>
      <c r="HY139" s="51">
        <f t="shared" si="1271"/>
        <v>0</v>
      </c>
      <c r="HZ139" s="51">
        <f t="shared" si="1272"/>
        <v>0</v>
      </c>
      <c r="IA139" s="51">
        <f t="shared" si="1273"/>
        <v>0</v>
      </c>
      <c r="IB139" s="51">
        <f t="shared" si="1274"/>
        <v>0</v>
      </c>
      <c r="IC139" s="51">
        <f t="shared" si="1275"/>
        <v>0</v>
      </c>
      <c r="ID139" s="51">
        <f t="shared" si="1276"/>
        <v>0</v>
      </c>
      <c r="IE139" s="51">
        <f t="shared" si="1277"/>
        <v>0</v>
      </c>
      <c r="IF139" s="51">
        <f t="shared" si="1278"/>
        <v>0</v>
      </c>
      <c r="IG139" s="51">
        <f t="shared" si="1279"/>
        <v>0</v>
      </c>
      <c r="IH139" s="51">
        <f t="shared" si="1280"/>
        <v>350261.24</v>
      </c>
      <c r="II139" s="51">
        <f t="shared" si="1281"/>
        <v>509444.60000000003</v>
      </c>
      <c r="IJ139" s="51">
        <f t="shared" si="1282"/>
        <v>357040.04000000004</v>
      </c>
      <c r="IK139" s="51">
        <f t="shared" si="1283"/>
        <v>410677.12000000005</v>
      </c>
      <c r="IL139" s="51">
        <f t="shared" si="1284"/>
        <v>391000</v>
      </c>
      <c r="IM139" s="51">
        <f t="shared" si="1285"/>
        <v>434645.4</v>
      </c>
      <c r="IN139" s="51">
        <f t="shared" si="1286"/>
        <v>442132.32000000007</v>
      </c>
      <c r="IO139" s="51">
        <f t="shared" si="1287"/>
        <v>309502</v>
      </c>
      <c r="IP139" s="51">
        <f t="shared" si="1288"/>
        <v>355186</v>
      </c>
      <c r="IQ139" s="51">
        <f t="shared" si="1900"/>
        <v>373088</v>
      </c>
      <c r="IR139" s="51">
        <f t="shared" si="1901"/>
        <v>405369</v>
      </c>
      <c r="IS139" s="51">
        <f t="shared" si="1618"/>
        <v>317917</v>
      </c>
      <c r="IT139" s="51">
        <f t="shared" si="1619"/>
        <v>364186</v>
      </c>
      <c r="IU139" s="51">
        <f t="shared" si="1136"/>
        <v>364798</v>
      </c>
      <c r="IV139" s="51">
        <f t="shared" si="1137"/>
        <v>304493</v>
      </c>
      <c r="IW139" s="51">
        <f t="shared" si="1889"/>
        <v>310505</v>
      </c>
      <c r="IX139" s="25">
        <f t="shared" si="1289"/>
        <v>273598</v>
      </c>
      <c r="IY139" s="25">
        <f t="shared" ref="IY139:IY174" si="2136">+EX139+GY139</f>
        <v>260730</v>
      </c>
      <c r="IZ139" s="25">
        <f t="shared" ref="IZ139:IZ174" si="2137">+EY139+GZ139</f>
        <v>336639</v>
      </c>
      <c r="JA139" s="25">
        <f t="shared" si="1896"/>
        <v>276160</v>
      </c>
      <c r="JB139" s="25">
        <f t="shared" si="1293"/>
        <v>291084</v>
      </c>
      <c r="JC139" s="25">
        <f t="shared" si="1294"/>
        <v>316351</v>
      </c>
      <c r="JD139" s="25">
        <f t="shared" si="1892"/>
        <v>327953</v>
      </c>
      <c r="JE139" s="25">
        <f t="shared" si="1893"/>
        <v>311755</v>
      </c>
      <c r="JF139" s="25">
        <f t="shared" si="1897"/>
        <v>351206</v>
      </c>
      <c r="JG139" s="25">
        <f t="shared" si="1898"/>
        <v>301581</v>
      </c>
      <c r="JH139" s="25">
        <f t="shared" si="1736"/>
        <v>289700</v>
      </c>
      <c r="JI139" s="25">
        <f t="shared" si="1737"/>
        <v>321310</v>
      </c>
      <c r="JJ139" s="25">
        <f t="shared" si="1854"/>
        <v>289700</v>
      </c>
      <c r="JK139" s="25">
        <f t="shared" si="1855"/>
        <v>343476</v>
      </c>
      <c r="JL139" s="25">
        <f t="shared" si="1894"/>
        <v>324937</v>
      </c>
      <c r="JM139" s="25">
        <f t="shared" si="1895"/>
        <v>289700</v>
      </c>
      <c r="JN139" s="25">
        <f t="shared" si="1295"/>
        <v>292238</v>
      </c>
      <c r="JO139" s="25">
        <f t="shared" si="1296"/>
        <v>339069.51</v>
      </c>
      <c r="JP139" s="25">
        <f t="shared" si="2065"/>
        <v>361318</v>
      </c>
      <c r="JQ139" s="25">
        <f t="shared" si="2066"/>
        <v>354923</v>
      </c>
      <c r="JR139" s="25">
        <f t="shared" si="2067"/>
        <v>392100</v>
      </c>
      <c r="JS139" s="28">
        <f t="shared" si="1941"/>
        <v>361852.6275</v>
      </c>
      <c r="JT139" s="39">
        <f t="shared" si="1138"/>
        <v>0</v>
      </c>
      <c r="JU139" s="39">
        <f t="shared" si="1139"/>
        <v>0</v>
      </c>
      <c r="JV139" s="39">
        <f t="shared" si="1140"/>
        <v>0</v>
      </c>
      <c r="JW139" s="39">
        <f t="shared" si="1141"/>
        <v>0</v>
      </c>
      <c r="JX139" s="39">
        <f t="shared" si="1142"/>
        <v>0</v>
      </c>
      <c r="JY139" s="39">
        <f t="shared" si="1143"/>
        <v>0</v>
      </c>
      <c r="JZ139" s="39">
        <f t="shared" si="1144"/>
        <v>0</v>
      </c>
      <c r="KA139" s="39">
        <f t="shared" si="1145"/>
        <v>0</v>
      </c>
      <c r="KB139" s="39">
        <f t="shared" si="1146"/>
        <v>0</v>
      </c>
      <c r="KC139" s="39">
        <f t="shared" si="1147"/>
        <v>0</v>
      </c>
      <c r="KD139" s="39">
        <f t="shared" si="1148"/>
        <v>0</v>
      </c>
      <c r="KE139" s="39">
        <f t="shared" si="1149"/>
        <v>0</v>
      </c>
      <c r="KF139" s="39">
        <f t="shared" si="1150"/>
        <v>0</v>
      </c>
      <c r="KG139" s="39">
        <f t="shared" si="1151"/>
        <v>0</v>
      </c>
      <c r="KH139" s="30">
        <f t="shared" si="1152"/>
        <v>0</v>
      </c>
      <c r="KI139" s="30">
        <f t="shared" si="1153"/>
        <v>120.90481187435277</v>
      </c>
      <c r="KJ139" s="30">
        <f t="shared" si="1154"/>
        <v>175.85246807041767</v>
      </c>
      <c r="KK139" s="30">
        <f t="shared" si="1155"/>
        <v>123.24474974111151</v>
      </c>
      <c r="KL139" s="30">
        <f t="shared" si="1156"/>
        <v>141.75944770452193</v>
      </c>
      <c r="KM139" s="30">
        <f t="shared" si="1157"/>
        <v>134.96720745598896</v>
      </c>
      <c r="KN139" s="30">
        <f t="shared" si="1158"/>
        <v>150.03293061788057</v>
      </c>
      <c r="KO139" s="30">
        <f t="shared" si="1159"/>
        <v>152.6173006558509</v>
      </c>
      <c r="KP139" s="30">
        <f t="shared" si="1160"/>
        <v>106.83534691059717</v>
      </c>
      <c r="KQ139" s="30">
        <f t="shared" si="1161"/>
        <v>122.60476354849844</v>
      </c>
      <c r="KR139" s="30">
        <f t="shared" si="1162"/>
        <v>128.7842595788747</v>
      </c>
      <c r="KS139" s="30">
        <f t="shared" si="1163"/>
        <v>139.92716603382809</v>
      </c>
      <c r="KT139" s="30">
        <f t="shared" si="1164"/>
        <v>109.74007594062823</v>
      </c>
      <c r="KU139" s="30">
        <f t="shared" si="1165"/>
        <v>125.7114256127028</v>
      </c>
      <c r="KV139" s="30">
        <f t="shared" si="1166"/>
        <v>125.92267863306868</v>
      </c>
      <c r="KW139" s="30">
        <f t="shared" si="1167"/>
        <v>105.10631687953055</v>
      </c>
      <c r="KX139" s="30">
        <f t="shared" si="1168"/>
        <v>107.18156713841906</v>
      </c>
      <c r="KY139" s="30">
        <f t="shared" si="1169"/>
        <v>94.441836382464615</v>
      </c>
      <c r="KZ139" s="30">
        <f t="shared" si="1170"/>
        <v>90</v>
      </c>
      <c r="LA139" s="30">
        <f t="shared" si="1171"/>
        <v>116.20262340352089</v>
      </c>
      <c r="LB139" s="30">
        <f t="shared" si="1171"/>
        <v>95.326199516741454</v>
      </c>
      <c r="LC139" s="30">
        <f t="shared" si="1171"/>
        <v>100.47773558853987</v>
      </c>
      <c r="LD139" s="30">
        <f t="shared" si="1171"/>
        <v>109.19951674145668</v>
      </c>
      <c r="LE139" s="30">
        <f t="shared" si="1369"/>
        <v>113.20434932688988</v>
      </c>
      <c r="LF139" s="30">
        <f t="shared" si="1369"/>
        <v>107.61304798066966</v>
      </c>
      <c r="LG139" s="30">
        <f t="shared" si="1369"/>
        <v>121.23092854677252</v>
      </c>
      <c r="LH139" s="30">
        <f t="shared" si="1369"/>
        <v>104.10113910942354</v>
      </c>
      <c r="LI139" s="30">
        <f t="shared" si="1369"/>
        <v>100</v>
      </c>
      <c r="LJ139" s="30">
        <f t="shared" si="1533"/>
        <v>110.91128753883328</v>
      </c>
      <c r="LK139" s="30">
        <f t="shared" si="1533"/>
        <v>100</v>
      </c>
      <c r="LL139" s="30">
        <f t="shared" si="1533"/>
        <v>118.56265101829479</v>
      </c>
      <c r="LM139" s="30">
        <f t="shared" si="1533"/>
        <v>112.16327235070763</v>
      </c>
      <c r="LN139" s="30">
        <f t="shared" si="1533"/>
        <v>100</v>
      </c>
      <c r="LO139" s="30">
        <f t="shared" si="1533"/>
        <v>100.87607870210563</v>
      </c>
      <c r="LP139" s="30">
        <f t="shared" si="1533"/>
        <v>117.0415982050397</v>
      </c>
      <c r="LQ139" s="30">
        <f t="shared" si="2068"/>
        <v>124.72143596824301</v>
      </c>
      <c r="LR139" s="30">
        <f t="shared" si="2068"/>
        <v>122.51397997928892</v>
      </c>
      <c r="LS139" s="30">
        <f t="shared" si="2068"/>
        <v>135.34691059716948</v>
      </c>
      <c r="LT139" s="69">
        <f t="shared" si="1976"/>
        <v>124.90598118743529</v>
      </c>
      <c r="LU139" s="40">
        <f t="shared" si="1977"/>
        <v>105.5001725923369</v>
      </c>
      <c r="LV139" s="40">
        <f t="shared" si="1978"/>
        <v>29.846738004832584</v>
      </c>
    </row>
    <row r="140" spans="1:334" x14ac:dyDescent="0.25">
      <c r="A140" s="21">
        <f t="shared" si="1979"/>
        <v>139</v>
      </c>
      <c r="B140" s="22" t="s">
        <v>6</v>
      </c>
      <c r="C140" s="21" t="s">
        <v>1410</v>
      </c>
      <c r="D140" s="22" t="s">
        <v>17</v>
      </c>
      <c r="E140" s="23" t="s">
        <v>1437</v>
      </c>
      <c r="F140" s="21" t="s">
        <v>1438</v>
      </c>
      <c r="G140" s="23" t="s">
        <v>1405</v>
      </c>
      <c r="H140" s="24" t="s">
        <v>1403</v>
      </c>
      <c r="I140" s="21" t="s">
        <v>196</v>
      </c>
      <c r="J140" s="94">
        <v>42749</v>
      </c>
      <c r="K140" s="94">
        <v>44423</v>
      </c>
      <c r="L140" s="21" t="s">
        <v>275</v>
      </c>
      <c r="M140" s="51">
        <v>702</v>
      </c>
      <c r="N140" s="51">
        <v>1172</v>
      </c>
      <c r="O140" s="26">
        <v>0.16</v>
      </c>
      <c r="P140" s="23"/>
      <c r="Q140" s="23"/>
      <c r="R140" s="23"/>
      <c r="S140" s="23"/>
      <c r="T140" s="23"/>
      <c r="U140" s="23"/>
      <c r="V140" s="23"/>
      <c r="W140" s="23"/>
      <c r="X140" s="23"/>
      <c r="Y140" s="39"/>
      <c r="Z140" s="39"/>
      <c r="AA140" s="23"/>
      <c r="AB140" s="23"/>
      <c r="AC140" s="23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25"/>
      <c r="AV140" s="25"/>
      <c r="AW140" s="25"/>
      <c r="AX140" s="25"/>
      <c r="AY140" s="25"/>
      <c r="AZ140" s="25"/>
      <c r="BA140" s="25"/>
      <c r="BB140" s="25"/>
      <c r="BC140" s="25"/>
      <c r="BD140" s="75"/>
      <c r="BE140" s="75"/>
      <c r="BF140" s="75"/>
      <c r="BG140" s="75"/>
      <c r="BH140" s="75"/>
      <c r="BI140" s="75">
        <v>191890</v>
      </c>
      <c r="BJ140" s="75">
        <v>309667.90999999997</v>
      </c>
      <c r="BK140" s="75">
        <v>377451.9</v>
      </c>
      <c r="BL140" s="75">
        <v>429277.83</v>
      </c>
      <c r="BM140" s="75">
        <v>397719</v>
      </c>
      <c r="BN140" s="75">
        <v>417115.6</v>
      </c>
      <c r="BO140" s="75">
        <v>509333.92</v>
      </c>
      <c r="BP140" s="28">
        <f t="shared" si="1902"/>
        <v>438361.58750000002</v>
      </c>
      <c r="BQ140" s="29">
        <f t="shared" si="1499"/>
        <v>0</v>
      </c>
      <c r="BR140" s="29">
        <f t="shared" si="1500"/>
        <v>0</v>
      </c>
      <c r="BS140" s="29">
        <f t="shared" si="1501"/>
        <v>0</v>
      </c>
      <c r="BT140" s="29">
        <f t="shared" si="1502"/>
        <v>0</v>
      </c>
      <c r="BU140" s="29">
        <f t="shared" si="1503"/>
        <v>0</v>
      </c>
      <c r="BV140" s="29">
        <f t="shared" si="1504"/>
        <v>0</v>
      </c>
      <c r="BW140" s="29">
        <f t="shared" si="1505"/>
        <v>0</v>
      </c>
      <c r="BX140" s="29">
        <f t="shared" si="1506"/>
        <v>0</v>
      </c>
      <c r="BY140" s="29">
        <f t="shared" si="1507"/>
        <v>0</v>
      </c>
      <c r="BZ140" s="29">
        <f t="shared" si="1508"/>
        <v>0</v>
      </c>
      <c r="CA140" s="29">
        <f t="shared" si="1509"/>
        <v>0</v>
      </c>
      <c r="CB140" s="29">
        <f t="shared" si="1510"/>
        <v>0</v>
      </c>
      <c r="CC140" s="29">
        <f t="shared" si="1511"/>
        <v>0</v>
      </c>
      <c r="CD140" s="29">
        <f t="shared" si="1512"/>
        <v>0</v>
      </c>
      <c r="CE140" s="29">
        <f t="shared" si="1513"/>
        <v>0</v>
      </c>
      <c r="CF140" s="29">
        <f t="shared" si="1514"/>
        <v>0</v>
      </c>
      <c r="CG140" s="29">
        <f t="shared" si="1515"/>
        <v>0</v>
      </c>
      <c r="CH140" s="29">
        <f t="shared" si="1516"/>
        <v>0</v>
      </c>
      <c r="CI140" s="29">
        <f t="shared" si="1517"/>
        <v>0</v>
      </c>
      <c r="CJ140" s="29">
        <f t="shared" si="1518"/>
        <v>0</v>
      </c>
      <c r="CK140" s="29">
        <f t="shared" si="1519"/>
        <v>0</v>
      </c>
      <c r="CL140" s="29">
        <f t="shared" si="1520"/>
        <v>0</v>
      </c>
      <c r="CM140" s="29">
        <f t="shared" si="1521"/>
        <v>0</v>
      </c>
      <c r="CN140" s="29">
        <f t="shared" si="1522"/>
        <v>0</v>
      </c>
      <c r="CO140" s="29">
        <f t="shared" si="1523"/>
        <v>0</v>
      </c>
      <c r="CP140" s="29">
        <f t="shared" si="1524"/>
        <v>0</v>
      </c>
      <c r="CQ140" s="29">
        <f t="shared" si="1525"/>
        <v>0</v>
      </c>
      <c r="CR140" s="29">
        <f t="shared" si="1497"/>
        <v>0</v>
      </c>
      <c r="CS140" s="29">
        <f t="shared" si="1496"/>
        <v>0</v>
      </c>
      <c r="CT140" s="29">
        <f t="shared" si="1496"/>
        <v>0</v>
      </c>
      <c r="CU140" s="29">
        <f t="shared" si="1496"/>
        <v>0</v>
      </c>
      <c r="CV140" s="29">
        <f t="shared" si="1496"/>
        <v>0</v>
      </c>
      <c r="CW140" s="29">
        <f t="shared" si="1496"/>
        <v>0</v>
      </c>
      <c r="CX140" s="29">
        <f t="shared" si="1899"/>
        <v>0</v>
      </c>
      <c r="CY140" s="29">
        <f t="shared" si="1899"/>
        <v>0</v>
      </c>
      <c r="CZ140" s="29">
        <f t="shared" si="1899"/>
        <v>0</v>
      </c>
      <c r="DA140" s="29">
        <f t="shared" si="1899"/>
        <v>0</v>
      </c>
      <c r="DB140" s="29">
        <f t="shared" si="1899"/>
        <v>0</v>
      </c>
      <c r="DC140" s="29">
        <f t="shared" si="1899"/>
        <v>0</v>
      </c>
      <c r="DD140" s="29">
        <f t="shared" si="1899"/>
        <v>0</v>
      </c>
      <c r="DE140" s="29">
        <f t="shared" si="1526"/>
        <v>0</v>
      </c>
      <c r="DF140" s="29">
        <f t="shared" si="1527"/>
        <v>0</v>
      </c>
      <c r="DG140" s="29">
        <f t="shared" si="1528"/>
        <v>0</v>
      </c>
      <c r="DH140" s="29">
        <f t="shared" si="1529"/>
        <v>0</v>
      </c>
      <c r="DI140" s="29">
        <f t="shared" si="1530"/>
        <v>0</v>
      </c>
      <c r="DJ140" s="29">
        <f t="shared" si="1531"/>
        <v>273.34757834757835</v>
      </c>
      <c r="DK140" s="29">
        <f t="shared" si="1531"/>
        <v>441.12237891737885</v>
      </c>
      <c r="DL140" s="29">
        <f t="shared" si="1531"/>
        <v>537.68076923076922</v>
      </c>
      <c r="DM140" s="29">
        <f t="shared" si="1531"/>
        <v>611.50688034188033</v>
      </c>
      <c r="DN140" s="29">
        <f t="shared" si="1772"/>
        <v>566.5512820512821</v>
      </c>
      <c r="DO140" s="29">
        <f t="shared" si="1772"/>
        <v>594.18176638176635</v>
      </c>
      <c r="DP140" s="29">
        <f t="shared" si="1772"/>
        <v>725.54689458689461</v>
      </c>
      <c r="DQ140" s="105">
        <f t="shared" si="1532"/>
        <v>624.44670584045582</v>
      </c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>
        <v>351600</v>
      </c>
      <c r="FL140" s="25">
        <v>351600</v>
      </c>
      <c r="FM140" s="25">
        <v>351600</v>
      </c>
      <c r="FN140" s="25">
        <v>351600</v>
      </c>
      <c r="FO140" s="25">
        <v>351600</v>
      </c>
      <c r="FP140" s="25">
        <v>351600</v>
      </c>
      <c r="FQ140" s="75">
        <v>351600</v>
      </c>
      <c r="FR140" s="28">
        <f t="shared" si="1903"/>
        <v>351600</v>
      </c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  <c r="GC140" s="39"/>
      <c r="GD140" s="39"/>
      <c r="GE140" s="39"/>
      <c r="GF140" s="39"/>
      <c r="GG140" s="39"/>
      <c r="GH140" s="39"/>
      <c r="GI140" s="39"/>
      <c r="GJ140" s="39"/>
      <c r="GK140" s="39"/>
      <c r="GL140" s="39"/>
      <c r="GM140" s="39"/>
      <c r="GN140" s="39"/>
      <c r="GO140" s="39"/>
      <c r="GP140" s="39"/>
      <c r="GQ140" s="39"/>
      <c r="GR140" s="39"/>
      <c r="GS140" s="39"/>
      <c r="GT140" s="39"/>
      <c r="GU140" s="25"/>
      <c r="GV140" s="25"/>
      <c r="GW140" s="25"/>
      <c r="GX140" s="25"/>
      <c r="GY140" s="25"/>
      <c r="GZ140" s="25"/>
      <c r="HA140" s="25"/>
      <c r="HB140" s="25"/>
      <c r="HC140" s="75">
        <v>0</v>
      </c>
      <c r="HD140" s="75">
        <v>0</v>
      </c>
      <c r="HE140" s="75">
        <v>0</v>
      </c>
      <c r="HF140" s="75">
        <v>0</v>
      </c>
      <c r="HG140" s="75">
        <v>0</v>
      </c>
      <c r="HH140" s="75">
        <v>0</v>
      </c>
      <c r="HI140" s="75">
        <v>0</v>
      </c>
      <c r="HJ140" s="75">
        <v>0</v>
      </c>
      <c r="HK140" s="75">
        <v>0</v>
      </c>
      <c r="HL140" s="75">
        <v>0</v>
      </c>
      <c r="HM140" s="75">
        <v>0</v>
      </c>
      <c r="HN140" s="75">
        <v>0</v>
      </c>
      <c r="HO140" s="75">
        <v>0</v>
      </c>
      <c r="HP140" s="75">
        <v>0</v>
      </c>
      <c r="HQ140" s="75">
        <v>0</v>
      </c>
      <c r="HR140" s="75">
        <v>0</v>
      </c>
      <c r="HS140" s="51">
        <f t="shared" ref="HS140" si="2138">+DR140+FS140</f>
        <v>0</v>
      </c>
      <c r="HT140" s="51">
        <f t="shared" ref="HT140" si="2139">+DS140+FT140</f>
        <v>0</v>
      </c>
      <c r="HU140" s="51">
        <f t="shared" ref="HU140" si="2140">+DT140+FU140</f>
        <v>0</v>
      </c>
      <c r="HV140" s="51">
        <f t="shared" ref="HV140" si="2141">+DU140+FV140</f>
        <v>0</v>
      </c>
      <c r="HW140" s="51">
        <f t="shared" ref="HW140" si="2142">+DV140+FW140</f>
        <v>0</v>
      </c>
      <c r="HX140" s="51">
        <f t="shared" ref="HX140" si="2143">+DW140+FX140</f>
        <v>0</v>
      </c>
      <c r="HY140" s="51">
        <f t="shared" ref="HY140" si="2144">+DX140+FY140</f>
        <v>0</v>
      </c>
      <c r="HZ140" s="51">
        <f t="shared" ref="HZ140" si="2145">+DY140+FZ140</f>
        <v>0</v>
      </c>
      <c r="IA140" s="51">
        <f t="shared" ref="IA140" si="2146">+DZ140+GA140</f>
        <v>0</v>
      </c>
      <c r="IB140" s="51">
        <f t="shared" ref="IB140" si="2147">+EA140+GB140</f>
        <v>0</v>
      </c>
      <c r="IC140" s="51">
        <f t="shared" ref="IC140" si="2148">+EB140+GC140</f>
        <v>0</v>
      </c>
      <c r="ID140" s="51">
        <f t="shared" ref="ID140" si="2149">+EC140+GD140</f>
        <v>0</v>
      </c>
      <c r="IE140" s="51">
        <f t="shared" ref="IE140" si="2150">+ED140+GE140</f>
        <v>0</v>
      </c>
      <c r="IF140" s="51">
        <f t="shared" ref="IF140" si="2151">+EE140+GF140</f>
        <v>0</v>
      </c>
      <c r="IG140" s="51">
        <f t="shared" ref="IG140" si="2152">+EF140+GG140</f>
        <v>0</v>
      </c>
      <c r="IH140" s="51">
        <f t="shared" ref="IH140" si="2153">+EG140+GH140</f>
        <v>0</v>
      </c>
      <c r="II140" s="51">
        <f t="shared" ref="II140" si="2154">+EH140+GI140</f>
        <v>0</v>
      </c>
      <c r="IJ140" s="51">
        <f t="shared" ref="IJ140" si="2155">+EI140+GJ140</f>
        <v>0</v>
      </c>
      <c r="IK140" s="51">
        <f t="shared" ref="IK140" si="2156">+EJ140+GK140</f>
        <v>0</v>
      </c>
      <c r="IL140" s="51">
        <f t="shared" ref="IL140" si="2157">+EK140+GL140</f>
        <v>0</v>
      </c>
      <c r="IM140" s="51">
        <f t="shared" ref="IM140" si="2158">+EL140+GM140</f>
        <v>0</v>
      </c>
      <c r="IN140" s="51">
        <f t="shared" ref="IN140" si="2159">+EM140+GN140</f>
        <v>0</v>
      </c>
      <c r="IO140" s="51">
        <f t="shared" ref="IO140" si="2160">+EN140+GO140</f>
        <v>0</v>
      </c>
      <c r="IP140" s="51">
        <f t="shared" ref="IP140" si="2161">+EO140+GP140</f>
        <v>0</v>
      </c>
      <c r="IQ140" s="51">
        <f t="shared" ref="IQ140" si="2162">+EP140+GQ140</f>
        <v>0</v>
      </c>
      <c r="IR140" s="51">
        <f t="shared" ref="IR140" si="2163">+EQ140+GR140</f>
        <v>0</v>
      </c>
      <c r="IS140" s="51">
        <f t="shared" ref="IS140" si="2164">+ER140+GS140</f>
        <v>0</v>
      </c>
      <c r="IT140" s="51">
        <f t="shared" ref="IT140" si="2165">+ES140+GT140</f>
        <v>0</v>
      </c>
      <c r="IU140" s="51">
        <f t="shared" ref="IU140" si="2166">+ET140+GU140</f>
        <v>0</v>
      </c>
      <c r="IV140" s="51">
        <f t="shared" ref="IV140" si="2167">+EU140+GV140</f>
        <v>0</v>
      </c>
      <c r="IW140" s="51">
        <f t="shared" ref="IW140" si="2168">+EV140+GW140</f>
        <v>0</v>
      </c>
      <c r="IX140" s="25">
        <f t="shared" ref="IX140" si="2169">+EW140+GX140</f>
        <v>0</v>
      </c>
      <c r="IY140" s="25">
        <f t="shared" ref="IY140" si="2170">+EX140+GY140</f>
        <v>0</v>
      </c>
      <c r="IZ140" s="25">
        <f t="shared" ref="IZ140" si="2171">+EY140+GZ140</f>
        <v>0</v>
      </c>
      <c r="JA140" s="25">
        <f t="shared" ref="JA140" si="2172">+EZ140+HA140</f>
        <v>0</v>
      </c>
      <c r="JB140" s="25">
        <f t="shared" ref="JB140" si="2173">+FA140+HB140</f>
        <v>0</v>
      </c>
      <c r="JC140" s="25">
        <f t="shared" ref="JC140" si="2174">+FB140+HC140</f>
        <v>0</v>
      </c>
      <c r="JD140" s="25">
        <f t="shared" ref="JD140" si="2175">+FC140+HD140</f>
        <v>0</v>
      </c>
      <c r="JE140" s="25">
        <f t="shared" ref="JE140" si="2176">+FD140+HE140</f>
        <v>0</v>
      </c>
      <c r="JF140" s="25">
        <f t="shared" ref="JF140" si="2177">+FE140+HF140</f>
        <v>0</v>
      </c>
      <c r="JG140" s="25">
        <f t="shared" ref="JG140" si="2178">+FF140+HG140</f>
        <v>0</v>
      </c>
      <c r="JH140" s="25">
        <f t="shared" ref="JH140" si="2179">+FG140+HH140</f>
        <v>0</v>
      </c>
      <c r="JI140" s="25">
        <f t="shared" ref="JI140" si="2180">+FH140+HI140</f>
        <v>0</v>
      </c>
      <c r="JJ140" s="25">
        <f t="shared" ref="JJ140" si="2181">+FI140+HJ140</f>
        <v>0</v>
      </c>
      <c r="JK140" s="25">
        <f t="shared" ref="JK140" si="2182">+FJ140+HK140</f>
        <v>0</v>
      </c>
      <c r="JL140" s="25">
        <f t="shared" si="1894"/>
        <v>351600</v>
      </c>
      <c r="JM140" s="25">
        <f t="shared" si="1895"/>
        <v>351600</v>
      </c>
      <c r="JN140" s="25">
        <f t="shared" si="1295"/>
        <v>351600</v>
      </c>
      <c r="JO140" s="25">
        <f t="shared" si="1296"/>
        <v>351600</v>
      </c>
      <c r="JP140" s="25">
        <f t="shared" si="2065"/>
        <v>351600</v>
      </c>
      <c r="JQ140" s="25">
        <f t="shared" si="2066"/>
        <v>351600</v>
      </c>
      <c r="JR140" s="25">
        <f t="shared" si="2067"/>
        <v>351600</v>
      </c>
      <c r="JS140" s="28">
        <f t="shared" si="1941"/>
        <v>351600</v>
      </c>
      <c r="JT140" s="39">
        <f t="shared" ref="JT140" si="2183">+HS140/$N140</f>
        <v>0</v>
      </c>
      <c r="JU140" s="39">
        <f t="shared" ref="JU140" si="2184">+HT140/$N140</f>
        <v>0</v>
      </c>
      <c r="JV140" s="39">
        <f t="shared" ref="JV140" si="2185">+HU140/$N140</f>
        <v>0</v>
      </c>
      <c r="JW140" s="39">
        <f t="shared" ref="JW140" si="2186">+HV140/$N140</f>
        <v>0</v>
      </c>
      <c r="JX140" s="39">
        <f t="shared" ref="JX140" si="2187">+HW140/$N140</f>
        <v>0</v>
      </c>
      <c r="JY140" s="39">
        <f t="shared" ref="JY140" si="2188">+HX140/$N140</f>
        <v>0</v>
      </c>
      <c r="JZ140" s="39">
        <f t="shared" ref="JZ140" si="2189">+HY140/$N140</f>
        <v>0</v>
      </c>
      <c r="KA140" s="39">
        <f t="shared" ref="KA140" si="2190">+HZ140/$N140</f>
        <v>0</v>
      </c>
      <c r="KB140" s="39">
        <f t="shared" ref="KB140" si="2191">+IA140/$N140</f>
        <v>0</v>
      </c>
      <c r="KC140" s="39">
        <f t="shared" ref="KC140" si="2192">+IB140/$N140</f>
        <v>0</v>
      </c>
      <c r="KD140" s="39">
        <f t="shared" ref="KD140" si="2193">+IC140/$N140</f>
        <v>0</v>
      </c>
      <c r="KE140" s="39">
        <f t="shared" ref="KE140" si="2194">+ID140/$N140</f>
        <v>0</v>
      </c>
      <c r="KF140" s="39">
        <f t="shared" ref="KF140" si="2195">+IE140/$N140</f>
        <v>0</v>
      </c>
      <c r="KG140" s="39">
        <f t="shared" ref="KG140" si="2196">+IF140/$N140</f>
        <v>0</v>
      </c>
      <c r="KH140" s="30">
        <f t="shared" ref="KH140" si="2197">+IG140/$N140</f>
        <v>0</v>
      </c>
      <c r="KI140" s="30">
        <f t="shared" ref="KI140" si="2198">+IH140/$N140</f>
        <v>0</v>
      </c>
      <c r="KJ140" s="30">
        <f t="shared" ref="KJ140" si="2199">+II140/$N140</f>
        <v>0</v>
      </c>
      <c r="KK140" s="30">
        <f t="shared" ref="KK140" si="2200">+IJ140/$N140</f>
        <v>0</v>
      </c>
      <c r="KL140" s="30">
        <f t="shared" ref="KL140" si="2201">+IK140/$N140</f>
        <v>0</v>
      </c>
      <c r="KM140" s="30">
        <f t="shared" ref="KM140" si="2202">+IL140/$N140</f>
        <v>0</v>
      </c>
      <c r="KN140" s="30">
        <f t="shared" ref="KN140" si="2203">+IM140/$N140</f>
        <v>0</v>
      </c>
      <c r="KO140" s="30">
        <f t="shared" ref="KO140" si="2204">+IN140/$N140</f>
        <v>0</v>
      </c>
      <c r="KP140" s="30">
        <f t="shared" ref="KP140" si="2205">+IO140/$N140</f>
        <v>0</v>
      </c>
      <c r="KQ140" s="30">
        <f t="shared" ref="KQ140" si="2206">+IP140/$N140</f>
        <v>0</v>
      </c>
      <c r="KR140" s="30">
        <f t="shared" ref="KR140" si="2207">+IQ140/$N140</f>
        <v>0</v>
      </c>
      <c r="KS140" s="30">
        <f t="shared" ref="KS140" si="2208">+IR140/$N140</f>
        <v>0</v>
      </c>
      <c r="KT140" s="30">
        <f t="shared" ref="KT140" si="2209">+IS140/$N140</f>
        <v>0</v>
      </c>
      <c r="KU140" s="30">
        <f t="shared" ref="KU140" si="2210">+IT140/$N140</f>
        <v>0</v>
      </c>
      <c r="KV140" s="30">
        <f t="shared" ref="KV140" si="2211">+IU140/$N140</f>
        <v>0</v>
      </c>
      <c r="KW140" s="30">
        <f t="shared" ref="KW140" si="2212">+IV140/$N140</f>
        <v>0</v>
      </c>
      <c r="KX140" s="30">
        <f t="shared" ref="KX140" si="2213">+IW140/$N140</f>
        <v>0</v>
      </c>
      <c r="KY140" s="30">
        <f t="shared" ref="KY140" si="2214">+IX140/$N140</f>
        <v>0</v>
      </c>
      <c r="KZ140" s="30">
        <f t="shared" ref="KZ140:LI140" si="2215">+IY140/$N140</f>
        <v>0</v>
      </c>
      <c r="LA140" s="30">
        <f t="shared" si="2215"/>
        <v>0</v>
      </c>
      <c r="LB140" s="30">
        <f t="shared" si="2215"/>
        <v>0</v>
      </c>
      <c r="LC140" s="30">
        <f t="shared" si="2215"/>
        <v>0</v>
      </c>
      <c r="LD140" s="30">
        <f t="shared" si="2215"/>
        <v>0</v>
      </c>
      <c r="LE140" s="30">
        <f t="shared" si="2215"/>
        <v>0</v>
      </c>
      <c r="LF140" s="30">
        <f t="shared" si="2215"/>
        <v>0</v>
      </c>
      <c r="LG140" s="30">
        <f t="shared" si="2215"/>
        <v>0</v>
      </c>
      <c r="LH140" s="30">
        <f t="shared" si="2215"/>
        <v>0</v>
      </c>
      <c r="LI140" s="30">
        <f t="shared" si="2215"/>
        <v>0</v>
      </c>
      <c r="LJ140" s="30">
        <f t="shared" ref="LJ140" si="2216">+JI140/$N140</f>
        <v>0</v>
      </c>
      <c r="LK140" s="30">
        <f t="shared" ref="LK140" si="2217">+JJ140/$N140</f>
        <v>0</v>
      </c>
      <c r="LL140" s="30">
        <f t="shared" ref="LL140" si="2218">+JK140/$N140</f>
        <v>0</v>
      </c>
      <c r="LM140" s="30">
        <f t="shared" ref="LM140:LS140" si="2219">+JL140/$N140</f>
        <v>300</v>
      </c>
      <c r="LN140" s="30">
        <f t="shared" si="2219"/>
        <v>300</v>
      </c>
      <c r="LO140" s="30">
        <f t="shared" si="2219"/>
        <v>300</v>
      </c>
      <c r="LP140" s="30">
        <f t="shared" si="2219"/>
        <v>300</v>
      </c>
      <c r="LQ140" s="30">
        <f t="shared" si="2219"/>
        <v>300</v>
      </c>
      <c r="LR140" s="30">
        <f t="shared" si="2219"/>
        <v>300</v>
      </c>
      <c r="LS140" s="30">
        <f t="shared" si="2219"/>
        <v>300</v>
      </c>
      <c r="LT140" s="69">
        <f t="shared" si="1976"/>
        <v>300</v>
      </c>
      <c r="LU140" s="40">
        <f t="shared" si="1977"/>
        <v>300</v>
      </c>
      <c r="LV140" s="40">
        <f t="shared" si="1978"/>
        <v>0</v>
      </c>
    </row>
    <row r="141" spans="1:334" x14ac:dyDescent="0.25">
      <c r="A141" s="21">
        <f t="shared" si="1979"/>
        <v>140</v>
      </c>
      <c r="B141" s="22" t="s">
        <v>6</v>
      </c>
      <c r="C141" s="21" t="s">
        <v>580</v>
      </c>
      <c r="D141" s="22" t="s">
        <v>7</v>
      </c>
      <c r="E141" s="23" t="s">
        <v>903</v>
      </c>
      <c r="F141" s="21" t="s">
        <v>1161</v>
      </c>
      <c r="G141" s="32" t="s">
        <v>99</v>
      </c>
      <c r="H141" s="24" t="s">
        <v>295</v>
      </c>
      <c r="I141" s="21" t="s">
        <v>196</v>
      </c>
      <c r="J141" s="94">
        <v>41297</v>
      </c>
      <c r="K141" s="94"/>
      <c r="L141" s="21" t="s">
        <v>275</v>
      </c>
      <c r="M141" s="51">
        <v>1204</v>
      </c>
      <c r="N141" s="51">
        <v>2011</v>
      </c>
      <c r="O141" s="26">
        <v>0.08</v>
      </c>
      <c r="P141" s="52">
        <v>648364</v>
      </c>
      <c r="Q141" s="52">
        <v>594647</v>
      </c>
      <c r="R141" s="52">
        <v>750455</v>
      </c>
      <c r="S141" s="52">
        <v>690520</v>
      </c>
      <c r="T141" s="51">
        <v>831197</v>
      </c>
      <c r="U141" s="51">
        <v>2338874</v>
      </c>
      <c r="V141" s="51">
        <v>1396000</v>
      </c>
      <c r="W141" s="51">
        <v>975889</v>
      </c>
      <c r="X141" s="51">
        <v>831333</v>
      </c>
      <c r="Y141" s="51">
        <v>822187</v>
      </c>
      <c r="Z141" s="51">
        <v>737523</v>
      </c>
      <c r="AA141" s="51">
        <v>892214</v>
      </c>
      <c r="AB141" s="51">
        <v>1053000</v>
      </c>
      <c r="AC141" s="51">
        <v>1170000</v>
      </c>
      <c r="AD141" s="51">
        <v>1067033</v>
      </c>
      <c r="AE141" s="51">
        <v>1028967</v>
      </c>
      <c r="AF141" s="51">
        <v>993224</v>
      </c>
      <c r="AG141" s="51">
        <v>1103631</v>
      </c>
      <c r="AH141" s="51">
        <v>1556454</v>
      </c>
      <c r="AI141" s="51">
        <v>1383430</v>
      </c>
      <c r="AJ141" s="51">
        <v>1380974</v>
      </c>
      <c r="AK141" s="51">
        <v>1272251</v>
      </c>
      <c r="AL141" s="51">
        <v>1040656</v>
      </c>
      <c r="AM141" s="51">
        <v>1288207</v>
      </c>
      <c r="AN141" s="51">
        <v>1091513</v>
      </c>
      <c r="AO141" s="51">
        <v>1311598</v>
      </c>
      <c r="AP141" s="51">
        <v>1171419</v>
      </c>
      <c r="AQ141" s="51">
        <v>1309600</v>
      </c>
      <c r="AR141" s="51">
        <v>1225403</v>
      </c>
      <c r="AS141" s="51">
        <v>1302183</v>
      </c>
      <c r="AT141" s="51">
        <v>1088023</v>
      </c>
      <c r="AU141" s="25">
        <v>1097497.786722745</v>
      </c>
      <c r="AV141" s="25">
        <v>1094734.0278204517</v>
      </c>
      <c r="AW141" s="25">
        <v>1334455</v>
      </c>
      <c r="AX141" s="25">
        <v>1233405.9196452003</v>
      </c>
      <c r="AY141" s="25">
        <v>1308833.8441024001</v>
      </c>
      <c r="AZ141" s="25">
        <v>1268729</v>
      </c>
      <c r="BA141" s="25">
        <v>1331724.2871326555</v>
      </c>
      <c r="BB141" s="25">
        <v>1039096</v>
      </c>
      <c r="BC141" s="25">
        <v>1071225</v>
      </c>
      <c r="BD141" s="75">
        <v>982562</v>
      </c>
      <c r="BE141" s="75">
        <v>0</v>
      </c>
      <c r="BF141" s="75">
        <v>0</v>
      </c>
      <c r="BG141" s="75">
        <v>0</v>
      </c>
      <c r="BH141" s="75">
        <v>0</v>
      </c>
      <c r="BI141" s="75">
        <v>0</v>
      </c>
      <c r="BJ141" s="75">
        <v>0</v>
      </c>
      <c r="BK141" s="75">
        <v>0</v>
      </c>
      <c r="BL141" s="75">
        <v>0</v>
      </c>
      <c r="BM141" s="75">
        <v>0</v>
      </c>
      <c r="BN141" s="75">
        <v>0</v>
      </c>
      <c r="BO141" s="75">
        <v>0</v>
      </c>
      <c r="BP141" s="28">
        <f t="shared" si="1902"/>
        <v>0</v>
      </c>
      <c r="BQ141" s="29">
        <f t="shared" si="1499"/>
        <v>538.50830564784053</v>
      </c>
      <c r="BR141" s="29">
        <f t="shared" si="1500"/>
        <v>493.89285714285717</v>
      </c>
      <c r="BS141" s="29">
        <f t="shared" si="1501"/>
        <v>623.30149501661128</v>
      </c>
      <c r="BT141" s="29">
        <f t="shared" si="1502"/>
        <v>573.52159468438538</v>
      </c>
      <c r="BU141" s="29">
        <f t="shared" si="1503"/>
        <v>690.3629568106312</v>
      </c>
      <c r="BV141" s="29">
        <f t="shared" si="1504"/>
        <v>1942.5863787375415</v>
      </c>
      <c r="BW141" s="29">
        <f t="shared" si="1505"/>
        <v>1159.4684385382059</v>
      </c>
      <c r="BX141" s="29">
        <f t="shared" si="1506"/>
        <v>810.53903654485055</v>
      </c>
      <c r="BY141" s="29">
        <f t="shared" si="1507"/>
        <v>690.47591362126241</v>
      </c>
      <c r="BZ141" s="29">
        <f t="shared" si="1508"/>
        <v>682.87956810631226</v>
      </c>
      <c r="CA141" s="29">
        <f t="shared" si="1509"/>
        <v>612.56063122923592</v>
      </c>
      <c r="CB141" s="29">
        <f t="shared" si="1510"/>
        <v>741.04152823920265</v>
      </c>
      <c r="CC141" s="29">
        <f t="shared" si="1511"/>
        <v>874.5847176079734</v>
      </c>
      <c r="CD141" s="29">
        <f t="shared" si="1512"/>
        <v>971.76079734219275</v>
      </c>
      <c r="CE141" s="29">
        <f t="shared" si="1513"/>
        <v>886.24003322259136</v>
      </c>
      <c r="CF141" s="29">
        <f t="shared" si="1514"/>
        <v>854.62375415282395</v>
      </c>
      <c r="CG141" s="29">
        <f t="shared" si="1515"/>
        <v>824.93687707641197</v>
      </c>
      <c r="CH141" s="29">
        <f t="shared" si="1516"/>
        <v>916.6370431893688</v>
      </c>
      <c r="CI141" s="29">
        <f t="shared" si="1517"/>
        <v>1292.735880398671</v>
      </c>
      <c r="CJ141" s="29">
        <f t="shared" si="1518"/>
        <v>1149.0282392026579</v>
      </c>
      <c r="CK141" s="29">
        <f t="shared" si="1519"/>
        <v>1146.9883720930231</v>
      </c>
      <c r="CL141" s="29">
        <f t="shared" si="1520"/>
        <v>1056.686877076412</v>
      </c>
      <c r="CM141" s="29">
        <f t="shared" si="1521"/>
        <v>864.3322259136213</v>
      </c>
      <c r="CN141" s="29">
        <f t="shared" si="1522"/>
        <v>1069.9393687707641</v>
      </c>
      <c r="CO141" s="29">
        <f t="shared" si="1523"/>
        <v>906.57225913621266</v>
      </c>
      <c r="CP141" s="29">
        <f t="shared" si="1524"/>
        <v>1089.3671096345515</v>
      </c>
      <c r="CQ141" s="29">
        <f t="shared" si="1525"/>
        <v>972.93936877076408</v>
      </c>
      <c r="CR141" s="29">
        <f t="shared" si="1497"/>
        <v>1087.7076411960134</v>
      </c>
      <c r="CS141" s="29">
        <f t="shared" si="1496"/>
        <v>1017.7765780730897</v>
      </c>
      <c r="CT141" s="29">
        <f t="shared" si="1496"/>
        <v>1081.5473421926911</v>
      </c>
      <c r="CU141" s="29">
        <f t="shared" si="1496"/>
        <v>903.67358803986713</v>
      </c>
      <c r="CV141" s="29">
        <f t="shared" si="1496"/>
        <v>911.54301222819356</v>
      </c>
      <c r="CW141" s="29">
        <f t="shared" si="1496"/>
        <v>909.24753141233521</v>
      </c>
      <c r="CX141" s="29">
        <f t="shared" si="1899"/>
        <v>1108.3513289036546</v>
      </c>
      <c r="CY141" s="29">
        <f t="shared" si="1899"/>
        <v>1024.4235213000002</v>
      </c>
      <c r="CZ141" s="29">
        <f t="shared" si="1899"/>
        <v>1087.0712990883721</v>
      </c>
      <c r="DA141" s="29">
        <f t="shared" si="1899"/>
        <v>1053.7616279069769</v>
      </c>
      <c r="DB141" s="29">
        <f t="shared" si="1899"/>
        <v>1106.0832949606772</v>
      </c>
      <c r="DC141" s="29">
        <f t="shared" si="1899"/>
        <v>863.03654485049833</v>
      </c>
      <c r="DD141" s="29">
        <f t="shared" si="1899"/>
        <v>889.7217607973422</v>
      </c>
      <c r="DE141" s="29">
        <f t="shared" si="1526"/>
        <v>816.08139534883719</v>
      </c>
      <c r="DF141" s="29">
        <f t="shared" si="1527"/>
        <v>0</v>
      </c>
      <c r="DG141" s="29">
        <f t="shared" si="1528"/>
        <v>0</v>
      </c>
      <c r="DH141" s="29">
        <f t="shared" si="1529"/>
        <v>0</v>
      </c>
      <c r="DI141" s="29">
        <f t="shared" si="1530"/>
        <v>0</v>
      </c>
      <c r="DJ141" s="29">
        <f t="shared" si="1531"/>
        <v>0</v>
      </c>
      <c r="DK141" s="29">
        <f t="shared" si="1531"/>
        <v>0</v>
      </c>
      <c r="DL141" s="29">
        <f t="shared" si="1531"/>
        <v>0</v>
      </c>
      <c r="DM141" s="29">
        <f t="shared" si="1531"/>
        <v>0</v>
      </c>
      <c r="DN141" s="29">
        <f t="shared" si="1772"/>
        <v>0</v>
      </c>
      <c r="DO141" s="29">
        <f t="shared" si="1772"/>
        <v>0</v>
      </c>
      <c r="DP141" s="29">
        <f t="shared" si="1772"/>
        <v>0</v>
      </c>
      <c r="DQ141" s="105">
        <f t="shared" si="1532"/>
        <v>0</v>
      </c>
      <c r="DR141" s="51">
        <v>442420</v>
      </c>
      <c r="DS141" s="51">
        <v>442420</v>
      </c>
      <c r="DT141" s="51">
        <v>442420</v>
      </c>
      <c r="DU141" s="51">
        <v>442420</v>
      </c>
      <c r="DV141" s="51">
        <v>442420</v>
      </c>
      <c r="DW141" s="51">
        <v>442420</v>
      </c>
      <c r="DX141" s="51">
        <v>442420</v>
      </c>
      <c r="DY141" s="51">
        <v>442420</v>
      </c>
      <c r="DZ141" s="51">
        <v>442420</v>
      </c>
      <c r="EA141" s="51">
        <v>450464</v>
      </c>
      <c r="EB141" s="51">
        <v>472585</v>
      </c>
      <c r="EC141" s="51">
        <v>472585</v>
      </c>
      <c r="ED141" s="51">
        <v>472585</v>
      </c>
      <c r="EE141" s="51">
        <v>472585</v>
      </c>
      <c r="EF141" s="51">
        <v>472585</v>
      </c>
      <c r="EG141" s="51">
        <v>472585</v>
      </c>
      <c r="EH141" s="51">
        <v>472585</v>
      </c>
      <c r="EI141" s="51">
        <v>472585</v>
      </c>
      <c r="EJ141" s="51">
        <v>472585</v>
      </c>
      <c r="EK141" s="51">
        <v>472585</v>
      </c>
      <c r="EL141" s="51">
        <v>472585</v>
      </c>
      <c r="EM141" s="51">
        <v>480629</v>
      </c>
      <c r="EN141" s="51">
        <v>502750</v>
      </c>
      <c r="EO141" s="51">
        <v>502750</v>
      </c>
      <c r="EP141" s="51">
        <v>502750</v>
      </c>
      <c r="EQ141" s="51">
        <v>502750</v>
      </c>
      <c r="ER141" s="51">
        <v>502750</v>
      </c>
      <c r="ES141" s="25">
        <v>502750</v>
      </c>
      <c r="ET141" s="25">
        <v>502750</v>
      </c>
      <c r="EU141" s="25">
        <v>502750</v>
      </c>
      <c r="EV141" s="25">
        <v>502750</v>
      </c>
      <c r="EW141" s="25">
        <v>502750</v>
      </c>
      <c r="EX141" s="25">
        <v>502750</v>
      </c>
      <c r="EY141" s="25">
        <v>522860</v>
      </c>
      <c r="EZ141" s="25">
        <v>527888</v>
      </c>
      <c r="FA141" s="25">
        <v>527888</v>
      </c>
      <c r="FB141" s="25">
        <v>527888</v>
      </c>
      <c r="FC141" s="25">
        <v>527888</v>
      </c>
      <c r="FD141" s="25">
        <v>527888</v>
      </c>
      <c r="FE141" s="25">
        <v>527888</v>
      </c>
      <c r="FF141" s="25">
        <v>527888</v>
      </c>
      <c r="FG141" s="25">
        <v>0</v>
      </c>
      <c r="FH141" s="25">
        <v>0</v>
      </c>
      <c r="FI141" s="25">
        <v>0</v>
      </c>
      <c r="FJ141" s="25">
        <v>0</v>
      </c>
      <c r="FK141" s="25">
        <v>0</v>
      </c>
      <c r="FL141" s="25">
        <v>0</v>
      </c>
      <c r="FM141" s="25">
        <v>0</v>
      </c>
      <c r="FN141" s="25">
        <v>0</v>
      </c>
      <c r="FO141" s="25">
        <v>0</v>
      </c>
      <c r="FP141" s="25">
        <v>0</v>
      </c>
      <c r="FQ141" s="75">
        <v>0</v>
      </c>
      <c r="FR141" s="28">
        <f t="shared" si="1903"/>
        <v>0</v>
      </c>
      <c r="FS141" s="51">
        <v>0</v>
      </c>
      <c r="FT141" s="51">
        <v>0</v>
      </c>
      <c r="FU141" s="51">
        <v>0</v>
      </c>
      <c r="FV141" s="51">
        <v>0</v>
      </c>
      <c r="FW141" s="51">
        <v>0</v>
      </c>
      <c r="FX141" s="51">
        <v>0</v>
      </c>
      <c r="FY141" s="51">
        <v>0</v>
      </c>
      <c r="FZ141" s="51">
        <v>0</v>
      </c>
      <c r="GA141" s="51">
        <v>0</v>
      </c>
      <c r="GB141" s="51">
        <v>0</v>
      </c>
      <c r="GC141" s="51">
        <v>0</v>
      </c>
      <c r="GD141" s="51">
        <v>0</v>
      </c>
      <c r="GE141" s="51">
        <v>0</v>
      </c>
      <c r="GF141" s="51">
        <v>0</v>
      </c>
      <c r="GG141" s="51">
        <v>0</v>
      </c>
      <c r="GH141" s="51">
        <v>0</v>
      </c>
      <c r="GI141" s="51">
        <v>0</v>
      </c>
      <c r="GJ141" s="51">
        <v>0</v>
      </c>
      <c r="GK141" s="51">
        <v>0</v>
      </c>
      <c r="GL141" s="51">
        <v>0</v>
      </c>
      <c r="GM141" s="51">
        <v>0</v>
      </c>
      <c r="GN141" s="51">
        <v>0</v>
      </c>
      <c r="GO141" s="51">
        <v>0</v>
      </c>
      <c r="GP141" s="51">
        <v>0</v>
      </c>
      <c r="GQ141" s="25">
        <v>0</v>
      </c>
      <c r="GR141" s="25">
        <v>0</v>
      </c>
      <c r="GS141" s="25">
        <v>0</v>
      </c>
      <c r="GT141" s="25">
        <v>0</v>
      </c>
      <c r="GU141" s="25">
        <v>0</v>
      </c>
      <c r="GV141" s="25">
        <v>0</v>
      </c>
      <c r="GW141" s="25">
        <v>0</v>
      </c>
      <c r="GX141" s="25">
        <v>0</v>
      </c>
      <c r="GY141" s="25">
        <v>0</v>
      </c>
      <c r="GZ141" s="25">
        <v>0</v>
      </c>
      <c r="HA141" s="25">
        <v>0</v>
      </c>
      <c r="HB141" s="25">
        <v>0</v>
      </c>
      <c r="HC141" s="75">
        <v>0</v>
      </c>
      <c r="HD141" s="75">
        <v>0</v>
      </c>
      <c r="HE141" s="75">
        <v>0</v>
      </c>
      <c r="HF141" s="75">
        <v>0</v>
      </c>
      <c r="HG141" s="75">
        <v>0</v>
      </c>
      <c r="HH141" s="75">
        <v>0</v>
      </c>
      <c r="HI141" s="75">
        <v>0</v>
      </c>
      <c r="HJ141" s="75">
        <v>0</v>
      </c>
      <c r="HK141" s="75">
        <v>0</v>
      </c>
      <c r="HL141" s="75">
        <v>0</v>
      </c>
      <c r="HM141" s="75">
        <v>0</v>
      </c>
      <c r="HN141" s="75">
        <v>0</v>
      </c>
      <c r="HO141" s="75">
        <v>0</v>
      </c>
      <c r="HP141" s="75">
        <v>0</v>
      </c>
      <c r="HQ141" s="75">
        <v>0</v>
      </c>
      <c r="HR141" s="75">
        <v>0</v>
      </c>
      <c r="HS141" s="51">
        <f t="shared" si="1265"/>
        <v>442420</v>
      </c>
      <c r="HT141" s="51">
        <f t="shared" si="1266"/>
        <v>442420</v>
      </c>
      <c r="HU141" s="51">
        <f t="shared" si="1267"/>
        <v>442420</v>
      </c>
      <c r="HV141" s="51">
        <f t="shared" si="1268"/>
        <v>442420</v>
      </c>
      <c r="HW141" s="51">
        <f t="shared" si="1269"/>
        <v>442420</v>
      </c>
      <c r="HX141" s="51">
        <f t="shared" si="1270"/>
        <v>442420</v>
      </c>
      <c r="HY141" s="51">
        <f t="shared" si="1271"/>
        <v>442420</v>
      </c>
      <c r="HZ141" s="51">
        <f t="shared" si="1272"/>
        <v>442420</v>
      </c>
      <c r="IA141" s="51">
        <f t="shared" si="1273"/>
        <v>442420</v>
      </c>
      <c r="IB141" s="51">
        <f t="shared" si="1274"/>
        <v>450464</v>
      </c>
      <c r="IC141" s="51">
        <f t="shared" si="1275"/>
        <v>472585</v>
      </c>
      <c r="ID141" s="51">
        <f t="shared" si="1276"/>
        <v>472585</v>
      </c>
      <c r="IE141" s="51">
        <f t="shared" si="1277"/>
        <v>472585</v>
      </c>
      <c r="IF141" s="51">
        <f t="shared" si="1278"/>
        <v>472585</v>
      </c>
      <c r="IG141" s="51">
        <f t="shared" si="1279"/>
        <v>472585</v>
      </c>
      <c r="IH141" s="51">
        <f t="shared" si="1280"/>
        <v>472585</v>
      </c>
      <c r="II141" s="51">
        <f t="shared" si="1281"/>
        <v>472585</v>
      </c>
      <c r="IJ141" s="51">
        <f t="shared" si="1282"/>
        <v>472585</v>
      </c>
      <c r="IK141" s="51">
        <f t="shared" si="1283"/>
        <v>472585</v>
      </c>
      <c r="IL141" s="51">
        <f t="shared" si="1284"/>
        <v>472585</v>
      </c>
      <c r="IM141" s="51">
        <f t="shared" si="1285"/>
        <v>472585</v>
      </c>
      <c r="IN141" s="51">
        <f t="shared" si="1286"/>
        <v>480629</v>
      </c>
      <c r="IO141" s="51">
        <f t="shared" si="1287"/>
        <v>502750</v>
      </c>
      <c r="IP141" s="51">
        <f t="shared" si="1288"/>
        <v>502750</v>
      </c>
      <c r="IQ141" s="51">
        <f t="shared" si="1900"/>
        <v>502750</v>
      </c>
      <c r="IR141" s="51">
        <f t="shared" si="1901"/>
        <v>502750</v>
      </c>
      <c r="IS141" s="51">
        <f t="shared" si="1618"/>
        <v>502750</v>
      </c>
      <c r="IT141" s="51">
        <f t="shared" si="1619"/>
        <v>502750</v>
      </c>
      <c r="IU141" s="51">
        <f t="shared" si="1136"/>
        <v>502750</v>
      </c>
      <c r="IV141" s="51">
        <f t="shared" si="1137"/>
        <v>502750</v>
      </c>
      <c r="IW141" s="51">
        <f t="shared" si="1889"/>
        <v>502750</v>
      </c>
      <c r="IX141" s="25">
        <f t="shared" si="1289"/>
        <v>502750</v>
      </c>
      <c r="IY141" s="25">
        <f t="shared" si="2136"/>
        <v>502750</v>
      </c>
      <c r="IZ141" s="25">
        <f t="shared" si="2137"/>
        <v>522860</v>
      </c>
      <c r="JA141" s="25">
        <f t="shared" si="1896"/>
        <v>527888</v>
      </c>
      <c r="JB141" s="25">
        <f t="shared" si="1293"/>
        <v>527888</v>
      </c>
      <c r="JC141" s="25">
        <f t="shared" si="1294"/>
        <v>527888</v>
      </c>
      <c r="JD141" s="25">
        <f t="shared" si="1892"/>
        <v>527888</v>
      </c>
      <c r="JE141" s="25">
        <f t="shared" si="1893"/>
        <v>527888</v>
      </c>
      <c r="JF141" s="25">
        <f t="shared" si="1897"/>
        <v>527888</v>
      </c>
      <c r="JG141" s="25">
        <f t="shared" si="1898"/>
        <v>527888</v>
      </c>
      <c r="JH141" s="25">
        <f t="shared" si="1736"/>
        <v>0</v>
      </c>
      <c r="JI141" s="25">
        <f t="shared" si="1737"/>
        <v>0</v>
      </c>
      <c r="JJ141" s="25">
        <f t="shared" si="1854"/>
        <v>0</v>
      </c>
      <c r="JK141" s="25">
        <f t="shared" si="1855"/>
        <v>0</v>
      </c>
      <c r="JL141" s="25">
        <f t="shared" si="1894"/>
        <v>0</v>
      </c>
      <c r="JM141" s="25">
        <f t="shared" si="1895"/>
        <v>0</v>
      </c>
      <c r="JN141" s="25">
        <f t="shared" si="1295"/>
        <v>0</v>
      </c>
      <c r="JO141" s="25">
        <f t="shared" si="1296"/>
        <v>0</v>
      </c>
      <c r="JP141" s="25">
        <f t="shared" si="2065"/>
        <v>0</v>
      </c>
      <c r="JQ141" s="25">
        <f t="shared" si="2066"/>
        <v>0</v>
      </c>
      <c r="JR141" s="25">
        <f t="shared" si="2067"/>
        <v>0</v>
      </c>
      <c r="JS141" s="28">
        <f t="shared" si="1941"/>
        <v>0</v>
      </c>
      <c r="JT141" s="30">
        <f t="shared" si="1138"/>
        <v>220</v>
      </c>
      <c r="JU141" s="30">
        <f t="shared" si="1139"/>
        <v>220</v>
      </c>
      <c r="JV141" s="30">
        <f t="shared" si="1140"/>
        <v>220</v>
      </c>
      <c r="JW141" s="30">
        <f t="shared" si="1141"/>
        <v>220</v>
      </c>
      <c r="JX141" s="30">
        <f t="shared" si="1142"/>
        <v>220</v>
      </c>
      <c r="JY141" s="30">
        <f t="shared" si="1143"/>
        <v>220</v>
      </c>
      <c r="JZ141" s="30">
        <f t="shared" si="1144"/>
        <v>220</v>
      </c>
      <c r="KA141" s="30">
        <f t="shared" si="1145"/>
        <v>220</v>
      </c>
      <c r="KB141" s="30">
        <f t="shared" si="1146"/>
        <v>220</v>
      </c>
      <c r="KC141" s="30">
        <f t="shared" si="1147"/>
        <v>224</v>
      </c>
      <c r="KD141" s="30">
        <f t="shared" si="1148"/>
        <v>235</v>
      </c>
      <c r="KE141" s="30">
        <f t="shared" si="1149"/>
        <v>235</v>
      </c>
      <c r="KF141" s="30">
        <f t="shared" si="1150"/>
        <v>235</v>
      </c>
      <c r="KG141" s="30">
        <f t="shared" si="1151"/>
        <v>235</v>
      </c>
      <c r="KH141" s="30">
        <f t="shared" si="1152"/>
        <v>235</v>
      </c>
      <c r="KI141" s="30">
        <f t="shared" si="1153"/>
        <v>235</v>
      </c>
      <c r="KJ141" s="30">
        <f t="shared" si="1154"/>
        <v>235</v>
      </c>
      <c r="KK141" s="30">
        <f t="shared" si="1155"/>
        <v>235</v>
      </c>
      <c r="KL141" s="30">
        <f t="shared" si="1156"/>
        <v>235</v>
      </c>
      <c r="KM141" s="30">
        <f t="shared" si="1157"/>
        <v>235</v>
      </c>
      <c r="KN141" s="30">
        <f t="shared" si="1158"/>
        <v>235</v>
      </c>
      <c r="KO141" s="30">
        <f t="shared" si="1159"/>
        <v>239</v>
      </c>
      <c r="KP141" s="30">
        <f t="shared" si="1160"/>
        <v>250</v>
      </c>
      <c r="KQ141" s="30">
        <f t="shared" si="1161"/>
        <v>250</v>
      </c>
      <c r="KR141" s="30">
        <f t="shared" si="1162"/>
        <v>250</v>
      </c>
      <c r="KS141" s="30">
        <f t="shared" si="1163"/>
        <v>250</v>
      </c>
      <c r="KT141" s="30">
        <f t="shared" si="1164"/>
        <v>250</v>
      </c>
      <c r="KU141" s="30">
        <f t="shared" si="1165"/>
        <v>250</v>
      </c>
      <c r="KV141" s="30">
        <f t="shared" si="1166"/>
        <v>250</v>
      </c>
      <c r="KW141" s="30">
        <f t="shared" si="1167"/>
        <v>250</v>
      </c>
      <c r="KX141" s="30">
        <f t="shared" si="1168"/>
        <v>250</v>
      </c>
      <c r="KY141" s="30">
        <f t="shared" si="1169"/>
        <v>250</v>
      </c>
      <c r="KZ141" s="30">
        <f t="shared" si="1170"/>
        <v>250</v>
      </c>
      <c r="LA141" s="30">
        <f t="shared" si="1171"/>
        <v>260</v>
      </c>
      <c r="LB141" s="30">
        <f t="shared" si="1171"/>
        <v>262.50024863252111</v>
      </c>
      <c r="LC141" s="30">
        <f t="shared" si="1171"/>
        <v>262.50024863252111</v>
      </c>
      <c r="LD141" s="30">
        <f t="shared" si="1171"/>
        <v>262.50024863252111</v>
      </c>
      <c r="LE141" s="30">
        <f t="shared" si="1369"/>
        <v>262.50024863252111</v>
      </c>
      <c r="LF141" s="30">
        <f t="shared" si="1369"/>
        <v>262.50024863252111</v>
      </c>
      <c r="LG141" s="30">
        <f t="shared" si="1369"/>
        <v>262.50024863252111</v>
      </c>
      <c r="LH141" s="30">
        <f t="shared" si="1369"/>
        <v>262.50024863252111</v>
      </c>
      <c r="LI141" s="30">
        <f t="shared" si="1369"/>
        <v>0</v>
      </c>
      <c r="LJ141" s="30">
        <f t="shared" si="1533"/>
        <v>0</v>
      </c>
      <c r="LK141" s="30">
        <f t="shared" si="1533"/>
        <v>0</v>
      </c>
      <c r="LL141" s="30">
        <f t="shared" si="1533"/>
        <v>0</v>
      </c>
      <c r="LM141" s="30">
        <f t="shared" si="1533"/>
        <v>0</v>
      </c>
      <c r="LN141" s="30">
        <f t="shared" si="1533"/>
        <v>0</v>
      </c>
      <c r="LO141" s="30">
        <f t="shared" si="1533"/>
        <v>0</v>
      </c>
      <c r="LP141" s="30">
        <f t="shared" si="1533"/>
        <v>0</v>
      </c>
      <c r="LQ141" s="30">
        <f t="shared" si="2068"/>
        <v>0</v>
      </c>
      <c r="LR141" s="30">
        <f t="shared" si="2068"/>
        <v>0</v>
      </c>
      <c r="LS141" s="30">
        <f t="shared" si="2068"/>
        <v>0</v>
      </c>
      <c r="LT141" s="69">
        <f t="shared" si="1976"/>
        <v>0</v>
      </c>
      <c r="LU141" s="40">
        <f t="shared" si="1977"/>
        <v>0</v>
      </c>
      <c r="LV141" s="40">
        <f t="shared" si="1978"/>
        <v>0</v>
      </c>
    </row>
    <row r="142" spans="1:334" x14ac:dyDescent="0.25">
      <c r="A142" s="21">
        <f t="shared" si="1979"/>
        <v>141</v>
      </c>
      <c r="B142" s="22" t="s">
        <v>6</v>
      </c>
      <c r="C142" s="21" t="s">
        <v>580</v>
      </c>
      <c r="D142" s="22" t="s">
        <v>7</v>
      </c>
      <c r="E142" s="23" t="s">
        <v>1349</v>
      </c>
      <c r="F142" s="21" t="s">
        <v>1350</v>
      </c>
      <c r="G142" s="23" t="s">
        <v>1351</v>
      </c>
      <c r="H142" s="24" t="s">
        <v>281</v>
      </c>
      <c r="I142" s="21" t="s">
        <v>196</v>
      </c>
      <c r="J142" s="94">
        <v>42740</v>
      </c>
      <c r="K142" s="94">
        <v>44475</v>
      </c>
      <c r="L142" s="21" t="s">
        <v>275</v>
      </c>
      <c r="M142" s="51">
        <v>1204</v>
      </c>
      <c r="N142" s="51">
        <v>2011</v>
      </c>
      <c r="O142" s="26">
        <v>0.17</v>
      </c>
      <c r="P142" s="52"/>
      <c r="Q142" s="52"/>
      <c r="R142" s="52"/>
      <c r="S142" s="52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25"/>
      <c r="AV142" s="25"/>
      <c r="AW142" s="25"/>
      <c r="AX142" s="25"/>
      <c r="AY142" s="25"/>
      <c r="AZ142" s="25"/>
      <c r="BA142" s="25"/>
      <c r="BB142" s="25"/>
      <c r="BC142" s="25"/>
      <c r="BD142" s="75"/>
      <c r="BE142" s="75"/>
      <c r="BF142" s="75"/>
      <c r="BG142" s="75"/>
      <c r="BH142" s="75"/>
      <c r="BI142" s="75">
        <v>1224604.1200000001</v>
      </c>
      <c r="BJ142" s="75">
        <v>1004718</v>
      </c>
      <c r="BK142" s="75">
        <v>1340573</v>
      </c>
      <c r="BL142" s="75">
        <v>1407968.41</v>
      </c>
      <c r="BM142" s="75">
        <v>1118450</v>
      </c>
      <c r="BN142" s="75">
        <v>1363216.12</v>
      </c>
      <c r="BO142" s="75">
        <v>1656366.62</v>
      </c>
      <c r="BP142" s="28">
        <f t="shared" si="1902"/>
        <v>1386500.2875000001</v>
      </c>
      <c r="BQ142" s="29">
        <f t="shared" si="1499"/>
        <v>0</v>
      </c>
      <c r="BR142" s="29">
        <f t="shared" si="1500"/>
        <v>0</v>
      </c>
      <c r="BS142" s="29">
        <f t="shared" si="1501"/>
        <v>0</v>
      </c>
      <c r="BT142" s="29">
        <f t="shared" si="1502"/>
        <v>0</v>
      </c>
      <c r="BU142" s="29">
        <f t="shared" si="1503"/>
        <v>0</v>
      </c>
      <c r="BV142" s="29">
        <f t="shared" si="1504"/>
        <v>0</v>
      </c>
      <c r="BW142" s="29">
        <f t="shared" si="1505"/>
        <v>0</v>
      </c>
      <c r="BX142" s="29">
        <f t="shared" si="1506"/>
        <v>0</v>
      </c>
      <c r="BY142" s="29">
        <f t="shared" si="1507"/>
        <v>0</v>
      </c>
      <c r="BZ142" s="29">
        <f t="shared" si="1508"/>
        <v>0</v>
      </c>
      <c r="CA142" s="29">
        <f t="shared" si="1509"/>
        <v>0</v>
      </c>
      <c r="CB142" s="29">
        <f t="shared" si="1510"/>
        <v>0</v>
      </c>
      <c r="CC142" s="29">
        <f t="shared" si="1511"/>
        <v>0</v>
      </c>
      <c r="CD142" s="29">
        <f t="shared" si="1512"/>
        <v>0</v>
      </c>
      <c r="CE142" s="29">
        <f t="shared" si="1513"/>
        <v>0</v>
      </c>
      <c r="CF142" s="29">
        <f t="shared" si="1514"/>
        <v>0</v>
      </c>
      <c r="CG142" s="29">
        <f t="shared" si="1515"/>
        <v>0</v>
      </c>
      <c r="CH142" s="29">
        <f t="shared" si="1516"/>
        <v>0</v>
      </c>
      <c r="CI142" s="29">
        <f t="shared" si="1517"/>
        <v>0</v>
      </c>
      <c r="CJ142" s="29">
        <f t="shared" si="1518"/>
        <v>0</v>
      </c>
      <c r="CK142" s="29">
        <f t="shared" si="1519"/>
        <v>0</v>
      </c>
      <c r="CL142" s="29">
        <f t="shared" si="1520"/>
        <v>0</v>
      </c>
      <c r="CM142" s="29">
        <f t="shared" si="1521"/>
        <v>0</v>
      </c>
      <c r="CN142" s="29">
        <f t="shared" si="1522"/>
        <v>0</v>
      </c>
      <c r="CO142" s="29">
        <f t="shared" si="1523"/>
        <v>0</v>
      </c>
      <c r="CP142" s="29">
        <f t="shared" si="1524"/>
        <v>0</v>
      </c>
      <c r="CQ142" s="29">
        <f t="shared" si="1525"/>
        <v>0</v>
      </c>
      <c r="CR142" s="29">
        <f t="shared" si="1497"/>
        <v>0</v>
      </c>
      <c r="CS142" s="29">
        <f t="shared" si="1496"/>
        <v>0</v>
      </c>
      <c r="CT142" s="29">
        <f t="shared" si="1496"/>
        <v>0</v>
      </c>
      <c r="CU142" s="29">
        <f t="shared" si="1496"/>
        <v>0</v>
      </c>
      <c r="CV142" s="29">
        <f t="shared" si="1496"/>
        <v>0</v>
      </c>
      <c r="CW142" s="29">
        <f t="shared" si="1496"/>
        <v>0</v>
      </c>
      <c r="CX142" s="29">
        <f t="shared" si="1899"/>
        <v>0</v>
      </c>
      <c r="CY142" s="29">
        <f t="shared" si="1899"/>
        <v>0</v>
      </c>
      <c r="CZ142" s="29">
        <f t="shared" si="1899"/>
        <v>0</v>
      </c>
      <c r="DA142" s="29">
        <f t="shared" si="1899"/>
        <v>0</v>
      </c>
      <c r="DB142" s="29">
        <f t="shared" si="1899"/>
        <v>0</v>
      </c>
      <c r="DC142" s="29">
        <f t="shared" si="1899"/>
        <v>0</v>
      </c>
      <c r="DD142" s="29">
        <f t="shared" si="1899"/>
        <v>0</v>
      </c>
      <c r="DE142" s="29">
        <f t="shared" si="1526"/>
        <v>0</v>
      </c>
      <c r="DF142" s="29">
        <f t="shared" si="1527"/>
        <v>0</v>
      </c>
      <c r="DG142" s="29">
        <f t="shared" si="1528"/>
        <v>0</v>
      </c>
      <c r="DH142" s="29">
        <f t="shared" si="1529"/>
        <v>0</v>
      </c>
      <c r="DI142" s="29">
        <f t="shared" si="1530"/>
        <v>0</v>
      </c>
      <c r="DJ142" s="29">
        <f t="shared" si="1531"/>
        <v>1017.1130564784054</v>
      </c>
      <c r="DK142" s="29">
        <f t="shared" si="1531"/>
        <v>834.48338870431894</v>
      </c>
      <c r="DL142" s="29">
        <f t="shared" si="1531"/>
        <v>1113.4327242524917</v>
      </c>
      <c r="DM142" s="29">
        <f t="shared" si="1531"/>
        <v>1169.4089784053156</v>
      </c>
      <c r="DN142" s="29">
        <f t="shared" si="1772"/>
        <v>928.9451827242525</v>
      </c>
      <c r="DO142" s="29">
        <f t="shared" si="1772"/>
        <v>1132.2393023255815</v>
      </c>
      <c r="DP142" s="29">
        <f t="shared" si="1772"/>
        <v>1375.7197840531562</v>
      </c>
      <c r="DQ142" s="105">
        <f t="shared" si="1532"/>
        <v>1151.5783118770764</v>
      </c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>
        <v>241320</v>
      </c>
      <c r="FL142" s="25">
        <v>241320</v>
      </c>
      <c r="FM142" s="25">
        <v>241320</v>
      </c>
      <c r="FN142" s="25">
        <v>241320</v>
      </c>
      <c r="FO142" s="25">
        <v>241320</v>
      </c>
      <c r="FP142" s="25">
        <v>241320</v>
      </c>
      <c r="FQ142" s="75">
        <v>241320</v>
      </c>
      <c r="FR142" s="28">
        <f t="shared" si="1903"/>
        <v>241320</v>
      </c>
      <c r="FS142" s="51"/>
      <c r="FT142" s="51"/>
      <c r="FU142" s="51"/>
      <c r="FV142" s="51"/>
      <c r="FW142" s="51"/>
      <c r="FX142" s="51"/>
      <c r="FY142" s="51"/>
      <c r="FZ142" s="51"/>
      <c r="GA142" s="51"/>
      <c r="GB142" s="51"/>
      <c r="GC142" s="51"/>
      <c r="GD142" s="51"/>
      <c r="GE142" s="51"/>
      <c r="GF142" s="51"/>
      <c r="GG142" s="51"/>
      <c r="GH142" s="51"/>
      <c r="GI142" s="51"/>
      <c r="GJ142" s="51"/>
      <c r="GK142" s="51"/>
      <c r="GL142" s="51"/>
      <c r="GM142" s="51"/>
      <c r="GN142" s="51"/>
      <c r="GO142" s="51"/>
      <c r="GP142" s="51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75">
        <v>0</v>
      </c>
      <c r="HD142" s="75">
        <v>0</v>
      </c>
      <c r="HE142" s="75">
        <v>0</v>
      </c>
      <c r="HF142" s="75">
        <v>0</v>
      </c>
      <c r="HG142" s="75">
        <v>0</v>
      </c>
      <c r="HH142" s="75">
        <v>0</v>
      </c>
      <c r="HI142" s="75">
        <v>0</v>
      </c>
      <c r="HJ142" s="75">
        <v>0</v>
      </c>
      <c r="HK142" s="75">
        <v>0</v>
      </c>
      <c r="HL142" s="75">
        <v>7083</v>
      </c>
      <c r="HM142" s="75">
        <v>0</v>
      </c>
      <c r="HN142" s="75">
        <v>0</v>
      </c>
      <c r="HO142" s="75">
        <v>0</v>
      </c>
      <c r="HP142" s="75">
        <v>0</v>
      </c>
      <c r="HQ142" s="75">
        <v>0</v>
      </c>
      <c r="HR142" s="75">
        <v>28891</v>
      </c>
      <c r="HS142" s="51">
        <f t="shared" ref="HS142" si="2220">+DR142+FS142</f>
        <v>0</v>
      </c>
      <c r="HT142" s="51">
        <f t="shared" ref="HT142" si="2221">+DS142+FT142</f>
        <v>0</v>
      </c>
      <c r="HU142" s="51">
        <f t="shared" ref="HU142" si="2222">+DT142+FU142</f>
        <v>0</v>
      </c>
      <c r="HV142" s="51">
        <f t="shared" ref="HV142" si="2223">+DU142+FV142</f>
        <v>0</v>
      </c>
      <c r="HW142" s="51">
        <f t="shared" ref="HW142" si="2224">+DV142+FW142</f>
        <v>0</v>
      </c>
      <c r="HX142" s="51">
        <f t="shared" ref="HX142" si="2225">+DW142+FX142</f>
        <v>0</v>
      </c>
      <c r="HY142" s="51">
        <f t="shared" ref="HY142" si="2226">+DX142+FY142</f>
        <v>0</v>
      </c>
      <c r="HZ142" s="51">
        <f t="shared" ref="HZ142" si="2227">+DY142+FZ142</f>
        <v>0</v>
      </c>
      <c r="IA142" s="51">
        <f t="shared" ref="IA142" si="2228">+DZ142+GA142</f>
        <v>0</v>
      </c>
      <c r="IB142" s="51">
        <f t="shared" ref="IB142" si="2229">+EA142+GB142</f>
        <v>0</v>
      </c>
      <c r="IC142" s="51">
        <f t="shared" ref="IC142" si="2230">+EB142+GC142</f>
        <v>0</v>
      </c>
      <c r="ID142" s="51">
        <f t="shared" ref="ID142" si="2231">+EC142+GD142</f>
        <v>0</v>
      </c>
      <c r="IE142" s="51">
        <f t="shared" ref="IE142" si="2232">+ED142+GE142</f>
        <v>0</v>
      </c>
      <c r="IF142" s="51">
        <f t="shared" ref="IF142" si="2233">+EE142+GF142</f>
        <v>0</v>
      </c>
      <c r="IG142" s="51">
        <f t="shared" ref="IG142" si="2234">+EF142+GG142</f>
        <v>0</v>
      </c>
      <c r="IH142" s="51">
        <f t="shared" ref="IH142" si="2235">+EG142+GH142</f>
        <v>0</v>
      </c>
      <c r="II142" s="51">
        <f t="shared" ref="II142" si="2236">+EH142+GI142</f>
        <v>0</v>
      </c>
      <c r="IJ142" s="51">
        <f t="shared" ref="IJ142" si="2237">+EI142+GJ142</f>
        <v>0</v>
      </c>
      <c r="IK142" s="51">
        <f t="shared" ref="IK142" si="2238">+EJ142+GK142</f>
        <v>0</v>
      </c>
      <c r="IL142" s="51">
        <f t="shared" ref="IL142" si="2239">+EK142+GL142</f>
        <v>0</v>
      </c>
      <c r="IM142" s="51">
        <f t="shared" ref="IM142" si="2240">+EL142+GM142</f>
        <v>0</v>
      </c>
      <c r="IN142" s="51">
        <f t="shared" ref="IN142" si="2241">+EM142+GN142</f>
        <v>0</v>
      </c>
      <c r="IO142" s="51">
        <f t="shared" ref="IO142" si="2242">+EN142+GO142</f>
        <v>0</v>
      </c>
      <c r="IP142" s="51">
        <f t="shared" ref="IP142" si="2243">+EO142+GP142</f>
        <v>0</v>
      </c>
      <c r="IQ142" s="51">
        <f t="shared" ref="IQ142" si="2244">+EP142+GQ142</f>
        <v>0</v>
      </c>
      <c r="IR142" s="51">
        <f t="shared" ref="IR142" si="2245">+EQ142+GR142</f>
        <v>0</v>
      </c>
      <c r="IS142" s="51">
        <f t="shared" ref="IS142" si="2246">+ER142+GS142</f>
        <v>0</v>
      </c>
      <c r="IT142" s="51">
        <f t="shared" ref="IT142" si="2247">+ES142+GT142</f>
        <v>0</v>
      </c>
      <c r="IU142" s="51">
        <f t="shared" ref="IU142" si="2248">+ET142+GU142</f>
        <v>0</v>
      </c>
      <c r="IV142" s="51">
        <f t="shared" ref="IV142" si="2249">+EU142+GV142</f>
        <v>0</v>
      </c>
      <c r="IW142" s="51">
        <f t="shared" ref="IW142" si="2250">+EV142+GW142</f>
        <v>0</v>
      </c>
      <c r="IX142" s="25">
        <f t="shared" ref="IX142" si="2251">+EW142+GX142</f>
        <v>0</v>
      </c>
      <c r="IY142" s="25">
        <f t="shared" ref="IY142" si="2252">+EX142+GY142</f>
        <v>0</v>
      </c>
      <c r="IZ142" s="25">
        <f t="shared" ref="IZ142" si="2253">+EY142+GZ142</f>
        <v>0</v>
      </c>
      <c r="JA142" s="25">
        <f t="shared" ref="JA142" si="2254">+EZ142+HA142</f>
        <v>0</v>
      </c>
      <c r="JB142" s="25">
        <f t="shared" ref="JB142" si="2255">+FA142+HB142</f>
        <v>0</v>
      </c>
      <c r="JC142" s="25">
        <f t="shared" ref="JC142" si="2256">+FB142+HC142</f>
        <v>0</v>
      </c>
      <c r="JD142" s="25">
        <f t="shared" ref="JD142" si="2257">+FC142+HD142</f>
        <v>0</v>
      </c>
      <c r="JE142" s="25">
        <f t="shared" ref="JE142" si="2258">+FD142+HE142</f>
        <v>0</v>
      </c>
      <c r="JF142" s="25">
        <f t="shared" ref="JF142" si="2259">+FE142+HF142</f>
        <v>0</v>
      </c>
      <c r="JG142" s="25">
        <f t="shared" ref="JG142" si="2260">+FF142+HG142</f>
        <v>0</v>
      </c>
      <c r="JH142" s="25">
        <f t="shared" ref="JH142" si="2261">+FG142+HH142</f>
        <v>0</v>
      </c>
      <c r="JI142" s="25">
        <f t="shared" ref="JI142" si="2262">+FH142+HI142</f>
        <v>0</v>
      </c>
      <c r="JJ142" s="25">
        <f t="shared" si="1854"/>
        <v>0</v>
      </c>
      <c r="JK142" s="25">
        <f t="shared" si="1855"/>
        <v>0</v>
      </c>
      <c r="JL142" s="25">
        <f t="shared" si="1894"/>
        <v>248403</v>
      </c>
      <c r="JM142" s="25">
        <f t="shared" si="1895"/>
        <v>241320</v>
      </c>
      <c r="JN142" s="25">
        <f t="shared" si="1295"/>
        <v>241320</v>
      </c>
      <c r="JO142" s="25">
        <f t="shared" si="1296"/>
        <v>241320</v>
      </c>
      <c r="JP142" s="25">
        <f t="shared" si="2065"/>
        <v>241320</v>
      </c>
      <c r="JQ142" s="25">
        <f t="shared" si="2066"/>
        <v>241320</v>
      </c>
      <c r="JR142" s="25">
        <f t="shared" si="2067"/>
        <v>270211</v>
      </c>
      <c r="JS142" s="28">
        <f t="shared" si="1941"/>
        <v>248542.75</v>
      </c>
      <c r="JT142" s="30">
        <f t="shared" ref="JT142" si="2263">+HS142/$N142</f>
        <v>0</v>
      </c>
      <c r="JU142" s="30">
        <f t="shared" ref="JU142" si="2264">+HT142/$N142</f>
        <v>0</v>
      </c>
      <c r="JV142" s="30">
        <f t="shared" ref="JV142" si="2265">+HU142/$N142</f>
        <v>0</v>
      </c>
      <c r="JW142" s="30">
        <f t="shared" ref="JW142" si="2266">+HV142/$N142</f>
        <v>0</v>
      </c>
      <c r="JX142" s="30">
        <f t="shared" ref="JX142" si="2267">+HW142/$N142</f>
        <v>0</v>
      </c>
      <c r="JY142" s="30">
        <f t="shared" ref="JY142" si="2268">+HX142/$N142</f>
        <v>0</v>
      </c>
      <c r="JZ142" s="30">
        <f t="shared" ref="JZ142" si="2269">+HY142/$N142</f>
        <v>0</v>
      </c>
      <c r="KA142" s="30">
        <f t="shared" ref="KA142" si="2270">+HZ142/$N142</f>
        <v>0</v>
      </c>
      <c r="KB142" s="30">
        <f t="shared" ref="KB142" si="2271">+IA142/$N142</f>
        <v>0</v>
      </c>
      <c r="KC142" s="30">
        <f t="shared" ref="KC142" si="2272">+IB142/$N142</f>
        <v>0</v>
      </c>
      <c r="KD142" s="30">
        <f t="shared" ref="KD142" si="2273">+IC142/$N142</f>
        <v>0</v>
      </c>
      <c r="KE142" s="30">
        <f t="shared" ref="KE142" si="2274">+ID142/$N142</f>
        <v>0</v>
      </c>
      <c r="KF142" s="30">
        <f t="shared" ref="KF142" si="2275">+IE142/$N142</f>
        <v>0</v>
      </c>
      <c r="KG142" s="30">
        <f t="shared" ref="KG142" si="2276">+IF142/$N142</f>
        <v>0</v>
      </c>
      <c r="KH142" s="30">
        <f t="shared" ref="KH142" si="2277">+IG142/$N142</f>
        <v>0</v>
      </c>
      <c r="KI142" s="30">
        <f t="shared" ref="KI142" si="2278">+IH142/$N142</f>
        <v>0</v>
      </c>
      <c r="KJ142" s="30">
        <f t="shared" ref="KJ142" si="2279">+II142/$N142</f>
        <v>0</v>
      </c>
      <c r="KK142" s="30">
        <f t="shared" ref="KK142" si="2280">+IJ142/$N142</f>
        <v>0</v>
      </c>
      <c r="KL142" s="30">
        <f t="shared" ref="KL142" si="2281">+IK142/$N142</f>
        <v>0</v>
      </c>
      <c r="KM142" s="30">
        <f t="shared" ref="KM142" si="2282">+IL142/$N142</f>
        <v>0</v>
      </c>
      <c r="KN142" s="30">
        <f t="shared" ref="KN142" si="2283">+IM142/$N142</f>
        <v>0</v>
      </c>
      <c r="KO142" s="30">
        <f t="shared" ref="KO142" si="2284">+IN142/$N142</f>
        <v>0</v>
      </c>
      <c r="KP142" s="30">
        <f t="shared" ref="KP142" si="2285">+IO142/$N142</f>
        <v>0</v>
      </c>
      <c r="KQ142" s="30">
        <f t="shared" ref="KQ142" si="2286">+IP142/$N142</f>
        <v>0</v>
      </c>
      <c r="KR142" s="30">
        <f t="shared" ref="KR142" si="2287">+IQ142/$N142</f>
        <v>0</v>
      </c>
      <c r="KS142" s="30">
        <f t="shared" ref="KS142" si="2288">+IR142/$N142</f>
        <v>0</v>
      </c>
      <c r="KT142" s="30">
        <f t="shared" ref="KT142" si="2289">+IS142/$N142</f>
        <v>0</v>
      </c>
      <c r="KU142" s="30">
        <f t="shared" ref="KU142" si="2290">+IT142/$N142</f>
        <v>0</v>
      </c>
      <c r="KV142" s="30">
        <f t="shared" ref="KV142" si="2291">+IU142/$N142</f>
        <v>0</v>
      </c>
      <c r="KW142" s="30">
        <f t="shared" ref="KW142" si="2292">+IV142/$N142</f>
        <v>0</v>
      </c>
      <c r="KX142" s="30">
        <f t="shared" ref="KX142" si="2293">+IW142/$N142</f>
        <v>0</v>
      </c>
      <c r="KY142" s="30">
        <f t="shared" ref="KY142" si="2294">+IX142/$N142</f>
        <v>0</v>
      </c>
      <c r="KZ142" s="30">
        <f t="shared" ref="KZ142:LI142" si="2295">+IY142/$N142</f>
        <v>0</v>
      </c>
      <c r="LA142" s="30">
        <f t="shared" si="2295"/>
        <v>0</v>
      </c>
      <c r="LB142" s="30">
        <f t="shared" si="2295"/>
        <v>0</v>
      </c>
      <c r="LC142" s="30">
        <f t="shared" si="2295"/>
        <v>0</v>
      </c>
      <c r="LD142" s="30">
        <f t="shared" si="2295"/>
        <v>0</v>
      </c>
      <c r="LE142" s="30">
        <f t="shared" si="2295"/>
        <v>0</v>
      </c>
      <c r="LF142" s="30">
        <f t="shared" si="2295"/>
        <v>0</v>
      </c>
      <c r="LG142" s="30">
        <f t="shared" si="2295"/>
        <v>0</v>
      </c>
      <c r="LH142" s="30">
        <f t="shared" si="2295"/>
        <v>0</v>
      </c>
      <c r="LI142" s="30">
        <f t="shared" si="2295"/>
        <v>0</v>
      </c>
      <c r="LJ142" s="30">
        <f t="shared" ref="LJ142" si="2296">+JI142/$N142</f>
        <v>0</v>
      </c>
      <c r="LK142" s="30">
        <f t="shared" ref="LK142" si="2297">+JJ142/$N142</f>
        <v>0</v>
      </c>
      <c r="LL142" s="30">
        <f t="shared" ref="LL142" si="2298">+JK142/$N142</f>
        <v>0</v>
      </c>
      <c r="LM142" s="30">
        <f t="shared" ref="LM142:LS142" si="2299">+JL142/$N142</f>
        <v>123.52212829438091</v>
      </c>
      <c r="LN142" s="30">
        <f t="shared" si="2299"/>
        <v>120</v>
      </c>
      <c r="LO142" s="30">
        <f t="shared" si="2299"/>
        <v>120</v>
      </c>
      <c r="LP142" s="30">
        <f t="shared" si="2299"/>
        <v>120</v>
      </c>
      <c r="LQ142" s="30">
        <f t="shared" si="2299"/>
        <v>120</v>
      </c>
      <c r="LR142" s="30">
        <f t="shared" si="2299"/>
        <v>120</v>
      </c>
      <c r="LS142" s="30">
        <f t="shared" si="2299"/>
        <v>134.36648433615116</v>
      </c>
      <c r="LT142" s="69">
        <f t="shared" si="1976"/>
        <v>123.5916210840378</v>
      </c>
      <c r="LU142" s="40">
        <f t="shared" si="1977"/>
        <v>120</v>
      </c>
      <c r="LV142" s="40">
        <f t="shared" si="1978"/>
        <v>14.366484336151169</v>
      </c>
    </row>
    <row r="143" spans="1:334" x14ac:dyDescent="0.25">
      <c r="A143" s="21">
        <f t="shared" si="1979"/>
        <v>142</v>
      </c>
      <c r="B143" s="22" t="s">
        <v>6</v>
      </c>
      <c r="C143" s="21" t="s">
        <v>721</v>
      </c>
      <c r="D143" s="22" t="s">
        <v>7</v>
      </c>
      <c r="E143" s="97" t="s">
        <v>1039</v>
      </c>
      <c r="F143" s="21" t="s">
        <v>100</v>
      </c>
      <c r="G143" s="23" t="s">
        <v>100</v>
      </c>
      <c r="H143" s="24" t="s">
        <v>295</v>
      </c>
      <c r="I143" s="21" t="s">
        <v>197</v>
      </c>
      <c r="J143" s="94">
        <v>41309</v>
      </c>
      <c r="K143" s="94">
        <v>42953</v>
      </c>
      <c r="L143" s="21" t="s">
        <v>275</v>
      </c>
      <c r="M143" s="51">
        <v>581</v>
      </c>
      <c r="N143" s="51">
        <v>970</v>
      </c>
      <c r="O143" s="26">
        <v>0.09</v>
      </c>
      <c r="P143" s="52">
        <v>635076</v>
      </c>
      <c r="Q143" s="52">
        <v>650123</v>
      </c>
      <c r="R143" s="52">
        <v>515707</v>
      </c>
      <c r="S143" s="52">
        <v>396000</v>
      </c>
      <c r="T143" s="51">
        <v>700000</v>
      </c>
      <c r="U143" s="51">
        <v>600000</v>
      </c>
      <c r="V143" s="51">
        <v>627825</v>
      </c>
      <c r="W143" s="51">
        <v>362239</v>
      </c>
      <c r="X143" s="51">
        <v>714330</v>
      </c>
      <c r="Y143" s="51">
        <v>779695</v>
      </c>
      <c r="Z143" s="51">
        <v>0</v>
      </c>
      <c r="AA143" s="51">
        <v>791530</v>
      </c>
      <c r="AB143" s="51">
        <v>700150</v>
      </c>
      <c r="AC143" s="51">
        <v>731385</v>
      </c>
      <c r="AD143" s="51">
        <v>672285.6</v>
      </c>
      <c r="AE143" s="51">
        <v>611368.79999999993</v>
      </c>
      <c r="AF143" s="51">
        <v>676200</v>
      </c>
      <c r="AG143" s="51">
        <v>655489.79999999993</v>
      </c>
      <c r="AH143" s="51">
        <v>0</v>
      </c>
      <c r="AI143" s="51">
        <v>556126.19999999995</v>
      </c>
      <c r="AJ143" s="51">
        <v>721318.08</v>
      </c>
      <c r="AK143" s="51">
        <v>720499.08</v>
      </c>
      <c r="AL143" s="51">
        <v>590587.80000000005</v>
      </c>
      <c r="AM143" s="51">
        <v>532736.67000000004</v>
      </c>
      <c r="AN143" s="51">
        <v>681814.65</v>
      </c>
      <c r="AO143" s="51">
        <v>823178.2608695653</v>
      </c>
      <c r="AP143" s="51">
        <v>602256.63716814166</v>
      </c>
      <c r="AQ143" s="51">
        <v>902346.08</v>
      </c>
      <c r="AR143" s="51">
        <v>748904.7</v>
      </c>
      <c r="AS143" s="51">
        <v>635983.05000000005</v>
      </c>
      <c r="AT143" s="51">
        <v>690269.5</v>
      </c>
      <c r="AU143" s="25">
        <v>752353.5</v>
      </c>
      <c r="AV143" s="25">
        <v>683211.00000000012</v>
      </c>
      <c r="AW143" s="25">
        <v>926979.48</v>
      </c>
      <c r="AX143" s="25">
        <v>926877</v>
      </c>
      <c r="AY143" s="25">
        <v>1090007.3519999997</v>
      </c>
      <c r="AZ143" s="25">
        <v>539282.55000000005</v>
      </c>
      <c r="BA143" s="25">
        <v>763151.25</v>
      </c>
      <c r="BB143" s="25">
        <v>710137.5</v>
      </c>
      <c r="BC143" s="25">
        <v>729886.5</v>
      </c>
      <c r="BD143" s="75">
        <v>769301.85</v>
      </c>
      <c r="BE143" s="75">
        <v>703777.8</v>
      </c>
      <c r="BF143" s="75">
        <v>835935.15</v>
      </c>
      <c r="BG143" s="75">
        <v>753275</v>
      </c>
      <c r="BH143" s="75">
        <v>800393</v>
      </c>
      <c r="BI143" s="75">
        <v>570891</v>
      </c>
      <c r="BJ143" s="75">
        <v>482838</v>
      </c>
      <c r="BK143" s="75">
        <v>965895</v>
      </c>
      <c r="BL143" s="75">
        <v>753913</v>
      </c>
      <c r="BM143" s="75">
        <v>725764</v>
      </c>
      <c r="BN143" s="75">
        <v>726568</v>
      </c>
      <c r="BO143" s="75">
        <v>678141</v>
      </c>
      <c r="BP143" s="28">
        <f t="shared" si="1902"/>
        <v>721096.5</v>
      </c>
      <c r="BQ143" s="29">
        <f t="shared" si="1499"/>
        <v>1093.0740103270223</v>
      </c>
      <c r="BR143" s="29">
        <f t="shared" si="1500"/>
        <v>1118.9724612736661</v>
      </c>
      <c r="BS143" s="29">
        <f t="shared" si="1501"/>
        <v>887.61962134251291</v>
      </c>
      <c r="BT143" s="29">
        <f t="shared" si="1502"/>
        <v>681.58347676419965</v>
      </c>
      <c r="BU143" s="29">
        <f t="shared" si="1503"/>
        <v>1204.8192771084337</v>
      </c>
      <c r="BV143" s="29">
        <f t="shared" si="1504"/>
        <v>1032.7022375215147</v>
      </c>
      <c r="BW143" s="29">
        <f t="shared" si="1505"/>
        <v>1080.5938037865749</v>
      </c>
      <c r="BX143" s="29">
        <f t="shared" si="1506"/>
        <v>623.47504302925995</v>
      </c>
      <c r="BY143" s="29">
        <f t="shared" si="1507"/>
        <v>1229.4836488812393</v>
      </c>
      <c r="BZ143" s="29">
        <f t="shared" si="1508"/>
        <v>1341.9879518072289</v>
      </c>
      <c r="CA143" s="29">
        <f t="shared" si="1509"/>
        <v>0</v>
      </c>
      <c r="CB143" s="29">
        <f t="shared" si="1510"/>
        <v>1362.3580034423408</v>
      </c>
      <c r="CC143" s="29">
        <f t="shared" si="1511"/>
        <v>1205.0774526678142</v>
      </c>
      <c r="CD143" s="29">
        <f t="shared" si="1512"/>
        <v>1258.8382099827884</v>
      </c>
      <c r="CE143" s="29">
        <f t="shared" si="1513"/>
        <v>1157.1180722891565</v>
      </c>
      <c r="CF143" s="29">
        <f t="shared" si="1514"/>
        <v>1052.2698795180722</v>
      </c>
      <c r="CG143" s="29">
        <f t="shared" si="1515"/>
        <v>1163.8554216867469</v>
      </c>
      <c r="CH143" s="29">
        <f t="shared" si="1516"/>
        <v>1128.2096385542168</v>
      </c>
      <c r="CI143" s="29">
        <f t="shared" si="1517"/>
        <v>0</v>
      </c>
      <c r="CJ143" s="29">
        <f t="shared" si="1518"/>
        <v>957.18795180722884</v>
      </c>
      <c r="CK143" s="29">
        <f t="shared" si="1519"/>
        <v>1241.5113253012048</v>
      </c>
      <c r="CL143" s="29">
        <f t="shared" si="1520"/>
        <v>1240.101686746988</v>
      </c>
      <c r="CM143" s="29">
        <f t="shared" si="1521"/>
        <v>1016.5022375215148</v>
      </c>
      <c r="CN143" s="29">
        <f t="shared" si="1522"/>
        <v>916.93058519793465</v>
      </c>
      <c r="CO143" s="29">
        <f t="shared" si="1523"/>
        <v>1173.5191910499141</v>
      </c>
      <c r="CP143" s="29">
        <f t="shared" si="1524"/>
        <v>1416.8300531317818</v>
      </c>
      <c r="CQ143" s="29">
        <f t="shared" si="1525"/>
        <v>1036.5862946095381</v>
      </c>
      <c r="CR143" s="29">
        <f t="shared" si="1497"/>
        <v>1553.0913597246126</v>
      </c>
      <c r="CS143" s="29">
        <f t="shared" si="1496"/>
        <v>1288.9925989672977</v>
      </c>
      <c r="CT143" s="29">
        <f t="shared" si="1496"/>
        <v>1094.6351979345957</v>
      </c>
      <c r="CU143" s="29">
        <f t="shared" si="1496"/>
        <v>1188.0714285714287</v>
      </c>
      <c r="CV143" s="29">
        <f t="shared" si="1496"/>
        <v>1294.9285714285713</v>
      </c>
      <c r="CW143" s="29">
        <f t="shared" si="1496"/>
        <v>1175.922547332186</v>
      </c>
      <c r="CX143" s="29">
        <f t="shared" si="1899"/>
        <v>1595.4896385542168</v>
      </c>
      <c r="CY143" s="29">
        <f t="shared" si="1899"/>
        <v>1595.3132530120481</v>
      </c>
      <c r="CZ143" s="29">
        <f t="shared" si="1899"/>
        <v>1876.0883855421682</v>
      </c>
      <c r="DA143" s="29">
        <f t="shared" si="1899"/>
        <v>928.19716006884687</v>
      </c>
      <c r="DB143" s="29">
        <f t="shared" si="1899"/>
        <v>1313.513339070568</v>
      </c>
      <c r="DC143" s="29">
        <f t="shared" si="1899"/>
        <v>1222.2676419965576</v>
      </c>
      <c r="DD143" s="29">
        <f t="shared" si="1899"/>
        <v>1256.2590361445782</v>
      </c>
      <c r="DE143" s="29">
        <f t="shared" si="1526"/>
        <v>1324.0995697074011</v>
      </c>
      <c r="DF143" s="29">
        <f t="shared" si="1527"/>
        <v>1211.3215146299485</v>
      </c>
      <c r="DG143" s="29">
        <f t="shared" si="1528"/>
        <v>1438.7868330464717</v>
      </c>
      <c r="DH143" s="29">
        <f t="shared" si="1529"/>
        <v>1296.5146299483649</v>
      </c>
      <c r="DI143" s="29">
        <f t="shared" si="1530"/>
        <v>1377.6127366609294</v>
      </c>
      <c r="DJ143" s="29">
        <f t="shared" si="1531"/>
        <v>982.6006884681583</v>
      </c>
      <c r="DK143" s="29">
        <f t="shared" si="1531"/>
        <v>831.04647160068851</v>
      </c>
      <c r="DL143" s="29">
        <f t="shared" si="1531"/>
        <v>1662.4698795180723</v>
      </c>
      <c r="DM143" s="29">
        <f t="shared" si="1531"/>
        <v>1297.6127366609294</v>
      </c>
      <c r="DN143" s="29">
        <f t="shared" si="1772"/>
        <v>1249.1635111876076</v>
      </c>
      <c r="DO143" s="29">
        <f t="shared" si="1772"/>
        <v>1250.5473321858865</v>
      </c>
      <c r="DP143" s="29">
        <f t="shared" si="1772"/>
        <v>1167.1962134251291</v>
      </c>
      <c r="DQ143" s="105">
        <f t="shared" si="1532"/>
        <v>1241.1299483648882</v>
      </c>
      <c r="DR143" s="51">
        <v>160094.54999999999</v>
      </c>
      <c r="DS143" s="51">
        <v>160094.54999999999</v>
      </c>
      <c r="DT143" s="51">
        <v>160094.54999999999</v>
      </c>
      <c r="DU143" s="51">
        <v>160094.54999999999</v>
      </c>
      <c r="DV143" s="51">
        <v>160094.54999999999</v>
      </c>
      <c r="DW143" s="51">
        <v>160094.54999999999</v>
      </c>
      <c r="DX143" s="51">
        <v>160094.54999999999</v>
      </c>
      <c r="DY143" s="51">
        <v>160094.54999999999</v>
      </c>
      <c r="DZ143" s="51">
        <v>160094.54999999999</v>
      </c>
      <c r="EA143" s="51">
        <v>160094.54999999999</v>
      </c>
      <c r="EB143" s="51">
        <v>179495.3084515731</v>
      </c>
      <c r="EC143" s="51">
        <v>179495.3084515731</v>
      </c>
      <c r="ED143" s="51">
        <v>179495.3084515731</v>
      </c>
      <c r="EE143" s="51">
        <v>179495.3084515731</v>
      </c>
      <c r="EF143" s="51">
        <v>179495.3084515731</v>
      </c>
      <c r="EG143" s="51">
        <v>179495.3084515731</v>
      </c>
      <c r="EH143" s="51">
        <v>179495.3084515731</v>
      </c>
      <c r="EI143" s="51">
        <v>179495.3084515731</v>
      </c>
      <c r="EJ143" s="51">
        <v>179495.3084515731</v>
      </c>
      <c r="EK143" s="51">
        <v>179495.3084515731</v>
      </c>
      <c r="EL143" s="51">
        <v>179495.3084515731</v>
      </c>
      <c r="EM143" s="54">
        <v>184623.21388991503</v>
      </c>
      <c r="EN143" s="54">
        <v>198850</v>
      </c>
      <c r="EO143" s="54">
        <v>198850</v>
      </c>
      <c r="EP143" s="54">
        <v>198850</v>
      </c>
      <c r="EQ143" s="54">
        <v>198850</v>
      </c>
      <c r="ER143" s="54">
        <v>198850</v>
      </c>
      <c r="ES143" s="54">
        <v>198850</v>
      </c>
      <c r="ET143" s="54">
        <v>198850</v>
      </c>
      <c r="EU143" s="54">
        <v>198850</v>
      </c>
      <c r="EV143" s="54">
        <v>198850</v>
      </c>
      <c r="EW143" s="54">
        <v>198850</v>
      </c>
      <c r="EX143" s="54">
        <v>198850</v>
      </c>
      <c r="EY143" s="33">
        <v>212823.05983960521</v>
      </c>
      <c r="EZ143" s="33">
        <v>212823.05983960521</v>
      </c>
      <c r="FA143" s="33">
        <v>212823.05983960521</v>
      </c>
      <c r="FB143" s="33">
        <v>212823.05983960521</v>
      </c>
      <c r="FC143" s="33">
        <v>212823.05983960521</v>
      </c>
      <c r="FD143" s="33">
        <v>212823.05983960521</v>
      </c>
      <c r="FE143" s="33">
        <v>212823.05983960521</v>
      </c>
      <c r="FF143" s="33">
        <v>212823.05983960521</v>
      </c>
      <c r="FG143" s="33">
        <v>212823.05983960521</v>
      </c>
      <c r="FH143" s="33">
        <v>212823.05983960521</v>
      </c>
      <c r="FI143" s="33">
        <v>212823.05983960521</v>
      </c>
      <c r="FJ143" s="33">
        <v>212823.05983960521</v>
      </c>
      <c r="FK143" s="33">
        <v>216795.79518815546</v>
      </c>
      <c r="FL143" s="33">
        <v>227720.81739666872</v>
      </c>
      <c r="FM143" s="33">
        <v>227720.81739666872</v>
      </c>
      <c r="FN143" s="33">
        <v>227720.81739666872</v>
      </c>
      <c r="FO143" s="33">
        <v>227720.81739666872</v>
      </c>
      <c r="FP143" s="33">
        <v>227720.81739666872</v>
      </c>
      <c r="FQ143" s="33">
        <v>227720.81739666872</v>
      </c>
      <c r="FR143" s="28">
        <f t="shared" si="1903"/>
        <v>227720.81739666872</v>
      </c>
      <c r="FS143" s="51">
        <v>0</v>
      </c>
      <c r="FT143" s="51">
        <v>0</v>
      </c>
      <c r="FU143" s="51">
        <v>0</v>
      </c>
      <c r="FV143" s="51">
        <v>0</v>
      </c>
      <c r="FW143" s="51">
        <v>0</v>
      </c>
      <c r="FX143" s="51">
        <v>0</v>
      </c>
      <c r="FY143" s="51">
        <v>0</v>
      </c>
      <c r="FZ143" s="51">
        <v>0</v>
      </c>
      <c r="GA143" s="51">
        <v>0</v>
      </c>
      <c r="GB143" s="51">
        <v>0</v>
      </c>
      <c r="GC143" s="51">
        <v>0</v>
      </c>
      <c r="GD143" s="51">
        <v>0</v>
      </c>
      <c r="GE143" s="51">
        <v>0</v>
      </c>
      <c r="GF143" s="51">
        <v>0</v>
      </c>
      <c r="GG143" s="51">
        <v>0</v>
      </c>
      <c r="GH143" s="51">
        <v>0</v>
      </c>
      <c r="GI143" s="51">
        <v>0</v>
      </c>
      <c r="GJ143" s="51">
        <v>0</v>
      </c>
      <c r="GK143" s="51">
        <v>0</v>
      </c>
      <c r="GL143" s="51">
        <v>0</v>
      </c>
      <c r="GM143" s="51">
        <v>0</v>
      </c>
      <c r="GN143" s="51">
        <v>0</v>
      </c>
      <c r="GO143" s="51">
        <v>0</v>
      </c>
      <c r="GP143" s="51">
        <v>0</v>
      </c>
      <c r="GQ143" s="25">
        <v>0</v>
      </c>
      <c r="GR143" s="25">
        <v>0</v>
      </c>
      <c r="GS143" s="25">
        <v>0</v>
      </c>
      <c r="GT143" s="25">
        <v>0</v>
      </c>
      <c r="GU143" s="25">
        <v>0</v>
      </c>
      <c r="GV143" s="25">
        <v>0</v>
      </c>
      <c r="GW143" s="25">
        <v>0</v>
      </c>
      <c r="GX143" s="25">
        <v>0</v>
      </c>
      <c r="GY143" s="25">
        <v>0</v>
      </c>
      <c r="GZ143" s="25">
        <v>0</v>
      </c>
      <c r="HA143" s="25">
        <v>0</v>
      </c>
      <c r="HB143" s="25">
        <v>0</v>
      </c>
      <c r="HC143" s="75">
        <v>0</v>
      </c>
      <c r="HD143" s="75">
        <v>0</v>
      </c>
      <c r="HE143" s="75">
        <v>0</v>
      </c>
      <c r="HF143" s="75">
        <v>0</v>
      </c>
      <c r="HG143" s="75">
        <v>0</v>
      </c>
      <c r="HH143" s="75">
        <v>0</v>
      </c>
      <c r="HI143" s="75">
        <v>0</v>
      </c>
      <c r="HJ143" s="75">
        <v>0</v>
      </c>
      <c r="HK143" s="75">
        <v>0</v>
      </c>
      <c r="HL143" s="75">
        <v>0</v>
      </c>
      <c r="HM143" s="75">
        <v>0</v>
      </c>
      <c r="HN143" s="75">
        <v>0</v>
      </c>
      <c r="HO143" s="75">
        <v>0</v>
      </c>
      <c r="HP143" s="75">
        <v>0</v>
      </c>
      <c r="HQ143" s="75">
        <v>0</v>
      </c>
      <c r="HR143" s="75">
        <v>0</v>
      </c>
      <c r="HS143" s="51">
        <f t="shared" si="1265"/>
        <v>160094.54999999999</v>
      </c>
      <c r="HT143" s="51">
        <f t="shared" si="1266"/>
        <v>160094.54999999999</v>
      </c>
      <c r="HU143" s="51">
        <f t="shared" si="1267"/>
        <v>160094.54999999999</v>
      </c>
      <c r="HV143" s="51">
        <f t="shared" si="1268"/>
        <v>160094.54999999999</v>
      </c>
      <c r="HW143" s="51">
        <f t="shared" si="1269"/>
        <v>160094.54999999999</v>
      </c>
      <c r="HX143" s="51">
        <f t="shared" si="1270"/>
        <v>160094.54999999999</v>
      </c>
      <c r="HY143" s="51">
        <f t="shared" si="1271"/>
        <v>160094.54999999999</v>
      </c>
      <c r="HZ143" s="51">
        <f t="shared" si="1272"/>
        <v>160094.54999999999</v>
      </c>
      <c r="IA143" s="51">
        <f t="shared" si="1273"/>
        <v>160094.54999999999</v>
      </c>
      <c r="IB143" s="51">
        <f t="shared" si="1274"/>
        <v>160094.54999999999</v>
      </c>
      <c r="IC143" s="51">
        <f t="shared" si="1275"/>
        <v>179495.3084515731</v>
      </c>
      <c r="ID143" s="51">
        <f t="shared" si="1276"/>
        <v>179495.3084515731</v>
      </c>
      <c r="IE143" s="51">
        <f t="shared" si="1277"/>
        <v>179495.3084515731</v>
      </c>
      <c r="IF143" s="51">
        <f t="shared" si="1278"/>
        <v>179495.3084515731</v>
      </c>
      <c r="IG143" s="51">
        <f t="shared" si="1279"/>
        <v>179495.3084515731</v>
      </c>
      <c r="IH143" s="51">
        <f t="shared" si="1280"/>
        <v>179495.3084515731</v>
      </c>
      <c r="II143" s="51">
        <f t="shared" si="1281"/>
        <v>179495.3084515731</v>
      </c>
      <c r="IJ143" s="51">
        <f t="shared" si="1282"/>
        <v>179495.3084515731</v>
      </c>
      <c r="IK143" s="51">
        <f t="shared" si="1283"/>
        <v>179495.3084515731</v>
      </c>
      <c r="IL143" s="51">
        <f t="shared" si="1284"/>
        <v>179495.3084515731</v>
      </c>
      <c r="IM143" s="51">
        <f t="shared" si="1285"/>
        <v>179495.3084515731</v>
      </c>
      <c r="IN143" s="51">
        <f t="shared" si="1286"/>
        <v>184623.21388991503</v>
      </c>
      <c r="IO143" s="51">
        <f t="shared" si="1287"/>
        <v>198850</v>
      </c>
      <c r="IP143" s="51">
        <f t="shared" si="1288"/>
        <v>198850</v>
      </c>
      <c r="IQ143" s="51">
        <f t="shared" si="1900"/>
        <v>198850</v>
      </c>
      <c r="IR143" s="51">
        <f t="shared" si="1901"/>
        <v>198850</v>
      </c>
      <c r="IS143" s="51">
        <f t="shared" si="1618"/>
        <v>198850</v>
      </c>
      <c r="IT143" s="51">
        <f t="shared" si="1619"/>
        <v>198850</v>
      </c>
      <c r="IU143" s="51">
        <f t="shared" si="1136"/>
        <v>198850</v>
      </c>
      <c r="IV143" s="51">
        <f t="shared" si="1137"/>
        <v>198850</v>
      </c>
      <c r="IW143" s="51">
        <f t="shared" si="1889"/>
        <v>198850</v>
      </c>
      <c r="IX143" s="25">
        <f t="shared" si="1289"/>
        <v>198850</v>
      </c>
      <c r="IY143" s="25">
        <f t="shared" si="2136"/>
        <v>198850</v>
      </c>
      <c r="IZ143" s="25">
        <f t="shared" si="2137"/>
        <v>212823.05983960521</v>
      </c>
      <c r="JA143" s="25">
        <f t="shared" si="1896"/>
        <v>212823.05983960521</v>
      </c>
      <c r="JB143" s="25">
        <f t="shared" si="1293"/>
        <v>212823.05983960521</v>
      </c>
      <c r="JC143" s="25">
        <f t="shared" si="1294"/>
        <v>212823.05983960521</v>
      </c>
      <c r="JD143" s="25">
        <f t="shared" si="1892"/>
        <v>212823.05983960521</v>
      </c>
      <c r="JE143" s="25">
        <f t="shared" si="1893"/>
        <v>212823.05983960521</v>
      </c>
      <c r="JF143" s="25">
        <f t="shared" si="1897"/>
        <v>212823.05983960521</v>
      </c>
      <c r="JG143" s="25">
        <f t="shared" si="1898"/>
        <v>212823.05983960521</v>
      </c>
      <c r="JH143" s="25">
        <f t="shared" si="1736"/>
        <v>212823.05983960521</v>
      </c>
      <c r="JI143" s="25">
        <f t="shared" si="1737"/>
        <v>212823.05983960521</v>
      </c>
      <c r="JJ143" s="25">
        <f t="shared" si="1854"/>
        <v>212823.05983960521</v>
      </c>
      <c r="JK143" s="25">
        <f t="shared" si="1855"/>
        <v>212823.05983960521</v>
      </c>
      <c r="JL143" s="25">
        <f t="shared" si="1894"/>
        <v>216795.79518815546</v>
      </c>
      <c r="JM143" s="25">
        <f t="shared" si="1895"/>
        <v>227720.81739666872</v>
      </c>
      <c r="JN143" s="25">
        <f t="shared" si="1295"/>
        <v>227720.81739666872</v>
      </c>
      <c r="JO143" s="25">
        <f t="shared" si="1296"/>
        <v>227720.81739666872</v>
      </c>
      <c r="JP143" s="25">
        <f t="shared" si="2065"/>
        <v>227720.81739666872</v>
      </c>
      <c r="JQ143" s="25">
        <f t="shared" si="2066"/>
        <v>227720.81739666872</v>
      </c>
      <c r="JR143" s="25">
        <f t="shared" si="2067"/>
        <v>227720.81739666872</v>
      </c>
      <c r="JS143" s="28">
        <f t="shared" si="1941"/>
        <v>227720.81739666872</v>
      </c>
      <c r="JT143" s="30">
        <f t="shared" si="1138"/>
        <v>165.04592783505154</v>
      </c>
      <c r="JU143" s="30">
        <f t="shared" si="1139"/>
        <v>165.04592783505154</v>
      </c>
      <c r="JV143" s="30">
        <f t="shared" si="1140"/>
        <v>165.04592783505154</v>
      </c>
      <c r="JW143" s="30">
        <f t="shared" si="1141"/>
        <v>165.04592783505154</v>
      </c>
      <c r="JX143" s="30">
        <f t="shared" si="1142"/>
        <v>165.04592783505154</v>
      </c>
      <c r="JY143" s="30">
        <f t="shared" si="1143"/>
        <v>165.04592783505154</v>
      </c>
      <c r="JZ143" s="30">
        <f t="shared" si="1144"/>
        <v>165.04592783505154</v>
      </c>
      <c r="KA143" s="30">
        <f t="shared" si="1145"/>
        <v>165.04592783505154</v>
      </c>
      <c r="KB143" s="30">
        <f t="shared" si="1146"/>
        <v>165.04592783505154</v>
      </c>
      <c r="KC143" s="30">
        <f t="shared" si="1147"/>
        <v>165.04592783505154</v>
      </c>
      <c r="KD143" s="30">
        <f t="shared" si="1148"/>
        <v>185.04670974388981</v>
      </c>
      <c r="KE143" s="30">
        <f t="shared" si="1149"/>
        <v>185.04670974388981</v>
      </c>
      <c r="KF143" s="30">
        <f t="shared" si="1150"/>
        <v>185.04670974388981</v>
      </c>
      <c r="KG143" s="30">
        <f t="shared" si="1151"/>
        <v>185.04670974388981</v>
      </c>
      <c r="KH143" s="30">
        <f t="shared" si="1152"/>
        <v>185.04670974388981</v>
      </c>
      <c r="KI143" s="30">
        <f t="shared" si="1153"/>
        <v>185.04670974388981</v>
      </c>
      <c r="KJ143" s="30">
        <f t="shared" si="1154"/>
        <v>185.04670974388981</v>
      </c>
      <c r="KK143" s="30">
        <f t="shared" si="1155"/>
        <v>185.04670974388981</v>
      </c>
      <c r="KL143" s="30">
        <f t="shared" si="1156"/>
        <v>185.04670974388981</v>
      </c>
      <c r="KM143" s="30">
        <f t="shared" si="1157"/>
        <v>185.04670974388981</v>
      </c>
      <c r="KN143" s="30">
        <f t="shared" si="1158"/>
        <v>185.04670974388981</v>
      </c>
      <c r="KO143" s="30">
        <f t="shared" si="1159"/>
        <v>190.33321019578869</v>
      </c>
      <c r="KP143" s="30">
        <f t="shared" si="1160"/>
        <v>205</v>
      </c>
      <c r="KQ143" s="30">
        <f t="shared" si="1161"/>
        <v>205</v>
      </c>
      <c r="KR143" s="30">
        <f t="shared" si="1162"/>
        <v>205</v>
      </c>
      <c r="KS143" s="30">
        <f t="shared" si="1163"/>
        <v>205</v>
      </c>
      <c r="KT143" s="30">
        <f t="shared" si="1164"/>
        <v>205</v>
      </c>
      <c r="KU143" s="30">
        <f t="shared" si="1165"/>
        <v>205</v>
      </c>
      <c r="KV143" s="30">
        <f t="shared" si="1166"/>
        <v>205</v>
      </c>
      <c r="KW143" s="30">
        <f t="shared" si="1167"/>
        <v>205</v>
      </c>
      <c r="KX143" s="30">
        <f t="shared" si="1168"/>
        <v>205</v>
      </c>
      <c r="KY143" s="30">
        <f t="shared" si="1169"/>
        <v>205</v>
      </c>
      <c r="KZ143" s="30">
        <f t="shared" si="1170"/>
        <v>205</v>
      </c>
      <c r="LA143" s="30">
        <f t="shared" si="1171"/>
        <v>219.40521632948992</v>
      </c>
      <c r="LB143" s="30">
        <f t="shared" si="1171"/>
        <v>219.40521632948992</v>
      </c>
      <c r="LC143" s="30">
        <f t="shared" si="1171"/>
        <v>219.40521632948992</v>
      </c>
      <c r="LD143" s="30">
        <f t="shared" si="1171"/>
        <v>219.40521632948992</v>
      </c>
      <c r="LE143" s="30">
        <f t="shared" si="1369"/>
        <v>219.40521632948992</v>
      </c>
      <c r="LF143" s="30">
        <f t="shared" si="1369"/>
        <v>219.40521632948992</v>
      </c>
      <c r="LG143" s="30">
        <f t="shared" si="1369"/>
        <v>219.40521632948992</v>
      </c>
      <c r="LH143" s="30">
        <f t="shared" si="1369"/>
        <v>219.40521632948992</v>
      </c>
      <c r="LI143" s="30">
        <f t="shared" si="1369"/>
        <v>219.40521632948992</v>
      </c>
      <c r="LJ143" s="30">
        <f t="shared" si="1533"/>
        <v>219.40521632948992</v>
      </c>
      <c r="LK143" s="30">
        <f t="shared" si="1533"/>
        <v>219.40521632948992</v>
      </c>
      <c r="LL143" s="30">
        <f t="shared" si="1533"/>
        <v>219.40521632948992</v>
      </c>
      <c r="LM143" s="30">
        <f t="shared" si="1533"/>
        <v>223.50081978160358</v>
      </c>
      <c r="LN143" s="30">
        <f t="shared" si="1533"/>
        <v>234.76372927491622</v>
      </c>
      <c r="LO143" s="30">
        <f t="shared" si="1533"/>
        <v>234.76372927491622</v>
      </c>
      <c r="LP143" s="30">
        <f t="shared" si="1533"/>
        <v>234.76372927491622</v>
      </c>
      <c r="LQ143" s="30">
        <f t="shared" si="2068"/>
        <v>234.76372927491622</v>
      </c>
      <c r="LR143" s="30">
        <f t="shared" si="2068"/>
        <v>234.76372927491622</v>
      </c>
      <c r="LS143" s="30">
        <f t="shared" si="2068"/>
        <v>234.76372927491622</v>
      </c>
      <c r="LT143" s="69">
        <f t="shared" si="1976"/>
        <v>234.76372927491622</v>
      </c>
      <c r="LU143" s="40">
        <f t="shared" si="1977"/>
        <v>234.76372927491622</v>
      </c>
      <c r="LV143" s="40">
        <f t="shared" si="1978"/>
        <v>0</v>
      </c>
    </row>
    <row r="144" spans="1:334" x14ac:dyDescent="0.25">
      <c r="A144" s="21">
        <f t="shared" si="1979"/>
        <v>143</v>
      </c>
      <c r="B144" s="22" t="s">
        <v>6</v>
      </c>
      <c r="C144" s="21" t="s">
        <v>722</v>
      </c>
      <c r="D144" s="22" t="s">
        <v>7</v>
      </c>
      <c r="E144" s="97" t="s">
        <v>1039</v>
      </c>
      <c r="F144" s="21" t="s">
        <v>101</v>
      </c>
      <c r="G144" s="23" t="s">
        <v>101</v>
      </c>
      <c r="H144" s="24" t="s">
        <v>295</v>
      </c>
      <c r="I144" s="21" t="s">
        <v>197</v>
      </c>
      <c r="J144" s="94">
        <v>41374</v>
      </c>
      <c r="K144" s="94">
        <v>42953</v>
      </c>
      <c r="L144" s="21" t="s">
        <v>275</v>
      </c>
      <c r="M144" s="51">
        <v>492</v>
      </c>
      <c r="N144" s="51">
        <v>822</v>
      </c>
      <c r="O144" s="26">
        <v>0.09</v>
      </c>
      <c r="P144" s="52">
        <v>512340</v>
      </c>
      <c r="Q144" s="52">
        <v>550012</v>
      </c>
      <c r="R144" s="52">
        <v>501234</v>
      </c>
      <c r="S144" s="52">
        <v>550000</v>
      </c>
      <c r="T144" s="51">
        <v>1100000</v>
      </c>
      <c r="U144" s="51">
        <v>890000</v>
      </c>
      <c r="V144" s="51">
        <v>800205</v>
      </c>
      <c r="W144" s="51">
        <v>644300</v>
      </c>
      <c r="X144" s="51">
        <v>779313</v>
      </c>
      <c r="Y144" s="51">
        <v>752951</v>
      </c>
      <c r="Z144" s="51">
        <v>0</v>
      </c>
      <c r="AA144" s="51">
        <v>839723</v>
      </c>
      <c r="AB144" s="51">
        <v>647528</v>
      </c>
      <c r="AC144" s="51">
        <v>700258</v>
      </c>
      <c r="AD144" s="51">
        <v>478948.68</v>
      </c>
      <c r="AE144" s="51">
        <v>570406.19999999995</v>
      </c>
      <c r="AF144" s="51">
        <v>639082.07999999996</v>
      </c>
      <c r="AG144" s="51">
        <v>571295.76</v>
      </c>
      <c r="AH144" s="51">
        <v>0</v>
      </c>
      <c r="AI144" s="51">
        <v>632072.28</v>
      </c>
      <c r="AJ144" s="51">
        <v>884481.36</v>
      </c>
      <c r="AK144" s="51">
        <v>883982.4</v>
      </c>
      <c r="AL144" s="51">
        <v>612794.72</v>
      </c>
      <c r="AM144" s="51">
        <v>586917.66</v>
      </c>
      <c r="AN144" s="51">
        <v>627392.67000000004</v>
      </c>
      <c r="AO144" s="51">
        <v>854592.17391304357</v>
      </c>
      <c r="AP144" s="51">
        <v>744675.22123893816</v>
      </c>
      <c r="AQ144" s="51">
        <v>871429.26</v>
      </c>
      <c r="AR144" s="51">
        <v>658220.25</v>
      </c>
      <c r="AS144" s="51">
        <v>717957.93</v>
      </c>
      <c r="AT144" s="51">
        <v>873711.95</v>
      </c>
      <c r="AU144" s="25">
        <v>872720.92999999993</v>
      </c>
      <c r="AV144" s="25">
        <v>954889.38000000012</v>
      </c>
      <c r="AW144" s="25">
        <v>889410.48</v>
      </c>
      <c r="AX144" s="25">
        <v>809651.34</v>
      </c>
      <c r="AY144" s="25">
        <v>952149.97583999985</v>
      </c>
      <c r="AZ144" s="25">
        <v>864113.58</v>
      </c>
      <c r="BA144" s="25">
        <v>786386</v>
      </c>
      <c r="BB144" s="25">
        <v>562450.65</v>
      </c>
      <c r="BC144" s="25">
        <v>810883.5</v>
      </c>
      <c r="BD144" s="75">
        <v>486164.7</v>
      </c>
      <c r="BE144" s="75">
        <v>783513.3</v>
      </c>
      <c r="BF144" s="75">
        <v>780912</v>
      </c>
      <c r="BG144" s="75">
        <v>830175</v>
      </c>
      <c r="BH144" s="75">
        <v>727214</v>
      </c>
      <c r="BI144" s="75">
        <v>661502</v>
      </c>
      <c r="BJ144" s="75">
        <v>648533</v>
      </c>
      <c r="BK144" s="75">
        <v>716080</v>
      </c>
      <c r="BL144" s="75">
        <v>680830</v>
      </c>
      <c r="BM144" s="75">
        <v>816310</v>
      </c>
      <c r="BN144" s="75">
        <v>735284</v>
      </c>
      <c r="BO144" s="75">
        <v>681443.94</v>
      </c>
      <c r="BP144" s="28">
        <f t="shared" si="1902"/>
        <v>728466.98499999999</v>
      </c>
      <c r="BQ144" s="29">
        <f t="shared" si="1499"/>
        <v>1041.3414634146341</v>
      </c>
      <c r="BR144" s="29">
        <f t="shared" si="1500"/>
        <v>1117.9105691056911</v>
      </c>
      <c r="BS144" s="29">
        <f t="shared" si="1501"/>
        <v>1018.7682926829268</v>
      </c>
      <c r="BT144" s="29">
        <f t="shared" si="1502"/>
        <v>1117.8861788617887</v>
      </c>
      <c r="BU144" s="29">
        <f t="shared" si="1503"/>
        <v>2235.7723577235774</v>
      </c>
      <c r="BV144" s="29">
        <f t="shared" si="1504"/>
        <v>1808.9430894308944</v>
      </c>
      <c r="BW144" s="29">
        <f t="shared" si="1505"/>
        <v>1626.4329268292684</v>
      </c>
      <c r="BX144" s="29">
        <f t="shared" si="1506"/>
        <v>1309.5528455284552</v>
      </c>
      <c r="BY144" s="29">
        <f t="shared" si="1507"/>
        <v>1583.969512195122</v>
      </c>
      <c r="BZ144" s="29">
        <f t="shared" si="1508"/>
        <v>1530.3882113821139</v>
      </c>
      <c r="CA144" s="29">
        <f t="shared" si="1509"/>
        <v>0</v>
      </c>
      <c r="CB144" s="29">
        <f t="shared" si="1510"/>
        <v>1706.7540650406504</v>
      </c>
      <c r="CC144" s="29">
        <f t="shared" si="1511"/>
        <v>1316.1138211382113</v>
      </c>
      <c r="CD144" s="29">
        <f t="shared" si="1512"/>
        <v>1423.2886178861788</v>
      </c>
      <c r="CE144" s="29">
        <f t="shared" si="1513"/>
        <v>973.47292682926832</v>
      </c>
      <c r="CF144" s="29">
        <f t="shared" si="1514"/>
        <v>1159.3621951219511</v>
      </c>
      <c r="CG144" s="29">
        <f t="shared" si="1515"/>
        <v>1298.9473170731706</v>
      </c>
      <c r="CH144" s="29">
        <f t="shared" si="1516"/>
        <v>1161.1702439024391</v>
      </c>
      <c r="CI144" s="29">
        <f t="shared" si="1517"/>
        <v>0</v>
      </c>
      <c r="CJ144" s="29">
        <f t="shared" si="1518"/>
        <v>1284.699756097561</v>
      </c>
      <c r="CK144" s="29">
        <f t="shared" si="1519"/>
        <v>1797.7263414634147</v>
      </c>
      <c r="CL144" s="29">
        <f t="shared" si="1520"/>
        <v>1796.7121951219513</v>
      </c>
      <c r="CM144" s="29">
        <f t="shared" si="1521"/>
        <v>1245.5177235772358</v>
      </c>
      <c r="CN144" s="29">
        <f t="shared" si="1522"/>
        <v>1192.9220731707317</v>
      </c>
      <c r="CO144" s="29">
        <f t="shared" si="1523"/>
        <v>1275.1883536585367</v>
      </c>
      <c r="CP144" s="29">
        <f t="shared" si="1524"/>
        <v>1736.9759632378934</v>
      </c>
      <c r="CQ144" s="29">
        <f t="shared" si="1525"/>
        <v>1513.5675228433702</v>
      </c>
      <c r="CR144" s="29">
        <f t="shared" si="1497"/>
        <v>1771.1976829268292</v>
      </c>
      <c r="CS144" s="29">
        <f t="shared" si="1496"/>
        <v>1337.8460365853659</v>
      </c>
      <c r="CT144" s="29">
        <f t="shared" si="1496"/>
        <v>1459.2640853658538</v>
      </c>
      <c r="CU144" s="29">
        <f t="shared" si="1496"/>
        <v>1775.8372967479675</v>
      </c>
      <c r="CV144" s="29">
        <f t="shared" si="1496"/>
        <v>1773.8230284552844</v>
      </c>
      <c r="CW144" s="29">
        <f t="shared" si="1496"/>
        <v>1940.832073170732</v>
      </c>
      <c r="CX144" s="29">
        <f t="shared" si="1899"/>
        <v>1807.7448780487805</v>
      </c>
      <c r="CY144" s="29">
        <f t="shared" si="1899"/>
        <v>1645.6328048780488</v>
      </c>
      <c r="CZ144" s="29">
        <f t="shared" si="1899"/>
        <v>1935.2641785365852</v>
      </c>
      <c r="DA144" s="29">
        <f t="shared" si="1899"/>
        <v>1756.3284146341462</v>
      </c>
      <c r="DB144" s="29">
        <f t="shared" si="1899"/>
        <v>1598.3455284552845</v>
      </c>
      <c r="DC144" s="29">
        <f t="shared" si="1899"/>
        <v>1143.1923780487805</v>
      </c>
      <c r="DD144" s="29">
        <f t="shared" si="1899"/>
        <v>1648.1371951219512</v>
      </c>
      <c r="DE144" s="29">
        <f t="shared" si="1526"/>
        <v>988.13963414634145</v>
      </c>
      <c r="DF144" s="29">
        <f t="shared" si="1527"/>
        <v>1592.5067073170733</v>
      </c>
      <c r="DG144" s="29">
        <f t="shared" si="1528"/>
        <v>1587.219512195122</v>
      </c>
      <c r="DH144" s="29">
        <f t="shared" si="1529"/>
        <v>1687.3475609756097</v>
      </c>
      <c r="DI144" s="29">
        <f t="shared" si="1530"/>
        <v>1478.0772357723577</v>
      </c>
      <c r="DJ144" s="29">
        <f t="shared" si="1531"/>
        <v>1344.5162601626016</v>
      </c>
      <c r="DK144" s="29">
        <f t="shared" si="1531"/>
        <v>1318.1565040650407</v>
      </c>
      <c r="DL144" s="29">
        <f t="shared" si="1531"/>
        <v>1455.4471544715448</v>
      </c>
      <c r="DM144" s="29">
        <f t="shared" si="1531"/>
        <v>1383.80081300813</v>
      </c>
      <c r="DN144" s="29">
        <f t="shared" si="1772"/>
        <v>1659.1666666666667</v>
      </c>
      <c r="DO144" s="29">
        <f t="shared" si="1772"/>
        <v>1494.479674796748</v>
      </c>
      <c r="DP144" s="29">
        <f t="shared" si="1772"/>
        <v>1385.0486585365852</v>
      </c>
      <c r="DQ144" s="105">
        <f t="shared" si="1532"/>
        <v>1480.6239532520324</v>
      </c>
      <c r="DR144" s="51">
        <v>135570.6</v>
      </c>
      <c r="DS144" s="51">
        <v>135570.6</v>
      </c>
      <c r="DT144" s="51">
        <v>135570.6</v>
      </c>
      <c r="DU144" s="51">
        <v>135570.6</v>
      </c>
      <c r="DV144" s="51">
        <v>135570.6</v>
      </c>
      <c r="DW144" s="51">
        <v>135570.6</v>
      </c>
      <c r="DX144" s="51">
        <v>135570.6</v>
      </c>
      <c r="DY144" s="51">
        <v>135570.6</v>
      </c>
      <c r="DZ144" s="51">
        <v>135570.6</v>
      </c>
      <c r="EA144" s="51">
        <v>135570.6</v>
      </c>
      <c r="EB144" s="51">
        <v>151999.46946329428</v>
      </c>
      <c r="EC144" s="51">
        <v>151999.46946329428</v>
      </c>
      <c r="ED144" s="51">
        <v>151999.46946329428</v>
      </c>
      <c r="EE144" s="51">
        <v>151999.46946329428</v>
      </c>
      <c r="EF144" s="51">
        <v>151999.46946329428</v>
      </c>
      <c r="EG144" s="54">
        <v>151999.46946329428</v>
      </c>
      <c r="EH144" s="54">
        <v>151999.46946329428</v>
      </c>
      <c r="EI144" s="54">
        <v>151999.46946329428</v>
      </c>
      <c r="EJ144" s="54">
        <v>151999.46946329428</v>
      </c>
      <c r="EK144" s="54">
        <v>151999.46946329428</v>
      </c>
      <c r="EL144" s="54">
        <v>151999.46946329428</v>
      </c>
      <c r="EM144" s="54">
        <v>156453.8987809383</v>
      </c>
      <c r="EN144" s="54">
        <v>168510</v>
      </c>
      <c r="EO144" s="54">
        <v>168510</v>
      </c>
      <c r="EP144" s="54">
        <v>168510</v>
      </c>
      <c r="EQ144" s="54">
        <v>168510</v>
      </c>
      <c r="ER144" s="54">
        <v>168510</v>
      </c>
      <c r="ES144" s="54">
        <v>168510</v>
      </c>
      <c r="ET144" s="54">
        <v>168510</v>
      </c>
      <c r="EU144" s="54">
        <v>168510</v>
      </c>
      <c r="EV144" s="54">
        <v>168510</v>
      </c>
      <c r="EW144" s="54">
        <v>168510</v>
      </c>
      <c r="EX144" s="54">
        <v>168510</v>
      </c>
      <c r="EY144" s="33">
        <v>180221.9370758791</v>
      </c>
      <c r="EZ144" s="33">
        <v>180221.9370758791</v>
      </c>
      <c r="FA144" s="33">
        <v>180221.9370758791</v>
      </c>
      <c r="FB144" s="33">
        <v>180221.9370758791</v>
      </c>
      <c r="FC144" s="33">
        <v>180221.9370758791</v>
      </c>
      <c r="FD144" s="33">
        <v>180221.9370758791</v>
      </c>
      <c r="FE144" s="33">
        <v>180221.9370758791</v>
      </c>
      <c r="FF144" s="33">
        <v>180221.9370758791</v>
      </c>
      <c r="FG144" s="33">
        <v>180221.9370758791</v>
      </c>
      <c r="FH144" s="33">
        <v>180221.9370758791</v>
      </c>
      <c r="FI144" s="33">
        <v>180221.9370758791</v>
      </c>
      <c r="FJ144" s="33">
        <v>180221.9370758791</v>
      </c>
      <c r="FK144" s="33">
        <v>183586.11227637262</v>
      </c>
      <c r="FL144" s="33">
        <v>192837.59407772979</v>
      </c>
      <c r="FM144" s="33">
        <v>192837.59407772979</v>
      </c>
      <c r="FN144" s="33">
        <v>192837.59407772979</v>
      </c>
      <c r="FO144" s="33">
        <v>192837.59407772979</v>
      </c>
      <c r="FP144" s="33">
        <v>192837.59407772979</v>
      </c>
      <c r="FQ144" s="33">
        <v>192837.59407772979</v>
      </c>
      <c r="FR144" s="28">
        <f t="shared" si="1903"/>
        <v>192837.59407772979</v>
      </c>
      <c r="FS144" s="51">
        <v>0</v>
      </c>
      <c r="FT144" s="51">
        <v>0</v>
      </c>
      <c r="FU144" s="51">
        <v>0</v>
      </c>
      <c r="FV144" s="51">
        <v>0</v>
      </c>
      <c r="FW144" s="51">
        <v>0</v>
      </c>
      <c r="FX144" s="51">
        <v>0</v>
      </c>
      <c r="FY144" s="51">
        <v>0</v>
      </c>
      <c r="FZ144" s="51">
        <v>0</v>
      </c>
      <c r="GA144" s="51">
        <v>0</v>
      </c>
      <c r="GB144" s="51">
        <v>0</v>
      </c>
      <c r="GC144" s="51">
        <v>0</v>
      </c>
      <c r="GD144" s="51">
        <v>0</v>
      </c>
      <c r="GE144" s="51">
        <v>0</v>
      </c>
      <c r="GF144" s="51">
        <v>0</v>
      </c>
      <c r="GG144" s="51">
        <v>0</v>
      </c>
      <c r="GH144" s="51">
        <v>0</v>
      </c>
      <c r="GI144" s="51">
        <v>0</v>
      </c>
      <c r="GJ144" s="51">
        <v>0</v>
      </c>
      <c r="GK144" s="51">
        <v>0</v>
      </c>
      <c r="GL144" s="51">
        <v>0</v>
      </c>
      <c r="GM144" s="51">
        <v>0</v>
      </c>
      <c r="GN144" s="51">
        <v>0</v>
      </c>
      <c r="GO144" s="51">
        <v>0</v>
      </c>
      <c r="GP144" s="51">
        <v>0</v>
      </c>
      <c r="GQ144" s="25">
        <v>0</v>
      </c>
      <c r="GR144" s="25">
        <v>0</v>
      </c>
      <c r="GS144" s="25">
        <v>0</v>
      </c>
      <c r="GT144" s="25">
        <v>0</v>
      </c>
      <c r="GU144" s="25">
        <v>0</v>
      </c>
      <c r="GV144" s="25">
        <v>0</v>
      </c>
      <c r="GW144" s="25">
        <v>0</v>
      </c>
      <c r="GX144" s="25">
        <v>0</v>
      </c>
      <c r="GY144" s="25">
        <v>0</v>
      </c>
      <c r="GZ144" s="25">
        <v>0</v>
      </c>
      <c r="HA144" s="25">
        <v>0</v>
      </c>
      <c r="HB144" s="25">
        <v>0</v>
      </c>
      <c r="HC144" s="75">
        <v>0</v>
      </c>
      <c r="HD144" s="75">
        <v>0</v>
      </c>
      <c r="HE144" s="75">
        <v>0</v>
      </c>
      <c r="HF144" s="75">
        <v>0</v>
      </c>
      <c r="HG144" s="75">
        <v>0</v>
      </c>
      <c r="HH144" s="75">
        <v>0</v>
      </c>
      <c r="HI144" s="75">
        <v>0</v>
      </c>
      <c r="HJ144" s="75">
        <v>0</v>
      </c>
      <c r="HK144" s="75">
        <v>0</v>
      </c>
      <c r="HL144" s="75">
        <v>0</v>
      </c>
      <c r="HM144" s="75">
        <v>0</v>
      </c>
      <c r="HN144" s="75">
        <v>0</v>
      </c>
      <c r="HO144" s="75">
        <v>0</v>
      </c>
      <c r="HP144" s="75">
        <v>0</v>
      </c>
      <c r="HQ144" s="75">
        <v>0</v>
      </c>
      <c r="HR144" s="75">
        <v>0</v>
      </c>
      <c r="HS144" s="51">
        <f t="shared" si="1265"/>
        <v>135570.6</v>
      </c>
      <c r="HT144" s="51">
        <f t="shared" si="1266"/>
        <v>135570.6</v>
      </c>
      <c r="HU144" s="51">
        <f t="shared" si="1267"/>
        <v>135570.6</v>
      </c>
      <c r="HV144" s="51">
        <f t="shared" si="1268"/>
        <v>135570.6</v>
      </c>
      <c r="HW144" s="51">
        <f t="shared" si="1269"/>
        <v>135570.6</v>
      </c>
      <c r="HX144" s="51">
        <f t="shared" si="1270"/>
        <v>135570.6</v>
      </c>
      <c r="HY144" s="51">
        <f t="shared" si="1271"/>
        <v>135570.6</v>
      </c>
      <c r="HZ144" s="51">
        <f t="shared" si="1272"/>
        <v>135570.6</v>
      </c>
      <c r="IA144" s="51">
        <f t="shared" si="1273"/>
        <v>135570.6</v>
      </c>
      <c r="IB144" s="51">
        <f t="shared" si="1274"/>
        <v>135570.6</v>
      </c>
      <c r="IC144" s="51">
        <f t="shared" si="1275"/>
        <v>151999.46946329428</v>
      </c>
      <c r="ID144" s="51">
        <f t="shared" si="1276"/>
        <v>151999.46946329428</v>
      </c>
      <c r="IE144" s="51">
        <f t="shared" si="1277"/>
        <v>151999.46946329428</v>
      </c>
      <c r="IF144" s="51">
        <f t="shared" si="1278"/>
        <v>151999.46946329428</v>
      </c>
      <c r="IG144" s="51">
        <f t="shared" si="1279"/>
        <v>151999.46946329428</v>
      </c>
      <c r="IH144" s="51">
        <f t="shared" si="1280"/>
        <v>151999.46946329428</v>
      </c>
      <c r="II144" s="51">
        <f t="shared" si="1281"/>
        <v>151999.46946329428</v>
      </c>
      <c r="IJ144" s="51">
        <f t="shared" si="1282"/>
        <v>151999.46946329428</v>
      </c>
      <c r="IK144" s="51">
        <f t="shared" si="1283"/>
        <v>151999.46946329428</v>
      </c>
      <c r="IL144" s="51">
        <f t="shared" si="1284"/>
        <v>151999.46946329428</v>
      </c>
      <c r="IM144" s="51">
        <f t="shared" si="1285"/>
        <v>151999.46946329428</v>
      </c>
      <c r="IN144" s="51">
        <f t="shared" si="1286"/>
        <v>156453.8987809383</v>
      </c>
      <c r="IO144" s="51">
        <f t="shared" si="1287"/>
        <v>168510</v>
      </c>
      <c r="IP144" s="51">
        <f t="shared" si="1288"/>
        <v>168510</v>
      </c>
      <c r="IQ144" s="51">
        <f t="shared" si="1900"/>
        <v>168510</v>
      </c>
      <c r="IR144" s="51">
        <f t="shared" si="1901"/>
        <v>168510</v>
      </c>
      <c r="IS144" s="51">
        <f t="shared" si="1618"/>
        <v>168510</v>
      </c>
      <c r="IT144" s="51">
        <f t="shared" si="1619"/>
        <v>168510</v>
      </c>
      <c r="IU144" s="51">
        <f t="shared" si="1136"/>
        <v>168510</v>
      </c>
      <c r="IV144" s="51">
        <f t="shared" si="1137"/>
        <v>168510</v>
      </c>
      <c r="IW144" s="51">
        <f t="shared" si="1889"/>
        <v>168510</v>
      </c>
      <c r="IX144" s="25">
        <f t="shared" si="1289"/>
        <v>168510</v>
      </c>
      <c r="IY144" s="25">
        <f t="shared" si="2136"/>
        <v>168510</v>
      </c>
      <c r="IZ144" s="25">
        <f t="shared" si="2137"/>
        <v>180221.9370758791</v>
      </c>
      <c r="JA144" s="25">
        <f t="shared" si="1896"/>
        <v>180221.9370758791</v>
      </c>
      <c r="JB144" s="25">
        <f t="shared" si="1293"/>
        <v>180221.9370758791</v>
      </c>
      <c r="JC144" s="25">
        <f t="shared" si="1294"/>
        <v>180221.9370758791</v>
      </c>
      <c r="JD144" s="25">
        <f t="shared" si="1892"/>
        <v>180221.9370758791</v>
      </c>
      <c r="JE144" s="25">
        <f t="shared" si="1893"/>
        <v>180221.9370758791</v>
      </c>
      <c r="JF144" s="25">
        <f t="shared" si="1897"/>
        <v>180221.9370758791</v>
      </c>
      <c r="JG144" s="25">
        <f t="shared" si="1898"/>
        <v>180221.9370758791</v>
      </c>
      <c r="JH144" s="25">
        <f t="shared" si="1736"/>
        <v>180221.9370758791</v>
      </c>
      <c r="JI144" s="25">
        <f t="shared" si="1737"/>
        <v>180221.9370758791</v>
      </c>
      <c r="JJ144" s="25">
        <f t="shared" si="1854"/>
        <v>180221.9370758791</v>
      </c>
      <c r="JK144" s="25">
        <f t="shared" si="1855"/>
        <v>180221.9370758791</v>
      </c>
      <c r="JL144" s="25">
        <f t="shared" si="1894"/>
        <v>183586.11227637262</v>
      </c>
      <c r="JM144" s="25">
        <f t="shared" si="1895"/>
        <v>192837.59407772979</v>
      </c>
      <c r="JN144" s="25">
        <f t="shared" si="1295"/>
        <v>192837.59407772979</v>
      </c>
      <c r="JO144" s="25">
        <f t="shared" si="1296"/>
        <v>192837.59407772979</v>
      </c>
      <c r="JP144" s="25">
        <f t="shared" si="2065"/>
        <v>192837.59407772979</v>
      </c>
      <c r="JQ144" s="25">
        <f t="shared" si="2066"/>
        <v>192837.59407772979</v>
      </c>
      <c r="JR144" s="25">
        <f t="shared" si="2067"/>
        <v>192837.59407772979</v>
      </c>
      <c r="JS144" s="28">
        <f t="shared" si="1941"/>
        <v>192837.59407772979</v>
      </c>
      <c r="JT144" s="30">
        <f t="shared" si="1138"/>
        <v>164.92773722627737</v>
      </c>
      <c r="JU144" s="30">
        <f t="shared" si="1139"/>
        <v>164.92773722627737</v>
      </c>
      <c r="JV144" s="30">
        <f t="shared" si="1140"/>
        <v>164.92773722627737</v>
      </c>
      <c r="JW144" s="30">
        <f t="shared" si="1141"/>
        <v>164.92773722627737</v>
      </c>
      <c r="JX144" s="30">
        <f t="shared" si="1142"/>
        <v>164.92773722627737</v>
      </c>
      <c r="JY144" s="30">
        <f t="shared" si="1143"/>
        <v>164.92773722627737</v>
      </c>
      <c r="JZ144" s="30">
        <f t="shared" si="1144"/>
        <v>164.92773722627737</v>
      </c>
      <c r="KA144" s="30">
        <f t="shared" si="1145"/>
        <v>164.92773722627737</v>
      </c>
      <c r="KB144" s="30">
        <f t="shared" si="1146"/>
        <v>164.92773722627737</v>
      </c>
      <c r="KC144" s="30">
        <f t="shared" si="1147"/>
        <v>164.92773722627737</v>
      </c>
      <c r="KD144" s="30">
        <f t="shared" si="1148"/>
        <v>184.91419642736531</v>
      </c>
      <c r="KE144" s="30">
        <f t="shared" si="1149"/>
        <v>184.91419642736531</v>
      </c>
      <c r="KF144" s="30">
        <f t="shared" si="1150"/>
        <v>184.91419642736531</v>
      </c>
      <c r="KG144" s="30">
        <f t="shared" si="1151"/>
        <v>184.91419642736531</v>
      </c>
      <c r="KH144" s="30">
        <f t="shared" si="1152"/>
        <v>184.91419642736531</v>
      </c>
      <c r="KI144" s="30">
        <f t="shared" si="1153"/>
        <v>184.91419642736531</v>
      </c>
      <c r="KJ144" s="30">
        <f t="shared" si="1154"/>
        <v>184.91419642736531</v>
      </c>
      <c r="KK144" s="30">
        <f t="shared" si="1155"/>
        <v>184.91419642736531</v>
      </c>
      <c r="KL144" s="30">
        <f t="shared" si="1156"/>
        <v>184.91419642736531</v>
      </c>
      <c r="KM144" s="30">
        <f t="shared" si="1157"/>
        <v>184.91419642736531</v>
      </c>
      <c r="KN144" s="30">
        <f t="shared" si="1158"/>
        <v>184.91419642736531</v>
      </c>
      <c r="KO144" s="30">
        <f t="shared" si="1159"/>
        <v>190.33321019578869</v>
      </c>
      <c r="KP144" s="30">
        <f t="shared" si="1160"/>
        <v>205</v>
      </c>
      <c r="KQ144" s="30">
        <f t="shared" si="1161"/>
        <v>205</v>
      </c>
      <c r="KR144" s="30">
        <f t="shared" si="1162"/>
        <v>205</v>
      </c>
      <c r="KS144" s="30">
        <f t="shared" si="1163"/>
        <v>205</v>
      </c>
      <c r="KT144" s="30">
        <f t="shared" si="1164"/>
        <v>205</v>
      </c>
      <c r="KU144" s="30">
        <f t="shared" si="1165"/>
        <v>205</v>
      </c>
      <c r="KV144" s="30">
        <f t="shared" si="1166"/>
        <v>205</v>
      </c>
      <c r="KW144" s="30">
        <f t="shared" si="1167"/>
        <v>205</v>
      </c>
      <c r="KX144" s="30">
        <f t="shared" si="1168"/>
        <v>205</v>
      </c>
      <c r="KY144" s="30">
        <f t="shared" si="1169"/>
        <v>205</v>
      </c>
      <c r="KZ144" s="30">
        <f t="shared" si="1170"/>
        <v>205</v>
      </c>
      <c r="LA144" s="30">
        <f t="shared" si="1171"/>
        <v>219.24809863245633</v>
      </c>
      <c r="LB144" s="30">
        <f t="shared" si="1171"/>
        <v>219.24809863245633</v>
      </c>
      <c r="LC144" s="30">
        <f t="shared" si="1171"/>
        <v>219.24809863245633</v>
      </c>
      <c r="LD144" s="30">
        <f t="shared" si="1171"/>
        <v>219.24809863245633</v>
      </c>
      <c r="LE144" s="30">
        <f t="shared" si="1369"/>
        <v>219.24809863245633</v>
      </c>
      <c r="LF144" s="30">
        <f t="shared" si="1369"/>
        <v>219.24809863245633</v>
      </c>
      <c r="LG144" s="30">
        <f t="shared" si="1369"/>
        <v>219.24809863245633</v>
      </c>
      <c r="LH144" s="30">
        <f t="shared" si="1369"/>
        <v>219.24809863245633</v>
      </c>
      <c r="LI144" s="30">
        <f t="shared" si="1369"/>
        <v>219.24809863245633</v>
      </c>
      <c r="LJ144" s="30">
        <f t="shared" si="1533"/>
        <v>219.24809863245633</v>
      </c>
      <c r="LK144" s="30">
        <f t="shared" si="1533"/>
        <v>219.24809863245633</v>
      </c>
      <c r="LL144" s="30">
        <f t="shared" si="1533"/>
        <v>219.24809863245633</v>
      </c>
      <c r="LM144" s="30">
        <f t="shared" si="1533"/>
        <v>223.34076919266741</v>
      </c>
      <c r="LN144" s="30">
        <f t="shared" si="1533"/>
        <v>234.59561323324792</v>
      </c>
      <c r="LO144" s="30">
        <f t="shared" si="1533"/>
        <v>234.59561323324792</v>
      </c>
      <c r="LP144" s="30">
        <f t="shared" si="1533"/>
        <v>234.59561323324792</v>
      </c>
      <c r="LQ144" s="30">
        <f t="shared" si="2068"/>
        <v>234.59561323324792</v>
      </c>
      <c r="LR144" s="30">
        <f t="shared" si="2068"/>
        <v>234.59561323324792</v>
      </c>
      <c r="LS144" s="30">
        <f t="shared" si="2068"/>
        <v>234.59561323324792</v>
      </c>
      <c r="LT144" s="69">
        <f t="shared" si="1976"/>
        <v>234.59561323324792</v>
      </c>
      <c r="LU144" s="40">
        <f t="shared" si="1977"/>
        <v>234.59561323324792</v>
      </c>
      <c r="LV144" s="40">
        <f t="shared" si="1978"/>
        <v>0</v>
      </c>
    </row>
    <row r="145" spans="1:334" x14ac:dyDescent="0.25">
      <c r="A145" s="21">
        <f t="shared" si="1979"/>
        <v>144</v>
      </c>
      <c r="B145" s="22" t="s">
        <v>6</v>
      </c>
      <c r="C145" s="21" t="s">
        <v>581</v>
      </c>
      <c r="D145" s="22" t="s">
        <v>7</v>
      </c>
      <c r="E145" s="97" t="s">
        <v>820</v>
      </c>
      <c r="F145" s="21" t="s">
        <v>1039</v>
      </c>
      <c r="G145" s="23" t="s">
        <v>102</v>
      </c>
      <c r="H145" s="24" t="s">
        <v>295</v>
      </c>
      <c r="I145" s="21" t="s">
        <v>197</v>
      </c>
      <c r="J145" s="94">
        <v>41311</v>
      </c>
      <c r="K145" s="94">
        <v>42953</v>
      </c>
      <c r="L145" s="21" t="s">
        <v>275</v>
      </c>
      <c r="M145" s="51">
        <v>548</v>
      </c>
      <c r="N145" s="51">
        <v>915</v>
      </c>
      <c r="O145" s="26">
        <v>0.09</v>
      </c>
      <c r="P145" s="52">
        <v>812034</v>
      </c>
      <c r="Q145" s="52">
        <v>798124</v>
      </c>
      <c r="R145" s="52">
        <v>710561</v>
      </c>
      <c r="S145" s="52">
        <v>1200000</v>
      </c>
      <c r="T145" s="51">
        <v>1200000</v>
      </c>
      <c r="U145" s="51">
        <v>1200000</v>
      </c>
      <c r="V145" s="51">
        <v>1424367</v>
      </c>
      <c r="W145" s="51">
        <v>1353021</v>
      </c>
      <c r="X145" s="51">
        <v>2065076</v>
      </c>
      <c r="Y145" s="51">
        <v>3134597</v>
      </c>
      <c r="Z145" s="51">
        <v>3107443</v>
      </c>
      <c r="AA145" s="51">
        <v>1877726</v>
      </c>
      <c r="AB145" s="51">
        <v>2500606</v>
      </c>
      <c r="AC145" s="51">
        <v>2416747</v>
      </c>
      <c r="AD145" s="51">
        <v>1856258.88</v>
      </c>
      <c r="AE145" s="51">
        <v>2199563.52</v>
      </c>
      <c r="AF145" s="51">
        <v>1855362.5999999999</v>
      </c>
      <c r="AG145" s="51">
        <v>1764567</v>
      </c>
      <c r="AH145" s="51">
        <v>3599699</v>
      </c>
      <c r="AI145" s="51">
        <v>3446271</v>
      </c>
      <c r="AJ145" s="51">
        <v>3962889</v>
      </c>
      <c r="AK145" s="51">
        <v>3487881.6</v>
      </c>
      <c r="AL145" s="51">
        <v>2190893</v>
      </c>
      <c r="AM145" s="51">
        <v>2932616.01</v>
      </c>
      <c r="AN145" s="51">
        <v>3454382.85</v>
      </c>
      <c r="AO145" s="51">
        <v>3250382.6086956523</v>
      </c>
      <c r="AP145" s="51">
        <v>2824924.7787610623</v>
      </c>
      <c r="AQ145" s="51">
        <v>3706237.68</v>
      </c>
      <c r="AR145" s="51">
        <v>3365603.7</v>
      </c>
      <c r="AS145" s="51">
        <v>3264982.98</v>
      </c>
      <c r="AT145" s="51">
        <v>3185374</v>
      </c>
      <c r="AU145" s="25">
        <v>2986461.1799999997</v>
      </c>
      <c r="AV145" s="25">
        <v>3259942.2</v>
      </c>
      <c r="AW145" s="25">
        <v>4583097.96</v>
      </c>
      <c r="AX145" s="25">
        <v>2584255.0499999998</v>
      </c>
      <c r="AY145" s="25">
        <v>3039083.9387999992</v>
      </c>
      <c r="AZ145" s="25">
        <v>3203289.54</v>
      </c>
      <c r="BA145" s="25">
        <v>3618382</v>
      </c>
      <c r="BB145" s="25">
        <v>3553750.77</v>
      </c>
      <c r="BC145" s="25">
        <v>3399712.05</v>
      </c>
      <c r="BD145" s="75">
        <v>3807190.47</v>
      </c>
      <c r="BE145" s="75">
        <v>2969910.3</v>
      </c>
      <c r="BF145" s="75">
        <v>4652037.9000000004</v>
      </c>
      <c r="BG145" s="75">
        <v>4240900</v>
      </c>
      <c r="BH145" s="75">
        <v>3959472</v>
      </c>
      <c r="BI145" s="75">
        <v>4502384</v>
      </c>
      <c r="BJ145" s="75">
        <v>3624559</v>
      </c>
      <c r="BK145" s="75">
        <v>3720245</v>
      </c>
      <c r="BL145" s="75">
        <v>4161655</v>
      </c>
      <c r="BM145" s="75">
        <v>4108917</v>
      </c>
      <c r="BN145" s="75">
        <v>3915450</v>
      </c>
      <c r="BO145" s="75">
        <v>3999971</v>
      </c>
      <c r="BP145" s="28">
        <f t="shared" si="1902"/>
        <v>4046498.25</v>
      </c>
      <c r="BQ145" s="29">
        <f t="shared" si="1499"/>
        <v>1481.8138686131388</v>
      </c>
      <c r="BR145" s="29">
        <f t="shared" si="1500"/>
        <v>1456.4306569343066</v>
      </c>
      <c r="BS145" s="29">
        <f t="shared" si="1501"/>
        <v>1296.6441605839416</v>
      </c>
      <c r="BT145" s="29">
        <f t="shared" si="1502"/>
        <v>2189.7810218978102</v>
      </c>
      <c r="BU145" s="29">
        <f t="shared" si="1503"/>
        <v>2189.7810218978102</v>
      </c>
      <c r="BV145" s="29">
        <f t="shared" si="1504"/>
        <v>2189.7810218978102</v>
      </c>
      <c r="BW145" s="29">
        <f t="shared" si="1505"/>
        <v>2599.2098540145985</v>
      </c>
      <c r="BX145" s="29">
        <f t="shared" si="1506"/>
        <v>2469.0164233576643</v>
      </c>
      <c r="BY145" s="29">
        <f t="shared" si="1507"/>
        <v>3768.3868613138684</v>
      </c>
      <c r="BZ145" s="29">
        <f t="shared" si="1508"/>
        <v>5720.0675182481755</v>
      </c>
      <c r="CA145" s="29">
        <f t="shared" si="1509"/>
        <v>5670.5164233576643</v>
      </c>
      <c r="CB145" s="29">
        <f t="shared" si="1510"/>
        <v>3426.507299270073</v>
      </c>
      <c r="CC145" s="29">
        <f t="shared" si="1511"/>
        <v>4563.149635036496</v>
      </c>
      <c r="CD145" s="29">
        <f t="shared" si="1512"/>
        <v>4410.1222627737225</v>
      </c>
      <c r="CE145" s="29">
        <f t="shared" si="1513"/>
        <v>3387.3337226277372</v>
      </c>
      <c r="CF145" s="29">
        <f t="shared" si="1514"/>
        <v>4013.8020437956206</v>
      </c>
      <c r="CG145" s="29">
        <f t="shared" si="1515"/>
        <v>3385.6981751824815</v>
      </c>
      <c r="CH145" s="29">
        <f t="shared" si="1516"/>
        <v>3220.0127737226276</v>
      </c>
      <c r="CI145" s="29">
        <f t="shared" si="1517"/>
        <v>6568.7937956204378</v>
      </c>
      <c r="CJ145" s="29">
        <f t="shared" si="1518"/>
        <v>6288.8156934306571</v>
      </c>
      <c r="CK145" s="29">
        <f t="shared" si="1519"/>
        <v>7231.5492700729928</v>
      </c>
      <c r="CL145" s="29">
        <f t="shared" si="1520"/>
        <v>6364.7474452554743</v>
      </c>
      <c r="CM145" s="29">
        <f t="shared" si="1521"/>
        <v>3997.9799270072995</v>
      </c>
      <c r="CN145" s="29">
        <f t="shared" si="1522"/>
        <v>5351.4890693430652</v>
      </c>
      <c r="CO145" s="29">
        <f t="shared" si="1523"/>
        <v>6303.6183394160589</v>
      </c>
      <c r="CP145" s="29">
        <f t="shared" si="1524"/>
        <v>5931.3551253570295</v>
      </c>
      <c r="CQ145" s="29">
        <f t="shared" si="1525"/>
        <v>5154.9722240165374</v>
      </c>
      <c r="CR145" s="29">
        <f t="shared" si="1497"/>
        <v>6763.2074452554743</v>
      </c>
      <c r="CS145" s="29">
        <f t="shared" si="1496"/>
        <v>6141.6125912408761</v>
      </c>
      <c r="CT145" s="29">
        <f t="shared" si="1496"/>
        <v>5957.9981386861309</v>
      </c>
      <c r="CU145" s="29">
        <f t="shared" si="1496"/>
        <v>5812.7262773722632</v>
      </c>
      <c r="CV145" s="29">
        <f t="shared" si="1496"/>
        <v>5449.7466788321162</v>
      </c>
      <c r="CW145" s="29">
        <f t="shared" si="1496"/>
        <v>5948.7996350364965</v>
      </c>
      <c r="CX145" s="29">
        <f t="shared" si="1899"/>
        <v>8363.317445255474</v>
      </c>
      <c r="CY145" s="29">
        <f t="shared" si="1899"/>
        <v>4715.7938868613137</v>
      </c>
      <c r="CZ145" s="29">
        <f t="shared" si="1899"/>
        <v>5545.7736109489033</v>
      </c>
      <c r="DA145" s="29">
        <f t="shared" si="1899"/>
        <v>5845.4188686131383</v>
      </c>
      <c r="DB145" s="29">
        <f t="shared" si="1899"/>
        <v>6602.8868613138684</v>
      </c>
      <c r="DC145" s="29">
        <f t="shared" si="1899"/>
        <v>6484.9466605839416</v>
      </c>
      <c r="DD145" s="29">
        <f t="shared" si="1899"/>
        <v>6203.8541058394158</v>
      </c>
      <c r="DE145" s="29">
        <f t="shared" si="1526"/>
        <v>6947.4278649635044</v>
      </c>
      <c r="DF145" s="29">
        <f t="shared" si="1527"/>
        <v>5419.5443430656933</v>
      </c>
      <c r="DG145" s="29">
        <f t="shared" si="1528"/>
        <v>8489.1202554744541</v>
      </c>
      <c r="DH145" s="29">
        <f t="shared" si="1529"/>
        <v>7738.8686131386858</v>
      </c>
      <c r="DI145" s="29">
        <f t="shared" si="1530"/>
        <v>7225.3138686131388</v>
      </c>
      <c r="DJ145" s="29">
        <f t="shared" si="1531"/>
        <v>8216.0291970802919</v>
      </c>
      <c r="DK145" s="29">
        <f t="shared" si="1531"/>
        <v>6614.1587591240877</v>
      </c>
      <c r="DL145" s="29">
        <f t="shared" si="1531"/>
        <v>6788.7682481751826</v>
      </c>
      <c r="DM145" s="29">
        <f t="shared" si="1531"/>
        <v>7594.2609489051092</v>
      </c>
      <c r="DN145" s="29">
        <f t="shared" si="1772"/>
        <v>7498.0237226277368</v>
      </c>
      <c r="DO145" s="29">
        <f t="shared" si="1772"/>
        <v>7144.9817518248174</v>
      </c>
      <c r="DP145" s="29">
        <f t="shared" si="1772"/>
        <v>7299.2171532846714</v>
      </c>
      <c r="DQ145" s="105">
        <f t="shared" si="1532"/>
        <v>7384.1208941605837</v>
      </c>
      <c r="DR145" s="51">
        <v>151001.4</v>
      </c>
      <c r="DS145" s="51">
        <v>151001.4</v>
      </c>
      <c r="DT145" s="51">
        <v>151001.4</v>
      </c>
      <c r="DU145" s="51">
        <v>151001.4</v>
      </c>
      <c r="DV145" s="51">
        <v>151001.4</v>
      </c>
      <c r="DW145" s="51">
        <v>151001.4</v>
      </c>
      <c r="DX145" s="51">
        <v>151001.4</v>
      </c>
      <c r="DY145" s="51">
        <v>151001.4</v>
      </c>
      <c r="DZ145" s="51">
        <v>151001.4</v>
      </c>
      <c r="EA145" s="51">
        <v>151001.4</v>
      </c>
      <c r="EB145" s="51">
        <v>169300.22208513264</v>
      </c>
      <c r="EC145" s="51">
        <v>169300.22208513264</v>
      </c>
      <c r="ED145" s="54">
        <v>169300.22208513264</v>
      </c>
      <c r="EE145" s="54">
        <v>169300.22208513264</v>
      </c>
      <c r="EF145" s="54">
        <v>169300.22208513264</v>
      </c>
      <c r="EG145" s="54">
        <v>169300.22208513264</v>
      </c>
      <c r="EH145" s="54">
        <v>169300.22208513264</v>
      </c>
      <c r="EI145" s="54">
        <v>169300.22208513264</v>
      </c>
      <c r="EJ145" s="54">
        <v>169300.22208513264</v>
      </c>
      <c r="EK145" s="54">
        <v>169300.22208513264</v>
      </c>
      <c r="EL145" s="54">
        <v>169300.22208513264</v>
      </c>
      <c r="EM145" s="54">
        <v>174154.88732914664</v>
      </c>
      <c r="EN145" s="54">
        <v>187575</v>
      </c>
      <c r="EO145" s="54">
        <v>187575</v>
      </c>
      <c r="EP145" s="54">
        <v>187575</v>
      </c>
      <c r="EQ145" s="54">
        <v>187575</v>
      </c>
      <c r="ER145" s="54">
        <v>187575</v>
      </c>
      <c r="ES145" s="54">
        <v>187575</v>
      </c>
      <c r="ET145" s="54">
        <v>187575</v>
      </c>
      <c r="EU145" s="54">
        <v>187575</v>
      </c>
      <c r="EV145" s="54">
        <v>187575</v>
      </c>
      <c r="EW145" s="54">
        <v>187575</v>
      </c>
      <c r="EX145" s="54">
        <v>187575</v>
      </c>
      <c r="EY145" s="54">
        <v>200735.00308451575</v>
      </c>
      <c r="EZ145" s="33">
        <v>200735.00308451575</v>
      </c>
      <c r="FA145" s="33">
        <v>200735.00308451575</v>
      </c>
      <c r="FB145" s="33">
        <v>200735.00308451575</v>
      </c>
      <c r="FC145" s="33">
        <v>200735.00308451575</v>
      </c>
      <c r="FD145" s="33">
        <v>200735.00308451575</v>
      </c>
      <c r="FE145" s="33">
        <v>200735.00308451575</v>
      </c>
      <c r="FF145" s="33">
        <v>200735.00308451575</v>
      </c>
      <c r="FG145" s="33">
        <v>200735.00308451575</v>
      </c>
      <c r="FH145" s="33">
        <v>200735.00308451575</v>
      </c>
      <c r="FI145" s="33">
        <v>200735.00308451575</v>
      </c>
      <c r="FJ145" s="33">
        <v>200735.00308451575</v>
      </c>
      <c r="FK145" s="33">
        <v>204482.09253547195</v>
      </c>
      <c r="FL145" s="33">
        <v>214786.58852560149</v>
      </c>
      <c r="FM145" s="33">
        <v>214786.58852560149</v>
      </c>
      <c r="FN145" s="33">
        <v>214786.58852560149</v>
      </c>
      <c r="FO145" s="33">
        <v>214786.58852560149</v>
      </c>
      <c r="FP145" s="33">
        <v>214786.58852560149</v>
      </c>
      <c r="FQ145" s="33">
        <v>214786.58852560149</v>
      </c>
      <c r="FR145" s="28">
        <f t="shared" si="1903"/>
        <v>214786.58852560149</v>
      </c>
      <c r="FS145" s="51">
        <v>0</v>
      </c>
      <c r="FT145" s="51">
        <v>0</v>
      </c>
      <c r="FU145" s="51">
        <v>0</v>
      </c>
      <c r="FV145" s="51">
        <v>0</v>
      </c>
      <c r="FW145" s="51">
        <v>0</v>
      </c>
      <c r="FX145" s="51">
        <v>0</v>
      </c>
      <c r="FY145" s="51">
        <v>0</v>
      </c>
      <c r="FZ145" s="51">
        <v>0</v>
      </c>
      <c r="GA145" s="51">
        <v>0</v>
      </c>
      <c r="GB145" s="51">
        <v>0</v>
      </c>
      <c r="GC145" s="51">
        <v>0</v>
      </c>
      <c r="GD145" s="51">
        <v>0</v>
      </c>
      <c r="GE145" s="51">
        <v>0</v>
      </c>
      <c r="GF145" s="51">
        <v>0</v>
      </c>
      <c r="GG145" s="51">
        <v>0</v>
      </c>
      <c r="GH145" s="51">
        <v>0</v>
      </c>
      <c r="GI145" s="51">
        <v>0</v>
      </c>
      <c r="GJ145" s="51">
        <v>0</v>
      </c>
      <c r="GK145" s="51">
        <v>0</v>
      </c>
      <c r="GL145" s="51">
        <v>0</v>
      </c>
      <c r="GM145" s="51">
        <v>0</v>
      </c>
      <c r="GN145" s="51">
        <v>0</v>
      </c>
      <c r="GO145" s="51">
        <v>0</v>
      </c>
      <c r="GP145" s="51">
        <v>0</v>
      </c>
      <c r="GQ145" s="25">
        <v>0</v>
      </c>
      <c r="GR145" s="25">
        <v>0</v>
      </c>
      <c r="GS145" s="25">
        <v>0</v>
      </c>
      <c r="GT145" s="25">
        <v>0</v>
      </c>
      <c r="GU145" s="25">
        <v>0</v>
      </c>
      <c r="GV145" s="25">
        <v>0</v>
      </c>
      <c r="GW145" s="25">
        <v>0</v>
      </c>
      <c r="GX145" s="25">
        <v>0</v>
      </c>
      <c r="GY145" s="25">
        <v>0</v>
      </c>
      <c r="GZ145" s="25">
        <v>0</v>
      </c>
      <c r="HA145" s="25">
        <v>0</v>
      </c>
      <c r="HB145" s="25">
        <v>0</v>
      </c>
      <c r="HC145" s="75">
        <v>0</v>
      </c>
      <c r="HD145" s="75">
        <v>0</v>
      </c>
      <c r="HE145" s="75">
        <v>0</v>
      </c>
      <c r="HF145" s="75">
        <v>0</v>
      </c>
      <c r="HG145" s="75">
        <v>0</v>
      </c>
      <c r="HH145" s="75">
        <v>0</v>
      </c>
      <c r="HI145" s="75">
        <v>0</v>
      </c>
      <c r="HJ145" s="75">
        <v>0</v>
      </c>
      <c r="HK145" s="75">
        <v>0</v>
      </c>
      <c r="HL145" s="75">
        <v>0</v>
      </c>
      <c r="HM145" s="75">
        <v>0</v>
      </c>
      <c r="HN145" s="75">
        <v>0</v>
      </c>
      <c r="HO145" s="75">
        <v>0</v>
      </c>
      <c r="HP145" s="75">
        <v>0</v>
      </c>
      <c r="HQ145" s="75">
        <v>0</v>
      </c>
      <c r="HR145" s="75">
        <v>0</v>
      </c>
      <c r="HS145" s="51">
        <f t="shared" si="1265"/>
        <v>151001.4</v>
      </c>
      <c r="HT145" s="51">
        <f t="shared" si="1266"/>
        <v>151001.4</v>
      </c>
      <c r="HU145" s="51">
        <f t="shared" si="1267"/>
        <v>151001.4</v>
      </c>
      <c r="HV145" s="51">
        <f t="shared" si="1268"/>
        <v>151001.4</v>
      </c>
      <c r="HW145" s="51">
        <f t="shared" si="1269"/>
        <v>151001.4</v>
      </c>
      <c r="HX145" s="51">
        <f t="shared" si="1270"/>
        <v>151001.4</v>
      </c>
      <c r="HY145" s="51">
        <f t="shared" si="1271"/>
        <v>151001.4</v>
      </c>
      <c r="HZ145" s="51">
        <f t="shared" si="1272"/>
        <v>151001.4</v>
      </c>
      <c r="IA145" s="51">
        <f t="shared" si="1273"/>
        <v>151001.4</v>
      </c>
      <c r="IB145" s="51">
        <f t="shared" si="1274"/>
        <v>151001.4</v>
      </c>
      <c r="IC145" s="51">
        <f t="shared" si="1275"/>
        <v>169300.22208513264</v>
      </c>
      <c r="ID145" s="51">
        <f t="shared" si="1276"/>
        <v>169300.22208513264</v>
      </c>
      <c r="IE145" s="51">
        <f t="shared" si="1277"/>
        <v>169300.22208513264</v>
      </c>
      <c r="IF145" s="51">
        <f t="shared" si="1278"/>
        <v>169300.22208513264</v>
      </c>
      <c r="IG145" s="51">
        <f t="shared" si="1279"/>
        <v>169300.22208513264</v>
      </c>
      <c r="IH145" s="51">
        <f t="shared" si="1280"/>
        <v>169300.22208513264</v>
      </c>
      <c r="II145" s="51">
        <f t="shared" si="1281"/>
        <v>169300.22208513264</v>
      </c>
      <c r="IJ145" s="51">
        <f t="shared" si="1282"/>
        <v>169300.22208513264</v>
      </c>
      <c r="IK145" s="51">
        <f t="shared" si="1283"/>
        <v>169300.22208513264</v>
      </c>
      <c r="IL145" s="51">
        <f t="shared" si="1284"/>
        <v>169300.22208513264</v>
      </c>
      <c r="IM145" s="51">
        <f t="shared" si="1285"/>
        <v>169300.22208513264</v>
      </c>
      <c r="IN145" s="51">
        <f t="shared" si="1286"/>
        <v>174154.88732914664</v>
      </c>
      <c r="IO145" s="51">
        <f t="shared" si="1287"/>
        <v>187575</v>
      </c>
      <c r="IP145" s="51">
        <f t="shared" si="1288"/>
        <v>187575</v>
      </c>
      <c r="IQ145" s="51">
        <f t="shared" si="1900"/>
        <v>187575</v>
      </c>
      <c r="IR145" s="51">
        <f t="shared" si="1901"/>
        <v>187575</v>
      </c>
      <c r="IS145" s="51">
        <f t="shared" si="1618"/>
        <v>187575</v>
      </c>
      <c r="IT145" s="51">
        <f t="shared" si="1619"/>
        <v>187575</v>
      </c>
      <c r="IU145" s="51">
        <f t="shared" si="1136"/>
        <v>187575</v>
      </c>
      <c r="IV145" s="51">
        <f t="shared" si="1137"/>
        <v>187575</v>
      </c>
      <c r="IW145" s="51">
        <f t="shared" si="1889"/>
        <v>187575</v>
      </c>
      <c r="IX145" s="25">
        <f t="shared" si="1289"/>
        <v>187575</v>
      </c>
      <c r="IY145" s="25">
        <f t="shared" si="2136"/>
        <v>187575</v>
      </c>
      <c r="IZ145" s="25">
        <f t="shared" si="2137"/>
        <v>200735.00308451575</v>
      </c>
      <c r="JA145" s="25">
        <f t="shared" si="1896"/>
        <v>200735.00308451575</v>
      </c>
      <c r="JB145" s="25">
        <f t="shared" si="1293"/>
        <v>200735.00308451575</v>
      </c>
      <c r="JC145" s="25">
        <f t="shared" si="1294"/>
        <v>200735.00308451575</v>
      </c>
      <c r="JD145" s="25">
        <f t="shared" si="1892"/>
        <v>200735.00308451575</v>
      </c>
      <c r="JE145" s="25">
        <f t="shared" si="1893"/>
        <v>200735.00308451575</v>
      </c>
      <c r="JF145" s="25">
        <f t="shared" si="1897"/>
        <v>200735.00308451575</v>
      </c>
      <c r="JG145" s="25">
        <f t="shared" si="1898"/>
        <v>200735.00308451575</v>
      </c>
      <c r="JH145" s="25">
        <f t="shared" si="1736"/>
        <v>200735.00308451575</v>
      </c>
      <c r="JI145" s="25">
        <f t="shared" si="1737"/>
        <v>200735.00308451575</v>
      </c>
      <c r="JJ145" s="25">
        <f t="shared" si="1854"/>
        <v>200735.00308451575</v>
      </c>
      <c r="JK145" s="25">
        <f t="shared" si="1855"/>
        <v>200735.00308451575</v>
      </c>
      <c r="JL145" s="25">
        <f t="shared" si="1894"/>
        <v>204482.09253547195</v>
      </c>
      <c r="JM145" s="25">
        <f t="shared" si="1895"/>
        <v>214786.58852560149</v>
      </c>
      <c r="JN145" s="25">
        <f t="shared" si="1295"/>
        <v>214786.58852560149</v>
      </c>
      <c r="JO145" s="25">
        <f t="shared" si="1296"/>
        <v>214786.58852560149</v>
      </c>
      <c r="JP145" s="25">
        <f t="shared" si="2065"/>
        <v>214786.58852560149</v>
      </c>
      <c r="JQ145" s="25">
        <f t="shared" si="2066"/>
        <v>214786.58852560149</v>
      </c>
      <c r="JR145" s="25">
        <f t="shared" si="2067"/>
        <v>214786.58852560149</v>
      </c>
      <c r="JS145" s="28">
        <f t="shared" si="1941"/>
        <v>214786.58852560149</v>
      </c>
      <c r="JT145" s="30">
        <f t="shared" si="1138"/>
        <v>165.02885245901638</v>
      </c>
      <c r="JU145" s="30">
        <f t="shared" si="1139"/>
        <v>165.02885245901638</v>
      </c>
      <c r="JV145" s="30">
        <f t="shared" si="1140"/>
        <v>165.02885245901638</v>
      </c>
      <c r="JW145" s="30">
        <f t="shared" si="1141"/>
        <v>165.02885245901638</v>
      </c>
      <c r="JX145" s="30">
        <f t="shared" si="1142"/>
        <v>165.02885245901638</v>
      </c>
      <c r="JY145" s="30">
        <f t="shared" si="1143"/>
        <v>165.02885245901638</v>
      </c>
      <c r="JZ145" s="30">
        <f t="shared" si="1144"/>
        <v>165.02885245901638</v>
      </c>
      <c r="KA145" s="30">
        <f t="shared" si="1145"/>
        <v>165.02885245901638</v>
      </c>
      <c r="KB145" s="30">
        <f t="shared" si="1146"/>
        <v>165.02885245901638</v>
      </c>
      <c r="KC145" s="30">
        <f t="shared" si="1147"/>
        <v>165.02885245901638</v>
      </c>
      <c r="KD145" s="30">
        <f t="shared" si="1148"/>
        <v>185.02756512036353</v>
      </c>
      <c r="KE145" s="30">
        <f t="shared" si="1149"/>
        <v>185.02756512036353</v>
      </c>
      <c r="KF145" s="30">
        <f t="shared" si="1150"/>
        <v>185.02756512036353</v>
      </c>
      <c r="KG145" s="30">
        <f t="shared" si="1151"/>
        <v>185.02756512036353</v>
      </c>
      <c r="KH145" s="30">
        <f t="shared" si="1152"/>
        <v>185.02756512036353</v>
      </c>
      <c r="KI145" s="30">
        <f t="shared" si="1153"/>
        <v>185.02756512036353</v>
      </c>
      <c r="KJ145" s="30">
        <f t="shared" si="1154"/>
        <v>185.02756512036353</v>
      </c>
      <c r="KK145" s="30">
        <f t="shared" si="1155"/>
        <v>185.02756512036353</v>
      </c>
      <c r="KL145" s="30">
        <f t="shared" si="1156"/>
        <v>185.02756512036353</v>
      </c>
      <c r="KM145" s="30">
        <f t="shared" si="1157"/>
        <v>185.02756512036353</v>
      </c>
      <c r="KN145" s="30">
        <f t="shared" si="1158"/>
        <v>185.02756512036353</v>
      </c>
      <c r="KO145" s="30">
        <f t="shared" si="1159"/>
        <v>190.33321019578869</v>
      </c>
      <c r="KP145" s="30">
        <f t="shared" si="1160"/>
        <v>205</v>
      </c>
      <c r="KQ145" s="30">
        <f t="shared" si="1161"/>
        <v>205</v>
      </c>
      <c r="KR145" s="30">
        <f t="shared" si="1162"/>
        <v>205</v>
      </c>
      <c r="KS145" s="30">
        <f t="shared" si="1163"/>
        <v>205</v>
      </c>
      <c r="KT145" s="30">
        <f t="shared" si="1164"/>
        <v>205</v>
      </c>
      <c r="KU145" s="30">
        <f t="shared" si="1165"/>
        <v>205</v>
      </c>
      <c r="KV145" s="30">
        <f t="shared" si="1166"/>
        <v>205</v>
      </c>
      <c r="KW145" s="30">
        <f t="shared" si="1167"/>
        <v>205</v>
      </c>
      <c r="KX145" s="30">
        <f t="shared" si="1168"/>
        <v>205</v>
      </c>
      <c r="KY145" s="30">
        <f t="shared" si="1169"/>
        <v>205</v>
      </c>
      <c r="KZ145" s="30">
        <f t="shared" si="1170"/>
        <v>205</v>
      </c>
      <c r="LA145" s="30">
        <f t="shared" si="1171"/>
        <v>219.38251703225765</v>
      </c>
      <c r="LB145" s="30">
        <f t="shared" si="1171"/>
        <v>219.38251703225765</v>
      </c>
      <c r="LC145" s="30">
        <f t="shared" si="1171"/>
        <v>219.38251703225765</v>
      </c>
      <c r="LD145" s="30">
        <f t="shared" si="1171"/>
        <v>219.38251703225765</v>
      </c>
      <c r="LE145" s="30">
        <f t="shared" si="1369"/>
        <v>219.38251703225765</v>
      </c>
      <c r="LF145" s="30">
        <f t="shared" si="1369"/>
        <v>219.38251703225765</v>
      </c>
      <c r="LG145" s="30">
        <f t="shared" si="1369"/>
        <v>219.38251703225765</v>
      </c>
      <c r="LH145" s="30">
        <f t="shared" si="1369"/>
        <v>219.38251703225765</v>
      </c>
      <c r="LI145" s="30">
        <f t="shared" si="1369"/>
        <v>219.38251703225765</v>
      </c>
      <c r="LJ145" s="30">
        <f t="shared" si="1533"/>
        <v>219.38251703225765</v>
      </c>
      <c r="LK145" s="30">
        <f t="shared" si="1533"/>
        <v>219.38251703225765</v>
      </c>
      <c r="LL145" s="30">
        <f t="shared" si="1533"/>
        <v>219.38251703225765</v>
      </c>
      <c r="LM145" s="30">
        <f t="shared" si="1533"/>
        <v>223.47769676007863</v>
      </c>
      <c r="LN145" s="30">
        <f t="shared" si="1533"/>
        <v>234.73944101158634</v>
      </c>
      <c r="LO145" s="30">
        <f t="shared" si="1533"/>
        <v>234.73944101158634</v>
      </c>
      <c r="LP145" s="30">
        <f t="shared" si="1533"/>
        <v>234.73944101158634</v>
      </c>
      <c r="LQ145" s="30">
        <f t="shared" si="2068"/>
        <v>234.73944101158634</v>
      </c>
      <c r="LR145" s="30">
        <f t="shared" si="2068"/>
        <v>234.73944101158634</v>
      </c>
      <c r="LS145" s="30">
        <f t="shared" si="2068"/>
        <v>234.73944101158634</v>
      </c>
      <c r="LT145" s="69">
        <f t="shared" si="1976"/>
        <v>234.73944101158634</v>
      </c>
      <c r="LU145" s="40">
        <f t="shared" si="1977"/>
        <v>234.73944101158634</v>
      </c>
      <c r="LV145" s="40">
        <f t="shared" si="1978"/>
        <v>0</v>
      </c>
    </row>
    <row r="146" spans="1:334" x14ac:dyDescent="0.25">
      <c r="A146" s="21">
        <f t="shared" si="1979"/>
        <v>145</v>
      </c>
      <c r="B146" s="22" t="s">
        <v>6</v>
      </c>
      <c r="C146" s="21" t="s">
        <v>582</v>
      </c>
      <c r="D146" s="22" t="s">
        <v>7</v>
      </c>
      <c r="E146" s="23" t="s">
        <v>904</v>
      </c>
      <c r="F146" s="21" t="s">
        <v>1040</v>
      </c>
      <c r="G146" s="23" t="s">
        <v>103</v>
      </c>
      <c r="H146" s="24" t="s">
        <v>463</v>
      </c>
      <c r="I146" s="21" t="s">
        <v>196</v>
      </c>
      <c r="J146" s="94">
        <v>41297</v>
      </c>
      <c r="K146" s="94">
        <v>43000</v>
      </c>
      <c r="L146" s="21" t="s">
        <v>275</v>
      </c>
      <c r="M146" s="51">
        <v>1178</v>
      </c>
      <c r="N146" s="51">
        <v>1967</v>
      </c>
      <c r="O146" s="26">
        <v>0.13</v>
      </c>
      <c r="P146" s="52">
        <v>504932.47</v>
      </c>
      <c r="Q146" s="52">
        <v>915762.36999999976</v>
      </c>
      <c r="R146" s="52">
        <v>967912.68999999983</v>
      </c>
      <c r="S146" s="52">
        <v>1347000</v>
      </c>
      <c r="T146" s="51">
        <v>1310243.6499999997</v>
      </c>
      <c r="U146" s="51">
        <v>983823.99000000034</v>
      </c>
      <c r="V146" s="51">
        <v>811344.45000000007</v>
      </c>
      <c r="W146" s="51">
        <v>515188.55</v>
      </c>
      <c r="X146" s="51">
        <v>1196000</v>
      </c>
      <c r="Y146" s="51">
        <v>1122006</v>
      </c>
      <c r="Z146" s="51">
        <v>863616.87</v>
      </c>
      <c r="AA146" s="51">
        <v>611624.24999999988</v>
      </c>
      <c r="AB146" s="51">
        <v>798907.89</v>
      </c>
      <c r="AC146" s="51">
        <v>961051.77</v>
      </c>
      <c r="AD146" s="51">
        <v>1353487.16</v>
      </c>
      <c r="AE146" s="51">
        <v>2221455.79</v>
      </c>
      <c r="AF146" s="51">
        <v>1543505.49</v>
      </c>
      <c r="AG146" s="51">
        <v>1029352.91</v>
      </c>
      <c r="AH146" s="51">
        <v>1798563.96</v>
      </c>
      <c r="AI146" s="51">
        <v>1162306</v>
      </c>
      <c r="AJ146" s="51">
        <v>1994456.53</v>
      </c>
      <c r="AK146" s="51">
        <v>2385002.7599999998</v>
      </c>
      <c r="AL146" s="51">
        <v>1174044.72</v>
      </c>
      <c r="AM146" s="51">
        <v>934337.18</v>
      </c>
      <c r="AN146" s="51">
        <v>1329047.71</v>
      </c>
      <c r="AO146" s="51">
        <v>1343079.05</v>
      </c>
      <c r="AP146" s="51">
        <v>1451335.97</v>
      </c>
      <c r="AQ146" s="51">
        <v>2171022</v>
      </c>
      <c r="AR146" s="51">
        <v>1986643</v>
      </c>
      <c r="AS146" s="51">
        <v>1194595.75</v>
      </c>
      <c r="AT146" s="51">
        <v>1261250</v>
      </c>
      <c r="AU146" s="25">
        <v>1684676.0958424166</v>
      </c>
      <c r="AV146" s="25">
        <v>1090868.1354992478</v>
      </c>
      <c r="AW146" s="25">
        <v>2612270</v>
      </c>
      <c r="AX146" s="25">
        <v>1628532</v>
      </c>
      <c r="AY146" s="25">
        <v>1427169.0546959999</v>
      </c>
      <c r="AZ146" s="25">
        <v>1231203</v>
      </c>
      <c r="BA146" s="25">
        <v>1991763</v>
      </c>
      <c r="BB146" s="25">
        <v>2128199</v>
      </c>
      <c r="BC146" s="25">
        <v>3422132</v>
      </c>
      <c r="BD146" s="75">
        <v>2188009</v>
      </c>
      <c r="BE146" s="75">
        <v>1561941</v>
      </c>
      <c r="BF146" s="75">
        <v>2424610</v>
      </c>
      <c r="BG146" s="75">
        <v>1477837</v>
      </c>
      <c r="BH146" s="75">
        <v>1846070.99</v>
      </c>
      <c r="BI146" s="75">
        <v>2645677.33</v>
      </c>
      <c r="BJ146" s="75">
        <v>1423511.85</v>
      </c>
      <c r="BK146" s="75">
        <v>1191784</v>
      </c>
      <c r="BL146" s="75">
        <v>1228438.0599999998</v>
      </c>
      <c r="BM146" s="75">
        <v>1390034.3299999998</v>
      </c>
      <c r="BN146" s="75">
        <v>2293580.44</v>
      </c>
      <c r="BO146" s="75">
        <v>3310941</v>
      </c>
      <c r="BP146" s="28">
        <f t="shared" si="1902"/>
        <v>2055748.4575</v>
      </c>
      <c r="BQ146" s="29">
        <f t="shared" si="1499"/>
        <v>428.63537351443119</v>
      </c>
      <c r="BR146" s="29">
        <f t="shared" si="1500"/>
        <v>777.38741086587413</v>
      </c>
      <c r="BS146" s="29">
        <f t="shared" si="1501"/>
        <v>821.65763157894719</v>
      </c>
      <c r="BT146" s="29">
        <f t="shared" si="1502"/>
        <v>1143.4634974533108</v>
      </c>
      <c r="BU146" s="29">
        <f t="shared" si="1503"/>
        <v>1112.2611629881151</v>
      </c>
      <c r="BV146" s="29">
        <f t="shared" si="1504"/>
        <v>835.16467741935514</v>
      </c>
      <c r="BW146" s="29">
        <f t="shared" si="1505"/>
        <v>688.74741086587437</v>
      </c>
      <c r="BX146" s="29">
        <f t="shared" si="1506"/>
        <v>437.34172325976232</v>
      </c>
      <c r="BY146" s="29">
        <f t="shared" si="1507"/>
        <v>1015.2801358234295</v>
      </c>
      <c r="BZ146" s="29">
        <f t="shared" si="1508"/>
        <v>952.46689303904918</v>
      </c>
      <c r="CA146" s="29">
        <f t="shared" si="1509"/>
        <v>733.12128183361631</v>
      </c>
      <c r="CB146" s="29">
        <f t="shared" si="1510"/>
        <v>519.20564516129025</v>
      </c>
      <c r="CC146" s="29">
        <f t="shared" si="1511"/>
        <v>678.19005942275044</v>
      </c>
      <c r="CD146" s="29">
        <f t="shared" si="1512"/>
        <v>815.83342105263159</v>
      </c>
      <c r="CE146" s="29">
        <f t="shared" si="1513"/>
        <v>1148.9704244482173</v>
      </c>
      <c r="CF146" s="29">
        <f t="shared" si="1514"/>
        <v>1885.7858998302208</v>
      </c>
      <c r="CG146" s="29">
        <f t="shared" si="1515"/>
        <v>1310.2763073005094</v>
      </c>
      <c r="CH146" s="29">
        <f t="shared" si="1516"/>
        <v>873.81401528013589</v>
      </c>
      <c r="CI146" s="29">
        <f t="shared" si="1517"/>
        <v>1526.7945331069609</v>
      </c>
      <c r="CJ146" s="29">
        <f t="shared" si="1518"/>
        <v>986.67741935483866</v>
      </c>
      <c r="CK146" s="29">
        <f t="shared" si="1519"/>
        <v>1693.0870373514431</v>
      </c>
      <c r="CL146" s="29">
        <f t="shared" si="1520"/>
        <v>2024.6203395585737</v>
      </c>
      <c r="CM146" s="29">
        <f t="shared" si="1521"/>
        <v>996.64237691001699</v>
      </c>
      <c r="CN146" s="29">
        <f t="shared" si="1522"/>
        <v>793.15550084889651</v>
      </c>
      <c r="CO146" s="29">
        <f t="shared" si="1523"/>
        <v>1128.2238624787776</v>
      </c>
      <c r="CP146" s="29">
        <f t="shared" si="1524"/>
        <v>1140.1350169779287</v>
      </c>
      <c r="CQ146" s="29">
        <f t="shared" si="1525"/>
        <v>1232.0339303904923</v>
      </c>
      <c r="CR146" s="29">
        <f t="shared" si="1497"/>
        <v>1842.9728353140918</v>
      </c>
      <c r="CS146" s="29">
        <f t="shared" si="1496"/>
        <v>1686.4541595925298</v>
      </c>
      <c r="CT146" s="29">
        <f t="shared" si="1496"/>
        <v>1014.0880730050934</v>
      </c>
      <c r="CU146" s="29">
        <f t="shared" si="1496"/>
        <v>1070.6706281833617</v>
      </c>
      <c r="CV146" s="29">
        <f t="shared" si="1496"/>
        <v>1430.1155312753961</v>
      </c>
      <c r="CW146" s="29">
        <f t="shared" si="1496"/>
        <v>926.03407088221377</v>
      </c>
      <c r="CX146" s="29">
        <f t="shared" si="1899"/>
        <v>2217.5466893039047</v>
      </c>
      <c r="CY146" s="29">
        <f t="shared" si="1899"/>
        <v>1382.4550084889643</v>
      </c>
      <c r="CZ146" s="29">
        <f t="shared" si="1899"/>
        <v>1211.5187221528013</v>
      </c>
      <c r="DA146" s="29">
        <f t="shared" si="1899"/>
        <v>1045.1638370118847</v>
      </c>
      <c r="DB146" s="29">
        <f t="shared" si="1899"/>
        <v>1690.8005093378608</v>
      </c>
      <c r="DC146" s="29">
        <f t="shared" si="1899"/>
        <v>1806.6205432937181</v>
      </c>
      <c r="DD146" s="29">
        <f t="shared" si="1899"/>
        <v>2905.0356536502545</v>
      </c>
      <c r="DE146" s="29">
        <f t="shared" si="1526"/>
        <v>1857.393039049236</v>
      </c>
      <c r="DF146" s="29">
        <f t="shared" si="1527"/>
        <v>1325.9261460101868</v>
      </c>
      <c r="DG146" s="29">
        <f t="shared" si="1528"/>
        <v>2058.2427843803057</v>
      </c>
      <c r="DH146" s="29">
        <f t="shared" si="1529"/>
        <v>1254.5305602716469</v>
      </c>
      <c r="DI146" s="29">
        <f t="shared" si="1530"/>
        <v>1567.1230814940577</v>
      </c>
      <c r="DJ146" s="29">
        <f t="shared" si="1531"/>
        <v>2245.9060526315789</v>
      </c>
      <c r="DK146" s="29">
        <f t="shared" si="1531"/>
        <v>1208.4141341256368</v>
      </c>
      <c r="DL146" s="29">
        <f t="shared" si="1531"/>
        <v>1011.7011884550085</v>
      </c>
      <c r="DM146" s="29">
        <f t="shared" si="1531"/>
        <v>1042.8166893039047</v>
      </c>
      <c r="DN146" s="29">
        <f t="shared" si="1772"/>
        <v>1179.9951867572154</v>
      </c>
      <c r="DO146" s="29">
        <f t="shared" si="1772"/>
        <v>1947.0122580645161</v>
      </c>
      <c r="DP146" s="29">
        <f t="shared" si="1772"/>
        <v>2810.6460101867574</v>
      </c>
      <c r="DQ146" s="105">
        <f t="shared" si="1532"/>
        <v>1745.1175360780985</v>
      </c>
      <c r="DR146" s="51">
        <v>295050</v>
      </c>
      <c r="DS146" s="51">
        <v>295050</v>
      </c>
      <c r="DT146" s="51">
        <v>295050</v>
      </c>
      <c r="DU146" s="51">
        <v>295050</v>
      </c>
      <c r="DV146" s="51">
        <v>295050</v>
      </c>
      <c r="DW146" s="51">
        <v>295050</v>
      </c>
      <c r="DX146" s="51">
        <v>295050</v>
      </c>
      <c r="DY146" s="51">
        <v>295050</v>
      </c>
      <c r="DZ146" s="51">
        <v>295050</v>
      </c>
      <c r="EA146" s="51">
        <v>302918</v>
      </c>
      <c r="EB146" s="51">
        <v>324555</v>
      </c>
      <c r="EC146" s="51">
        <v>324555</v>
      </c>
      <c r="ED146" s="51">
        <v>324555</v>
      </c>
      <c r="EE146" s="51">
        <v>324555</v>
      </c>
      <c r="EF146" s="51">
        <v>324555</v>
      </c>
      <c r="EG146" s="51">
        <v>324555</v>
      </c>
      <c r="EH146" s="51">
        <v>324555</v>
      </c>
      <c r="EI146" s="51">
        <v>324555</v>
      </c>
      <c r="EJ146" s="51">
        <v>324555</v>
      </c>
      <c r="EK146" s="51">
        <v>324555</v>
      </c>
      <c r="EL146" s="51">
        <v>324555</v>
      </c>
      <c r="EM146" s="51">
        <v>332423</v>
      </c>
      <c r="EN146" s="51">
        <v>354060</v>
      </c>
      <c r="EO146" s="51">
        <v>354060</v>
      </c>
      <c r="EP146" s="25">
        <v>354060</v>
      </c>
      <c r="EQ146" s="25">
        <v>354060</v>
      </c>
      <c r="ER146" s="25">
        <v>354060</v>
      </c>
      <c r="ES146" s="25">
        <v>354060</v>
      </c>
      <c r="ET146" s="25">
        <v>354060</v>
      </c>
      <c r="EU146" s="25">
        <v>354060</v>
      </c>
      <c r="EV146" s="25">
        <v>354060</v>
      </c>
      <c r="EW146" s="25">
        <v>354060</v>
      </c>
      <c r="EX146" s="25">
        <v>354060</v>
      </c>
      <c r="EY146" s="25">
        <v>368222</v>
      </c>
      <c r="EZ146" s="25">
        <v>407169</v>
      </c>
      <c r="FA146" s="25">
        <v>407169</v>
      </c>
      <c r="FB146" s="25">
        <v>407169</v>
      </c>
      <c r="FC146" s="25">
        <v>407169</v>
      </c>
      <c r="FD146" s="25">
        <v>407169</v>
      </c>
      <c r="FE146" s="25">
        <v>407169</v>
      </c>
      <c r="FF146" s="25">
        <v>407169</v>
      </c>
      <c r="FG146" s="25">
        <v>407169</v>
      </c>
      <c r="FH146" s="25">
        <v>407169</v>
      </c>
      <c r="FI146" s="25">
        <v>407169</v>
      </c>
      <c r="FJ146" s="25">
        <v>407169</v>
      </c>
      <c r="FK146" s="25">
        <v>407169</v>
      </c>
      <c r="FL146" s="25">
        <v>407169</v>
      </c>
      <c r="FM146" s="25">
        <v>407169</v>
      </c>
      <c r="FN146" s="25">
        <v>407169</v>
      </c>
      <c r="FO146" s="25">
        <v>407169</v>
      </c>
      <c r="FP146" s="25">
        <v>407169</v>
      </c>
      <c r="FQ146" s="75">
        <v>407169</v>
      </c>
      <c r="FR146" s="28">
        <f t="shared" si="1903"/>
        <v>407169</v>
      </c>
      <c r="FS146" s="51">
        <v>0</v>
      </c>
      <c r="FT146" s="51">
        <v>0</v>
      </c>
      <c r="FU146" s="51">
        <v>0</v>
      </c>
      <c r="FV146" s="51">
        <v>0</v>
      </c>
      <c r="FW146" s="51">
        <v>0</v>
      </c>
      <c r="FX146" s="51">
        <v>0</v>
      </c>
      <c r="FY146" s="51">
        <v>0</v>
      </c>
      <c r="FZ146" s="51">
        <v>0</v>
      </c>
      <c r="GA146" s="51">
        <v>0</v>
      </c>
      <c r="GB146" s="51">
        <v>0</v>
      </c>
      <c r="GC146" s="51">
        <v>0</v>
      </c>
      <c r="GD146" s="51">
        <v>0</v>
      </c>
      <c r="GE146" s="51">
        <v>0</v>
      </c>
      <c r="GF146" s="51">
        <v>0</v>
      </c>
      <c r="GG146" s="51">
        <v>0</v>
      </c>
      <c r="GH146" s="51">
        <v>8663.3684999999823</v>
      </c>
      <c r="GI146" s="51">
        <v>0</v>
      </c>
      <c r="GJ146" s="51">
        <v>0</v>
      </c>
      <c r="GK146" s="51">
        <v>0</v>
      </c>
      <c r="GL146" s="51">
        <v>0</v>
      </c>
      <c r="GM146" s="51">
        <v>0</v>
      </c>
      <c r="GN146" s="51">
        <v>0</v>
      </c>
      <c r="GO146" s="51">
        <v>0</v>
      </c>
      <c r="GP146" s="51">
        <v>0</v>
      </c>
      <c r="GQ146" s="25">
        <v>0</v>
      </c>
      <c r="GR146" s="25">
        <v>0</v>
      </c>
      <c r="GS146" s="25">
        <v>0</v>
      </c>
      <c r="GT146" s="25">
        <v>0</v>
      </c>
      <c r="GU146" s="25">
        <v>0</v>
      </c>
      <c r="GV146" s="25">
        <v>0</v>
      </c>
      <c r="GW146" s="25">
        <v>0</v>
      </c>
      <c r="GX146" s="25">
        <v>0</v>
      </c>
      <c r="GY146" s="25">
        <v>0</v>
      </c>
      <c r="GZ146" s="25">
        <v>0</v>
      </c>
      <c r="HA146" s="25">
        <v>0</v>
      </c>
      <c r="HB146" s="25">
        <v>0</v>
      </c>
      <c r="HC146" s="75">
        <v>0</v>
      </c>
      <c r="HD146" s="75">
        <v>0</v>
      </c>
      <c r="HE146" s="75">
        <v>0</v>
      </c>
      <c r="HF146" s="75">
        <v>0</v>
      </c>
      <c r="HG146" s="75">
        <v>0</v>
      </c>
      <c r="HH146" s="75">
        <v>0</v>
      </c>
      <c r="HI146" s="75">
        <v>0</v>
      </c>
      <c r="HJ146" s="75">
        <v>0</v>
      </c>
      <c r="HK146" s="75">
        <v>0</v>
      </c>
      <c r="HL146" s="75">
        <v>0</v>
      </c>
      <c r="HM146" s="75">
        <v>0</v>
      </c>
      <c r="HN146" s="75">
        <v>0</v>
      </c>
      <c r="HO146" s="75">
        <v>0</v>
      </c>
      <c r="HP146" s="75">
        <v>0</v>
      </c>
      <c r="HQ146" s="75">
        <v>0</v>
      </c>
      <c r="HR146" s="75">
        <v>14558</v>
      </c>
      <c r="HS146" s="51">
        <f t="shared" si="1265"/>
        <v>295050</v>
      </c>
      <c r="HT146" s="51">
        <f t="shared" si="1266"/>
        <v>295050</v>
      </c>
      <c r="HU146" s="51">
        <f t="shared" si="1267"/>
        <v>295050</v>
      </c>
      <c r="HV146" s="51">
        <f t="shared" si="1268"/>
        <v>295050</v>
      </c>
      <c r="HW146" s="51">
        <f t="shared" si="1269"/>
        <v>295050</v>
      </c>
      <c r="HX146" s="51">
        <f t="shared" si="1270"/>
        <v>295050</v>
      </c>
      <c r="HY146" s="51">
        <f t="shared" si="1271"/>
        <v>295050</v>
      </c>
      <c r="HZ146" s="51">
        <f t="shared" si="1272"/>
        <v>295050</v>
      </c>
      <c r="IA146" s="51">
        <f t="shared" si="1273"/>
        <v>295050</v>
      </c>
      <c r="IB146" s="51">
        <f t="shared" si="1274"/>
        <v>302918</v>
      </c>
      <c r="IC146" s="51">
        <f t="shared" si="1275"/>
        <v>324555</v>
      </c>
      <c r="ID146" s="51">
        <f t="shared" si="1276"/>
        <v>324555</v>
      </c>
      <c r="IE146" s="51">
        <f t="shared" si="1277"/>
        <v>324555</v>
      </c>
      <c r="IF146" s="51">
        <f t="shared" si="1278"/>
        <v>324555</v>
      </c>
      <c r="IG146" s="51">
        <f t="shared" si="1279"/>
        <v>324555</v>
      </c>
      <c r="IH146" s="51">
        <f t="shared" si="1280"/>
        <v>333218.36849999998</v>
      </c>
      <c r="II146" s="51">
        <f t="shared" si="1281"/>
        <v>324555</v>
      </c>
      <c r="IJ146" s="51">
        <f t="shared" si="1282"/>
        <v>324555</v>
      </c>
      <c r="IK146" s="51">
        <f t="shared" si="1283"/>
        <v>324555</v>
      </c>
      <c r="IL146" s="51">
        <f t="shared" si="1284"/>
        <v>324555</v>
      </c>
      <c r="IM146" s="51">
        <f t="shared" si="1285"/>
        <v>324555</v>
      </c>
      <c r="IN146" s="51">
        <f t="shared" si="1286"/>
        <v>332423</v>
      </c>
      <c r="IO146" s="51">
        <f t="shared" si="1287"/>
        <v>354060</v>
      </c>
      <c r="IP146" s="51">
        <f t="shared" si="1288"/>
        <v>354060</v>
      </c>
      <c r="IQ146" s="51">
        <f t="shared" si="1900"/>
        <v>354060</v>
      </c>
      <c r="IR146" s="51">
        <f t="shared" si="1901"/>
        <v>354060</v>
      </c>
      <c r="IS146" s="51">
        <f t="shared" si="1618"/>
        <v>354060</v>
      </c>
      <c r="IT146" s="51">
        <f t="shared" si="1619"/>
        <v>354060</v>
      </c>
      <c r="IU146" s="51">
        <f t="shared" si="1136"/>
        <v>354060</v>
      </c>
      <c r="IV146" s="51">
        <f t="shared" si="1137"/>
        <v>354060</v>
      </c>
      <c r="IW146" s="51">
        <f t="shared" si="1889"/>
        <v>354060</v>
      </c>
      <c r="IX146" s="25">
        <f t="shared" si="1289"/>
        <v>354060</v>
      </c>
      <c r="IY146" s="25">
        <f t="shared" si="2136"/>
        <v>354060</v>
      </c>
      <c r="IZ146" s="25">
        <f t="shared" si="2137"/>
        <v>368222</v>
      </c>
      <c r="JA146" s="25">
        <f t="shared" si="1896"/>
        <v>407169</v>
      </c>
      <c r="JB146" s="25">
        <f t="shared" si="1293"/>
        <v>407169</v>
      </c>
      <c r="JC146" s="25">
        <f t="shared" si="1294"/>
        <v>407169</v>
      </c>
      <c r="JD146" s="25">
        <f t="shared" si="1892"/>
        <v>407169</v>
      </c>
      <c r="JE146" s="25">
        <f t="shared" si="1893"/>
        <v>407169</v>
      </c>
      <c r="JF146" s="25">
        <f t="shared" si="1897"/>
        <v>407169</v>
      </c>
      <c r="JG146" s="25">
        <f t="shared" si="1898"/>
        <v>407169</v>
      </c>
      <c r="JH146" s="25">
        <f t="shared" si="1736"/>
        <v>407169</v>
      </c>
      <c r="JI146" s="25">
        <f t="shared" si="1737"/>
        <v>407169</v>
      </c>
      <c r="JJ146" s="25">
        <f t="shared" si="1854"/>
        <v>407169</v>
      </c>
      <c r="JK146" s="25">
        <f t="shared" si="1855"/>
        <v>407169</v>
      </c>
      <c r="JL146" s="25">
        <f t="shared" si="1894"/>
        <v>407169</v>
      </c>
      <c r="JM146" s="25">
        <f t="shared" si="1895"/>
        <v>407169</v>
      </c>
      <c r="JN146" s="25">
        <f t="shared" si="1295"/>
        <v>407169</v>
      </c>
      <c r="JO146" s="25">
        <f t="shared" si="1296"/>
        <v>407169</v>
      </c>
      <c r="JP146" s="25">
        <f t="shared" si="2065"/>
        <v>407169</v>
      </c>
      <c r="JQ146" s="25">
        <f t="shared" si="2066"/>
        <v>407169</v>
      </c>
      <c r="JR146" s="25">
        <f t="shared" si="2067"/>
        <v>421727</v>
      </c>
      <c r="JS146" s="28">
        <f t="shared" si="1941"/>
        <v>410808.5</v>
      </c>
      <c r="JT146" s="30">
        <f t="shared" si="1138"/>
        <v>150</v>
      </c>
      <c r="JU146" s="30">
        <f t="shared" si="1139"/>
        <v>150</v>
      </c>
      <c r="JV146" s="30">
        <f t="shared" si="1140"/>
        <v>150</v>
      </c>
      <c r="JW146" s="30">
        <f t="shared" si="1141"/>
        <v>150</v>
      </c>
      <c r="JX146" s="30">
        <f t="shared" si="1142"/>
        <v>150</v>
      </c>
      <c r="JY146" s="30">
        <f t="shared" si="1143"/>
        <v>150</v>
      </c>
      <c r="JZ146" s="30">
        <f t="shared" si="1144"/>
        <v>150</v>
      </c>
      <c r="KA146" s="30">
        <f t="shared" si="1145"/>
        <v>150</v>
      </c>
      <c r="KB146" s="30">
        <f t="shared" si="1146"/>
        <v>150</v>
      </c>
      <c r="KC146" s="30">
        <f t="shared" si="1147"/>
        <v>154</v>
      </c>
      <c r="KD146" s="30">
        <f t="shared" si="1148"/>
        <v>165</v>
      </c>
      <c r="KE146" s="30">
        <f t="shared" si="1149"/>
        <v>165</v>
      </c>
      <c r="KF146" s="30">
        <f t="shared" si="1150"/>
        <v>165</v>
      </c>
      <c r="KG146" s="30">
        <f t="shared" si="1151"/>
        <v>165</v>
      </c>
      <c r="KH146" s="30">
        <f t="shared" si="1152"/>
        <v>165</v>
      </c>
      <c r="KI146" s="30">
        <f t="shared" si="1153"/>
        <v>169.40435612608033</v>
      </c>
      <c r="KJ146" s="30">
        <f t="shared" si="1154"/>
        <v>165</v>
      </c>
      <c r="KK146" s="30">
        <f t="shared" si="1155"/>
        <v>165</v>
      </c>
      <c r="KL146" s="30">
        <f t="shared" si="1156"/>
        <v>165</v>
      </c>
      <c r="KM146" s="30">
        <f t="shared" si="1157"/>
        <v>165</v>
      </c>
      <c r="KN146" s="30">
        <f t="shared" si="1158"/>
        <v>165</v>
      </c>
      <c r="KO146" s="30">
        <f t="shared" si="1159"/>
        <v>169</v>
      </c>
      <c r="KP146" s="30">
        <f t="shared" si="1160"/>
        <v>180</v>
      </c>
      <c r="KQ146" s="30">
        <f t="shared" si="1161"/>
        <v>180</v>
      </c>
      <c r="KR146" s="30">
        <f t="shared" si="1162"/>
        <v>180</v>
      </c>
      <c r="KS146" s="30">
        <f t="shared" si="1163"/>
        <v>180</v>
      </c>
      <c r="KT146" s="30">
        <f t="shared" si="1164"/>
        <v>180</v>
      </c>
      <c r="KU146" s="30">
        <f t="shared" si="1165"/>
        <v>180</v>
      </c>
      <c r="KV146" s="30">
        <f t="shared" si="1166"/>
        <v>180</v>
      </c>
      <c r="KW146" s="30">
        <f t="shared" si="1167"/>
        <v>180</v>
      </c>
      <c r="KX146" s="30">
        <f t="shared" si="1168"/>
        <v>180</v>
      </c>
      <c r="KY146" s="30">
        <f t="shared" si="1169"/>
        <v>180</v>
      </c>
      <c r="KZ146" s="30">
        <f t="shared" si="1170"/>
        <v>180</v>
      </c>
      <c r="LA146" s="30">
        <f t="shared" si="1171"/>
        <v>187.19979664463651</v>
      </c>
      <c r="LB146" s="30">
        <f t="shared" si="1171"/>
        <v>207</v>
      </c>
      <c r="LC146" s="30">
        <f t="shared" si="1171"/>
        <v>207</v>
      </c>
      <c r="LD146" s="30">
        <f t="shared" si="1171"/>
        <v>207</v>
      </c>
      <c r="LE146" s="30">
        <f t="shared" si="1369"/>
        <v>207</v>
      </c>
      <c r="LF146" s="30">
        <f t="shared" si="1369"/>
        <v>207</v>
      </c>
      <c r="LG146" s="30">
        <f t="shared" si="1369"/>
        <v>207</v>
      </c>
      <c r="LH146" s="30">
        <f t="shared" si="1369"/>
        <v>207</v>
      </c>
      <c r="LI146" s="30">
        <f t="shared" si="1369"/>
        <v>207</v>
      </c>
      <c r="LJ146" s="30">
        <f t="shared" si="1533"/>
        <v>207</v>
      </c>
      <c r="LK146" s="30">
        <f t="shared" si="1533"/>
        <v>207</v>
      </c>
      <c r="LL146" s="30">
        <f t="shared" si="1533"/>
        <v>207</v>
      </c>
      <c r="LM146" s="30">
        <f t="shared" si="1533"/>
        <v>207</v>
      </c>
      <c r="LN146" s="30">
        <f t="shared" si="1533"/>
        <v>207</v>
      </c>
      <c r="LO146" s="30">
        <f t="shared" si="1533"/>
        <v>207</v>
      </c>
      <c r="LP146" s="30">
        <f t="shared" si="1533"/>
        <v>207</v>
      </c>
      <c r="LQ146" s="30">
        <f t="shared" si="2068"/>
        <v>207</v>
      </c>
      <c r="LR146" s="30">
        <f t="shared" si="2068"/>
        <v>207</v>
      </c>
      <c r="LS146" s="30">
        <f t="shared" si="2068"/>
        <v>214.40111845449923</v>
      </c>
      <c r="LT146" s="69">
        <f t="shared" si="1976"/>
        <v>208.85027961362482</v>
      </c>
      <c r="LU146" s="40">
        <f t="shared" si="1977"/>
        <v>207</v>
      </c>
      <c r="LV146" s="40">
        <f t="shared" si="1978"/>
        <v>7.4011184544992377</v>
      </c>
    </row>
    <row r="147" spans="1:334" x14ac:dyDescent="0.25">
      <c r="A147" s="21">
        <f t="shared" si="1979"/>
        <v>146</v>
      </c>
      <c r="B147" s="22" t="s">
        <v>6</v>
      </c>
      <c r="C147" s="21" t="s">
        <v>583</v>
      </c>
      <c r="D147" s="22" t="s">
        <v>7</v>
      </c>
      <c r="E147" s="23" t="s">
        <v>797</v>
      </c>
      <c r="F147" s="21" t="s">
        <v>1041</v>
      </c>
      <c r="G147" s="23" t="s">
        <v>104</v>
      </c>
      <c r="H147" s="24" t="s">
        <v>289</v>
      </c>
      <c r="I147" s="21" t="s">
        <v>196</v>
      </c>
      <c r="J147" s="94">
        <v>41297</v>
      </c>
      <c r="K147" s="94">
        <v>43030</v>
      </c>
      <c r="L147" s="21" t="s">
        <v>275</v>
      </c>
      <c r="M147" s="51">
        <v>140</v>
      </c>
      <c r="N147" s="51">
        <v>234</v>
      </c>
      <c r="O147" s="26">
        <v>0.13</v>
      </c>
      <c r="P147" s="52">
        <v>234155</v>
      </c>
      <c r="Q147" s="52">
        <v>120606</v>
      </c>
      <c r="R147" s="52">
        <v>218831</v>
      </c>
      <c r="S147" s="52">
        <v>495000</v>
      </c>
      <c r="T147" s="51">
        <v>443909</v>
      </c>
      <c r="U147" s="51">
        <v>197717.12</v>
      </c>
      <c r="V147" s="51">
        <v>110698.88000000003</v>
      </c>
      <c r="W147" s="51">
        <v>159792.32999999999</v>
      </c>
      <c r="X147" s="51">
        <v>316372.18999999994</v>
      </c>
      <c r="Y147" s="51">
        <v>389353</v>
      </c>
      <c r="Z147" s="51">
        <v>419722.97</v>
      </c>
      <c r="AA147" s="51">
        <v>332262.82999999996</v>
      </c>
      <c r="AB147" s="51">
        <v>257255.38999999998</v>
      </c>
      <c r="AC147" s="51">
        <v>234077.71999999994</v>
      </c>
      <c r="AD147" s="51">
        <v>211906</v>
      </c>
      <c r="AE147" s="51">
        <v>511262.45</v>
      </c>
      <c r="AF147" s="51">
        <v>475101.73</v>
      </c>
      <c r="AG147" s="51">
        <v>184532.77</v>
      </c>
      <c r="AH147" s="51">
        <v>284717</v>
      </c>
      <c r="AI147" s="51">
        <v>267765</v>
      </c>
      <c r="AJ147" s="51">
        <v>318682</v>
      </c>
      <c r="AK147" s="51">
        <v>746619</v>
      </c>
      <c r="AL147" s="51">
        <v>471722</v>
      </c>
      <c r="AM147" s="51">
        <v>268182.38</v>
      </c>
      <c r="AN147" s="51">
        <v>393738.31</v>
      </c>
      <c r="AO147" s="51">
        <v>498821.64</v>
      </c>
      <c r="AP147" s="51">
        <v>341450.86</v>
      </c>
      <c r="AQ147" s="51">
        <v>789481.26</v>
      </c>
      <c r="AR147" s="51">
        <v>601616.63</v>
      </c>
      <c r="AS147" s="51">
        <v>256437.5</v>
      </c>
      <c r="AT147" s="51">
        <v>355053.34</v>
      </c>
      <c r="AU147" s="25">
        <v>485891.85688531445</v>
      </c>
      <c r="AV147" s="25">
        <v>260348.59087054402</v>
      </c>
      <c r="AW147" s="25">
        <v>1032404</v>
      </c>
      <c r="AX147" s="25">
        <v>636560.51</v>
      </c>
      <c r="AY147" s="25">
        <v>457527.35</v>
      </c>
      <c r="AZ147" s="25">
        <v>472576.69</v>
      </c>
      <c r="BA147" s="25">
        <v>555071.16129278357</v>
      </c>
      <c r="BB147" s="25">
        <v>390864</v>
      </c>
      <c r="BC147" s="25">
        <v>743958.82</v>
      </c>
      <c r="BD147" s="75">
        <v>718376.71</v>
      </c>
      <c r="BE147" s="75">
        <v>390612.23</v>
      </c>
      <c r="BF147" s="75">
        <v>354981.5</v>
      </c>
      <c r="BG147" s="75">
        <v>393655.54</v>
      </c>
      <c r="BH147" s="75">
        <v>453430.68</v>
      </c>
      <c r="BI147" s="75">
        <v>746183.47</v>
      </c>
      <c r="BJ147" s="75">
        <v>471526</v>
      </c>
      <c r="BK147" s="75">
        <v>372848.11</v>
      </c>
      <c r="BL147" s="75">
        <v>526013.06999999995</v>
      </c>
      <c r="BM147" s="75">
        <v>375584.31</v>
      </c>
      <c r="BN147" s="75">
        <v>515592.96000000002</v>
      </c>
      <c r="BO147" s="75">
        <v>692366</v>
      </c>
      <c r="BP147" s="28">
        <f t="shared" si="1902"/>
        <v>527389.08499999996</v>
      </c>
      <c r="BQ147" s="29">
        <f t="shared" si="1499"/>
        <v>1672.5357142857142</v>
      </c>
      <c r="BR147" s="29">
        <f t="shared" si="1500"/>
        <v>861.47142857142853</v>
      </c>
      <c r="BS147" s="29">
        <f t="shared" si="1501"/>
        <v>1563.0785714285714</v>
      </c>
      <c r="BT147" s="29">
        <f t="shared" si="1502"/>
        <v>3535.7142857142858</v>
      </c>
      <c r="BU147" s="29">
        <f t="shared" si="1503"/>
        <v>3170.7785714285715</v>
      </c>
      <c r="BV147" s="29">
        <f t="shared" si="1504"/>
        <v>1412.2651428571428</v>
      </c>
      <c r="BW147" s="29">
        <f t="shared" si="1505"/>
        <v>790.70628571428597</v>
      </c>
      <c r="BX147" s="29">
        <f t="shared" si="1506"/>
        <v>1141.3737857142855</v>
      </c>
      <c r="BY147" s="29">
        <f t="shared" si="1507"/>
        <v>2259.8013571428569</v>
      </c>
      <c r="BZ147" s="29">
        <f t="shared" si="1508"/>
        <v>2781.0928571428572</v>
      </c>
      <c r="CA147" s="29">
        <f t="shared" si="1509"/>
        <v>2998.021214285714</v>
      </c>
      <c r="CB147" s="29">
        <f t="shared" si="1510"/>
        <v>2373.3059285714285</v>
      </c>
      <c r="CC147" s="29">
        <f t="shared" si="1511"/>
        <v>1837.5384999999999</v>
      </c>
      <c r="CD147" s="29">
        <f t="shared" si="1512"/>
        <v>1671.9837142857139</v>
      </c>
      <c r="CE147" s="29">
        <f t="shared" si="1513"/>
        <v>1513.6142857142856</v>
      </c>
      <c r="CF147" s="29">
        <f t="shared" si="1514"/>
        <v>3651.874642857143</v>
      </c>
      <c r="CG147" s="29">
        <f t="shared" si="1515"/>
        <v>3393.5837857142856</v>
      </c>
      <c r="CH147" s="29">
        <f t="shared" si="1516"/>
        <v>1318.0912142857142</v>
      </c>
      <c r="CI147" s="29">
        <f t="shared" si="1517"/>
        <v>2033.6928571428571</v>
      </c>
      <c r="CJ147" s="29">
        <f t="shared" si="1518"/>
        <v>1912.6071428571429</v>
      </c>
      <c r="CK147" s="29">
        <f t="shared" si="1519"/>
        <v>2276.3000000000002</v>
      </c>
      <c r="CL147" s="29">
        <f t="shared" si="1520"/>
        <v>5332.9928571428572</v>
      </c>
      <c r="CM147" s="29">
        <f t="shared" si="1521"/>
        <v>3369.4428571428571</v>
      </c>
      <c r="CN147" s="29">
        <f t="shared" si="1522"/>
        <v>1915.5884285714285</v>
      </c>
      <c r="CO147" s="29">
        <f t="shared" si="1523"/>
        <v>2812.4164999999998</v>
      </c>
      <c r="CP147" s="29">
        <f t="shared" si="1524"/>
        <v>3563.0117142857143</v>
      </c>
      <c r="CQ147" s="29">
        <f t="shared" si="1525"/>
        <v>2438.9347142857141</v>
      </c>
      <c r="CR147" s="29">
        <f t="shared" si="1497"/>
        <v>5639.1518571428569</v>
      </c>
      <c r="CS147" s="29">
        <f t="shared" si="1496"/>
        <v>4297.2616428571428</v>
      </c>
      <c r="CT147" s="29">
        <f t="shared" si="1496"/>
        <v>1831.6964285714287</v>
      </c>
      <c r="CU147" s="29">
        <f t="shared" si="1496"/>
        <v>2536.0952857142861</v>
      </c>
      <c r="CV147" s="29">
        <f t="shared" si="1496"/>
        <v>3470.6561206093888</v>
      </c>
      <c r="CW147" s="29">
        <f t="shared" si="1496"/>
        <v>1859.6327919324574</v>
      </c>
      <c r="CX147" s="29">
        <f t="shared" si="1899"/>
        <v>7374.3142857142857</v>
      </c>
      <c r="CY147" s="29">
        <f t="shared" si="1899"/>
        <v>4546.8607857142861</v>
      </c>
      <c r="CZ147" s="29">
        <f t="shared" si="1899"/>
        <v>3268.0524999999998</v>
      </c>
      <c r="DA147" s="29">
        <f t="shared" si="1899"/>
        <v>3375.5477857142855</v>
      </c>
      <c r="DB147" s="29">
        <f t="shared" si="1899"/>
        <v>3964.7940092341682</v>
      </c>
      <c r="DC147" s="29">
        <f t="shared" si="1899"/>
        <v>2791.8857142857141</v>
      </c>
      <c r="DD147" s="29">
        <f t="shared" si="1899"/>
        <v>5313.9915714285708</v>
      </c>
      <c r="DE147" s="29">
        <f t="shared" si="1526"/>
        <v>5131.2622142857144</v>
      </c>
      <c r="DF147" s="29">
        <f t="shared" si="1527"/>
        <v>2790.0873571428569</v>
      </c>
      <c r="DG147" s="29">
        <f t="shared" si="1528"/>
        <v>2535.582142857143</v>
      </c>
      <c r="DH147" s="29">
        <f t="shared" si="1529"/>
        <v>2811.8252857142857</v>
      </c>
      <c r="DI147" s="29">
        <f t="shared" si="1530"/>
        <v>3238.7905714285712</v>
      </c>
      <c r="DJ147" s="29">
        <f t="shared" si="1531"/>
        <v>5329.881928571428</v>
      </c>
      <c r="DK147" s="29">
        <f t="shared" si="1531"/>
        <v>3368.042857142857</v>
      </c>
      <c r="DL147" s="29">
        <f t="shared" si="1531"/>
        <v>2663.2007857142858</v>
      </c>
      <c r="DM147" s="29">
        <f t="shared" si="1531"/>
        <v>3757.2362142857141</v>
      </c>
      <c r="DN147" s="29">
        <f t="shared" si="1772"/>
        <v>2682.7450714285715</v>
      </c>
      <c r="DO147" s="29">
        <f t="shared" si="1772"/>
        <v>3682.8068571428571</v>
      </c>
      <c r="DP147" s="29">
        <f t="shared" si="1772"/>
        <v>4945.471428571429</v>
      </c>
      <c r="DQ147" s="105">
        <f t="shared" si="1532"/>
        <v>3767.0648928571427</v>
      </c>
      <c r="DR147" s="51">
        <v>90090</v>
      </c>
      <c r="DS147" s="51">
        <v>90000</v>
      </c>
      <c r="DT147" s="51">
        <v>90000</v>
      </c>
      <c r="DU147" s="51">
        <v>90000</v>
      </c>
      <c r="DV147" s="51">
        <v>90000</v>
      </c>
      <c r="DW147" s="51">
        <v>90000</v>
      </c>
      <c r="DX147" s="51">
        <v>90000</v>
      </c>
      <c r="DY147" s="51">
        <v>90000</v>
      </c>
      <c r="DZ147" s="51">
        <v>90000</v>
      </c>
      <c r="EA147" s="51">
        <v>91680</v>
      </c>
      <c r="EB147" s="51">
        <v>96300</v>
      </c>
      <c r="EC147" s="51">
        <v>96300</v>
      </c>
      <c r="ED147" s="51">
        <v>96300</v>
      </c>
      <c r="EE147" s="51">
        <v>96300</v>
      </c>
      <c r="EF147" s="51">
        <v>96300</v>
      </c>
      <c r="EG147" s="51">
        <v>96300</v>
      </c>
      <c r="EH147" s="51">
        <v>96300</v>
      </c>
      <c r="EI147" s="51">
        <v>96300</v>
      </c>
      <c r="EJ147" s="51">
        <v>96300</v>
      </c>
      <c r="EK147" s="51">
        <v>96300</v>
      </c>
      <c r="EL147" s="51">
        <v>96300</v>
      </c>
      <c r="EM147" s="51">
        <v>98098</v>
      </c>
      <c r="EN147" s="51">
        <v>103041</v>
      </c>
      <c r="EO147" s="51">
        <v>103041</v>
      </c>
      <c r="EP147" s="25">
        <v>103041</v>
      </c>
      <c r="EQ147" s="25">
        <v>103041</v>
      </c>
      <c r="ER147" s="25">
        <v>103041</v>
      </c>
      <c r="ES147" s="25">
        <v>103041</v>
      </c>
      <c r="ET147" s="25">
        <v>103041</v>
      </c>
      <c r="EU147" s="25">
        <v>103041</v>
      </c>
      <c r="EV147" s="25">
        <v>103041</v>
      </c>
      <c r="EW147" s="25">
        <v>103041</v>
      </c>
      <c r="EX147" s="25">
        <v>103041</v>
      </c>
      <c r="EY147" s="25">
        <v>104964</v>
      </c>
      <c r="EZ147" s="25">
        <v>110254</v>
      </c>
      <c r="FA147" s="25">
        <v>110254</v>
      </c>
      <c r="FB147" s="25">
        <v>110254</v>
      </c>
      <c r="FC147" s="25">
        <v>110254</v>
      </c>
      <c r="FD147" s="25">
        <v>110254</v>
      </c>
      <c r="FE147" s="25">
        <v>110254</v>
      </c>
      <c r="FF147" s="25">
        <v>110254</v>
      </c>
      <c r="FG147" s="25">
        <v>110254</v>
      </c>
      <c r="FH147" s="25">
        <v>110254</v>
      </c>
      <c r="FI147" s="25">
        <v>110254</v>
      </c>
      <c r="FJ147" s="25">
        <v>110254</v>
      </c>
      <c r="FK147" s="25">
        <v>112312</v>
      </c>
      <c r="FL147" s="25">
        <v>117972</v>
      </c>
      <c r="FM147" s="25">
        <v>117972</v>
      </c>
      <c r="FN147" s="25">
        <v>117972</v>
      </c>
      <c r="FO147" s="25">
        <v>117972</v>
      </c>
      <c r="FP147" s="25">
        <v>117972</v>
      </c>
      <c r="FQ147" s="75">
        <v>117972</v>
      </c>
      <c r="FR147" s="28">
        <f t="shared" si="1903"/>
        <v>117972</v>
      </c>
      <c r="FS147" s="51">
        <v>0</v>
      </c>
      <c r="FT147" s="51">
        <v>0</v>
      </c>
      <c r="FU147" s="51">
        <v>0</v>
      </c>
      <c r="FV147" s="51">
        <v>0</v>
      </c>
      <c r="FW147" s="51">
        <v>0</v>
      </c>
      <c r="FX147" s="51">
        <v>0</v>
      </c>
      <c r="FY147" s="51">
        <v>0</v>
      </c>
      <c r="FZ147" s="51">
        <v>0</v>
      </c>
      <c r="GA147" s="51">
        <v>0</v>
      </c>
      <c r="GB147" s="51">
        <v>0</v>
      </c>
      <c r="GC147" s="51">
        <v>0</v>
      </c>
      <c r="GD147" s="51">
        <v>0</v>
      </c>
      <c r="GE147" s="51">
        <v>0</v>
      </c>
      <c r="GF147" s="51">
        <v>0</v>
      </c>
      <c r="GG147" s="51">
        <v>0</v>
      </c>
      <c r="GH147" s="51">
        <v>0</v>
      </c>
      <c r="GI147" s="51">
        <v>0</v>
      </c>
      <c r="GJ147" s="51">
        <v>0</v>
      </c>
      <c r="GK147" s="51">
        <v>0</v>
      </c>
      <c r="GL147" s="51">
        <v>0</v>
      </c>
      <c r="GM147" s="51">
        <v>0</v>
      </c>
      <c r="GN147" s="51">
        <v>0</v>
      </c>
      <c r="GO147" s="51">
        <v>0</v>
      </c>
      <c r="GP147" s="51">
        <v>0</v>
      </c>
      <c r="GQ147" s="25">
        <v>0</v>
      </c>
      <c r="GR147" s="25">
        <v>0</v>
      </c>
      <c r="GS147" s="25">
        <v>0</v>
      </c>
      <c r="GT147" s="25">
        <v>0</v>
      </c>
      <c r="GU147" s="25">
        <v>0</v>
      </c>
      <c r="GV147" s="25">
        <v>0</v>
      </c>
      <c r="GW147" s="25">
        <v>0</v>
      </c>
      <c r="GX147" s="25">
        <v>0</v>
      </c>
      <c r="GY147" s="25">
        <v>0</v>
      </c>
      <c r="GZ147" s="25">
        <v>29249</v>
      </c>
      <c r="HA147" s="25">
        <v>0</v>
      </c>
      <c r="HB147" s="25">
        <v>0</v>
      </c>
      <c r="HC147" s="75">
        <v>0</v>
      </c>
      <c r="HD147" s="75">
        <v>0</v>
      </c>
      <c r="HE147" s="75">
        <v>0</v>
      </c>
      <c r="HF147" s="75">
        <v>0</v>
      </c>
      <c r="HG147" s="75">
        <v>0</v>
      </c>
      <c r="HH147" s="75">
        <v>0</v>
      </c>
      <c r="HI147" s="75">
        <v>0</v>
      </c>
      <c r="HJ147" s="75">
        <v>0</v>
      </c>
      <c r="HK147" s="75">
        <v>0</v>
      </c>
      <c r="HL147" s="75">
        <v>0</v>
      </c>
      <c r="HM147" s="75">
        <v>0</v>
      </c>
      <c r="HN147" s="75">
        <v>0</v>
      </c>
      <c r="HO147" s="75">
        <v>0</v>
      </c>
      <c r="HP147" s="75">
        <v>0</v>
      </c>
      <c r="HQ147" s="75">
        <v>0</v>
      </c>
      <c r="HR147" s="75">
        <v>0</v>
      </c>
      <c r="HS147" s="51">
        <f t="shared" si="1265"/>
        <v>90090</v>
      </c>
      <c r="HT147" s="51">
        <f t="shared" si="1266"/>
        <v>90000</v>
      </c>
      <c r="HU147" s="51">
        <f t="shared" si="1267"/>
        <v>90000</v>
      </c>
      <c r="HV147" s="51">
        <f t="shared" si="1268"/>
        <v>90000</v>
      </c>
      <c r="HW147" s="51">
        <f t="shared" si="1269"/>
        <v>90000</v>
      </c>
      <c r="HX147" s="51">
        <f t="shared" si="1270"/>
        <v>90000</v>
      </c>
      <c r="HY147" s="51">
        <f t="shared" si="1271"/>
        <v>90000</v>
      </c>
      <c r="HZ147" s="51">
        <f t="shared" si="1272"/>
        <v>90000</v>
      </c>
      <c r="IA147" s="51">
        <f t="shared" si="1273"/>
        <v>90000</v>
      </c>
      <c r="IB147" s="51">
        <f t="shared" si="1274"/>
        <v>91680</v>
      </c>
      <c r="IC147" s="51">
        <f t="shared" si="1275"/>
        <v>96300</v>
      </c>
      <c r="ID147" s="51">
        <f t="shared" si="1276"/>
        <v>96300</v>
      </c>
      <c r="IE147" s="51">
        <f t="shared" si="1277"/>
        <v>96300</v>
      </c>
      <c r="IF147" s="51">
        <f t="shared" si="1278"/>
        <v>96300</v>
      </c>
      <c r="IG147" s="51">
        <f t="shared" si="1279"/>
        <v>96300</v>
      </c>
      <c r="IH147" s="51">
        <f t="shared" si="1280"/>
        <v>96300</v>
      </c>
      <c r="II147" s="51">
        <f t="shared" si="1281"/>
        <v>96300</v>
      </c>
      <c r="IJ147" s="51">
        <f t="shared" si="1282"/>
        <v>96300</v>
      </c>
      <c r="IK147" s="51">
        <f t="shared" si="1283"/>
        <v>96300</v>
      </c>
      <c r="IL147" s="51">
        <f t="shared" si="1284"/>
        <v>96300</v>
      </c>
      <c r="IM147" s="51">
        <f t="shared" si="1285"/>
        <v>96300</v>
      </c>
      <c r="IN147" s="51">
        <f t="shared" si="1286"/>
        <v>98098</v>
      </c>
      <c r="IO147" s="51">
        <f t="shared" si="1287"/>
        <v>103041</v>
      </c>
      <c r="IP147" s="51">
        <f t="shared" si="1288"/>
        <v>103041</v>
      </c>
      <c r="IQ147" s="51">
        <f t="shared" si="1900"/>
        <v>103041</v>
      </c>
      <c r="IR147" s="51">
        <f t="shared" si="1901"/>
        <v>103041</v>
      </c>
      <c r="IS147" s="51">
        <f t="shared" si="1618"/>
        <v>103041</v>
      </c>
      <c r="IT147" s="51">
        <f t="shared" si="1619"/>
        <v>103041</v>
      </c>
      <c r="IU147" s="51">
        <f t="shared" si="1136"/>
        <v>103041</v>
      </c>
      <c r="IV147" s="51">
        <f t="shared" si="1137"/>
        <v>103041</v>
      </c>
      <c r="IW147" s="51">
        <f t="shared" si="1889"/>
        <v>103041</v>
      </c>
      <c r="IX147" s="25">
        <f t="shared" si="1289"/>
        <v>103041</v>
      </c>
      <c r="IY147" s="25">
        <f t="shared" si="2136"/>
        <v>103041</v>
      </c>
      <c r="IZ147" s="25">
        <f t="shared" si="2137"/>
        <v>134213</v>
      </c>
      <c r="JA147" s="25">
        <f t="shared" si="1896"/>
        <v>110254</v>
      </c>
      <c r="JB147" s="25">
        <f t="shared" si="1293"/>
        <v>110254</v>
      </c>
      <c r="JC147" s="25">
        <f t="shared" si="1294"/>
        <v>110254</v>
      </c>
      <c r="JD147" s="25">
        <f t="shared" si="1892"/>
        <v>110254</v>
      </c>
      <c r="JE147" s="25">
        <f t="shared" si="1893"/>
        <v>110254</v>
      </c>
      <c r="JF147" s="25">
        <f t="shared" si="1897"/>
        <v>110254</v>
      </c>
      <c r="JG147" s="25">
        <f t="shared" si="1898"/>
        <v>110254</v>
      </c>
      <c r="JH147" s="25">
        <f t="shared" si="1736"/>
        <v>110254</v>
      </c>
      <c r="JI147" s="25">
        <f t="shared" si="1737"/>
        <v>110254</v>
      </c>
      <c r="JJ147" s="25">
        <f t="shared" si="1854"/>
        <v>110254</v>
      </c>
      <c r="JK147" s="25">
        <f t="shared" si="1855"/>
        <v>110254</v>
      </c>
      <c r="JL147" s="25">
        <f t="shared" si="1894"/>
        <v>112312</v>
      </c>
      <c r="JM147" s="25">
        <f t="shared" si="1895"/>
        <v>117972</v>
      </c>
      <c r="JN147" s="25">
        <f t="shared" si="1295"/>
        <v>117972</v>
      </c>
      <c r="JO147" s="25">
        <f t="shared" si="1296"/>
        <v>117972</v>
      </c>
      <c r="JP147" s="25">
        <f t="shared" si="2065"/>
        <v>117972</v>
      </c>
      <c r="JQ147" s="25">
        <f t="shared" si="2066"/>
        <v>117972</v>
      </c>
      <c r="JR147" s="25">
        <f t="shared" si="2067"/>
        <v>117972</v>
      </c>
      <c r="JS147" s="28">
        <f t="shared" si="1941"/>
        <v>117972</v>
      </c>
      <c r="JT147" s="30">
        <f t="shared" si="1138"/>
        <v>385</v>
      </c>
      <c r="JU147" s="30">
        <f t="shared" si="1139"/>
        <v>384.61538461538464</v>
      </c>
      <c r="JV147" s="30">
        <f t="shared" si="1140"/>
        <v>384.61538461538464</v>
      </c>
      <c r="JW147" s="30">
        <f t="shared" si="1141"/>
        <v>384.61538461538464</v>
      </c>
      <c r="JX147" s="30">
        <f t="shared" si="1142"/>
        <v>384.61538461538464</v>
      </c>
      <c r="JY147" s="30">
        <f t="shared" si="1143"/>
        <v>384.61538461538464</v>
      </c>
      <c r="JZ147" s="30">
        <f t="shared" si="1144"/>
        <v>384.61538461538464</v>
      </c>
      <c r="KA147" s="30">
        <f t="shared" si="1145"/>
        <v>384.61538461538464</v>
      </c>
      <c r="KB147" s="30">
        <f t="shared" si="1146"/>
        <v>384.61538461538464</v>
      </c>
      <c r="KC147" s="30">
        <f t="shared" si="1147"/>
        <v>391.79487179487177</v>
      </c>
      <c r="KD147" s="30">
        <f t="shared" si="1148"/>
        <v>411.53846153846155</v>
      </c>
      <c r="KE147" s="30">
        <f t="shared" si="1149"/>
        <v>411.53846153846155</v>
      </c>
      <c r="KF147" s="30">
        <f t="shared" si="1150"/>
        <v>411.53846153846155</v>
      </c>
      <c r="KG147" s="30">
        <f t="shared" si="1151"/>
        <v>411.53846153846155</v>
      </c>
      <c r="KH147" s="30">
        <f t="shared" si="1152"/>
        <v>411.53846153846155</v>
      </c>
      <c r="KI147" s="30">
        <f t="shared" si="1153"/>
        <v>411.53846153846155</v>
      </c>
      <c r="KJ147" s="30">
        <f t="shared" si="1154"/>
        <v>411.53846153846155</v>
      </c>
      <c r="KK147" s="30">
        <f t="shared" si="1155"/>
        <v>411.53846153846155</v>
      </c>
      <c r="KL147" s="30">
        <f t="shared" si="1156"/>
        <v>411.53846153846155</v>
      </c>
      <c r="KM147" s="30">
        <f t="shared" si="1157"/>
        <v>411.53846153846155</v>
      </c>
      <c r="KN147" s="30">
        <f t="shared" si="1158"/>
        <v>411.53846153846155</v>
      </c>
      <c r="KO147" s="30">
        <f t="shared" si="1159"/>
        <v>419.22222222222223</v>
      </c>
      <c r="KP147" s="30">
        <f t="shared" si="1160"/>
        <v>440.34615384615387</v>
      </c>
      <c r="KQ147" s="30">
        <f t="shared" si="1161"/>
        <v>440.34615384615387</v>
      </c>
      <c r="KR147" s="30">
        <f t="shared" si="1162"/>
        <v>440.34615384615387</v>
      </c>
      <c r="KS147" s="30">
        <f t="shared" si="1163"/>
        <v>440.34615384615387</v>
      </c>
      <c r="KT147" s="30">
        <f t="shared" si="1164"/>
        <v>440.34615384615387</v>
      </c>
      <c r="KU147" s="30">
        <f t="shared" si="1165"/>
        <v>440.34615384615387</v>
      </c>
      <c r="KV147" s="30">
        <f t="shared" si="1166"/>
        <v>440.34615384615387</v>
      </c>
      <c r="KW147" s="30">
        <f t="shared" si="1167"/>
        <v>440.34615384615387</v>
      </c>
      <c r="KX147" s="30">
        <f t="shared" si="1168"/>
        <v>440.34615384615387</v>
      </c>
      <c r="KY147" s="30">
        <f t="shared" si="1169"/>
        <v>440.34615384615387</v>
      </c>
      <c r="KZ147" s="30">
        <f t="shared" si="1170"/>
        <v>440.34615384615387</v>
      </c>
      <c r="LA147" s="30">
        <f t="shared" si="1171"/>
        <v>573.5598290598291</v>
      </c>
      <c r="LB147" s="30">
        <f t="shared" si="1171"/>
        <v>471.17094017094018</v>
      </c>
      <c r="LC147" s="30">
        <f t="shared" si="1171"/>
        <v>471.17094017094018</v>
      </c>
      <c r="LD147" s="30">
        <f t="shared" si="1171"/>
        <v>471.17094017094018</v>
      </c>
      <c r="LE147" s="30">
        <f t="shared" si="1369"/>
        <v>471.17094017094018</v>
      </c>
      <c r="LF147" s="30">
        <f t="shared" si="1369"/>
        <v>471.17094017094018</v>
      </c>
      <c r="LG147" s="30">
        <f t="shared" si="1369"/>
        <v>471.17094017094018</v>
      </c>
      <c r="LH147" s="30">
        <f t="shared" si="1369"/>
        <v>471.17094017094018</v>
      </c>
      <c r="LI147" s="30">
        <f t="shared" si="1369"/>
        <v>471.17094017094018</v>
      </c>
      <c r="LJ147" s="30">
        <f t="shared" si="1533"/>
        <v>471.17094017094018</v>
      </c>
      <c r="LK147" s="30">
        <f t="shared" si="1533"/>
        <v>471.17094017094018</v>
      </c>
      <c r="LL147" s="30">
        <f t="shared" si="1533"/>
        <v>471.17094017094018</v>
      </c>
      <c r="LM147" s="30">
        <f t="shared" si="1533"/>
        <v>479.96581196581195</v>
      </c>
      <c r="LN147" s="30">
        <f t="shared" si="1533"/>
        <v>504.15384615384613</v>
      </c>
      <c r="LO147" s="30">
        <f t="shared" si="1533"/>
        <v>504.15384615384613</v>
      </c>
      <c r="LP147" s="30">
        <f t="shared" si="1533"/>
        <v>504.15384615384613</v>
      </c>
      <c r="LQ147" s="30">
        <f t="shared" si="2068"/>
        <v>504.15384615384613</v>
      </c>
      <c r="LR147" s="30">
        <f t="shared" si="2068"/>
        <v>504.15384615384613</v>
      </c>
      <c r="LS147" s="30">
        <f t="shared" si="2068"/>
        <v>504.15384615384613</v>
      </c>
      <c r="LT147" s="69">
        <f t="shared" si="1976"/>
        <v>504.15384615384613</v>
      </c>
      <c r="LU147" s="40">
        <f t="shared" si="1977"/>
        <v>504.15384615384613</v>
      </c>
      <c r="LV147" s="40">
        <f t="shared" si="1978"/>
        <v>0</v>
      </c>
    </row>
    <row r="148" spans="1:334" x14ac:dyDescent="0.25">
      <c r="A148" s="21">
        <f t="shared" si="1979"/>
        <v>147</v>
      </c>
      <c r="B148" s="22" t="s">
        <v>6</v>
      </c>
      <c r="C148" s="21" t="s">
        <v>584</v>
      </c>
      <c r="D148" s="22" t="s">
        <v>7</v>
      </c>
      <c r="E148" s="23" t="s">
        <v>905</v>
      </c>
      <c r="F148" s="21" t="s">
        <v>1162</v>
      </c>
      <c r="G148" s="23" t="s">
        <v>105</v>
      </c>
      <c r="H148" s="24" t="s">
        <v>295</v>
      </c>
      <c r="I148" s="21" t="s">
        <v>197</v>
      </c>
      <c r="J148" s="94">
        <v>41369</v>
      </c>
      <c r="K148" s="94">
        <v>43113</v>
      </c>
      <c r="L148" s="21" t="s">
        <v>275</v>
      </c>
      <c r="M148" s="51">
        <v>509</v>
      </c>
      <c r="N148" s="51">
        <v>850</v>
      </c>
      <c r="O148" s="26">
        <v>0.105</v>
      </c>
      <c r="P148" s="52">
        <v>1102343</v>
      </c>
      <c r="Q148" s="52">
        <v>1008765</v>
      </c>
      <c r="R148" s="52">
        <v>1089785</v>
      </c>
      <c r="S148" s="52">
        <v>1100000</v>
      </c>
      <c r="T148" s="51">
        <v>765000</v>
      </c>
      <c r="U148" s="51">
        <v>750000</v>
      </c>
      <c r="V148" s="51">
        <v>767000</v>
      </c>
      <c r="W148" s="51">
        <v>766000</v>
      </c>
      <c r="X148" s="51">
        <v>954000</v>
      </c>
      <c r="Y148" s="51">
        <v>762000</v>
      </c>
      <c r="Z148" s="51">
        <v>667000</v>
      </c>
      <c r="AA148" s="51">
        <v>648000</v>
      </c>
      <c r="AB148" s="51">
        <v>990000</v>
      </c>
      <c r="AC148" s="51">
        <v>630000</v>
      </c>
      <c r="AD148" s="51">
        <v>923000</v>
      </c>
      <c r="AE148" s="51">
        <v>923000</v>
      </c>
      <c r="AF148" s="51">
        <v>612000</v>
      </c>
      <c r="AG148" s="51">
        <v>750000</v>
      </c>
      <c r="AH148" s="51">
        <v>812045</v>
      </c>
      <c r="AI148" s="51">
        <v>756000</v>
      </c>
      <c r="AJ148" s="51">
        <v>1542663</v>
      </c>
      <c r="AK148" s="51">
        <v>1438908</v>
      </c>
      <c r="AL148" s="51">
        <v>813217</v>
      </c>
      <c r="AM148" s="51">
        <v>712341</v>
      </c>
      <c r="AN148" s="51">
        <v>1546000</v>
      </c>
      <c r="AO148" s="51">
        <v>1721354</v>
      </c>
      <c r="AP148" s="51">
        <v>1321659</v>
      </c>
      <c r="AQ148" s="51">
        <v>1387031</v>
      </c>
      <c r="AR148" s="51">
        <v>1774323</v>
      </c>
      <c r="AS148" s="51">
        <v>1801179</v>
      </c>
      <c r="AT148" s="51">
        <v>1323101</v>
      </c>
      <c r="AU148" s="25">
        <v>995125.76935438241</v>
      </c>
      <c r="AV148" s="25">
        <v>1195970.8548073294</v>
      </c>
      <c r="AW148" s="25">
        <v>1410480</v>
      </c>
      <c r="AX148" s="25">
        <v>1548472</v>
      </c>
      <c r="AY148" s="25">
        <v>1878559</v>
      </c>
      <c r="AZ148" s="25">
        <v>1674585</v>
      </c>
      <c r="BA148" s="25">
        <v>1741223</v>
      </c>
      <c r="BB148" s="25">
        <v>1653581</v>
      </c>
      <c r="BC148" s="25">
        <v>1901659</v>
      </c>
      <c r="BD148" s="75">
        <v>2157729</v>
      </c>
      <c r="BE148" s="75">
        <v>1643842</v>
      </c>
      <c r="BF148" s="75">
        <v>1620480</v>
      </c>
      <c r="BG148" s="75">
        <v>1355764</v>
      </c>
      <c r="BH148" s="75">
        <v>2230785</v>
      </c>
      <c r="BI148" s="75">
        <v>1961266</v>
      </c>
      <c r="BJ148" s="75">
        <v>1641222</v>
      </c>
      <c r="BK148" s="75">
        <v>1538602</v>
      </c>
      <c r="BL148" s="75">
        <v>1501834</v>
      </c>
      <c r="BM148" s="75">
        <v>1544279</v>
      </c>
      <c r="BN148" s="75">
        <v>1171617</v>
      </c>
      <c r="BO148" s="75">
        <v>1246412</v>
      </c>
      <c r="BP148" s="28">
        <f t="shared" si="1902"/>
        <v>1366035.5</v>
      </c>
      <c r="BQ148" s="29">
        <f t="shared" si="1499"/>
        <v>2165.7033398821218</v>
      </c>
      <c r="BR148" s="29">
        <f t="shared" si="1500"/>
        <v>1981.8565815324166</v>
      </c>
      <c r="BS148" s="29">
        <f t="shared" si="1501"/>
        <v>2141.0314341846756</v>
      </c>
      <c r="BT148" s="29">
        <f t="shared" si="1502"/>
        <v>2161.1001964636544</v>
      </c>
      <c r="BU148" s="29">
        <f t="shared" si="1503"/>
        <v>1502.9469548133595</v>
      </c>
      <c r="BV148" s="29">
        <f t="shared" si="1504"/>
        <v>1473.4774066797643</v>
      </c>
      <c r="BW148" s="29">
        <f t="shared" si="1505"/>
        <v>1506.8762278978388</v>
      </c>
      <c r="BX148" s="29">
        <f t="shared" si="1506"/>
        <v>1504.9115913555993</v>
      </c>
      <c r="BY148" s="29">
        <f t="shared" si="1507"/>
        <v>1874.2632612966602</v>
      </c>
      <c r="BZ148" s="29">
        <f t="shared" si="1508"/>
        <v>1497.0530451866405</v>
      </c>
      <c r="CA148" s="29">
        <f t="shared" si="1509"/>
        <v>1310.4125736738704</v>
      </c>
      <c r="CB148" s="29">
        <f t="shared" si="1510"/>
        <v>1273.0844793713163</v>
      </c>
      <c r="CC148" s="29">
        <f t="shared" si="1511"/>
        <v>1944.9901768172888</v>
      </c>
      <c r="CD148" s="29">
        <f t="shared" si="1512"/>
        <v>1237.721021611002</v>
      </c>
      <c r="CE148" s="29">
        <f t="shared" si="1513"/>
        <v>1813.3595284872299</v>
      </c>
      <c r="CF148" s="29">
        <f t="shared" si="1514"/>
        <v>1813.3595284872299</v>
      </c>
      <c r="CG148" s="29">
        <f t="shared" si="1515"/>
        <v>1202.3575638506877</v>
      </c>
      <c r="CH148" s="29">
        <f t="shared" si="1516"/>
        <v>1473.4774066797643</v>
      </c>
      <c r="CI148" s="29">
        <f t="shared" si="1517"/>
        <v>1595.3732809430255</v>
      </c>
      <c r="CJ148" s="29">
        <f t="shared" si="1518"/>
        <v>1485.2652259332024</v>
      </c>
      <c r="CK148" s="29">
        <f t="shared" si="1519"/>
        <v>3030.7721021611001</v>
      </c>
      <c r="CL148" s="29">
        <f t="shared" si="1520"/>
        <v>2826.9312377210217</v>
      </c>
      <c r="CM148" s="29">
        <f t="shared" si="1521"/>
        <v>1597.6758349705306</v>
      </c>
      <c r="CN148" s="29">
        <f t="shared" si="1522"/>
        <v>1399.4911591355599</v>
      </c>
      <c r="CO148" s="29">
        <f t="shared" si="1523"/>
        <v>3037.3280943025538</v>
      </c>
      <c r="CP148" s="29">
        <f t="shared" si="1524"/>
        <v>3381.8349705304518</v>
      </c>
      <c r="CQ148" s="29">
        <f t="shared" si="1525"/>
        <v>2596.5795677799606</v>
      </c>
      <c r="CR148" s="29">
        <f t="shared" si="1497"/>
        <v>2725.0117878192536</v>
      </c>
      <c r="CS148" s="29">
        <f t="shared" si="1496"/>
        <v>3485.8998035363456</v>
      </c>
      <c r="CT148" s="29">
        <f t="shared" si="1496"/>
        <v>3538.6620825147347</v>
      </c>
      <c r="CU148" s="29">
        <f t="shared" si="1496"/>
        <v>2599.4125736738702</v>
      </c>
      <c r="CV148" s="29">
        <f t="shared" si="1496"/>
        <v>1955.0604505980009</v>
      </c>
      <c r="CW148" s="29">
        <f t="shared" si="1496"/>
        <v>2349.6480448081129</v>
      </c>
      <c r="CX148" s="29">
        <f t="shared" si="1899"/>
        <v>2771.0805500982319</v>
      </c>
      <c r="CY148" s="29">
        <f t="shared" si="1899"/>
        <v>3042.1846758349707</v>
      </c>
      <c r="CZ148" s="29">
        <f t="shared" si="1899"/>
        <v>3690.6856581532415</v>
      </c>
      <c r="DA148" s="29">
        <f t="shared" si="1899"/>
        <v>3289.9508840864441</v>
      </c>
      <c r="DB148" s="29">
        <f t="shared" si="1899"/>
        <v>3420.8703339882122</v>
      </c>
      <c r="DC148" s="29">
        <f t="shared" si="1899"/>
        <v>3248.6856581532415</v>
      </c>
      <c r="DD148" s="29">
        <f t="shared" si="1899"/>
        <v>3736.0687622789783</v>
      </c>
      <c r="DE148" s="29">
        <f t="shared" si="1526"/>
        <v>4239.1532416502951</v>
      </c>
      <c r="DF148" s="29">
        <f t="shared" si="1527"/>
        <v>3229.5520628683694</v>
      </c>
      <c r="DG148" s="29">
        <f t="shared" si="1528"/>
        <v>3183.6542239685659</v>
      </c>
      <c r="DH148" s="29">
        <f t="shared" si="1529"/>
        <v>2663.583497053045</v>
      </c>
      <c r="DI148" s="29">
        <f t="shared" si="1530"/>
        <v>4382.6817288801576</v>
      </c>
      <c r="DJ148" s="29">
        <f t="shared" si="1531"/>
        <v>3853.1748526522592</v>
      </c>
      <c r="DK148" s="29">
        <f t="shared" si="1531"/>
        <v>3224.4047151277014</v>
      </c>
      <c r="DL148" s="29">
        <f t="shared" si="1531"/>
        <v>3022.7937131630647</v>
      </c>
      <c r="DM148" s="29">
        <f t="shared" si="1531"/>
        <v>2950.557956777996</v>
      </c>
      <c r="DN148" s="29">
        <f t="shared" si="1772"/>
        <v>3033.9469548133598</v>
      </c>
      <c r="DO148" s="29">
        <f t="shared" si="1772"/>
        <v>2301.8015717092339</v>
      </c>
      <c r="DP148" s="29">
        <f t="shared" si="1772"/>
        <v>2448.746561886051</v>
      </c>
      <c r="DQ148" s="105">
        <f t="shared" si="1532"/>
        <v>2683.7632612966599</v>
      </c>
      <c r="DR148" s="51">
        <v>132600</v>
      </c>
      <c r="DS148" s="51">
        <v>153000</v>
      </c>
      <c r="DT148" s="51">
        <v>153000</v>
      </c>
      <c r="DU148" s="51">
        <v>153000</v>
      </c>
      <c r="DV148" s="51">
        <v>153000</v>
      </c>
      <c r="DW148" s="51">
        <v>153000</v>
      </c>
      <c r="DX148" s="51">
        <v>153000</v>
      </c>
      <c r="DY148" s="51">
        <v>153000</v>
      </c>
      <c r="DZ148" s="51">
        <v>153000</v>
      </c>
      <c r="EA148" s="51">
        <v>153000</v>
      </c>
      <c r="EB148" s="51">
        <v>162107</v>
      </c>
      <c r="EC148" s="51">
        <v>170000</v>
      </c>
      <c r="ED148" s="51">
        <v>170000</v>
      </c>
      <c r="EE148" s="51">
        <v>170000</v>
      </c>
      <c r="EF148" s="51">
        <v>170000</v>
      </c>
      <c r="EG148" s="51">
        <v>170000</v>
      </c>
      <c r="EH148" s="51">
        <v>170000</v>
      </c>
      <c r="EI148" s="51">
        <v>170000</v>
      </c>
      <c r="EJ148" s="51">
        <v>170000</v>
      </c>
      <c r="EK148" s="51">
        <v>170000</v>
      </c>
      <c r="EL148" s="51">
        <v>170000</v>
      </c>
      <c r="EM148" s="51">
        <v>170000</v>
      </c>
      <c r="EN148" s="51">
        <v>179107</v>
      </c>
      <c r="EO148" s="51">
        <v>187000</v>
      </c>
      <c r="EP148" s="51">
        <v>187000</v>
      </c>
      <c r="EQ148" s="51">
        <v>187000</v>
      </c>
      <c r="ER148" s="51">
        <v>187000</v>
      </c>
      <c r="ES148" s="25">
        <v>187000</v>
      </c>
      <c r="ET148" s="25">
        <v>187000</v>
      </c>
      <c r="EU148" s="25">
        <v>187000</v>
      </c>
      <c r="EV148" s="25">
        <v>187000</v>
      </c>
      <c r="EW148" s="25">
        <v>187000</v>
      </c>
      <c r="EX148" s="25">
        <v>187000</v>
      </c>
      <c r="EY148" s="25">
        <v>187000</v>
      </c>
      <c r="EZ148" s="25">
        <v>192298</v>
      </c>
      <c r="FA148" s="25">
        <v>196350</v>
      </c>
      <c r="FB148" s="25">
        <v>196350</v>
      </c>
      <c r="FC148" s="25">
        <v>196350</v>
      </c>
      <c r="FD148" s="25">
        <v>196350</v>
      </c>
      <c r="FE148" s="25">
        <v>196350</v>
      </c>
      <c r="FF148" s="25">
        <v>196350</v>
      </c>
      <c r="FG148" s="25">
        <v>196350</v>
      </c>
      <c r="FH148" s="25">
        <v>196350</v>
      </c>
      <c r="FI148" s="25">
        <v>196350</v>
      </c>
      <c r="FJ148" s="25">
        <v>196350</v>
      </c>
      <c r="FK148" s="25">
        <v>196350</v>
      </c>
      <c r="FL148" s="25">
        <v>201914</v>
      </c>
      <c r="FM148" s="25">
        <v>206168</v>
      </c>
      <c r="FN148" s="25">
        <v>206168</v>
      </c>
      <c r="FO148" s="25">
        <v>206168</v>
      </c>
      <c r="FP148" s="25">
        <v>206168</v>
      </c>
      <c r="FQ148" s="75">
        <v>206168</v>
      </c>
      <c r="FR148" s="28">
        <f t="shared" si="1903"/>
        <v>206168</v>
      </c>
      <c r="FS148" s="51">
        <v>0</v>
      </c>
      <c r="FT148" s="51">
        <v>0</v>
      </c>
      <c r="FU148" s="51">
        <v>0</v>
      </c>
      <c r="FV148" s="51">
        <v>0</v>
      </c>
      <c r="FW148" s="51">
        <v>0</v>
      </c>
      <c r="FX148" s="51">
        <v>0</v>
      </c>
      <c r="FY148" s="51">
        <v>0</v>
      </c>
      <c r="FZ148" s="51">
        <v>0</v>
      </c>
      <c r="GA148" s="51">
        <v>0</v>
      </c>
      <c r="GB148" s="51">
        <v>0</v>
      </c>
      <c r="GC148" s="51">
        <v>0</v>
      </c>
      <c r="GD148" s="51">
        <v>0</v>
      </c>
      <c r="GE148" s="51">
        <v>0</v>
      </c>
      <c r="GF148" s="51">
        <v>0</v>
      </c>
      <c r="GG148" s="51">
        <v>0</v>
      </c>
      <c r="GH148" s="51">
        <v>0</v>
      </c>
      <c r="GI148" s="51">
        <v>0</v>
      </c>
      <c r="GJ148" s="51">
        <v>0</v>
      </c>
      <c r="GK148" s="51">
        <v>0</v>
      </c>
      <c r="GL148" s="51">
        <v>0</v>
      </c>
      <c r="GM148" s="51">
        <v>0</v>
      </c>
      <c r="GN148" s="51">
        <v>0</v>
      </c>
      <c r="GO148" s="51">
        <v>0</v>
      </c>
      <c r="GP148" s="51">
        <v>0</v>
      </c>
      <c r="GQ148" s="25">
        <v>0</v>
      </c>
      <c r="GR148" s="25">
        <v>0</v>
      </c>
      <c r="GS148" s="25">
        <v>0</v>
      </c>
      <c r="GT148" s="25">
        <v>0</v>
      </c>
      <c r="GU148" s="25">
        <v>0</v>
      </c>
      <c r="GV148" s="25">
        <v>2124</v>
      </c>
      <c r="GW148" s="25">
        <v>0</v>
      </c>
      <c r="GX148" s="25">
        <v>0</v>
      </c>
      <c r="GY148" s="25">
        <v>0</v>
      </c>
      <c r="GZ148" s="25">
        <v>0</v>
      </c>
      <c r="HA148" s="25">
        <v>0</v>
      </c>
      <c r="HB148" s="25">
        <v>899</v>
      </c>
      <c r="HC148" s="75">
        <v>0</v>
      </c>
      <c r="HD148" s="75">
        <v>0</v>
      </c>
      <c r="HE148" s="75">
        <v>0</v>
      </c>
      <c r="HF148" s="75">
        <v>3324</v>
      </c>
      <c r="HG148" s="75">
        <v>30212</v>
      </c>
      <c r="HH148" s="75">
        <v>0</v>
      </c>
      <c r="HI148" s="75">
        <v>0</v>
      </c>
      <c r="HJ148" s="75">
        <v>0</v>
      </c>
      <c r="HK148" s="75">
        <v>37882</v>
      </c>
      <c r="HL148" s="75">
        <v>9583</v>
      </c>
      <c r="HM148" s="75">
        <v>0</v>
      </c>
      <c r="HN148" s="75">
        <v>0</v>
      </c>
      <c r="HO148" s="75">
        <v>0</v>
      </c>
      <c r="HP148" s="75">
        <v>0</v>
      </c>
      <c r="HQ148" s="75">
        <v>0</v>
      </c>
      <c r="HR148" s="75">
        <v>0</v>
      </c>
      <c r="HS148" s="51">
        <f t="shared" si="1265"/>
        <v>132600</v>
      </c>
      <c r="HT148" s="51">
        <f t="shared" si="1266"/>
        <v>153000</v>
      </c>
      <c r="HU148" s="51">
        <f t="shared" si="1267"/>
        <v>153000</v>
      </c>
      <c r="HV148" s="51">
        <f t="shared" si="1268"/>
        <v>153000</v>
      </c>
      <c r="HW148" s="51">
        <f t="shared" si="1269"/>
        <v>153000</v>
      </c>
      <c r="HX148" s="51">
        <f t="shared" si="1270"/>
        <v>153000</v>
      </c>
      <c r="HY148" s="51">
        <f t="shared" si="1271"/>
        <v>153000</v>
      </c>
      <c r="HZ148" s="51">
        <f t="shared" si="1272"/>
        <v>153000</v>
      </c>
      <c r="IA148" s="51">
        <f t="shared" si="1273"/>
        <v>153000</v>
      </c>
      <c r="IB148" s="51">
        <f t="shared" si="1274"/>
        <v>153000</v>
      </c>
      <c r="IC148" s="51">
        <f t="shared" si="1275"/>
        <v>162107</v>
      </c>
      <c r="ID148" s="51">
        <f t="shared" si="1276"/>
        <v>170000</v>
      </c>
      <c r="IE148" s="51">
        <f t="shared" si="1277"/>
        <v>170000</v>
      </c>
      <c r="IF148" s="51">
        <f t="shared" si="1278"/>
        <v>170000</v>
      </c>
      <c r="IG148" s="51">
        <f t="shared" si="1279"/>
        <v>170000</v>
      </c>
      <c r="IH148" s="51">
        <f t="shared" si="1280"/>
        <v>170000</v>
      </c>
      <c r="II148" s="51">
        <f t="shared" si="1281"/>
        <v>170000</v>
      </c>
      <c r="IJ148" s="51">
        <f t="shared" si="1282"/>
        <v>170000</v>
      </c>
      <c r="IK148" s="51">
        <f t="shared" si="1283"/>
        <v>170000</v>
      </c>
      <c r="IL148" s="51">
        <f t="shared" si="1284"/>
        <v>170000</v>
      </c>
      <c r="IM148" s="51">
        <f t="shared" si="1285"/>
        <v>170000</v>
      </c>
      <c r="IN148" s="51">
        <f t="shared" si="1286"/>
        <v>170000</v>
      </c>
      <c r="IO148" s="51">
        <f t="shared" si="1287"/>
        <v>179107</v>
      </c>
      <c r="IP148" s="51">
        <f t="shared" si="1288"/>
        <v>187000</v>
      </c>
      <c r="IQ148" s="51">
        <f t="shared" si="1900"/>
        <v>187000</v>
      </c>
      <c r="IR148" s="51">
        <f t="shared" si="1901"/>
        <v>187000</v>
      </c>
      <c r="IS148" s="51">
        <f t="shared" si="1618"/>
        <v>187000</v>
      </c>
      <c r="IT148" s="51">
        <f t="shared" si="1619"/>
        <v>187000</v>
      </c>
      <c r="IU148" s="51">
        <f t="shared" si="1136"/>
        <v>187000</v>
      </c>
      <c r="IV148" s="51">
        <f t="shared" si="1137"/>
        <v>189124</v>
      </c>
      <c r="IW148" s="51">
        <f t="shared" si="1889"/>
        <v>187000</v>
      </c>
      <c r="IX148" s="25">
        <f t="shared" si="1289"/>
        <v>187000</v>
      </c>
      <c r="IY148" s="25">
        <f t="shared" si="2136"/>
        <v>187000</v>
      </c>
      <c r="IZ148" s="25">
        <f t="shared" si="2137"/>
        <v>187000</v>
      </c>
      <c r="JA148" s="25">
        <f t="shared" si="1896"/>
        <v>192298</v>
      </c>
      <c r="JB148" s="25">
        <f t="shared" si="1293"/>
        <v>197249</v>
      </c>
      <c r="JC148" s="25">
        <f t="shared" si="1294"/>
        <v>196350</v>
      </c>
      <c r="JD148" s="25">
        <f t="shared" si="1892"/>
        <v>196350</v>
      </c>
      <c r="JE148" s="25">
        <f t="shared" si="1893"/>
        <v>196350</v>
      </c>
      <c r="JF148" s="25">
        <f t="shared" si="1897"/>
        <v>199674</v>
      </c>
      <c r="JG148" s="25">
        <f t="shared" si="1898"/>
        <v>226562</v>
      </c>
      <c r="JH148" s="25">
        <f t="shared" si="1736"/>
        <v>196350</v>
      </c>
      <c r="JI148" s="25">
        <f t="shared" si="1737"/>
        <v>196350</v>
      </c>
      <c r="JJ148" s="25">
        <f t="shared" si="1854"/>
        <v>196350</v>
      </c>
      <c r="JK148" s="25">
        <f t="shared" si="1855"/>
        <v>234232</v>
      </c>
      <c r="JL148" s="25">
        <f t="shared" si="1894"/>
        <v>205933</v>
      </c>
      <c r="JM148" s="25">
        <f t="shared" si="1895"/>
        <v>201914</v>
      </c>
      <c r="JN148" s="25">
        <f t="shared" si="1295"/>
        <v>206168</v>
      </c>
      <c r="JO148" s="25">
        <f t="shared" si="1296"/>
        <v>206168</v>
      </c>
      <c r="JP148" s="25">
        <f t="shared" si="2065"/>
        <v>206168</v>
      </c>
      <c r="JQ148" s="25">
        <f t="shared" si="2066"/>
        <v>206168</v>
      </c>
      <c r="JR148" s="25">
        <f t="shared" si="2067"/>
        <v>206168</v>
      </c>
      <c r="JS148" s="28">
        <f t="shared" si="1941"/>
        <v>206168</v>
      </c>
      <c r="JT148" s="30">
        <f t="shared" si="1138"/>
        <v>156</v>
      </c>
      <c r="JU148" s="30">
        <f t="shared" si="1139"/>
        <v>180</v>
      </c>
      <c r="JV148" s="30">
        <f t="shared" si="1140"/>
        <v>180</v>
      </c>
      <c r="JW148" s="30">
        <f t="shared" si="1141"/>
        <v>180</v>
      </c>
      <c r="JX148" s="30">
        <f t="shared" si="1142"/>
        <v>180</v>
      </c>
      <c r="JY148" s="30">
        <f t="shared" si="1143"/>
        <v>180</v>
      </c>
      <c r="JZ148" s="30">
        <f t="shared" si="1144"/>
        <v>180</v>
      </c>
      <c r="KA148" s="30">
        <f t="shared" si="1145"/>
        <v>180</v>
      </c>
      <c r="KB148" s="30">
        <f t="shared" si="1146"/>
        <v>180</v>
      </c>
      <c r="KC148" s="30">
        <f t="shared" si="1147"/>
        <v>180</v>
      </c>
      <c r="KD148" s="30">
        <f t="shared" si="1148"/>
        <v>190.71411764705883</v>
      </c>
      <c r="KE148" s="30">
        <f t="shared" si="1149"/>
        <v>200</v>
      </c>
      <c r="KF148" s="30">
        <f t="shared" si="1150"/>
        <v>200</v>
      </c>
      <c r="KG148" s="30">
        <f t="shared" si="1151"/>
        <v>200</v>
      </c>
      <c r="KH148" s="30">
        <f t="shared" si="1152"/>
        <v>200</v>
      </c>
      <c r="KI148" s="30">
        <f t="shared" si="1153"/>
        <v>200</v>
      </c>
      <c r="KJ148" s="30">
        <f t="shared" si="1154"/>
        <v>200</v>
      </c>
      <c r="KK148" s="30">
        <f t="shared" si="1155"/>
        <v>200</v>
      </c>
      <c r="KL148" s="30">
        <f t="shared" si="1156"/>
        <v>200</v>
      </c>
      <c r="KM148" s="30">
        <f t="shared" si="1157"/>
        <v>200</v>
      </c>
      <c r="KN148" s="30">
        <f t="shared" si="1158"/>
        <v>200</v>
      </c>
      <c r="KO148" s="30">
        <f t="shared" si="1159"/>
        <v>200</v>
      </c>
      <c r="KP148" s="30">
        <f t="shared" si="1160"/>
        <v>210.71411764705883</v>
      </c>
      <c r="KQ148" s="30">
        <f t="shared" si="1161"/>
        <v>220</v>
      </c>
      <c r="KR148" s="30">
        <f t="shared" si="1162"/>
        <v>220</v>
      </c>
      <c r="KS148" s="30">
        <f t="shared" si="1163"/>
        <v>220</v>
      </c>
      <c r="KT148" s="30">
        <f t="shared" si="1164"/>
        <v>220</v>
      </c>
      <c r="KU148" s="30">
        <f t="shared" si="1165"/>
        <v>220</v>
      </c>
      <c r="KV148" s="30">
        <f t="shared" si="1166"/>
        <v>220</v>
      </c>
      <c r="KW148" s="30">
        <f t="shared" si="1167"/>
        <v>222.49882352941177</v>
      </c>
      <c r="KX148" s="30">
        <f t="shared" si="1168"/>
        <v>220</v>
      </c>
      <c r="KY148" s="30">
        <f t="shared" si="1169"/>
        <v>220</v>
      </c>
      <c r="KZ148" s="30">
        <f t="shared" si="1170"/>
        <v>220</v>
      </c>
      <c r="LA148" s="30">
        <f t="shared" si="1171"/>
        <v>220</v>
      </c>
      <c r="LB148" s="30">
        <f t="shared" si="1171"/>
        <v>226.23294117647058</v>
      </c>
      <c r="LC148" s="30">
        <f t="shared" si="1171"/>
        <v>232.05764705882353</v>
      </c>
      <c r="LD148" s="30">
        <f t="shared" si="1171"/>
        <v>231</v>
      </c>
      <c r="LE148" s="30">
        <f t="shared" si="1369"/>
        <v>231</v>
      </c>
      <c r="LF148" s="30">
        <f t="shared" si="1369"/>
        <v>231</v>
      </c>
      <c r="LG148" s="30">
        <f t="shared" si="1369"/>
        <v>234.91058823529411</v>
      </c>
      <c r="LH148" s="30">
        <f t="shared" si="1369"/>
        <v>266.54352941176472</v>
      </c>
      <c r="LI148" s="30">
        <f t="shared" si="1369"/>
        <v>231</v>
      </c>
      <c r="LJ148" s="30">
        <f t="shared" si="1533"/>
        <v>231</v>
      </c>
      <c r="LK148" s="30">
        <f t="shared" si="1533"/>
        <v>231</v>
      </c>
      <c r="LL148" s="30">
        <f t="shared" si="1533"/>
        <v>275.56705882352941</v>
      </c>
      <c r="LM148" s="30">
        <f t="shared" si="1533"/>
        <v>242.27411764705883</v>
      </c>
      <c r="LN148" s="30">
        <f t="shared" si="1533"/>
        <v>237.54588235294116</v>
      </c>
      <c r="LO148" s="30">
        <f t="shared" si="1533"/>
        <v>242.55058823529413</v>
      </c>
      <c r="LP148" s="30">
        <f t="shared" si="1533"/>
        <v>242.55058823529413</v>
      </c>
      <c r="LQ148" s="30">
        <f t="shared" si="2068"/>
        <v>242.55058823529413</v>
      </c>
      <c r="LR148" s="30">
        <f t="shared" si="2068"/>
        <v>242.55058823529413</v>
      </c>
      <c r="LS148" s="30">
        <f t="shared" si="2068"/>
        <v>242.55058823529413</v>
      </c>
      <c r="LT148" s="69">
        <f t="shared" si="1976"/>
        <v>242.55058823529413</v>
      </c>
      <c r="LU148" s="40">
        <f t="shared" si="1977"/>
        <v>242.55058823529413</v>
      </c>
      <c r="LV148" s="40">
        <f t="shared" si="1978"/>
        <v>0</v>
      </c>
    </row>
    <row r="149" spans="1:334" x14ac:dyDescent="0.25">
      <c r="A149" s="21">
        <f t="shared" si="1979"/>
        <v>148</v>
      </c>
      <c r="B149" s="22" t="s">
        <v>6</v>
      </c>
      <c r="C149" s="21" t="s">
        <v>585</v>
      </c>
      <c r="D149" s="22" t="s">
        <v>7</v>
      </c>
      <c r="E149" s="23" t="s">
        <v>906</v>
      </c>
      <c r="F149" s="21" t="s">
        <v>1042</v>
      </c>
      <c r="G149" s="23" t="s">
        <v>106</v>
      </c>
      <c r="H149" s="24" t="s">
        <v>463</v>
      </c>
      <c r="I149" s="21" t="s">
        <v>197</v>
      </c>
      <c r="J149" s="94">
        <v>41323</v>
      </c>
      <c r="K149" s="94">
        <v>44461</v>
      </c>
      <c r="L149" s="21" t="s">
        <v>275</v>
      </c>
      <c r="M149" s="51">
        <v>1369.5</v>
      </c>
      <c r="N149" s="51">
        <v>2282.5500000000002</v>
      </c>
      <c r="O149" s="26">
        <v>0.14000000000000001</v>
      </c>
      <c r="P149" s="52">
        <v>869479</v>
      </c>
      <c r="Q149" s="52">
        <v>981791</v>
      </c>
      <c r="R149" s="52">
        <v>833046</v>
      </c>
      <c r="S149" s="52">
        <v>1050188.888888889</v>
      </c>
      <c r="T149" s="51">
        <v>698327.77777777775</v>
      </c>
      <c r="U149" s="51">
        <v>806048</v>
      </c>
      <c r="V149" s="51">
        <v>884322</v>
      </c>
      <c r="W149" s="51">
        <v>853646</v>
      </c>
      <c r="X149" s="51">
        <v>871533.33333333337</v>
      </c>
      <c r="Y149" s="51">
        <v>995633.33333333337</v>
      </c>
      <c r="Z149" s="51">
        <v>550410</v>
      </c>
      <c r="AA149" s="51">
        <v>803567</v>
      </c>
      <c r="AB149" s="51">
        <v>1049721</v>
      </c>
      <c r="AC149" s="51">
        <v>911345</v>
      </c>
      <c r="AD149" s="51">
        <v>701084</v>
      </c>
      <c r="AE149" s="51">
        <v>1189909</v>
      </c>
      <c r="AF149" s="51">
        <v>840785</v>
      </c>
      <c r="AG149" s="51">
        <v>617410</v>
      </c>
      <c r="AH149" s="51">
        <v>605716</v>
      </c>
      <c r="AI149" s="51">
        <v>418486</v>
      </c>
      <c r="AJ149" s="51">
        <v>653561</v>
      </c>
      <c r="AK149" s="51">
        <v>984814</v>
      </c>
      <c r="AL149" s="51">
        <v>406832</v>
      </c>
      <c r="AM149" s="51">
        <v>548512</v>
      </c>
      <c r="AN149" s="51">
        <v>733391</v>
      </c>
      <c r="AO149" s="51">
        <v>900449</v>
      </c>
      <c r="AP149" s="51">
        <v>586286</v>
      </c>
      <c r="AQ149" s="51">
        <v>966486</v>
      </c>
      <c r="AR149" s="51">
        <v>613472</v>
      </c>
      <c r="AS149" s="51">
        <v>490608</v>
      </c>
      <c r="AT149" s="51">
        <v>540785</v>
      </c>
      <c r="AU149" s="25">
        <v>740190</v>
      </c>
      <c r="AV149" s="25">
        <v>664780</v>
      </c>
      <c r="AW149" s="25">
        <v>1229936</v>
      </c>
      <c r="AX149" s="25">
        <v>1146370.7170999998</v>
      </c>
      <c r="AY149" s="25">
        <v>1046169.4247905185</v>
      </c>
      <c r="AZ149" s="25">
        <v>710025</v>
      </c>
      <c r="BA149" s="25">
        <v>860305</v>
      </c>
      <c r="BB149" s="25">
        <v>748260</v>
      </c>
      <c r="BC149" s="25">
        <v>1095648</v>
      </c>
      <c r="BD149" s="75">
        <v>858874</v>
      </c>
      <c r="BE149" s="75">
        <v>819576</v>
      </c>
      <c r="BF149" s="75">
        <v>936963</v>
      </c>
      <c r="BG149" s="75">
        <v>502543</v>
      </c>
      <c r="BH149" s="75">
        <v>1156780</v>
      </c>
      <c r="BI149" s="75">
        <v>1082103.00999999</v>
      </c>
      <c r="BJ149" s="75">
        <v>638441</v>
      </c>
      <c r="BK149" s="75">
        <v>805355</v>
      </c>
      <c r="BL149" s="75">
        <v>1036248</v>
      </c>
      <c r="BM149" s="75">
        <v>1023536</v>
      </c>
      <c r="BN149" s="75">
        <v>802855</v>
      </c>
      <c r="BO149" s="75">
        <v>1175268</v>
      </c>
      <c r="BP149" s="28">
        <f t="shared" si="1902"/>
        <v>1009476.75</v>
      </c>
      <c r="BQ149" s="29">
        <f t="shared" si="1499"/>
        <v>634.88791529755383</v>
      </c>
      <c r="BR149" s="29">
        <f t="shared" si="1500"/>
        <v>716.89740781307046</v>
      </c>
      <c r="BS149" s="29">
        <f t="shared" si="1501"/>
        <v>608.28477546549834</v>
      </c>
      <c r="BT149" s="29">
        <f t="shared" si="1502"/>
        <v>766.84110178086087</v>
      </c>
      <c r="BU149" s="29">
        <f t="shared" si="1503"/>
        <v>509.91440509512796</v>
      </c>
      <c r="BV149" s="29">
        <f t="shared" si="1504"/>
        <v>588.57101131799925</v>
      </c>
      <c r="BW149" s="29">
        <f t="shared" si="1505"/>
        <v>645.72617743702085</v>
      </c>
      <c r="BX149" s="29">
        <f t="shared" si="1506"/>
        <v>623.32676159182188</v>
      </c>
      <c r="BY149" s="29">
        <f t="shared" si="1507"/>
        <v>636.3879761470123</v>
      </c>
      <c r="BZ149" s="29">
        <f t="shared" si="1508"/>
        <v>727.00498965559211</v>
      </c>
      <c r="CA149" s="29">
        <f t="shared" si="1509"/>
        <v>401.90580503833513</v>
      </c>
      <c r="CB149" s="29">
        <f t="shared" si="1510"/>
        <v>586.75940124132899</v>
      </c>
      <c r="CC149" s="29">
        <f t="shared" si="1511"/>
        <v>766.49945235487405</v>
      </c>
      <c r="CD149" s="29">
        <f t="shared" si="1512"/>
        <v>665.45819642205186</v>
      </c>
      <c r="CE149" s="29">
        <f t="shared" si="1513"/>
        <v>511.92698064987223</v>
      </c>
      <c r="CF149" s="29">
        <f t="shared" si="1514"/>
        <v>868.86381891201165</v>
      </c>
      <c r="CG149" s="29">
        <f t="shared" si="1515"/>
        <v>613.93574297188752</v>
      </c>
      <c r="CH149" s="29">
        <f t="shared" si="1516"/>
        <v>450.82876962395034</v>
      </c>
      <c r="CI149" s="29">
        <f t="shared" si="1517"/>
        <v>442.28988682000733</v>
      </c>
      <c r="CJ149" s="29">
        <f t="shared" si="1518"/>
        <v>305.57575757575756</v>
      </c>
      <c r="CK149" s="29">
        <f t="shared" si="1519"/>
        <v>477.22599488864552</v>
      </c>
      <c r="CL149" s="29">
        <f t="shared" si="1520"/>
        <v>719.10478276743333</v>
      </c>
      <c r="CM149" s="29">
        <f t="shared" si="1521"/>
        <v>297.06608251186566</v>
      </c>
      <c r="CN149" s="29">
        <f t="shared" si="1522"/>
        <v>400.51989777290981</v>
      </c>
      <c r="CO149" s="29">
        <f t="shared" si="1523"/>
        <v>535.51734209565529</v>
      </c>
      <c r="CP149" s="29">
        <f t="shared" si="1524"/>
        <v>657.50200803212851</v>
      </c>
      <c r="CQ149" s="29">
        <f t="shared" si="1525"/>
        <v>428.10222709017887</v>
      </c>
      <c r="CR149" s="29">
        <f t="shared" si="1497"/>
        <v>705.72179627601315</v>
      </c>
      <c r="CS149" s="29">
        <f t="shared" si="1496"/>
        <v>447.95326761591821</v>
      </c>
      <c r="CT149" s="29">
        <f t="shared" si="1496"/>
        <v>358.23877327491783</v>
      </c>
      <c r="CU149" s="29">
        <f t="shared" si="1496"/>
        <v>394.87769258853598</v>
      </c>
      <c r="CV149" s="29">
        <f t="shared" si="1496"/>
        <v>540.48192771084337</v>
      </c>
      <c r="CW149" s="29">
        <f t="shared" si="1496"/>
        <v>485.41803577948156</v>
      </c>
      <c r="CX149" s="29">
        <f t="shared" si="1899"/>
        <v>898.09127418765968</v>
      </c>
      <c r="CY149" s="29">
        <f t="shared" si="1899"/>
        <v>837.07244768163548</v>
      </c>
      <c r="CZ149" s="29">
        <f t="shared" si="1899"/>
        <v>763.90611521761116</v>
      </c>
      <c r="DA149" s="29">
        <f t="shared" si="1899"/>
        <v>518.45564074479739</v>
      </c>
      <c r="DB149" s="29">
        <f t="shared" si="1899"/>
        <v>628.18912011683096</v>
      </c>
      <c r="DC149" s="29">
        <f t="shared" si="1899"/>
        <v>546.37458926615557</v>
      </c>
      <c r="DD149" s="29">
        <f t="shared" si="1899"/>
        <v>800.03504928806137</v>
      </c>
      <c r="DE149" s="29">
        <f t="shared" si="1526"/>
        <v>627.14421321650241</v>
      </c>
      <c r="DF149" s="29">
        <f t="shared" si="1527"/>
        <v>598.4490690032859</v>
      </c>
      <c r="DG149" s="29">
        <f t="shared" si="1528"/>
        <v>684.16429353778756</v>
      </c>
      <c r="DH149" s="29">
        <f t="shared" si="1529"/>
        <v>366.95363271266888</v>
      </c>
      <c r="DI149" s="29">
        <f t="shared" si="1530"/>
        <v>844.67323840817812</v>
      </c>
      <c r="DJ149" s="29">
        <f t="shared" si="1531"/>
        <v>790.14458561518074</v>
      </c>
      <c r="DK149" s="29">
        <f t="shared" si="1531"/>
        <v>466.18546914932455</v>
      </c>
      <c r="DL149" s="29">
        <f t="shared" si="1531"/>
        <v>588.06498722161371</v>
      </c>
      <c r="DM149" s="29">
        <f t="shared" si="1531"/>
        <v>756.6615553121577</v>
      </c>
      <c r="DN149" s="29">
        <f t="shared" si="1772"/>
        <v>747.37933552391382</v>
      </c>
      <c r="DO149" s="29">
        <f t="shared" si="1772"/>
        <v>586.23950346841912</v>
      </c>
      <c r="DP149" s="29">
        <f t="shared" si="1772"/>
        <v>858.17305585980284</v>
      </c>
      <c r="DQ149" s="105">
        <f t="shared" si="1532"/>
        <v>737.11336254107334</v>
      </c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>
        <v>0</v>
      </c>
      <c r="EF149" s="51">
        <v>0</v>
      </c>
      <c r="EG149" s="51">
        <v>0</v>
      </c>
      <c r="EH149" s="51">
        <v>0</v>
      </c>
      <c r="EI149" s="51">
        <v>0</v>
      </c>
      <c r="EJ149" s="51">
        <v>0</v>
      </c>
      <c r="EK149" s="51">
        <v>0</v>
      </c>
      <c r="EL149" s="51">
        <v>0</v>
      </c>
      <c r="EM149" s="51">
        <v>0</v>
      </c>
      <c r="EN149" s="51">
        <v>0</v>
      </c>
      <c r="EO149" s="51">
        <v>0</v>
      </c>
      <c r="EP149" s="25">
        <v>0</v>
      </c>
      <c r="EQ149" s="25">
        <v>0</v>
      </c>
      <c r="ER149" s="25">
        <v>0</v>
      </c>
      <c r="ES149" s="25">
        <v>0</v>
      </c>
      <c r="ET149" s="25">
        <v>0</v>
      </c>
      <c r="EU149" s="25">
        <v>0</v>
      </c>
      <c r="EV149" s="25">
        <v>0</v>
      </c>
      <c r="EW149" s="25">
        <v>0</v>
      </c>
      <c r="EX149" s="25">
        <v>0</v>
      </c>
      <c r="EY149" s="25">
        <v>89459</v>
      </c>
      <c r="EZ149" s="25">
        <v>308138</v>
      </c>
      <c r="FA149" s="25">
        <v>308138</v>
      </c>
      <c r="FB149" s="25">
        <v>156131</v>
      </c>
      <c r="FC149" s="25">
        <v>156131</v>
      </c>
      <c r="FD149" s="25">
        <v>156131</v>
      </c>
      <c r="FE149" s="25">
        <v>156131</v>
      </c>
      <c r="FF149" s="25">
        <v>156131</v>
      </c>
      <c r="FG149" s="25">
        <v>156131</v>
      </c>
      <c r="FH149" s="25">
        <v>156131</v>
      </c>
      <c r="FI149" s="25">
        <v>156131</v>
      </c>
      <c r="FJ149" s="25">
        <v>156131</v>
      </c>
      <c r="FK149" s="25">
        <v>156131</v>
      </c>
      <c r="FL149" s="25">
        <v>156131</v>
      </c>
      <c r="FM149" s="25">
        <v>156131</v>
      </c>
      <c r="FN149" s="75">
        <v>185439</v>
      </c>
      <c r="FO149" s="75">
        <v>185439</v>
      </c>
      <c r="FP149" s="75">
        <v>185439</v>
      </c>
      <c r="FQ149" s="75">
        <v>185439</v>
      </c>
      <c r="FR149" s="28">
        <f t="shared" si="1903"/>
        <v>185439</v>
      </c>
      <c r="FS149" s="51">
        <v>126886</v>
      </c>
      <c r="FT149" s="51">
        <v>122580</v>
      </c>
      <c r="FU149" s="51">
        <v>116626</v>
      </c>
      <c r="FV149" s="51">
        <v>189034</v>
      </c>
      <c r="FW149" s="51">
        <v>125698.99999999999</v>
      </c>
      <c r="FX149" s="51">
        <v>145089</v>
      </c>
      <c r="FY149" s="51">
        <v>159178</v>
      </c>
      <c r="FZ149" s="51">
        <v>153656</v>
      </c>
      <c r="GA149" s="51">
        <v>156876</v>
      </c>
      <c r="GB149" s="51">
        <v>179214</v>
      </c>
      <c r="GC149" s="51">
        <v>99074</v>
      </c>
      <c r="GD149" s="51">
        <v>128571</v>
      </c>
      <c r="GE149" s="51">
        <v>167955.36000000002</v>
      </c>
      <c r="GF149" s="51">
        <v>145815.20000000001</v>
      </c>
      <c r="GG149" s="51">
        <v>112173.44</v>
      </c>
      <c r="GH149" s="51">
        <v>190385.44</v>
      </c>
      <c r="GI149" s="51">
        <v>134525.6</v>
      </c>
      <c r="GJ149" s="51">
        <v>98785.600000000006</v>
      </c>
      <c r="GK149" s="51">
        <v>96914.559999999998</v>
      </c>
      <c r="GL149" s="51">
        <v>66958</v>
      </c>
      <c r="GM149" s="51">
        <v>104569.76000000001</v>
      </c>
      <c r="GN149" s="51">
        <v>157570.23999999999</v>
      </c>
      <c r="GO149" s="51">
        <v>61025</v>
      </c>
      <c r="GP149" s="51">
        <v>82277</v>
      </c>
      <c r="GQ149" s="25">
        <v>110009</v>
      </c>
      <c r="GR149" s="25">
        <v>135067</v>
      </c>
      <c r="GS149" s="25">
        <v>87943</v>
      </c>
      <c r="GT149" s="25">
        <v>144973</v>
      </c>
      <c r="GU149" s="25">
        <v>92021</v>
      </c>
      <c r="GV149" s="25">
        <v>73591</v>
      </c>
      <c r="GW149" s="25">
        <v>81118</v>
      </c>
      <c r="GX149" s="25">
        <v>81029</v>
      </c>
      <c r="GY149" s="25">
        <v>99717</v>
      </c>
      <c r="GZ149" s="25">
        <v>126696</v>
      </c>
      <c r="HA149" s="25">
        <v>0</v>
      </c>
      <c r="HB149" s="25">
        <v>0</v>
      </c>
      <c r="HC149" s="75">
        <v>0</v>
      </c>
      <c r="HD149" s="75">
        <v>0</v>
      </c>
      <c r="HE149" s="75">
        <v>0</v>
      </c>
      <c r="HF149" s="75">
        <v>0</v>
      </c>
      <c r="HG149" s="75">
        <v>0</v>
      </c>
      <c r="HH149" s="75">
        <v>0</v>
      </c>
      <c r="HI149" s="75">
        <v>0</v>
      </c>
      <c r="HJ149" s="75">
        <v>0</v>
      </c>
      <c r="HK149" s="75">
        <v>0</v>
      </c>
      <c r="HL149" s="75">
        <v>0</v>
      </c>
      <c r="HM149" s="75">
        <v>0</v>
      </c>
      <c r="HN149" s="75">
        <v>0</v>
      </c>
      <c r="HO149" s="75">
        <v>0</v>
      </c>
      <c r="HP149" s="75">
        <v>0</v>
      </c>
      <c r="HQ149" s="75">
        <v>0</v>
      </c>
      <c r="HR149" s="75">
        <v>0</v>
      </c>
      <c r="HS149" s="51">
        <f t="shared" si="1265"/>
        <v>126886</v>
      </c>
      <c r="HT149" s="51">
        <f t="shared" si="1266"/>
        <v>122580</v>
      </c>
      <c r="HU149" s="51">
        <f t="shared" si="1267"/>
        <v>116626</v>
      </c>
      <c r="HV149" s="51">
        <f t="shared" si="1268"/>
        <v>189034</v>
      </c>
      <c r="HW149" s="51">
        <f t="shared" si="1269"/>
        <v>125698.99999999999</v>
      </c>
      <c r="HX149" s="51">
        <f t="shared" si="1270"/>
        <v>145089</v>
      </c>
      <c r="HY149" s="51">
        <f t="shared" si="1271"/>
        <v>159178</v>
      </c>
      <c r="HZ149" s="51">
        <f t="shared" si="1272"/>
        <v>153656</v>
      </c>
      <c r="IA149" s="51">
        <f t="shared" si="1273"/>
        <v>156876</v>
      </c>
      <c r="IB149" s="51">
        <f t="shared" si="1274"/>
        <v>179214</v>
      </c>
      <c r="IC149" s="51">
        <f t="shared" si="1275"/>
        <v>99074</v>
      </c>
      <c r="ID149" s="51">
        <f t="shared" si="1276"/>
        <v>128571</v>
      </c>
      <c r="IE149" s="51">
        <f t="shared" si="1277"/>
        <v>167955.36000000002</v>
      </c>
      <c r="IF149" s="51">
        <f t="shared" si="1278"/>
        <v>145815.20000000001</v>
      </c>
      <c r="IG149" s="51">
        <f t="shared" si="1279"/>
        <v>112173.44</v>
      </c>
      <c r="IH149" s="51">
        <f t="shared" si="1280"/>
        <v>190385.44</v>
      </c>
      <c r="II149" s="51">
        <f t="shared" si="1281"/>
        <v>134525.6</v>
      </c>
      <c r="IJ149" s="51">
        <f t="shared" si="1282"/>
        <v>98785.600000000006</v>
      </c>
      <c r="IK149" s="51">
        <f t="shared" si="1283"/>
        <v>96914.559999999998</v>
      </c>
      <c r="IL149" s="51">
        <f t="shared" si="1284"/>
        <v>66958</v>
      </c>
      <c r="IM149" s="51">
        <f t="shared" si="1285"/>
        <v>104569.76000000001</v>
      </c>
      <c r="IN149" s="51">
        <f t="shared" si="1286"/>
        <v>157570.23999999999</v>
      </c>
      <c r="IO149" s="51">
        <f t="shared" si="1287"/>
        <v>61025</v>
      </c>
      <c r="IP149" s="51">
        <f t="shared" si="1288"/>
        <v>82277</v>
      </c>
      <c r="IQ149" s="51">
        <f t="shared" si="1900"/>
        <v>110009</v>
      </c>
      <c r="IR149" s="51">
        <f t="shared" si="1901"/>
        <v>135067</v>
      </c>
      <c r="IS149" s="51">
        <f t="shared" si="1618"/>
        <v>87943</v>
      </c>
      <c r="IT149" s="51">
        <f t="shared" si="1619"/>
        <v>144973</v>
      </c>
      <c r="IU149" s="51">
        <f t="shared" si="1136"/>
        <v>92021</v>
      </c>
      <c r="IV149" s="51">
        <f t="shared" si="1137"/>
        <v>73591</v>
      </c>
      <c r="IW149" s="51">
        <f t="shared" si="1889"/>
        <v>81118</v>
      </c>
      <c r="IX149" s="25">
        <f t="shared" si="1289"/>
        <v>81029</v>
      </c>
      <c r="IY149" s="25">
        <f t="shared" si="2136"/>
        <v>99717</v>
      </c>
      <c r="IZ149" s="25">
        <f t="shared" si="2137"/>
        <v>216155</v>
      </c>
      <c r="JA149" s="25">
        <f t="shared" si="1896"/>
        <v>308138</v>
      </c>
      <c r="JB149" s="25">
        <f t="shared" si="1293"/>
        <v>308138</v>
      </c>
      <c r="JC149" s="25">
        <f t="shared" si="1294"/>
        <v>156131</v>
      </c>
      <c r="JD149" s="25">
        <f t="shared" si="1892"/>
        <v>156131</v>
      </c>
      <c r="JE149" s="25">
        <f t="shared" si="1893"/>
        <v>156131</v>
      </c>
      <c r="JF149" s="25">
        <f t="shared" si="1897"/>
        <v>156131</v>
      </c>
      <c r="JG149" s="25">
        <f t="shared" si="1898"/>
        <v>156131</v>
      </c>
      <c r="JH149" s="25">
        <f t="shared" si="1736"/>
        <v>156131</v>
      </c>
      <c r="JI149" s="25">
        <f t="shared" si="1737"/>
        <v>156131</v>
      </c>
      <c r="JJ149" s="25">
        <f t="shared" si="1854"/>
        <v>156131</v>
      </c>
      <c r="JK149" s="25">
        <f t="shared" si="1855"/>
        <v>156131</v>
      </c>
      <c r="JL149" s="25">
        <f t="shared" si="1894"/>
        <v>156131</v>
      </c>
      <c r="JM149" s="25">
        <f t="shared" si="1895"/>
        <v>156131</v>
      </c>
      <c r="JN149" s="25">
        <f t="shared" si="1295"/>
        <v>156131</v>
      </c>
      <c r="JO149" s="25">
        <f t="shared" si="1296"/>
        <v>185439</v>
      </c>
      <c r="JP149" s="25">
        <f t="shared" si="2065"/>
        <v>185439</v>
      </c>
      <c r="JQ149" s="25">
        <f t="shared" si="2066"/>
        <v>185439</v>
      </c>
      <c r="JR149" s="25">
        <f t="shared" si="2067"/>
        <v>185439</v>
      </c>
      <c r="JS149" s="28">
        <f t="shared" si="1941"/>
        <v>185439</v>
      </c>
      <c r="JT149" s="30">
        <f t="shared" si="1138"/>
        <v>55.589581827342222</v>
      </c>
      <c r="JU149" s="30">
        <f t="shared" si="1139"/>
        <v>53.703095222448574</v>
      </c>
      <c r="JV149" s="30">
        <f t="shared" si="1140"/>
        <v>51.094609099472081</v>
      </c>
      <c r="JW149" s="30">
        <f t="shared" si="1141"/>
        <v>82.817024818733429</v>
      </c>
      <c r="JX149" s="30">
        <f t="shared" si="1142"/>
        <v>55.06954940746094</v>
      </c>
      <c r="JY149" s="30">
        <f t="shared" si="1143"/>
        <v>63.564434514030353</v>
      </c>
      <c r="JZ149" s="30">
        <f t="shared" si="1144"/>
        <v>69.736917044533527</v>
      </c>
      <c r="KA149" s="30">
        <f t="shared" si="1145"/>
        <v>67.317692931151555</v>
      </c>
      <c r="KB149" s="30">
        <f t="shared" si="1146"/>
        <v>68.728395873036732</v>
      </c>
      <c r="KC149" s="30">
        <f t="shared" si="1147"/>
        <v>78.514818952487346</v>
      </c>
      <c r="KD149" s="30">
        <f t="shared" si="1148"/>
        <v>43.404963746686818</v>
      </c>
      <c r="KE149" s="30">
        <f t="shared" si="1149"/>
        <v>56.32779128606164</v>
      </c>
      <c r="KF149" s="30">
        <f t="shared" si="1150"/>
        <v>73.582335545771173</v>
      </c>
      <c r="KG149" s="30">
        <f t="shared" si="1151"/>
        <v>63.8825874570108</v>
      </c>
      <c r="KH149" s="30">
        <f t="shared" si="1152"/>
        <v>49.143913605397472</v>
      </c>
      <c r="KI149" s="30">
        <f t="shared" si="1153"/>
        <v>83.409099472081664</v>
      </c>
      <c r="KJ149" s="30">
        <f t="shared" si="1154"/>
        <v>58.936540272940348</v>
      </c>
      <c r="KK149" s="30">
        <f t="shared" si="1155"/>
        <v>43.278613831022319</v>
      </c>
      <c r="KL149" s="30">
        <f t="shared" si="1156"/>
        <v>42.458899038356222</v>
      </c>
      <c r="KM149" s="30">
        <f t="shared" si="1157"/>
        <v>29.334735274145142</v>
      </c>
      <c r="KN149" s="30">
        <f t="shared" si="1158"/>
        <v>45.812691945411927</v>
      </c>
      <c r="KO149" s="30">
        <f t="shared" si="1159"/>
        <v>69.032546932159192</v>
      </c>
      <c r="KP149" s="30">
        <f t="shared" si="1160"/>
        <v>26.735449387746158</v>
      </c>
      <c r="KQ149" s="30">
        <f t="shared" si="1161"/>
        <v>36.046088804188294</v>
      </c>
      <c r="KR149" s="30">
        <f t="shared" si="1162"/>
        <v>48.195658364548414</v>
      </c>
      <c r="KS149" s="30">
        <f t="shared" si="1163"/>
        <v>59.173731134038682</v>
      </c>
      <c r="KT149" s="30">
        <f t="shared" si="1164"/>
        <v>38.528400254101768</v>
      </c>
      <c r="KU149" s="30">
        <f t="shared" si="1165"/>
        <v>63.513614159602191</v>
      </c>
      <c r="KV149" s="30">
        <f t="shared" si="1166"/>
        <v>40.314998576153862</v>
      </c>
      <c r="KW149" s="30">
        <f t="shared" si="1167"/>
        <v>32.240695713127856</v>
      </c>
      <c r="KX149" s="30">
        <f t="shared" si="1168"/>
        <v>35.538323366410374</v>
      </c>
      <c r="KY149" s="30">
        <f t="shared" si="1169"/>
        <v>35.499331887581867</v>
      </c>
      <c r="KZ149" s="30">
        <f t="shared" si="1170"/>
        <v>43.686666228560156</v>
      </c>
      <c r="LA149" s="30">
        <f t="shared" si="1171"/>
        <v>94.698911305338314</v>
      </c>
      <c r="LB149" s="30">
        <f t="shared" si="1171"/>
        <v>134.99726183435192</v>
      </c>
      <c r="LC149" s="30">
        <f t="shared" si="1171"/>
        <v>134.99726183435192</v>
      </c>
      <c r="LD149" s="30">
        <f t="shared" ref="LD149:LS165" si="2300">+JC149/$N149</f>
        <v>68.402006527786895</v>
      </c>
      <c r="LE149" s="30">
        <f t="shared" si="2300"/>
        <v>68.402006527786895</v>
      </c>
      <c r="LF149" s="30">
        <f t="shared" si="2300"/>
        <v>68.402006527786895</v>
      </c>
      <c r="LG149" s="30">
        <f t="shared" si="2300"/>
        <v>68.402006527786895</v>
      </c>
      <c r="LH149" s="30">
        <f t="shared" si="2300"/>
        <v>68.402006527786895</v>
      </c>
      <c r="LI149" s="30">
        <f t="shared" si="2300"/>
        <v>68.402006527786895</v>
      </c>
      <c r="LJ149" s="30">
        <f t="shared" si="2300"/>
        <v>68.402006527786895</v>
      </c>
      <c r="LK149" s="30">
        <f t="shared" si="2300"/>
        <v>68.402006527786895</v>
      </c>
      <c r="LL149" s="30">
        <f t="shared" si="2300"/>
        <v>68.402006527786895</v>
      </c>
      <c r="LM149" s="30">
        <f t="shared" si="2300"/>
        <v>68.402006527786895</v>
      </c>
      <c r="LN149" s="30">
        <f t="shared" si="2300"/>
        <v>68.402006527786895</v>
      </c>
      <c r="LO149" s="30">
        <f t="shared" si="2300"/>
        <v>68.402006527786895</v>
      </c>
      <c r="LP149" s="30">
        <f t="shared" si="2300"/>
        <v>81.242031937964114</v>
      </c>
      <c r="LQ149" s="30">
        <f t="shared" si="2300"/>
        <v>81.242031937964114</v>
      </c>
      <c r="LR149" s="30">
        <f t="shared" si="2300"/>
        <v>81.242031937964114</v>
      </c>
      <c r="LS149" s="30">
        <f t="shared" si="2300"/>
        <v>81.242031937964114</v>
      </c>
      <c r="LT149" s="69">
        <f t="shared" si="1976"/>
        <v>81.242031937964114</v>
      </c>
      <c r="LU149" s="40">
        <f t="shared" si="1977"/>
        <v>81.242031937964114</v>
      </c>
      <c r="LV149" s="40">
        <f t="shared" si="1978"/>
        <v>0</v>
      </c>
    </row>
    <row r="150" spans="1:334" x14ac:dyDescent="0.25">
      <c r="A150" s="21">
        <f t="shared" si="1979"/>
        <v>149</v>
      </c>
      <c r="B150" s="22" t="s">
        <v>6</v>
      </c>
      <c r="C150" s="21" t="s">
        <v>586</v>
      </c>
      <c r="D150" s="22" t="s">
        <v>7</v>
      </c>
      <c r="E150" s="23" t="s">
        <v>907</v>
      </c>
      <c r="F150" s="21" t="s">
        <v>1163</v>
      </c>
      <c r="G150" s="23" t="s">
        <v>107</v>
      </c>
      <c r="H150" s="24" t="s">
        <v>463</v>
      </c>
      <c r="I150" s="21" t="s">
        <v>197</v>
      </c>
      <c r="J150" s="94">
        <v>41356</v>
      </c>
      <c r="K150" s="94">
        <v>44461</v>
      </c>
      <c r="L150" s="21" t="s">
        <v>275</v>
      </c>
      <c r="M150" s="51">
        <v>1794</v>
      </c>
      <c r="N150" s="51">
        <v>2990.06</v>
      </c>
      <c r="O150" s="26">
        <v>0.14000000000000001</v>
      </c>
      <c r="P150" s="52">
        <v>1096587</v>
      </c>
      <c r="Q150" s="52">
        <v>1518473</v>
      </c>
      <c r="R150" s="52">
        <v>930659</v>
      </c>
      <c r="S150" s="52">
        <v>1315400</v>
      </c>
      <c r="T150" s="51">
        <v>1146311.1111111112</v>
      </c>
      <c r="U150" s="51">
        <v>1106120</v>
      </c>
      <c r="V150" s="51">
        <v>1480824</v>
      </c>
      <c r="W150" s="51">
        <v>981519</v>
      </c>
      <c r="X150" s="51">
        <v>1444644.4444444445</v>
      </c>
      <c r="Y150" s="51">
        <v>1550116.6666666667</v>
      </c>
      <c r="Z150" s="51">
        <v>1051904</v>
      </c>
      <c r="AA150" s="51">
        <v>1329913</v>
      </c>
      <c r="AB150" s="51">
        <v>1440419</v>
      </c>
      <c r="AC150" s="51">
        <v>1201824</v>
      </c>
      <c r="AD150" s="51">
        <v>1345078</v>
      </c>
      <c r="AE150" s="51">
        <v>2365829</v>
      </c>
      <c r="AF150" s="51">
        <v>1717244</v>
      </c>
      <c r="AG150" s="51">
        <v>1116479</v>
      </c>
      <c r="AH150" s="51">
        <v>1271512</v>
      </c>
      <c r="AI150" s="51">
        <v>1218845</v>
      </c>
      <c r="AJ150" s="51">
        <v>1969532</v>
      </c>
      <c r="AK150" s="51">
        <v>2300688</v>
      </c>
      <c r="AL150" s="51">
        <v>984779</v>
      </c>
      <c r="AM150" s="51">
        <v>1525327</v>
      </c>
      <c r="AN150" s="51">
        <v>1409361</v>
      </c>
      <c r="AO150" s="51">
        <v>1424985</v>
      </c>
      <c r="AP150" s="51">
        <v>1629319</v>
      </c>
      <c r="AQ150" s="51">
        <v>2473922</v>
      </c>
      <c r="AR150" s="51">
        <v>1610159</v>
      </c>
      <c r="AS150" s="51">
        <v>1055066</v>
      </c>
      <c r="AT150" s="51">
        <v>1230559</v>
      </c>
      <c r="AU150" s="25">
        <v>1465786</v>
      </c>
      <c r="AV150" s="25">
        <v>1419678</v>
      </c>
      <c r="AW150" s="25">
        <v>2148871</v>
      </c>
      <c r="AX150" s="25">
        <v>1861749.27152</v>
      </c>
      <c r="AY150" s="25">
        <v>1699018.5944538077</v>
      </c>
      <c r="AZ150" s="25">
        <v>1058207</v>
      </c>
      <c r="BA150" s="25">
        <v>1116004</v>
      </c>
      <c r="BB150" s="25">
        <v>1336465</v>
      </c>
      <c r="BC150" s="25">
        <v>2510096</v>
      </c>
      <c r="BD150" s="75">
        <v>1556417</v>
      </c>
      <c r="BE150" s="75">
        <v>1571926</v>
      </c>
      <c r="BF150" s="75">
        <v>1485040</v>
      </c>
      <c r="BG150" s="75">
        <v>1260782</v>
      </c>
      <c r="BH150" s="75">
        <v>1819318</v>
      </c>
      <c r="BI150" s="75">
        <v>2672811</v>
      </c>
      <c r="BJ150" s="75">
        <v>1026916</v>
      </c>
      <c r="BK150" s="75">
        <v>1243006</v>
      </c>
      <c r="BL150" s="75">
        <v>1688977</v>
      </c>
      <c r="BM150" s="75">
        <v>2013699</v>
      </c>
      <c r="BN150" s="75">
        <v>2067709</v>
      </c>
      <c r="BO150" s="75">
        <v>2457132</v>
      </c>
      <c r="BP150" s="28">
        <f t="shared" si="1902"/>
        <v>2056879.25</v>
      </c>
      <c r="BQ150" s="29">
        <f t="shared" si="1499"/>
        <v>611.25250836120404</v>
      </c>
      <c r="BR150" s="29">
        <f t="shared" si="1500"/>
        <v>846.41750278706797</v>
      </c>
      <c r="BS150" s="29">
        <f t="shared" si="1501"/>
        <v>518.76198439241921</v>
      </c>
      <c r="BT150" s="29">
        <f t="shared" si="1502"/>
        <v>733.22185061315497</v>
      </c>
      <c r="BU150" s="29">
        <f t="shared" si="1503"/>
        <v>638.9694041867956</v>
      </c>
      <c r="BV150" s="29">
        <f t="shared" si="1504"/>
        <v>616.56633221850609</v>
      </c>
      <c r="BW150" s="29">
        <f t="shared" si="1505"/>
        <v>825.43143812709025</v>
      </c>
      <c r="BX150" s="29">
        <f t="shared" si="1506"/>
        <v>547.11204013377926</v>
      </c>
      <c r="BY150" s="29">
        <f t="shared" si="1507"/>
        <v>805.26446178620097</v>
      </c>
      <c r="BZ150" s="29">
        <f t="shared" si="1508"/>
        <v>864.05611296915652</v>
      </c>
      <c r="CA150" s="29">
        <f t="shared" si="1509"/>
        <v>586.34559643255295</v>
      </c>
      <c r="CB150" s="29">
        <f t="shared" si="1510"/>
        <v>741.3115942028985</v>
      </c>
      <c r="CC150" s="29">
        <f t="shared" si="1511"/>
        <v>802.90914158305463</v>
      </c>
      <c r="CD150" s="29">
        <f t="shared" si="1512"/>
        <v>669.91304347826087</v>
      </c>
      <c r="CE150" s="29">
        <f t="shared" si="1513"/>
        <v>749.76477146042362</v>
      </c>
      <c r="CF150" s="29">
        <f t="shared" si="1514"/>
        <v>1318.7452619843925</v>
      </c>
      <c r="CG150" s="29">
        <f t="shared" si="1515"/>
        <v>957.21516164994421</v>
      </c>
      <c r="CH150" s="29">
        <f t="shared" si="1516"/>
        <v>622.34057971014488</v>
      </c>
      <c r="CI150" s="29">
        <f t="shared" si="1517"/>
        <v>708.75808249721297</v>
      </c>
      <c r="CJ150" s="29">
        <f t="shared" si="1518"/>
        <v>679.40078037904129</v>
      </c>
      <c r="CK150" s="29">
        <f t="shared" si="1519"/>
        <v>1097.8439241917504</v>
      </c>
      <c r="CL150" s="29">
        <f t="shared" si="1520"/>
        <v>1282.4347826086957</v>
      </c>
      <c r="CM150" s="29">
        <f t="shared" si="1521"/>
        <v>548.9292084726867</v>
      </c>
      <c r="CN150" s="29">
        <f t="shared" si="1522"/>
        <v>850.23801560758079</v>
      </c>
      <c r="CO150" s="29">
        <f t="shared" si="1523"/>
        <v>785.59698996655516</v>
      </c>
      <c r="CP150" s="29">
        <f t="shared" si="1524"/>
        <v>794.30602006688969</v>
      </c>
      <c r="CQ150" s="29">
        <f t="shared" si="1525"/>
        <v>908.20457079152732</v>
      </c>
      <c r="CR150" s="29">
        <f t="shared" si="1497"/>
        <v>1378.9977703455963</v>
      </c>
      <c r="CS150" s="29">
        <f t="shared" si="1496"/>
        <v>897.52452619843928</v>
      </c>
      <c r="CT150" s="29">
        <f t="shared" si="1496"/>
        <v>588.10813823857302</v>
      </c>
      <c r="CU150" s="29">
        <f t="shared" si="1496"/>
        <v>685.93032329988853</v>
      </c>
      <c r="CV150" s="29">
        <f t="shared" si="1496"/>
        <v>817.04905239687844</v>
      </c>
      <c r="CW150" s="29">
        <f t="shared" si="1496"/>
        <v>791.3478260869565</v>
      </c>
      <c r="CX150" s="29">
        <f t="shared" si="1899"/>
        <v>1197.8099219620958</v>
      </c>
      <c r="CY150" s="29">
        <f t="shared" si="1899"/>
        <v>1037.7643653957637</v>
      </c>
      <c r="CZ150" s="29">
        <f t="shared" si="1899"/>
        <v>947.0560727167267</v>
      </c>
      <c r="DA150" s="29">
        <f t="shared" si="1899"/>
        <v>589.85897435897436</v>
      </c>
      <c r="DB150" s="29">
        <f t="shared" si="1899"/>
        <v>622.07580824972126</v>
      </c>
      <c r="DC150" s="29">
        <f t="shared" si="1899"/>
        <v>744.963768115942</v>
      </c>
      <c r="DD150" s="29">
        <f t="shared" si="1899"/>
        <v>1399.1616499442587</v>
      </c>
      <c r="DE150" s="29">
        <f t="shared" si="1526"/>
        <v>867.56800445930878</v>
      </c>
      <c r="DF150" s="29">
        <f t="shared" si="1527"/>
        <v>876.21293199554066</v>
      </c>
      <c r="DG150" s="29">
        <f t="shared" si="1528"/>
        <v>827.78149386845041</v>
      </c>
      <c r="DH150" s="29">
        <f t="shared" si="1529"/>
        <v>702.77703455964331</v>
      </c>
      <c r="DI150" s="29">
        <f t="shared" si="1530"/>
        <v>1014.1125975473801</v>
      </c>
      <c r="DJ150" s="29">
        <f t="shared" si="1531"/>
        <v>1489.861204013378</v>
      </c>
      <c r="DK150" s="29">
        <f t="shared" si="1531"/>
        <v>572.41694537346712</v>
      </c>
      <c r="DL150" s="29">
        <f t="shared" si="1531"/>
        <v>692.86845039018954</v>
      </c>
      <c r="DM150" s="29">
        <f t="shared" si="1531"/>
        <v>941.45875139353404</v>
      </c>
      <c r="DN150" s="29">
        <f t="shared" si="1772"/>
        <v>1122.463210702341</v>
      </c>
      <c r="DO150" s="29">
        <f t="shared" si="1772"/>
        <v>1152.5691192865106</v>
      </c>
      <c r="DP150" s="29">
        <f t="shared" si="1772"/>
        <v>1369.638795986622</v>
      </c>
      <c r="DQ150" s="105">
        <f t="shared" si="1532"/>
        <v>1146.5324693422519</v>
      </c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>
        <v>0</v>
      </c>
      <c r="EF150" s="51">
        <v>0</v>
      </c>
      <c r="EG150" s="51">
        <v>0</v>
      </c>
      <c r="EH150" s="51">
        <v>0</v>
      </c>
      <c r="EI150" s="51">
        <v>0</v>
      </c>
      <c r="EJ150" s="51">
        <v>0</v>
      </c>
      <c r="EK150" s="51">
        <v>0</v>
      </c>
      <c r="EL150" s="51">
        <v>0</v>
      </c>
      <c r="EM150" s="51">
        <v>0</v>
      </c>
      <c r="EN150" s="51">
        <v>0</v>
      </c>
      <c r="EO150" s="51">
        <v>0</v>
      </c>
      <c r="EP150" s="25">
        <v>0</v>
      </c>
      <c r="EQ150" s="25">
        <v>0</v>
      </c>
      <c r="ER150" s="25">
        <v>0</v>
      </c>
      <c r="ES150" s="25">
        <v>0</v>
      </c>
      <c r="ET150" s="25">
        <v>0</v>
      </c>
      <c r="EU150" s="25">
        <v>0</v>
      </c>
      <c r="EV150" s="25">
        <v>0</v>
      </c>
      <c r="EW150" s="25">
        <v>0</v>
      </c>
      <c r="EX150" s="25">
        <v>0</v>
      </c>
      <c r="EY150" s="25">
        <v>117189</v>
      </c>
      <c r="EZ150" s="25">
        <v>403650</v>
      </c>
      <c r="FA150" s="25">
        <v>403650</v>
      </c>
      <c r="FB150" s="25">
        <v>325562</v>
      </c>
      <c r="FC150" s="25">
        <v>325562</v>
      </c>
      <c r="FD150" s="25">
        <v>325562</v>
      </c>
      <c r="FE150" s="25">
        <v>325562</v>
      </c>
      <c r="FF150" s="25">
        <v>325562</v>
      </c>
      <c r="FG150" s="25">
        <v>325562</v>
      </c>
      <c r="FH150" s="25">
        <v>325562</v>
      </c>
      <c r="FI150" s="25">
        <v>325562</v>
      </c>
      <c r="FJ150" s="25">
        <v>325562</v>
      </c>
      <c r="FK150" s="25">
        <v>325562</v>
      </c>
      <c r="FL150" s="25">
        <v>325562</v>
      </c>
      <c r="FM150" s="25">
        <v>325562</v>
      </c>
      <c r="FN150" s="75">
        <v>340211</v>
      </c>
      <c r="FO150" s="75">
        <v>340211</v>
      </c>
      <c r="FP150" s="75">
        <v>340211</v>
      </c>
      <c r="FQ150" s="75">
        <v>340211</v>
      </c>
      <c r="FR150" s="28">
        <f t="shared" si="1903"/>
        <v>340211</v>
      </c>
      <c r="FS150" s="51">
        <v>40134</v>
      </c>
      <c r="FT150" s="51">
        <v>273325</v>
      </c>
      <c r="FU150" s="51">
        <v>130292</v>
      </c>
      <c r="FV150" s="51">
        <v>236772</v>
      </c>
      <c r="FW150" s="51">
        <v>206336.00000000003</v>
      </c>
      <c r="FX150" s="51">
        <v>199102</v>
      </c>
      <c r="FY150" s="51">
        <v>266548</v>
      </c>
      <c r="FZ150" s="51">
        <v>176673</v>
      </c>
      <c r="GA150" s="51">
        <v>260036</v>
      </c>
      <c r="GB150" s="51">
        <v>279021</v>
      </c>
      <c r="GC150" s="51">
        <v>189342.99999999997</v>
      </c>
      <c r="GD150" s="51">
        <v>212786</v>
      </c>
      <c r="GE150" s="51">
        <v>230467.04</v>
      </c>
      <c r="GF150" s="51">
        <v>192291.84</v>
      </c>
      <c r="GG150" s="51">
        <v>215212.48</v>
      </c>
      <c r="GH150" s="51">
        <v>378532.64</v>
      </c>
      <c r="GI150" s="51">
        <v>274759.03999999998</v>
      </c>
      <c r="GJ150" s="51">
        <v>178636.64</v>
      </c>
      <c r="GK150" s="51">
        <v>203441.92000000001</v>
      </c>
      <c r="GL150" s="51">
        <v>195015</v>
      </c>
      <c r="GM150" s="51">
        <v>315125.12</v>
      </c>
      <c r="GN150" s="51">
        <v>368110.08000000002</v>
      </c>
      <c r="GO150" s="51">
        <v>147717</v>
      </c>
      <c r="GP150" s="51">
        <v>228799</v>
      </c>
      <c r="GQ150" s="51">
        <v>211404</v>
      </c>
      <c r="GR150" s="51">
        <v>213748</v>
      </c>
      <c r="GS150" s="51">
        <v>244398</v>
      </c>
      <c r="GT150" s="51">
        <v>371088</v>
      </c>
      <c r="GU150" s="25">
        <v>241524</v>
      </c>
      <c r="GV150" s="25">
        <v>158260</v>
      </c>
      <c r="GW150" s="25">
        <v>184584</v>
      </c>
      <c r="GX150" s="25">
        <v>189868</v>
      </c>
      <c r="GY150" s="25">
        <v>212952</v>
      </c>
      <c r="GZ150" s="25">
        <v>220453</v>
      </c>
      <c r="HA150" s="25">
        <v>0</v>
      </c>
      <c r="HB150" s="25">
        <v>0</v>
      </c>
      <c r="HC150" s="75">
        <v>0</v>
      </c>
      <c r="HD150" s="75">
        <v>0</v>
      </c>
      <c r="HE150" s="75">
        <v>0</v>
      </c>
      <c r="HF150" s="75">
        <v>0</v>
      </c>
      <c r="HG150" s="75">
        <v>0</v>
      </c>
      <c r="HH150" s="75">
        <v>0</v>
      </c>
      <c r="HI150" s="75">
        <v>0</v>
      </c>
      <c r="HJ150" s="75">
        <v>0</v>
      </c>
      <c r="HK150" s="75">
        <v>0</v>
      </c>
      <c r="HL150" s="75">
        <v>0</v>
      </c>
      <c r="HM150" s="75">
        <v>0</v>
      </c>
      <c r="HN150" s="75">
        <v>0</v>
      </c>
      <c r="HO150" s="75">
        <v>0</v>
      </c>
      <c r="HP150" s="75">
        <v>0</v>
      </c>
      <c r="HQ150" s="75">
        <v>0</v>
      </c>
      <c r="HR150" s="75">
        <v>0</v>
      </c>
      <c r="HS150" s="51">
        <f t="shared" si="1265"/>
        <v>40134</v>
      </c>
      <c r="HT150" s="51">
        <f t="shared" si="1266"/>
        <v>273325</v>
      </c>
      <c r="HU150" s="51">
        <f t="shared" si="1267"/>
        <v>130292</v>
      </c>
      <c r="HV150" s="51">
        <f t="shared" si="1268"/>
        <v>236772</v>
      </c>
      <c r="HW150" s="51">
        <f t="shared" si="1269"/>
        <v>206336.00000000003</v>
      </c>
      <c r="HX150" s="51">
        <f t="shared" si="1270"/>
        <v>199102</v>
      </c>
      <c r="HY150" s="51">
        <f t="shared" si="1271"/>
        <v>266548</v>
      </c>
      <c r="HZ150" s="51">
        <f t="shared" si="1272"/>
        <v>176673</v>
      </c>
      <c r="IA150" s="51">
        <f t="shared" si="1273"/>
        <v>260036</v>
      </c>
      <c r="IB150" s="51">
        <f t="shared" si="1274"/>
        <v>279021</v>
      </c>
      <c r="IC150" s="51">
        <f t="shared" si="1275"/>
        <v>189342.99999999997</v>
      </c>
      <c r="ID150" s="51">
        <f t="shared" si="1276"/>
        <v>212786</v>
      </c>
      <c r="IE150" s="51">
        <f t="shared" si="1277"/>
        <v>230467.04</v>
      </c>
      <c r="IF150" s="51">
        <f t="shared" si="1278"/>
        <v>192291.84</v>
      </c>
      <c r="IG150" s="51">
        <f t="shared" si="1279"/>
        <v>215212.48</v>
      </c>
      <c r="IH150" s="51">
        <f t="shared" si="1280"/>
        <v>378532.64</v>
      </c>
      <c r="II150" s="51">
        <f t="shared" si="1281"/>
        <v>274759.03999999998</v>
      </c>
      <c r="IJ150" s="51">
        <f t="shared" si="1282"/>
        <v>178636.64</v>
      </c>
      <c r="IK150" s="51">
        <f t="shared" si="1283"/>
        <v>203441.92000000001</v>
      </c>
      <c r="IL150" s="51">
        <f t="shared" si="1284"/>
        <v>195015</v>
      </c>
      <c r="IM150" s="51">
        <f t="shared" si="1285"/>
        <v>315125.12</v>
      </c>
      <c r="IN150" s="51">
        <f t="shared" si="1286"/>
        <v>368110.08000000002</v>
      </c>
      <c r="IO150" s="51">
        <f t="shared" si="1287"/>
        <v>147717</v>
      </c>
      <c r="IP150" s="51">
        <f t="shared" si="1288"/>
        <v>228799</v>
      </c>
      <c r="IQ150" s="51">
        <f t="shared" si="1900"/>
        <v>211404</v>
      </c>
      <c r="IR150" s="51">
        <f t="shared" si="1901"/>
        <v>213748</v>
      </c>
      <c r="IS150" s="51">
        <f t="shared" si="1618"/>
        <v>244398</v>
      </c>
      <c r="IT150" s="51">
        <f t="shared" si="1619"/>
        <v>371088</v>
      </c>
      <c r="IU150" s="51">
        <f t="shared" si="1136"/>
        <v>241524</v>
      </c>
      <c r="IV150" s="51">
        <f t="shared" si="1137"/>
        <v>158260</v>
      </c>
      <c r="IW150" s="51">
        <f t="shared" si="1889"/>
        <v>184584</v>
      </c>
      <c r="IX150" s="25">
        <f t="shared" si="1289"/>
        <v>189868</v>
      </c>
      <c r="IY150" s="25">
        <f t="shared" si="2136"/>
        <v>212952</v>
      </c>
      <c r="IZ150" s="25">
        <f t="shared" si="2137"/>
        <v>337642</v>
      </c>
      <c r="JA150" s="25">
        <f t="shared" si="1896"/>
        <v>403650</v>
      </c>
      <c r="JB150" s="25">
        <f t="shared" si="1293"/>
        <v>403650</v>
      </c>
      <c r="JC150" s="25">
        <f t="shared" si="1294"/>
        <v>325562</v>
      </c>
      <c r="JD150" s="25">
        <f t="shared" si="1892"/>
        <v>325562</v>
      </c>
      <c r="JE150" s="25">
        <f t="shared" si="1893"/>
        <v>325562</v>
      </c>
      <c r="JF150" s="25">
        <f t="shared" si="1897"/>
        <v>325562</v>
      </c>
      <c r="JG150" s="25">
        <f t="shared" si="1898"/>
        <v>325562</v>
      </c>
      <c r="JH150" s="25">
        <f t="shared" si="1736"/>
        <v>325562</v>
      </c>
      <c r="JI150" s="25">
        <f t="shared" si="1737"/>
        <v>325562</v>
      </c>
      <c r="JJ150" s="25">
        <f t="shared" si="1854"/>
        <v>325562</v>
      </c>
      <c r="JK150" s="25">
        <f t="shared" si="1855"/>
        <v>325562</v>
      </c>
      <c r="JL150" s="25">
        <f t="shared" si="1894"/>
        <v>325562</v>
      </c>
      <c r="JM150" s="25">
        <f t="shared" si="1895"/>
        <v>325562</v>
      </c>
      <c r="JN150" s="25">
        <f t="shared" si="1295"/>
        <v>325562</v>
      </c>
      <c r="JO150" s="25">
        <f t="shared" si="1296"/>
        <v>340211</v>
      </c>
      <c r="JP150" s="25">
        <f t="shared" si="2065"/>
        <v>340211</v>
      </c>
      <c r="JQ150" s="25">
        <f t="shared" si="2066"/>
        <v>340211</v>
      </c>
      <c r="JR150" s="25">
        <f t="shared" si="2067"/>
        <v>340211</v>
      </c>
      <c r="JS150" s="28">
        <f t="shared" si="1941"/>
        <v>340211</v>
      </c>
      <c r="JT150" s="30">
        <f t="shared" ref="JT150:JT223" si="2301">+HS150/$N150</f>
        <v>13.422473127629546</v>
      </c>
      <c r="JU150" s="30">
        <f t="shared" ref="JU150:JU223" si="2302">+HT150/$N150</f>
        <v>91.411209139615934</v>
      </c>
      <c r="JV150" s="30">
        <f t="shared" ref="JV150:JV223" si="2303">+HU150/$N150</f>
        <v>43.575045316816386</v>
      </c>
      <c r="JW150" s="30">
        <f t="shared" ref="JW150:JW223" si="2304">+HV150/$N150</f>
        <v>79.186370842056689</v>
      </c>
      <c r="JX150" s="30">
        <f t="shared" ref="JX150:JX223" si="2305">+HW150/$N150</f>
        <v>69.007310890082479</v>
      </c>
      <c r="JY150" s="30">
        <f t="shared" ref="JY150:JY223" si="2306">+HX150/$N150</f>
        <v>66.587961445589727</v>
      </c>
      <c r="JZ150" s="30">
        <f t="shared" ref="JZ150:JZ223" si="2307">+HY150/$N150</f>
        <v>89.144699437469484</v>
      </c>
      <c r="KA150" s="30">
        <f t="shared" ref="KA150:KA223" si="2308">+HZ150/$N150</f>
        <v>59.086774178444578</v>
      </c>
      <c r="KB150" s="30">
        <f t="shared" ref="KB150:KB223" si="2309">+IA150/$N150</f>
        <v>86.966816719396931</v>
      </c>
      <c r="KC150" s="30">
        <f t="shared" ref="KC150:KC223" si="2310">+IB150/$N150</f>
        <v>93.316187635030744</v>
      </c>
      <c r="KD150" s="30">
        <f t="shared" ref="KD150:KD223" si="2311">+IC150/$N150</f>
        <v>63.324147341524913</v>
      </c>
      <c r="KE150" s="30">
        <f t="shared" ref="KE150:KE223" si="2312">+ID150/$N150</f>
        <v>71.16445823829622</v>
      </c>
      <c r="KF150" s="30">
        <f t="shared" ref="KF150:KF223" si="2313">+IE150/$N150</f>
        <v>77.07773088165456</v>
      </c>
      <c r="KG150" s="30">
        <f t="shared" ref="KG150:KG223" si="2314">+IF150/$N150</f>
        <v>64.310361664983304</v>
      </c>
      <c r="KH150" s="30">
        <f t="shared" ref="KH150:KH223" si="2315">+IG150/$N150</f>
        <v>71.975973726279747</v>
      </c>
      <c r="KI150" s="30">
        <f t="shared" ref="KI150:KI223" si="2316">+IH150/$N150</f>
        <v>126.59700474237975</v>
      </c>
      <c r="KJ150" s="30">
        <f t="shared" ref="KJ150:KJ223" si="2317">+II150/$N150</f>
        <v>91.890811555620957</v>
      </c>
      <c r="KK150" s="30">
        <f t="shared" ref="KK150:KK223" si="2318">+IJ150/$N150</f>
        <v>59.74349678601768</v>
      </c>
      <c r="KL150" s="30">
        <f t="shared" ref="KL150:KL223" si="2319">+IK150/$N150</f>
        <v>68.039410580389699</v>
      </c>
      <c r="KM150" s="30">
        <f t="shared" ref="KM150:KM223" si="2320">+IL150/$N150</f>
        <v>65.221099242155674</v>
      </c>
      <c r="KN150" s="30">
        <f t="shared" ref="KN150:KN223" si="2321">+IM150/$N150</f>
        <v>105.39090185481228</v>
      </c>
      <c r="KO150" s="30">
        <f t="shared" ref="KO150:KO223" si="2322">+IN150/$N150</f>
        <v>123.11126867019392</v>
      </c>
      <c r="KP150" s="30">
        <f t="shared" ref="KP150:KP223" si="2323">+IO150/$N150</f>
        <v>49.402687571486858</v>
      </c>
      <c r="KQ150" s="30">
        <f t="shared" ref="KQ150:KQ223" si="2324">+IP150/$N150</f>
        <v>76.519869166505018</v>
      </c>
      <c r="KR150" s="30">
        <f t="shared" ref="KR150:KR223" si="2325">+IQ150/$N150</f>
        <v>70.702260155314605</v>
      </c>
      <c r="KS150" s="30">
        <f t="shared" ref="KS150:KS223" si="2326">+IR150/$N150</f>
        <v>71.486190912556935</v>
      </c>
      <c r="KT150" s="30">
        <f t="shared" ref="KT150:KT223" si="2327">+IS150/$N150</f>
        <v>81.736821334688941</v>
      </c>
      <c r="KU150" s="30">
        <f t="shared" ref="KU150:KU223" si="2328">+IT150/$N150</f>
        <v>124.10720855099898</v>
      </c>
      <c r="KV150" s="30">
        <f t="shared" ref="KV150:KV223" si="2329">+IU150/$N150</f>
        <v>80.775636609298815</v>
      </c>
      <c r="KW150" s="30">
        <f t="shared" ref="KW150:KW223" si="2330">+IV150/$N150</f>
        <v>52.928703771830669</v>
      </c>
      <c r="KX150" s="30">
        <f t="shared" ref="KX150:KX223" si="2331">+IW150/$N150</f>
        <v>61.732540484137445</v>
      </c>
      <c r="KY150" s="30">
        <f t="shared" ref="KY150:KY223" si="2332">+IX150/$N150</f>
        <v>63.499729102426038</v>
      </c>
      <c r="KZ150" s="30">
        <f t="shared" ref="KZ150:KZ223" si="2333">+IY150/$N150</f>
        <v>71.219975518885903</v>
      </c>
      <c r="LA150" s="30">
        <f t="shared" ref="LA150:LD223" si="2334">+IZ150/$N150</f>
        <v>112.92147983652502</v>
      </c>
      <c r="LB150" s="30">
        <f t="shared" si="2334"/>
        <v>134.99729102426039</v>
      </c>
      <c r="LC150" s="30">
        <f t="shared" si="2334"/>
        <v>134.99729102426039</v>
      </c>
      <c r="LD150" s="30">
        <f t="shared" si="2334"/>
        <v>108.8814271285526</v>
      </c>
      <c r="LE150" s="30">
        <f t="shared" si="2300"/>
        <v>108.8814271285526</v>
      </c>
      <c r="LF150" s="30">
        <f t="shared" si="2300"/>
        <v>108.8814271285526</v>
      </c>
      <c r="LG150" s="30">
        <f t="shared" si="2300"/>
        <v>108.8814271285526</v>
      </c>
      <c r="LH150" s="30">
        <f t="shared" si="2300"/>
        <v>108.8814271285526</v>
      </c>
      <c r="LI150" s="30">
        <f t="shared" si="2300"/>
        <v>108.8814271285526</v>
      </c>
      <c r="LJ150" s="30">
        <f t="shared" si="2300"/>
        <v>108.8814271285526</v>
      </c>
      <c r="LK150" s="30">
        <f t="shared" si="2300"/>
        <v>108.8814271285526</v>
      </c>
      <c r="LL150" s="30">
        <f t="shared" si="2300"/>
        <v>108.8814271285526</v>
      </c>
      <c r="LM150" s="30">
        <f t="shared" si="2300"/>
        <v>108.8814271285526</v>
      </c>
      <c r="LN150" s="30">
        <f t="shared" si="2300"/>
        <v>108.8814271285526</v>
      </c>
      <c r="LO150" s="30">
        <f t="shared" si="2300"/>
        <v>108.8814271285526</v>
      </c>
      <c r="LP150" s="30">
        <f t="shared" si="2300"/>
        <v>113.78065991986783</v>
      </c>
      <c r="LQ150" s="30">
        <f t="shared" si="2300"/>
        <v>113.78065991986783</v>
      </c>
      <c r="LR150" s="30">
        <f t="shared" si="2300"/>
        <v>113.78065991986783</v>
      </c>
      <c r="LS150" s="30">
        <f t="shared" si="2300"/>
        <v>113.78065991986783</v>
      </c>
      <c r="LT150" s="69">
        <f t="shared" si="1976"/>
        <v>113.78065991986783</v>
      </c>
      <c r="LU150" s="40">
        <f t="shared" si="1977"/>
        <v>113.78065991986783</v>
      </c>
      <c r="LV150" s="40">
        <f t="shared" si="1978"/>
        <v>0</v>
      </c>
    </row>
    <row r="151" spans="1:334" x14ac:dyDescent="0.25">
      <c r="A151" s="21">
        <f t="shared" si="1979"/>
        <v>150</v>
      </c>
      <c r="B151" s="22" t="s">
        <v>6</v>
      </c>
      <c r="C151" s="21" t="s">
        <v>587</v>
      </c>
      <c r="D151" s="22" t="s">
        <v>7</v>
      </c>
      <c r="E151" s="23" t="s">
        <v>798</v>
      </c>
      <c r="F151" s="21" t="s">
        <v>1043</v>
      </c>
      <c r="G151" s="23" t="s">
        <v>108</v>
      </c>
      <c r="H151" s="24" t="s">
        <v>463</v>
      </c>
      <c r="I151" s="21" t="s">
        <v>197</v>
      </c>
      <c r="J151" s="94">
        <v>41397</v>
      </c>
      <c r="K151" s="94">
        <v>44461</v>
      </c>
      <c r="L151" s="21" t="s">
        <v>275</v>
      </c>
      <c r="M151" s="51">
        <v>1696.5</v>
      </c>
      <c r="N151" s="51">
        <v>2827.56</v>
      </c>
      <c r="O151" s="26">
        <v>0.14000000000000001</v>
      </c>
      <c r="P151" s="52">
        <v>0</v>
      </c>
      <c r="Q151" s="52">
        <v>868484</v>
      </c>
      <c r="R151" s="52">
        <v>746854</v>
      </c>
      <c r="S151" s="52">
        <v>973016.66666666674</v>
      </c>
      <c r="T151" s="51">
        <v>626900</v>
      </c>
      <c r="U151" s="51">
        <v>656261</v>
      </c>
      <c r="V151" s="51">
        <v>860199</v>
      </c>
      <c r="W151" s="51">
        <v>783235</v>
      </c>
      <c r="X151" s="51">
        <v>1117166.6666666667</v>
      </c>
      <c r="Y151" s="51">
        <v>1343822.2222222222</v>
      </c>
      <c r="Z151" s="51">
        <v>755198</v>
      </c>
      <c r="AA151" s="51">
        <v>668822</v>
      </c>
      <c r="AB151" s="51">
        <v>841638</v>
      </c>
      <c r="AC151" s="51">
        <v>799677</v>
      </c>
      <c r="AD151" s="51">
        <v>531252</v>
      </c>
      <c r="AE151" s="51">
        <v>1339102</v>
      </c>
      <c r="AF151" s="51">
        <v>957703</v>
      </c>
      <c r="AG151" s="51">
        <v>532272</v>
      </c>
      <c r="AH151" s="51">
        <v>597335</v>
      </c>
      <c r="AI151" s="51">
        <v>569917</v>
      </c>
      <c r="AJ151" s="51">
        <v>752377</v>
      </c>
      <c r="AK151" s="51">
        <v>1137081</v>
      </c>
      <c r="AL151" s="51">
        <v>552096</v>
      </c>
      <c r="AM151" s="51">
        <v>520306</v>
      </c>
      <c r="AN151" s="51">
        <v>848503</v>
      </c>
      <c r="AO151" s="51">
        <v>765041</v>
      </c>
      <c r="AP151" s="51">
        <v>537906</v>
      </c>
      <c r="AQ151" s="51">
        <v>1317245</v>
      </c>
      <c r="AR151" s="51">
        <v>679119</v>
      </c>
      <c r="AS151" s="51">
        <v>584089</v>
      </c>
      <c r="AT151" s="51">
        <v>1108438</v>
      </c>
      <c r="AU151" s="25">
        <v>1040012</v>
      </c>
      <c r="AV151" s="25">
        <v>626305</v>
      </c>
      <c r="AW151" s="25">
        <v>1498431</v>
      </c>
      <c r="AX151" s="25">
        <v>1391928.2811</v>
      </c>
      <c r="AY151" s="25">
        <v>1270263.438752</v>
      </c>
      <c r="AZ151" s="25">
        <v>973534</v>
      </c>
      <c r="BA151" s="25">
        <v>987182</v>
      </c>
      <c r="BB151" s="25">
        <v>1269471</v>
      </c>
      <c r="BC151" s="25">
        <v>1743139</v>
      </c>
      <c r="BD151" s="75">
        <v>990985</v>
      </c>
      <c r="BE151" s="75">
        <v>970649</v>
      </c>
      <c r="BF151" s="75">
        <v>1090673</v>
      </c>
      <c r="BG151" s="75">
        <v>1050203</v>
      </c>
      <c r="BH151" s="75">
        <v>1095570</v>
      </c>
      <c r="BI151" s="75">
        <v>1297302.1599999899</v>
      </c>
      <c r="BJ151" s="75">
        <v>669905</v>
      </c>
      <c r="BK151" s="75">
        <v>621664</v>
      </c>
      <c r="BL151" s="75">
        <v>950457</v>
      </c>
      <c r="BM151" s="75">
        <v>858468</v>
      </c>
      <c r="BN151" s="75">
        <v>1967641</v>
      </c>
      <c r="BO151" s="75">
        <v>1503858</v>
      </c>
      <c r="BP151" s="28">
        <f t="shared" si="1902"/>
        <v>1320106</v>
      </c>
      <c r="BQ151" s="29">
        <f t="shared" si="1499"/>
        <v>0</v>
      </c>
      <c r="BR151" s="29">
        <f t="shared" si="1500"/>
        <v>511.92690834070146</v>
      </c>
      <c r="BS151" s="29">
        <f t="shared" si="1501"/>
        <v>440.23224285293253</v>
      </c>
      <c r="BT151" s="29">
        <f t="shared" si="1502"/>
        <v>573.54357009529429</v>
      </c>
      <c r="BU151" s="29">
        <f t="shared" si="1503"/>
        <v>369.5254936634247</v>
      </c>
      <c r="BV151" s="29">
        <f t="shared" si="1504"/>
        <v>386.83230179781901</v>
      </c>
      <c r="BW151" s="29">
        <f t="shared" si="1505"/>
        <v>507.04332449160034</v>
      </c>
      <c r="BX151" s="29">
        <f t="shared" si="1506"/>
        <v>461.67698202180964</v>
      </c>
      <c r="BY151" s="29">
        <f t="shared" si="1507"/>
        <v>658.51262402986549</v>
      </c>
      <c r="BZ151" s="29">
        <f t="shared" si="1508"/>
        <v>792.11448406850707</v>
      </c>
      <c r="CA151" s="29">
        <f t="shared" si="1509"/>
        <v>445.15060418508693</v>
      </c>
      <c r="CB151" s="29">
        <f t="shared" si="1510"/>
        <v>394.23636899498968</v>
      </c>
      <c r="CC151" s="29">
        <f t="shared" si="1511"/>
        <v>496.10256410256409</v>
      </c>
      <c r="CD151" s="29">
        <f t="shared" si="1512"/>
        <v>471.36870026525202</v>
      </c>
      <c r="CE151" s="29">
        <f t="shared" si="1513"/>
        <v>313.14588859416443</v>
      </c>
      <c r="CF151" s="29">
        <f t="shared" si="1514"/>
        <v>789.33215443560266</v>
      </c>
      <c r="CG151" s="29">
        <f t="shared" si="1515"/>
        <v>564.51694665487764</v>
      </c>
      <c r="CH151" s="29">
        <f t="shared" si="1516"/>
        <v>313.74712643678163</v>
      </c>
      <c r="CI151" s="29">
        <f t="shared" si="1517"/>
        <v>352.09843796050694</v>
      </c>
      <c r="CJ151" s="29">
        <f t="shared" si="1518"/>
        <v>335.9369289714117</v>
      </c>
      <c r="CK151" s="29">
        <f t="shared" si="1519"/>
        <v>443.4877689360448</v>
      </c>
      <c r="CL151" s="29">
        <f t="shared" si="1520"/>
        <v>670.25110521662248</v>
      </c>
      <c r="CM151" s="29">
        <f t="shared" si="1521"/>
        <v>325.43236074270555</v>
      </c>
      <c r="CN151" s="29">
        <f t="shared" si="1522"/>
        <v>306.69378131447098</v>
      </c>
      <c r="CO151" s="29">
        <f t="shared" si="1523"/>
        <v>500.14913056292369</v>
      </c>
      <c r="CP151" s="29">
        <f t="shared" si="1524"/>
        <v>450.95254936634245</v>
      </c>
      <c r="CQ151" s="29">
        <f t="shared" si="1525"/>
        <v>317.06808134394339</v>
      </c>
      <c r="CR151" s="29">
        <f t="shared" si="1497"/>
        <v>776.44857058650166</v>
      </c>
      <c r="CS151" s="29">
        <f t="shared" si="1496"/>
        <v>400.30592396109637</v>
      </c>
      <c r="CT151" s="29">
        <f t="shared" si="1496"/>
        <v>344.29059829059827</v>
      </c>
      <c r="CU151" s="29">
        <f t="shared" si="1496"/>
        <v>653.36752136752136</v>
      </c>
      <c r="CV151" s="29">
        <f t="shared" si="1496"/>
        <v>613.0338933097554</v>
      </c>
      <c r="CW151" s="29">
        <f t="shared" si="1496"/>
        <v>369.17477158856468</v>
      </c>
      <c r="CX151" s="29">
        <f t="shared" si="1899"/>
        <v>883.24845269672858</v>
      </c>
      <c r="CY151" s="29">
        <f t="shared" si="1899"/>
        <v>820.47054588859419</v>
      </c>
      <c r="CZ151" s="29">
        <f t="shared" si="1899"/>
        <v>748.75534261833184</v>
      </c>
      <c r="DA151" s="29">
        <f t="shared" si="1899"/>
        <v>573.84851164161512</v>
      </c>
      <c r="DB151" s="29">
        <f t="shared" si="1899"/>
        <v>581.89330975537871</v>
      </c>
      <c r="DC151" s="29">
        <f t="shared" si="1899"/>
        <v>748.28824049513707</v>
      </c>
      <c r="DD151" s="29">
        <f t="shared" si="1899"/>
        <v>1027.4913056292366</v>
      </c>
      <c r="DE151" s="29">
        <f t="shared" si="1526"/>
        <v>584.13498379015618</v>
      </c>
      <c r="DF151" s="29">
        <f t="shared" si="1527"/>
        <v>572.14795166519309</v>
      </c>
      <c r="DG151" s="29">
        <f t="shared" si="1528"/>
        <v>642.89596227527261</v>
      </c>
      <c r="DH151" s="29">
        <f t="shared" si="1529"/>
        <v>619.04096669613909</v>
      </c>
      <c r="DI151" s="29">
        <f t="shared" si="1530"/>
        <v>645.78249336870022</v>
      </c>
      <c r="DJ151" s="29">
        <f t="shared" si="1531"/>
        <v>764.69328617741814</v>
      </c>
      <c r="DK151" s="29">
        <f t="shared" si="1531"/>
        <v>394.87474211612141</v>
      </c>
      <c r="DL151" s="29">
        <f t="shared" si="1531"/>
        <v>366.43913940465666</v>
      </c>
      <c r="DM151" s="29">
        <f t="shared" si="1531"/>
        <v>560.24580017683468</v>
      </c>
      <c r="DN151" s="29">
        <f t="shared" si="1772"/>
        <v>506.02298850574715</v>
      </c>
      <c r="DO151" s="29">
        <f t="shared" si="1772"/>
        <v>1159.823754789272</v>
      </c>
      <c r="DP151" s="29">
        <f t="shared" si="1772"/>
        <v>886.44739168877095</v>
      </c>
      <c r="DQ151" s="105">
        <f t="shared" si="1532"/>
        <v>778.13498379015618</v>
      </c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>
        <v>0</v>
      </c>
      <c r="EF151" s="51">
        <v>0</v>
      </c>
      <c r="EG151" s="51">
        <v>0</v>
      </c>
      <c r="EH151" s="51">
        <v>0</v>
      </c>
      <c r="EI151" s="51">
        <v>0</v>
      </c>
      <c r="EJ151" s="51">
        <v>0</v>
      </c>
      <c r="EK151" s="51">
        <v>0</v>
      </c>
      <c r="EL151" s="51">
        <v>0</v>
      </c>
      <c r="EM151" s="51">
        <v>0</v>
      </c>
      <c r="EN151" s="51">
        <v>0</v>
      </c>
      <c r="EO151" s="51">
        <v>0</v>
      </c>
      <c r="EP151" s="25">
        <v>0</v>
      </c>
      <c r="EQ151" s="25">
        <v>0</v>
      </c>
      <c r="ER151" s="25">
        <v>0</v>
      </c>
      <c r="ES151" s="25">
        <v>0</v>
      </c>
      <c r="ET151" s="25">
        <v>0</v>
      </c>
      <c r="EU151" s="25">
        <v>0</v>
      </c>
      <c r="EV151" s="25">
        <v>0</v>
      </c>
      <c r="EW151" s="25">
        <v>0</v>
      </c>
      <c r="EX151" s="25">
        <v>0</v>
      </c>
      <c r="EY151" s="25">
        <v>110820</v>
      </c>
      <c r="EZ151" s="25">
        <v>381713</v>
      </c>
      <c r="FA151" s="25">
        <v>381713</v>
      </c>
      <c r="FB151" s="25">
        <v>184222</v>
      </c>
      <c r="FC151" s="25">
        <v>184222</v>
      </c>
      <c r="FD151" s="25">
        <v>184222</v>
      </c>
      <c r="FE151" s="25">
        <v>184222</v>
      </c>
      <c r="FF151" s="25">
        <v>184222</v>
      </c>
      <c r="FG151" s="25">
        <v>184222</v>
      </c>
      <c r="FH151" s="25">
        <v>184222</v>
      </c>
      <c r="FI151" s="25">
        <v>184222</v>
      </c>
      <c r="FJ151" s="25">
        <v>184222</v>
      </c>
      <c r="FK151" s="25">
        <v>184222</v>
      </c>
      <c r="FL151" s="25">
        <v>184222</v>
      </c>
      <c r="FM151" s="25">
        <v>184222</v>
      </c>
      <c r="FN151" s="75">
        <v>232105</v>
      </c>
      <c r="FO151" s="75">
        <v>232105</v>
      </c>
      <c r="FP151" s="75">
        <v>232105</v>
      </c>
      <c r="FQ151" s="75">
        <v>232105</v>
      </c>
      <c r="FR151" s="28">
        <f t="shared" si="1903"/>
        <v>232105</v>
      </c>
      <c r="FS151" s="51">
        <v>0</v>
      </c>
      <c r="FT151" s="51">
        <v>29160</v>
      </c>
      <c r="FU151" s="51">
        <v>104560</v>
      </c>
      <c r="FV151" s="51">
        <v>175143</v>
      </c>
      <c r="FW151" s="51">
        <v>112842</v>
      </c>
      <c r="FX151" s="51">
        <v>118127</v>
      </c>
      <c r="FY151" s="51">
        <v>154836</v>
      </c>
      <c r="FZ151" s="51">
        <v>140982</v>
      </c>
      <c r="GA151" s="51">
        <v>201090</v>
      </c>
      <c r="GB151" s="51">
        <v>241888</v>
      </c>
      <c r="GC151" s="51">
        <v>135936</v>
      </c>
      <c r="GD151" s="51">
        <v>107012</v>
      </c>
      <c r="GE151" s="51">
        <v>134662.08000000002</v>
      </c>
      <c r="GF151" s="51">
        <v>127948.32</v>
      </c>
      <c r="GG151" s="51">
        <v>85000.320000000007</v>
      </c>
      <c r="GH151" s="51">
        <v>214256.32</v>
      </c>
      <c r="GI151" s="51">
        <v>153232.48000000001</v>
      </c>
      <c r="GJ151" s="51">
        <v>85163.520000000004</v>
      </c>
      <c r="GK151" s="51">
        <v>95573.6</v>
      </c>
      <c r="GL151" s="51">
        <v>91187</v>
      </c>
      <c r="GM151" s="51">
        <v>120380.32</v>
      </c>
      <c r="GN151" s="51">
        <v>181932.96</v>
      </c>
      <c r="GO151" s="51">
        <v>82814</v>
      </c>
      <c r="GP151" s="51">
        <v>78046</v>
      </c>
      <c r="GQ151" s="51">
        <v>127275</v>
      </c>
      <c r="GR151" s="51">
        <v>114756</v>
      </c>
      <c r="GS151" s="51">
        <v>80686</v>
      </c>
      <c r="GT151" s="51">
        <v>197587</v>
      </c>
      <c r="GU151" s="25">
        <v>101868</v>
      </c>
      <c r="GV151" s="25">
        <v>87613</v>
      </c>
      <c r="GW151" s="25">
        <v>166266</v>
      </c>
      <c r="GX151" s="25">
        <v>126002</v>
      </c>
      <c r="GY151" s="25">
        <v>93946</v>
      </c>
      <c r="GZ151" s="25">
        <v>156780</v>
      </c>
      <c r="HA151" s="25">
        <v>0</v>
      </c>
      <c r="HB151" s="25">
        <v>0</v>
      </c>
      <c r="HC151" s="75">
        <v>0</v>
      </c>
      <c r="HD151" s="75">
        <v>0</v>
      </c>
      <c r="HE151" s="75">
        <v>0</v>
      </c>
      <c r="HF151" s="75">
        <v>0</v>
      </c>
      <c r="HG151" s="75">
        <v>0</v>
      </c>
      <c r="HH151" s="75">
        <v>0</v>
      </c>
      <c r="HI151" s="75">
        <v>0</v>
      </c>
      <c r="HJ151" s="75">
        <v>0</v>
      </c>
      <c r="HK151" s="75">
        <v>0</v>
      </c>
      <c r="HL151" s="75">
        <v>0</v>
      </c>
      <c r="HM151" s="75">
        <v>0</v>
      </c>
      <c r="HN151" s="75">
        <v>0</v>
      </c>
      <c r="HO151" s="75">
        <v>0</v>
      </c>
      <c r="HP151" s="75">
        <v>0</v>
      </c>
      <c r="HQ151" s="75">
        <v>0</v>
      </c>
      <c r="HR151" s="75">
        <v>0</v>
      </c>
      <c r="HS151" s="51">
        <f t="shared" si="1265"/>
        <v>0</v>
      </c>
      <c r="HT151" s="51">
        <f t="shared" si="1266"/>
        <v>29160</v>
      </c>
      <c r="HU151" s="51">
        <f t="shared" si="1267"/>
        <v>104560</v>
      </c>
      <c r="HV151" s="51">
        <f t="shared" si="1268"/>
        <v>175143</v>
      </c>
      <c r="HW151" s="51">
        <f t="shared" si="1269"/>
        <v>112842</v>
      </c>
      <c r="HX151" s="51">
        <f t="shared" si="1270"/>
        <v>118127</v>
      </c>
      <c r="HY151" s="51">
        <f t="shared" si="1271"/>
        <v>154836</v>
      </c>
      <c r="HZ151" s="51">
        <f t="shared" si="1272"/>
        <v>140982</v>
      </c>
      <c r="IA151" s="51">
        <f t="shared" si="1273"/>
        <v>201090</v>
      </c>
      <c r="IB151" s="51">
        <f t="shared" si="1274"/>
        <v>241888</v>
      </c>
      <c r="IC151" s="51">
        <f t="shared" si="1275"/>
        <v>135936</v>
      </c>
      <c r="ID151" s="51">
        <f t="shared" si="1276"/>
        <v>107012</v>
      </c>
      <c r="IE151" s="51">
        <f t="shared" si="1277"/>
        <v>134662.08000000002</v>
      </c>
      <c r="IF151" s="51">
        <f t="shared" si="1278"/>
        <v>127948.32</v>
      </c>
      <c r="IG151" s="51">
        <f t="shared" si="1279"/>
        <v>85000.320000000007</v>
      </c>
      <c r="IH151" s="51">
        <f t="shared" si="1280"/>
        <v>214256.32</v>
      </c>
      <c r="II151" s="51">
        <f t="shared" si="1281"/>
        <v>153232.48000000001</v>
      </c>
      <c r="IJ151" s="51">
        <f t="shared" si="1282"/>
        <v>85163.520000000004</v>
      </c>
      <c r="IK151" s="51">
        <f t="shared" si="1283"/>
        <v>95573.6</v>
      </c>
      <c r="IL151" s="51">
        <f t="shared" si="1284"/>
        <v>91187</v>
      </c>
      <c r="IM151" s="51">
        <f t="shared" si="1285"/>
        <v>120380.32</v>
      </c>
      <c r="IN151" s="51">
        <f t="shared" si="1286"/>
        <v>181932.96</v>
      </c>
      <c r="IO151" s="51">
        <f t="shared" si="1287"/>
        <v>82814</v>
      </c>
      <c r="IP151" s="51">
        <f t="shared" si="1288"/>
        <v>78046</v>
      </c>
      <c r="IQ151" s="51">
        <f t="shared" si="1900"/>
        <v>127275</v>
      </c>
      <c r="IR151" s="51">
        <f t="shared" si="1901"/>
        <v>114756</v>
      </c>
      <c r="IS151" s="51">
        <f t="shared" si="1618"/>
        <v>80686</v>
      </c>
      <c r="IT151" s="51">
        <f t="shared" si="1619"/>
        <v>197587</v>
      </c>
      <c r="IU151" s="51">
        <f t="shared" si="1136"/>
        <v>101868</v>
      </c>
      <c r="IV151" s="51">
        <f t="shared" si="1137"/>
        <v>87613</v>
      </c>
      <c r="IW151" s="51">
        <f t="shared" si="1889"/>
        <v>166266</v>
      </c>
      <c r="IX151" s="25">
        <f t="shared" si="1289"/>
        <v>126002</v>
      </c>
      <c r="IY151" s="25">
        <f t="shared" si="2136"/>
        <v>93946</v>
      </c>
      <c r="IZ151" s="25">
        <f t="shared" si="2137"/>
        <v>267600</v>
      </c>
      <c r="JA151" s="25">
        <f t="shared" si="1896"/>
        <v>381713</v>
      </c>
      <c r="JB151" s="25">
        <f t="shared" si="1293"/>
        <v>381713</v>
      </c>
      <c r="JC151" s="25">
        <f t="shared" si="1294"/>
        <v>184222</v>
      </c>
      <c r="JD151" s="25">
        <f t="shared" si="1892"/>
        <v>184222</v>
      </c>
      <c r="JE151" s="25">
        <f t="shared" si="1893"/>
        <v>184222</v>
      </c>
      <c r="JF151" s="25">
        <f t="shared" si="1897"/>
        <v>184222</v>
      </c>
      <c r="JG151" s="25">
        <f t="shared" si="1898"/>
        <v>184222</v>
      </c>
      <c r="JH151" s="25">
        <f t="shared" si="1736"/>
        <v>184222</v>
      </c>
      <c r="JI151" s="25">
        <f t="shared" si="1737"/>
        <v>184222</v>
      </c>
      <c r="JJ151" s="25">
        <f t="shared" si="1854"/>
        <v>184222</v>
      </c>
      <c r="JK151" s="25">
        <f t="shared" si="1855"/>
        <v>184222</v>
      </c>
      <c r="JL151" s="25">
        <f t="shared" si="1894"/>
        <v>184222</v>
      </c>
      <c r="JM151" s="25">
        <f t="shared" si="1895"/>
        <v>184222</v>
      </c>
      <c r="JN151" s="25">
        <f t="shared" si="1295"/>
        <v>184222</v>
      </c>
      <c r="JO151" s="25">
        <f t="shared" si="1296"/>
        <v>232105</v>
      </c>
      <c r="JP151" s="25">
        <f t="shared" si="2065"/>
        <v>232105</v>
      </c>
      <c r="JQ151" s="25">
        <f t="shared" si="2066"/>
        <v>232105</v>
      </c>
      <c r="JR151" s="25">
        <f t="shared" si="2067"/>
        <v>232105</v>
      </c>
      <c r="JS151" s="28">
        <f t="shared" si="1941"/>
        <v>232105</v>
      </c>
      <c r="JT151" s="30">
        <f t="shared" si="2301"/>
        <v>0</v>
      </c>
      <c r="JU151" s="30">
        <f t="shared" si="2302"/>
        <v>10.312778508678861</v>
      </c>
      <c r="JV151" s="30">
        <f t="shared" si="2303"/>
        <v>36.978879316442445</v>
      </c>
      <c r="JW151" s="30">
        <f t="shared" si="2304"/>
        <v>61.941391164113227</v>
      </c>
      <c r="JX151" s="30">
        <f t="shared" si="2305"/>
        <v>39.907906463523318</v>
      </c>
      <c r="JY151" s="30">
        <f t="shared" si="2306"/>
        <v>41.777009152767761</v>
      </c>
      <c r="JZ151" s="30">
        <f t="shared" si="2307"/>
        <v>54.759580698552817</v>
      </c>
      <c r="KA151" s="30">
        <f t="shared" si="2308"/>
        <v>49.859949921487079</v>
      </c>
      <c r="KB151" s="30">
        <f t="shared" si="2309"/>
        <v>71.117854263039519</v>
      </c>
      <c r="KC151" s="30">
        <f t="shared" si="2310"/>
        <v>85.546548968014832</v>
      </c>
      <c r="KD151" s="30">
        <f t="shared" si="2311"/>
        <v>48.07537240589059</v>
      </c>
      <c r="KE151" s="30">
        <f t="shared" si="2312"/>
        <v>37.846058085416402</v>
      </c>
      <c r="KF151" s="30">
        <f t="shared" si="2313"/>
        <v>47.624835547256296</v>
      </c>
      <c r="KG151" s="30">
        <f t="shared" si="2314"/>
        <v>45.25043500403175</v>
      </c>
      <c r="KH151" s="30">
        <f t="shared" si="2315"/>
        <v>30.061367398039302</v>
      </c>
      <c r="KI151" s="30">
        <f t="shared" si="2316"/>
        <v>75.774278883560385</v>
      </c>
      <c r="KJ151" s="30">
        <f t="shared" si="2317"/>
        <v>54.192476905883524</v>
      </c>
      <c r="KK151" s="30">
        <f t="shared" si="2318"/>
        <v>30.119085006153718</v>
      </c>
      <c r="KL151" s="30">
        <f t="shared" si="2319"/>
        <v>33.800732787279493</v>
      </c>
      <c r="KM151" s="30">
        <f t="shared" si="2320"/>
        <v>32.249359872115889</v>
      </c>
      <c r="KN151" s="30">
        <f t="shared" si="2321"/>
        <v>42.573922392451443</v>
      </c>
      <c r="KO151" s="30">
        <f t="shared" si="2322"/>
        <v>64.342740737597083</v>
      </c>
      <c r="KP151" s="30">
        <f t="shared" si="2323"/>
        <v>29.288149499922195</v>
      </c>
      <c r="KQ151" s="30">
        <f t="shared" si="2324"/>
        <v>27.601889968736295</v>
      </c>
      <c r="KR151" s="30">
        <f t="shared" si="2325"/>
        <v>45.012307431142048</v>
      </c>
      <c r="KS151" s="30">
        <f t="shared" si="2326"/>
        <v>40.584815176335781</v>
      </c>
      <c r="KT151" s="30">
        <f t="shared" si="2327"/>
        <v>28.535557158822449</v>
      </c>
      <c r="KU151" s="30">
        <f t="shared" si="2328"/>
        <v>69.878976927103224</v>
      </c>
      <c r="KV151" s="30">
        <f t="shared" si="2329"/>
        <v>36.026821712006111</v>
      </c>
      <c r="KW151" s="30">
        <f t="shared" si="2330"/>
        <v>30.985372547355318</v>
      </c>
      <c r="KX151" s="30">
        <f t="shared" si="2331"/>
        <v>58.801935237448546</v>
      </c>
      <c r="KY151" s="30">
        <f t="shared" si="2332"/>
        <v>44.562095941377017</v>
      </c>
      <c r="KZ151" s="30">
        <f t="shared" si="2333"/>
        <v>33.225112818118802</v>
      </c>
      <c r="LA151" s="30">
        <f t="shared" si="2334"/>
        <v>94.639901540550866</v>
      </c>
      <c r="LB151" s="30">
        <f t="shared" si="2334"/>
        <v>134.99731217021036</v>
      </c>
      <c r="LC151" s="30">
        <f t="shared" si="2334"/>
        <v>134.99731217021036</v>
      </c>
      <c r="LD151" s="30">
        <f t="shared" si="2334"/>
        <v>65.15228677729209</v>
      </c>
      <c r="LE151" s="30">
        <f t="shared" si="2300"/>
        <v>65.15228677729209</v>
      </c>
      <c r="LF151" s="30">
        <f t="shared" si="2300"/>
        <v>65.15228677729209</v>
      </c>
      <c r="LG151" s="30">
        <f t="shared" si="2300"/>
        <v>65.15228677729209</v>
      </c>
      <c r="LH151" s="30">
        <f t="shared" si="2300"/>
        <v>65.15228677729209</v>
      </c>
      <c r="LI151" s="30">
        <f t="shared" si="2300"/>
        <v>65.15228677729209</v>
      </c>
      <c r="LJ151" s="30">
        <f t="shared" si="2300"/>
        <v>65.15228677729209</v>
      </c>
      <c r="LK151" s="30">
        <f t="shared" si="2300"/>
        <v>65.15228677729209</v>
      </c>
      <c r="LL151" s="30">
        <f t="shared" si="2300"/>
        <v>65.15228677729209</v>
      </c>
      <c r="LM151" s="30">
        <f t="shared" si="2300"/>
        <v>65.15228677729209</v>
      </c>
      <c r="LN151" s="30">
        <f t="shared" si="2300"/>
        <v>65.15228677729209</v>
      </c>
      <c r="LO151" s="30">
        <f t="shared" si="2300"/>
        <v>65.15228677729209</v>
      </c>
      <c r="LP151" s="30">
        <f t="shared" si="2300"/>
        <v>82.08667543747967</v>
      </c>
      <c r="LQ151" s="30">
        <f t="shared" si="2300"/>
        <v>82.08667543747967</v>
      </c>
      <c r="LR151" s="30">
        <f t="shared" si="2300"/>
        <v>82.08667543747967</v>
      </c>
      <c r="LS151" s="30">
        <f t="shared" si="2300"/>
        <v>82.08667543747967</v>
      </c>
      <c r="LT151" s="69">
        <f t="shared" si="1976"/>
        <v>82.08667543747967</v>
      </c>
      <c r="LU151" s="40">
        <f t="shared" si="1977"/>
        <v>82.08667543747967</v>
      </c>
      <c r="LV151" s="40">
        <f t="shared" si="1978"/>
        <v>0</v>
      </c>
    </row>
    <row r="152" spans="1:334" x14ac:dyDescent="0.25">
      <c r="A152" s="21">
        <f t="shared" si="1979"/>
        <v>151</v>
      </c>
      <c r="B152" s="22" t="s">
        <v>6</v>
      </c>
      <c r="C152" s="21" t="s">
        <v>1414</v>
      </c>
      <c r="D152" s="22" t="s">
        <v>7</v>
      </c>
      <c r="E152" s="23" t="s">
        <v>908</v>
      </c>
      <c r="F152" s="21" t="s">
        <v>1164</v>
      </c>
      <c r="G152" s="23" t="s">
        <v>219</v>
      </c>
      <c r="H152" s="24" t="s">
        <v>463</v>
      </c>
      <c r="I152" s="21" t="s">
        <v>197</v>
      </c>
      <c r="J152" s="94">
        <v>41382</v>
      </c>
      <c r="K152" s="94">
        <v>44461</v>
      </c>
      <c r="L152" s="21" t="s">
        <v>275</v>
      </c>
      <c r="M152" s="51">
        <v>2035</v>
      </c>
      <c r="N152" s="51">
        <v>3391.73</v>
      </c>
      <c r="O152" s="26">
        <v>0.14000000000000001</v>
      </c>
      <c r="P152" s="52">
        <v>520000</v>
      </c>
      <c r="Q152" s="52">
        <v>911000</v>
      </c>
      <c r="R152" s="52">
        <v>960543</v>
      </c>
      <c r="S152" s="52">
        <v>2224294.4444444445</v>
      </c>
      <c r="T152" s="51">
        <v>1904138.888888889</v>
      </c>
      <c r="U152" s="51">
        <v>1462483</v>
      </c>
      <c r="V152" s="51">
        <v>1518200</v>
      </c>
      <c r="W152" s="51">
        <v>1517316</v>
      </c>
      <c r="X152" s="51">
        <v>2755405.5555555555</v>
      </c>
      <c r="Y152" s="51">
        <v>3037438.888888889</v>
      </c>
      <c r="Z152" s="51">
        <v>1715879</v>
      </c>
      <c r="AA152" s="51">
        <v>2117595</v>
      </c>
      <c r="AB152" s="51">
        <v>2667312</v>
      </c>
      <c r="AC152" s="51">
        <v>2020892</v>
      </c>
      <c r="AD152" s="51">
        <v>2082154</v>
      </c>
      <c r="AE152" s="51">
        <v>3263877</v>
      </c>
      <c r="AF152" s="51">
        <v>2170707</v>
      </c>
      <c r="AG152" s="51">
        <v>1784481</v>
      </c>
      <c r="AH152" s="51">
        <v>2507912</v>
      </c>
      <c r="AI152" s="51">
        <v>2425285.8000000003</v>
      </c>
      <c r="AJ152" s="51">
        <v>3765768</v>
      </c>
      <c r="AK152" s="51">
        <v>3095716</v>
      </c>
      <c r="AL152" s="51">
        <v>1714468</v>
      </c>
      <c r="AM152" s="51">
        <v>2198843</v>
      </c>
      <c r="AN152" s="51">
        <v>3476595</v>
      </c>
      <c r="AO152" s="51">
        <v>2059447</v>
      </c>
      <c r="AP152" s="51">
        <v>2325700</v>
      </c>
      <c r="AQ152" s="51">
        <v>3403166</v>
      </c>
      <c r="AR152" s="51">
        <v>2425172</v>
      </c>
      <c r="AS152" s="51">
        <v>2993798</v>
      </c>
      <c r="AT152" s="51">
        <v>2571577</v>
      </c>
      <c r="AU152" s="25">
        <v>2422070</v>
      </c>
      <c r="AV152" s="25">
        <v>2344487</v>
      </c>
      <c r="AW152" s="25">
        <v>4155561.33</v>
      </c>
      <c r="AX152" s="25">
        <v>3176941.4337300002</v>
      </c>
      <c r="AY152" s="25">
        <v>2899253.2195224892</v>
      </c>
      <c r="AZ152" s="25">
        <v>3389483</v>
      </c>
      <c r="BA152" s="25">
        <v>1830094</v>
      </c>
      <c r="BB152" s="25">
        <v>2884069</v>
      </c>
      <c r="BC152" s="25">
        <v>4689188</v>
      </c>
      <c r="BD152" s="75">
        <v>3792954</v>
      </c>
      <c r="BE152" s="75">
        <v>2681086</v>
      </c>
      <c r="BF152" s="75">
        <v>2935144</v>
      </c>
      <c r="BG152" s="75">
        <v>1607815</v>
      </c>
      <c r="BH152" s="75">
        <v>2907051</v>
      </c>
      <c r="BI152" s="75">
        <v>2535525</v>
      </c>
      <c r="BJ152" s="75">
        <v>1811446</v>
      </c>
      <c r="BK152" s="75">
        <v>1895714</v>
      </c>
      <c r="BL152" s="75">
        <v>2491970</v>
      </c>
      <c r="BM152" s="75">
        <v>1712459</v>
      </c>
      <c r="BN152" s="75">
        <v>2449360</v>
      </c>
      <c r="BO152" s="75">
        <v>3273105</v>
      </c>
      <c r="BP152" s="28">
        <f t="shared" si="1902"/>
        <v>2481723.5</v>
      </c>
      <c r="BQ152" s="29">
        <f t="shared" si="1499"/>
        <v>255.52825552825553</v>
      </c>
      <c r="BR152" s="29">
        <f t="shared" si="1500"/>
        <v>447.66584766584765</v>
      </c>
      <c r="BS152" s="29">
        <f t="shared" si="1501"/>
        <v>472.01130221130222</v>
      </c>
      <c r="BT152" s="29">
        <f t="shared" si="1502"/>
        <v>1093.019383019383</v>
      </c>
      <c r="BU152" s="29">
        <f t="shared" si="1503"/>
        <v>935.69478569478576</v>
      </c>
      <c r="BV152" s="29">
        <f t="shared" si="1504"/>
        <v>718.66486486486485</v>
      </c>
      <c r="BW152" s="29">
        <f t="shared" si="1505"/>
        <v>746.04422604422609</v>
      </c>
      <c r="BX152" s="29">
        <f t="shared" si="1506"/>
        <v>745.60982800982799</v>
      </c>
      <c r="BY152" s="29">
        <f t="shared" si="1507"/>
        <v>1354.0076440076439</v>
      </c>
      <c r="BZ152" s="29">
        <f t="shared" si="1508"/>
        <v>1492.5989625989625</v>
      </c>
      <c r="CA152" s="29">
        <f t="shared" si="1509"/>
        <v>843.18378378378384</v>
      </c>
      <c r="CB152" s="29">
        <f t="shared" si="1510"/>
        <v>1040.5872235872237</v>
      </c>
      <c r="CC152" s="29">
        <f t="shared" si="1511"/>
        <v>1310.7184275184275</v>
      </c>
      <c r="CD152" s="29">
        <f t="shared" si="1512"/>
        <v>993.06732186732188</v>
      </c>
      <c r="CE152" s="29">
        <f t="shared" si="1513"/>
        <v>1023.1714987714988</v>
      </c>
      <c r="CF152" s="29">
        <f t="shared" si="1514"/>
        <v>1603.8707616707616</v>
      </c>
      <c r="CG152" s="29">
        <f t="shared" si="1515"/>
        <v>1066.6864864864865</v>
      </c>
      <c r="CH152" s="29">
        <f t="shared" si="1516"/>
        <v>876.89484029484026</v>
      </c>
      <c r="CI152" s="29">
        <f t="shared" si="1517"/>
        <v>1232.3891891891892</v>
      </c>
      <c r="CJ152" s="29">
        <f t="shared" si="1518"/>
        <v>1191.7866339066341</v>
      </c>
      <c r="CK152" s="29">
        <f t="shared" si="1519"/>
        <v>1850.5002457002456</v>
      </c>
      <c r="CL152" s="29">
        <f t="shared" si="1520"/>
        <v>1521.2363636363636</v>
      </c>
      <c r="CM152" s="29">
        <f t="shared" si="1521"/>
        <v>842.49041769041764</v>
      </c>
      <c r="CN152" s="29">
        <f t="shared" si="1522"/>
        <v>1080.5125307125306</v>
      </c>
      <c r="CO152" s="29">
        <f t="shared" si="1523"/>
        <v>1708.4004914004913</v>
      </c>
      <c r="CP152" s="29">
        <f t="shared" si="1524"/>
        <v>1012.0132678132678</v>
      </c>
      <c r="CQ152" s="29">
        <f t="shared" si="1525"/>
        <v>1142.8501228501229</v>
      </c>
      <c r="CR152" s="29">
        <f t="shared" si="1497"/>
        <v>1672.3174447174447</v>
      </c>
      <c r="CS152" s="29">
        <f t="shared" si="1496"/>
        <v>1191.7307125307125</v>
      </c>
      <c r="CT152" s="29">
        <f t="shared" si="1496"/>
        <v>1471.1538083538082</v>
      </c>
      <c r="CU152" s="29">
        <f t="shared" ref="CS152:CW205" si="2335">+AT152/$M152</f>
        <v>1263.6742014742015</v>
      </c>
      <c r="CV152" s="29">
        <f t="shared" si="2335"/>
        <v>1190.2063882063883</v>
      </c>
      <c r="CW152" s="29">
        <f t="shared" si="2335"/>
        <v>1152.0820638820639</v>
      </c>
      <c r="CX152" s="29">
        <f t="shared" si="1899"/>
        <v>2042.0448796068797</v>
      </c>
      <c r="CY152" s="29">
        <f t="shared" si="1899"/>
        <v>1561.1505816855038</v>
      </c>
      <c r="CZ152" s="29">
        <f t="shared" si="1899"/>
        <v>1424.6944567678079</v>
      </c>
      <c r="DA152" s="29">
        <f t="shared" si="1899"/>
        <v>1665.5936117936119</v>
      </c>
      <c r="DB152" s="29">
        <f t="shared" si="1899"/>
        <v>899.30909090909086</v>
      </c>
      <c r="DC152" s="29">
        <f t="shared" si="1899"/>
        <v>1417.2329238329239</v>
      </c>
      <c r="DD152" s="29">
        <f t="shared" si="1899"/>
        <v>2304.2692874692875</v>
      </c>
      <c r="DE152" s="29">
        <f t="shared" si="1526"/>
        <v>1863.8594594594595</v>
      </c>
      <c r="DF152" s="29">
        <f t="shared" si="1527"/>
        <v>1317.4869778869779</v>
      </c>
      <c r="DG152" s="29">
        <f t="shared" si="1528"/>
        <v>1442.3312039312038</v>
      </c>
      <c r="DH152" s="29">
        <f t="shared" si="1529"/>
        <v>790.08108108108104</v>
      </c>
      <c r="DI152" s="29">
        <f t="shared" si="1530"/>
        <v>1428.52628992629</v>
      </c>
      <c r="DJ152" s="29">
        <f t="shared" si="1531"/>
        <v>1245.9582309582311</v>
      </c>
      <c r="DK152" s="29">
        <f t="shared" si="1531"/>
        <v>890.14545454545453</v>
      </c>
      <c r="DL152" s="29">
        <f t="shared" si="1531"/>
        <v>931.55479115479113</v>
      </c>
      <c r="DM152" s="29">
        <f t="shared" si="1531"/>
        <v>1224.5552825552825</v>
      </c>
      <c r="DN152" s="29">
        <f t="shared" si="1772"/>
        <v>841.50319410319412</v>
      </c>
      <c r="DO152" s="29">
        <f t="shared" si="1772"/>
        <v>1203.6167076167076</v>
      </c>
      <c r="DP152" s="29">
        <f t="shared" si="1772"/>
        <v>1608.4054054054054</v>
      </c>
      <c r="DQ152" s="105">
        <f t="shared" si="1532"/>
        <v>1219.5201474201474</v>
      </c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>
        <v>0</v>
      </c>
      <c r="EF152" s="51">
        <v>0</v>
      </c>
      <c r="EG152" s="51">
        <v>0</v>
      </c>
      <c r="EH152" s="51">
        <v>0</v>
      </c>
      <c r="EI152" s="51">
        <v>0</v>
      </c>
      <c r="EJ152" s="51">
        <v>0</v>
      </c>
      <c r="EK152" s="51">
        <v>0</v>
      </c>
      <c r="EL152" s="51">
        <v>0</v>
      </c>
      <c r="EM152" s="51">
        <v>0</v>
      </c>
      <c r="EN152" s="51">
        <v>0</v>
      </c>
      <c r="EO152" s="51">
        <v>0</v>
      </c>
      <c r="EP152" s="25">
        <v>0</v>
      </c>
      <c r="EQ152" s="25">
        <v>0</v>
      </c>
      <c r="ER152" s="25">
        <v>0</v>
      </c>
      <c r="ES152" s="25">
        <v>0</v>
      </c>
      <c r="ET152" s="25">
        <v>0</v>
      </c>
      <c r="EU152" s="25">
        <v>0</v>
      </c>
      <c r="EV152" s="25">
        <v>0</v>
      </c>
      <c r="EW152" s="25">
        <v>0</v>
      </c>
      <c r="EX152" s="25">
        <v>0</v>
      </c>
      <c r="EY152" s="25">
        <v>132931</v>
      </c>
      <c r="EZ152" s="25">
        <v>457875</v>
      </c>
      <c r="FA152" s="25">
        <v>457875</v>
      </c>
      <c r="FB152" s="25">
        <v>457875</v>
      </c>
      <c r="FC152" s="25">
        <v>457875</v>
      </c>
      <c r="FD152" s="25">
        <v>457875</v>
      </c>
      <c r="FE152" s="25">
        <v>457875</v>
      </c>
      <c r="FF152" s="25">
        <v>457875</v>
      </c>
      <c r="FG152" s="25">
        <v>457875</v>
      </c>
      <c r="FH152" s="25">
        <v>457875</v>
      </c>
      <c r="FI152" s="25">
        <v>457875</v>
      </c>
      <c r="FJ152" s="25">
        <v>457875</v>
      </c>
      <c r="FK152" s="25">
        <v>457875</v>
      </c>
      <c r="FL152" s="25">
        <v>457875</v>
      </c>
      <c r="FM152" s="25">
        <v>457875</v>
      </c>
      <c r="FN152" s="25">
        <v>457875</v>
      </c>
      <c r="FO152" s="25">
        <v>457875</v>
      </c>
      <c r="FP152" s="25">
        <v>457875</v>
      </c>
      <c r="FQ152" s="75">
        <v>457875</v>
      </c>
      <c r="FR152" s="28">
        <f t="shared" si="1903"/>
        <v>457875</v>
      </c>
      <c r="FS152" s="51">
        <v>72800</v>
      </c>
      <c r="FT152" s="51">
        <v>163980</v>
      </c>
      <c r="FU152" s="51">
        <v>278750</v>
      </c>
      <c r="FV152" s="51">
        <v>400373</v>
      </c>
      <c r="FW152" s="51">
        <v>342745</v>
      </c>
      <c r="FX152" s="51">
        <v>263247</v>
      </c>
      <c r="FY152" s="51">
        <v>273276</v>
      </c>
      <c r="FZ152" s="51">
        <v>273117</v>
      </c>
      <c r="GA152" s="51">
        <v>495973</v>
      </c>
      <c r="GB152" s="51">
        <v>546739</v>
      </c>
      <c r="GC152" s="51">
        <v>308858</v>
      </c>
      <c r="GD152" s="51">
        <v>338815</v>
      </c>
      <c r="GE152" s="51">
        <v>426769.91999999998</v>
      </c>
      <c r="GF152" s="51">
        <v>323342.72000000003</v>
      </c>
      <c r="GG152" s="51">
        <v>333144.64</v>
      </c>
      <c r="GH152" s="51">
        <v>522220.32</v>
      </c>
      <c r="GI152" s="51">
        <v>347313.12</v>
      </c>
      <c r="GJ152" s="51">
        <v>285516.96000000002</v>
      </c>
      <c r="GK152" s="51">
        <v>401265.91999999998</v>
      </c>
      <c r="GL152" s="51">
        <v>335162</v>
      </c>
      <c r="GM152" s="51">
        <v>602522.88</v>
      </c>
      <c r="GN152" s="51">
        <v>495314.56</v>
      </c>
      <c r="GO152" s="51">
        <v>257170</v>
      </c>
      <c r="GP152" s="51">
        <v>329826</v>
      </c>
      <c r="GQ152" s="51">
        <v>521489</v>
      </c>
      <c r="GR152" s="51">
        <v>308917</v>
      </c>
      <c r="GS152" s="51">
        <v>348855</v>
      </c>
      <c r="GT152" s="51">
        <v>510475</v>
      </c>
      <c r="GU152" s="25">
        <v>363776</v>
      </c>
      <c r="GV152" s="25">
        <v>449070</v>
      </c>
      <c r="GW152" s="25">
        <v>385737</v>
      </c>
      <c r="GX152" s="25">
        <v>333311</v>
      </c>
      <c r="GY152" s="25">
        <v>351727</v>
      </c>
      <c r="GZ152" s="25">
        <v>408979</v>
      </c>
      <c r="HA152" s="25">
        <v>0</v>
      </c>
      <c r="HB152" s="25">
        <v>0</v>
      </c>
      <c r="HC152" s="75">
        <v>0</v>
      </c>
      <c r="HD152" s="75">
        <v>0</v>
      </c>
      <c r="HE152" s="75">
        <v>0</v>
      </c>
      <c r="HF152" s="75">
        <v>0</v>
      </c>
      <c r="HG152" s="75">
        <v>0</v>
      </c>
      <c r="HH152" s="75">
        <v>0</v>
      </c>
      <c r="HI152" s="75">
        <v>0</v>
      </c>
      <c r="HJ152" s="75">
        <v>0</v>
      </c>
      <c r="HK152" s="75">
        <v>0</v>
      </c>
      <c r="HL152" s="75">
        <v>0</v>
      </c>
      <c r="HM152" s="75">
        <v>0</v>
      </c>
      <c r="HN152" s="75">
        <v>0</v>
      </c>
      <c r="HO152" s="75">
        <v>0</v>
      </c>
      <c r="HP152" s="75">
        <v>0</v>
      </c>
      <c r="HQ152" s="75">
        <v>0</v>
      </c>
      <c r="HR152" s="75">
        <v>0</v>
      </c>
      <c r="HS152" s="51">
        <f t="shared" si="1265"/>
        <v>72800</v>
      </c>
      <c r="HT152" s="51">
        <f t="shared" si="1266"/>
        <v>163980</v>
      </c>
      <c r="HU152" s="51">
        <f t="shared" si="1267"/>
        <v>278750</v>
      </c>
      <c r="HV152" s="51">
        <f t="shared" si="1268"/>
        <v>400373</v>
      </c>
      <c r="HW152" s="51">
        <f t="shared" si="1269"/>
        <v>342745</v>
      </c>
      <c r="HX152" s="51">
        <f t="shared" si="1270"/>
        <v>263247</v>
      </c>
      <c r="HY152" s="51">
        <f t="shared" si="1271"/>
        <v>273276</v>
      </c>
      <c r="HZ152" s="51">
        <f t="shared" si="1272"/>
        <v>273117</v>
      </c>
      <c r="IA152" s="51">
        <f t="shared" si="1273"/>
        <v>495973</v>
      </c>
      <c r="IB152" s="51">
        <f t="shared" si="1274"/>
        <v>546739</v>
      </c>
      <c r="IC152" s="51">
        <f t="shared" si="1275"/>
        <v>308858</v>
      </c>
      <c r="ID152" s="51">
        <f t="shared" si="1276"/>
        <v>338815</v>
      </c>
      <c r="IE152" s="51">
        <f t="shared" si="1277"/>
        <v>426769.91999999998</v>
      </c>
      <c r="IF152" s="51">
        <f t="shared" si="1278"/>
        <v>323342.72000000003</v>
      </c>
      <c r="IG152" s="51">
        <f t="shared" si="1279"/>
        <v>333144.64</v>
      </c>
      <c r="IH152" s="51">
        <f t="shared" si="1280"/>
        <v>522220.32</v>
      </c>
      <c r="II152" s="51">
        <f t="shared" si="1281"/>
        <v>347313.12</v>
      </c>
      <c r="IJ152" s="51">
        <f t="shared" si="1282"/>
        <v>285516.96000000002</v>
      </c>
      <c r="IK152" s="51">
        <f t="shared" si="1283"/>
        <v>401265.91999999998</v>
      </c>
      <c r="IL152" s="51">
        <f t="shared" si="1284"/>
        <v>335162</v>
      </c>
      <c r="IM152" s="51">
        <f t="shared" si="1285"/>
        <v>602522.88</v>
      </c>
      <c r="IN152" s="51">
        <f t="shared" si="1286"/>
        <v>495314.56</v>
      </c>
      <c r="IO152" s="51">
        <f t="shared" si="1287"/>
        <v>257170</v>
      </c>
      <c r="IP152" s="51">
        <f t="shared" si="1288"/>
        <v>329826</v>
      </c>
      <c r="IQ152" s="51">
        <f t="shared" si="1900"/>
        <v>521489</v>
      </c>
      <c r="IR152" s="51">
        <f t="shared" si="1901"/>
        <v>308917</v>
      </c>
      <c r="IS152" s="51">
        <f t="shared" si="1618"/>
        <v>348855</v>
      </c>
      <c r="IT152" s="51">
        <f t="shared" si="1619"/>
        <v>510475</v>
      </c>
      <c r="IU152" s="51">
        <f t="shared" si="1136"/>
        <v>363776</v>
      </c>
      <c r="IV152" s="51">
        <f t="shared" si="1137"/>
        <v>449070</v>
      </c>
      <c r="IW152" s="51">
        <f t="shared" si="1889"/>
        <v>385737</v>
      </c>
      <c r="IX152" s="25">
        <f t="shared" si="1289"/>
        <v>333311</v>
      </c>
      <c r="IY152" s="25">
        <f t="shared" si="2136"/>
        <v>351727</v>
      </c>
      <c r="IZ152" s="25">
        <f t="shared" si="2137"/>
        <v>541910</v>
      </c>
      <c r="JA152" s="25">
        <f t="shared" si="1896"/>
        <v>457875</v>
      </c>
      <c r="JB152" s="25">
        <f t="shared" si="1293"/>
        <v>457875</v>
      </c>
      <c r="JC152" s="25">
        <f t="shared" si="1294"/>
        <v>457875</v>
      </c>
      <c r="JD152" s="25">
        <f t="shared" si="1892"/>
        <v>457875</v>
      </c>
      <c r="JE152" s="25">
        <f t="shared" si="1893"/>
        <v>457875</v>
      </c>
      <c r="JF152" s="25">
        <f t="shared" si="1897"/>
        <v>457875</v>
      </c>
      <c r="JG152" s="25">
        <f t="shared" si="1898"/>
        <v>457875</v>
      </c>
      <c r="JH152" s="25">
        <f t="shared" ref="JH152:JH185" si="2336">+FG152+HH152</f>
        <v>457875</v>
      </c>
      <c r="JI152" s="25">
        <f t="shared" ref="JI152:JI185" si="2337">+FH152+HI152</f>
        <v>457875</v>
      </c>
      <c r="JJ152" s="25">
        <f t="shared" si="1854"/>
        <v>457875</v>
      </c>
      <c r="JK152" s="25">
        <f t="shared" si="1855"/>
        <v>457875</v>
      </c>
      <c r="JL152" s="25">
        <f t="shared" si="1894"/>
        <v>457875</v>
      </c>
      <c r="JM152" s="25">
        <f t="shared" si="1895"/>
        <v>457875</v>
      </c>
      <c r="JN152" s="25">
        <f t="shared" ref="JN152:JN215" si="2338">+FM152+HN152</f>
        <v>457875</v>
      </c>
      <c r="JO152" s="25">
        <f t="shared" ref="JO152:JO215" si="2339">+FN152+HO152</f>
        <v>457875</v>
      </c>
      <c r="JP152" s="25">
        <f t="shared" si="2065"/>
        <v>457875</v>
      </c>
      <c r="JQ152" s="25">
        <f t="shared" si="2066"/>
        <v>457875</v>
      </c>
      <c r="JR152" s="25">
        <f t="shared" si="2067"/>
        <v>457875</v>
      </c>
      <c r="JS152" s="28">
        <f t="shared" si="1941"/>
        <v>457875</v>
      </c>
      <c r="JT152" s="30">
        <f t="shared" si="2301"/>
        <v>21.463972662918334</v>
      </c>
      <c r="JU152" s="30">
        <f t="shared" si="2302"/>
        <v>48.347008753644893</v>
      </c>
      <c r="JV152" s="30">
        <f t="shared" si="2303"/>
        <v>82.185197524567101</v>
      </c>
      <c r="JW152" s="30">
        <f t="shared" si="2304"/>
        <v>118.04388910673904</v>
      </c>
      <c r="JX152" s="30">
        <f t="shared" si="2305"/>
        <v>101.05314986747176</v>
      </c>
      <c r="JY152" s="30">
        <f t="shared" si="2306"/>
        <v>77.614373785649207</v>
      </c>
      <c r="JZ152" s="30">
        <f t="shared" si="2307"/>
        <v>80.571271887797678</v>
      </c>
      <c r="KA152" s="30">
        <f t="shared" si="2308"/>
        <v>80.524393156294863</v>
      </c>
      <c r="KB152" s="30">
        <f t="shared" si="2309"/>
        <v>146.23009496628563</v>
      </c>
      <c r="KC152" s="30">
        <f t="shared" si="2310"/>
        <v>161.19767788119927</v>
      </c>
      <c r="KD152" s="30">
        <f t="shared" si="2311"/>
        <v>91.062083361588336</v>
      </c>
      <c r="KE152" s="30">
        <f t="shared" si="2312"/>
        <v>99.894449145421362</v>
      </c>
      <c r="KF152" s="30">
        <f t="shared" si="2313"/>
        <v>125.82661945378906</v>
      </c>
      <c r="KG152" s="30">
        <f t="shared" si="2314"/>
        <v>95.332682731231557</v>
      </c>
      <c r="KH152" s="30">
        <f t="shared" si="2315"/>
        <v>98.222629749419923</v>
      </c>
      <c r="KI152" s="30">
        <f t="shared" si="2316"/>
        <v>153.96871802885252</v>
      </c>
      <c r="KJ152" s="30">
        <f t="shared" si="2317"/>
        <v>102.39999056528674</v>
      </c>
      <c r="KK152" s="30">
        <f t="shared" si="2318"/>
        <v>84.180332750543243</v>
      </c>
      <c r="KL152" s="30">
        <f t="shared" si="2319"/>
        <v>118.30715298682382</v>
      </c>
      <c r="KM152" s="30">
        <f t="shared" si="2320"/>
        <v>98.817417660014215</v>
      </c>
      <c r="KN152" s="30">
        <f t="shared" si="2321"/>
        <v>177.64470638877506</v>
      </c>
      <c r="KO152" s="30">
        <f t="shared" si="2322"/>
        <v>146.03596394760197</v>
      </c>
      <c r="KP152" s="30">
        <f t="shared" si="2323"/>
        <v>75.82266277091631</v>
      </c>
      <c r="KQ152" s="30">
        <f t="shared" si="2324"/>
        <v>97.244179224171731</v>
      </c>
      <c r="KR152" s="30">
        <f t="shared" si="2325"/>
        <v>153.7530994507228</v>
      </c>
      <c r="KS152" s="30">
        <f t="shared" si="2326"/>
        <v>91.07947861415856</v>
      </c>
      <c r="KT152" s="30">
        <f t="shared" si="2327"/>
        <v>102.8545904302524</v>
      </c>
      <c r="KU152" s="30">
        <f t="shared" si="2328"/>
        <v>150.50578908108841</v>
      </c>
      <c r="KV152" s="30">
        <f t="shared" si="2329"/>
        <v>107.25382032178268</v>
      </c>
      <c r="KW152" s="30">
        <f t="shared" si="2330"/>
        <v>132.40145884253758</v>
      </c>
      <c r="KX152" s="30">
        <f t="shared" si="2331"/>
        <v>113.72868713016661</v>
      </c>
      <c r="KY152" s="30">
        <f t="shared" si="2332"/>
        <v>98.271678464972155</v>
      </c>
      <c r="KZ152" s="30">
        <f t="shared" si="2333"/>
        <v>103.70135594519611</v>
      </c>
      <c r="LA152" s="30">
        <f t="shared" si="2334"/>
        <v>159.77392068354499</v>
      </c>
      <c r="LB152" s="30">
        <f t="shared" si="2334"/>
        <v>134.99747916255126</v>
      </c>
      <c r="LC152" s="30">
        <f t="shared" si="2334"/>
        <v>134.99747916255126</v>
      </c>
      <c r="LD152" s="30">
        <f t="shared" si="2334"/>
        <v>134.99747916255126</v>
      </c>
      <c r="LE152" s="30">
        <f t="shared" si="2300"/>
        <v>134.99747916255126</v>
      </c>
      <c r="LF152" s="30">
        <f t="shared" si="2300"/>
        <v>134.99747916255126</v>
      </c>
      <c r="LG152" s="30">
        <f t="shared" si="2300"/>
        <v>134.99747916255126</v>
      </c>
      <c r="LH152" s="30">
        <f t="shared" si="2300"/>
        <v>134.99747916255126</v>
      </c>
      <c r="LI152" s="30">
        <f t="shared" si="2300"/>
        <v>134.99747916255126</v>
      </c>
      <c r="LJ152" s="30">
        <f t="shared" si="2300"/>
        <v>134.99747916255126</v>
      </c>
      <c r="LK152" s="30">
        <f t="shared" si="2300"/>
        <v>134.99747916255126</v>
      </c>
      <c r="LL152" s="30">
        <f t="shared" si="2300"/>
        <v>134.99747916255126</v>
      </c>
      <c r="LM152" s="30">
        <f t="shared" si="2300"/>
        <v>134.99747916255126</v>
      </c>
      <c r="LN152" s="30">
        <f t="shared" si="2300"/>
        <v>134.99747916255126</v>
      </c>
      <c r="LO152" s="30">
        <f t="shared" si="2300"/>
        <v>134.99747916255126</v>
      </c>
      <c r="LP152" s="30">
        <f t="shared" si="2300"/>
        <v>134.99747916255126</v>
      </c>
      <c r="LQ152" s="30">
        <f t="shared" si="2300"/>
        <v>134.99747916255126</v>
      </c>
      <c r="LR152" s="30">
        <f t="shared" si="2300"/>
        <v>134.99747916255126</v>
      </c>
      <c r="LS152" s="30">
        <f t="shared" si="2300"/>
        <v>134.99747916255126</v>
      </c>
      <c r="LT152" s="69">
        <f t="shared" si="1976"/>
        <v>134.99747916255126</v>
      </c>
      <c r="LU152" s="40">
        <f t="shared" si="1977"/>
        <v>134.99747916255126</v>
      </c>
      <c r="LV152" s="40">
        <f t="shared" si="1978"/>
        <v>0</v>
      </c>
    </row>
    <row r="153" spans="1:334" x14ac:dyDescent="0.25">
      <c r="A153" s="21">
        <f t="shared" si="1979"/>
        <v>152</v>
      </c>
      <c r="B153" s="22" t="s">
        <v>109</v>
      </c>
      <c r="C153" s="21" t="s">
        <v>588</v>
      </c>
      <c r="D153" s="22" t="s">
        <v>7</v>
      </c>
      <c r="E153" s="23" t="s">
        <v>909</v>
      </c>
      <c r="F153" s="21" t="s">
        <v>1165</v>
      </c>
      <c r="G153" s="23" t="s">
        <v>110</v>
      </c>
      <c r="H153" s="24" t="s">
        <v>292</v>
      </c>
      <c r="I153" s="21" t="s">
        <v>196</v>
      </c>
      <c r="J153" s="94">
        <v>41297</v>
      </c>
      <c r="K153" s="94">
        <v>43030</v>
      </c>
      <c r="L153" s="21" t="s">
        <v>275</v>
      </c>
      <c r="M153" s="51">
        <v>1397</v>
      </c>
      <c r="N153" s="51">
        <v>2333</v>
      </c>
      <c r="O153" s="26">
        <v>0.09</v>
      </c>
      <c r="P153" s="52">
        <v>1785040</v>
      </c>
      <c r="Q153" s="52">
        <v>2153820</v>
      </c>
      <c r="R153" s="52">
        <v>1386496.5</v>
      </c>
      <c r="S153" s="52">
        <v>1621032.5</v>
      </c>
      <c r="T153" s="51">
        <v>1818484</v>
      </c>
      <c r="U153" s="51">
        <v>2169815.5</v>
      </c>
      <c r="V153" s="51">
        <v>1658032</v>
      </c>
      <c r="W153" s="51">
        <v>1070415</v>
      </c>
      <c r="X153" s="51">
        <v>1507213</v>
      </c>
      <c r="Y153" s="51">
        <v>1577940.5</v>
      </c>
      <c r="Z153" s="51">
        <v>1794341</v>
      </c>
      <c r="AA153" s="51">
        <v>1688055</v>
      </c>
      <c r="AB153" s="51">
        <v>1892941.5</v>
      </c>
      <c r="AC153" s="51">
        <v>1968503.5</v>
      </c>
      <c r="AD153" s="51">
        <v>1723433</v>
      </c>
      <c r="AE153" s="51">
        <v>2981128.5</v>
      </c>
      <c r="AF153" s="51">
        <v>1989362</v>
      </c>
      <c r="AG153" s="51">
        <v>1117115.5</v>
      </c>
      <c r="AH153" s="51">
        <v>1917629.5</v>
      </c>
      <c r="AI153" s="51">
        <v>1755369</v>
      </c>
      <c r="AJ153" s="51">
        <v>1583523</v>
      </c>
      <c r="AK153" s="51">
        <v>2695340</v>
      </c>
      <c r="AL153" s="51">
        <v>1236534.5</v>
      </c>
      <c r="AM153" s="51">
        <v>1406829</v>
      </c>
      <c r="AN153" s="51">
        <v>2084900.41</v>
      </c>
      <c r="AO153" s="51">
        <v>2161648</v>
      </c>
      <c r="AP153" s="51">
        <v>1301095</v>
      </c>
      <c r="AQ153" s="51">
        <v>2713966.29</v>
      </c>
      <c r="AR153" s="51">
        <v>1960913.5</v>
      </c>
      <c r="AS153" s="51">
        <v>1362043.75</v>
      </c>
      <c r="AT153" s="51">
        <v>1611556.91</v>
      </c>
      <c r="AU153" s="25">
        <v>1549152.489399323</v>
      </c>
      <c r="AV153" s="25">
        <v>1164686.8395520344</v>
      </c>
      <c r="AW153" s="25">
        <v>2561134.0099999998</v>
      </c>
      <c r="AX153" s="25">
        <v>2013853.9837679998</v>
      </c>
      <c r="AY153" s="25">
        <v>2137009.5676160003</v>
      </c>
      <c r="AZ153" s="25">
        <v>1738579</v>
      </c>
      <c r="BA153" s="25">
        <v>1772517.4737139125</v>
      </c>
      <c r="BB153" s="25">
        <v>1297435</v>
      </c>
      <c r="BC153" s="25">
        <v>2904554</v>
      </c>
      <c r="BD153" s="75">
        <v>1539865.16</v>
      </c>
      <c r="BE153" s="75">
        <v>1158252.72</v>
      </c>
      <c r="BF153" s="75">
        <v>1855492</v>
      </c>
      <c r="BG153" s="75">
        <v>886217</v>
      </c>
      <c r="BH153" s="75">
        <v>1463447</v>
      </c>
      <c r="BI153" s="75">
        <v>1699068.84</v>
      </c>
      <c r="BJ153" s="75">
        <v>1322186</v>
      </c>
      <c r="BK153" s="75">
        <v>1267296</v>
      </c>
      <c r="BL153" s="75">
        <v>1514417.24</v>
      </c>
      <c r="BM153" s="75">
        <v>1408406</v>
      </c>
      <c r="BN153" s="75">
        <v>1894586</v>
      </c>
      <c r="BO153" s="75">
        <v>2136163</v>
      </c>
      <c r="BP153" s="28">
        <f t="shared" si="1902"/>
        <v>1738393.06</v>
      </c>
      <c r="BQ153" s="29">
        <f t="shared" si="1499"/>
        <v>1277.7666428060129</v>
      </c>
      <c r="BR153" s="29">
        <f t="shared" si="1500"/>
        <v>1541.7465998568362</v>
      </c>
      <c r="BS153" s="29">
        <f t="shared" si="1501"/>
        <v>992.48138869005015</v>
      </c>
      <c r="BT153" s="29">
        <f t="shared" si="1502"/>
        <v>1160.3668575518968</v>
      </c>
      <c r="BU153" s="29">
        <f t="shared" si="1503"/>
        <v>1301.7065139584824</v>
      </c>
      <c r="BV153" s="29">
        <f t="shared" si="1504"/>
        <v>1553.196492483894</v>
      </c>
      <c r="BW153" s="29">
        <f t="shared" si="1505"/>
        <v>1186.8518253400143</v>
      </c>
      <c r="BX153" s="29">
        <f t="shared" si="1506"/>
        <v>766.22405153901218</v>
      </c>
      <c r="BY153" s="29">
        <f t="shared" si="1507"/>
        <v>1078.8926270579814</v>
      </c>
      <c r="BZ153" s="29">
        <f t="shared" si="1508"/>
        <v>1129.5207587687903</v>
      </c>
      <c r="CA153" s="29">
        <f t="shared" si="1509"/>
        <v>1284.4244810307803</v>
      </c>
      <c r="CB153" s="29">
        <f t="shared" si="1510"/>
        <v>1208.3428775948462</v>
      </c>
      <c r="CC153" s="29">
        <f t="shared" si="1511"/>
        <v>1355.0046528274875</v>
      </c>
      <c r="CD153" s="29">
        <f t="shared" si="1512"/>
        <v>1409.0934144595562</v>
      </c>
      <c r="CE153" s="29">
        <f t="shared" si="1513"/>
        <v>1233.6671438797423</v>
      </c>
      <c r="CF153" s="29">
        <f t="shared" si="1514"/>
        <v>2133.9502505368646</v>
      </c>
      <c r="CG153" s="29">
        <f t="shared" si="1515"/>
        <v>1424.0243378668576</v>
      </c>
      <c r="CH153" s="29">
        <f t="shared" si="1516"/>
        <v>799.65318539727991</v>
      </c>
      <c r="CI153" s="29">
        <f t="shared" si="1517"/>
        <v>1372.676807444524</v>
      </c>
      <c r="CJ153" s="29">
        <f t="shared" si="1518"/>
        <v>1256.5275590551182</v>
      </c>
      <c r="CK153" s="29">
        <f t="shared" si="1519"/>
        <v>1133.5168217609162</v>
      </c>
      <c r="CL153" s="29">
        <f t="shared" si="1520"/>
        <v>1929.3772369362921</v>
      </c>
      <c r="CM153" s="29">
        <f t="shared" si="1521"/>
        <v>885.13564781675018</v>
      </c>
      <c r="CN153" s="29">
        <f t="shared" si="1522"/>
        <v>1007.0357909806729</v>
      </c>
      <c r="CO153" s="29">
        <f t="shared" si="1523"/>
        <v>1492.4126055833929</v>
      </c>
      <c r="CP153" s="29">
        <f t="shared" si="1524"/>
        <v>1547.3500357909807</v>
      </c>
      <c r="CQ153" s="29">
        <f t="shared" si="1525"/>
        <v>931.34931997136721</v>
      </c>
      <c r="CR153" s="29">
        <f t="shared" si="1497"/>
        <v>1942.7103006442376</v>
      </c>
      <c r="CS153" s="29">
        <f t="shared" si="2335"/>
        <v>1403.6603435934144</v>
      </c>
      <c r="CT153" s="29">
        <f t="shared" si="2335"/>
        <v>974.97763063707941</v>
      </c>
      <c r="CU153" s="29">
        <f t="shared" si="2335"/>
        <v>1153.5840443808161</v>
      </c>
      <c r="CV153" s="29">
        <f t="shared" si="2335"/>
        <v>1108.9137361484059</v>
      </c>
      <c r="CW153" s="29">
        <f t="shared" si="2335"/>
        <v>833.70568328706827</v>
      </c>
      <c r="CX153" s="29">
        <f t="shared" si="1899"/>
        <v>1833.309957050823</v>
      </c>
      <c r="CY153" s="29">
        <f t="shared" si="1899"/>
        <v>1441.5561802204722</v>
      </c>
      <c r="CZ153" s="29">
        <f t="shared" si="1899"/>
        <v>1529.7133626456696</v>
      </c>
      <c r="DA153" s="29">
        <f t="shared" si="1899"/>
        <v>1244.5089477451681</v>
      </c>
      <c r="DB153" s="29">
        <f t="shared" si="1899"/>
        <v>1268.8027728803954</v>
      </c>
      <c r="DC153" s="29">
        <f t="shared" si="1899"/>
        <v>928.72942018611309</v>
      </c>
      <c r="DD153" s="29">
        <f t="shared" si="1899"/>
        <v>2079.1367215461705</v>
      </c>
      <c r="DE153" s="29">
        <f t="shared" si="1526"/>
        <v>1102.2656836077308</v>
      </c>
      <c r="DF153" s="29">
        <f t="shared" si="1527"/>
        <v>829.10001431639228</v>
      </c>
      <c r="DG153" s="29">
        <f t="shared" si="1528"/>
        <v>1328.1975662133143</v>
      </c>
      <c r="DH153" s="29">
        <f t="shared" si="1529"/>
        <v>634.3715103793844</v>
      </c>
      <c r="DI153" s="29">
        <f t="shared" si="1530"/>
        <v>1047.5640658554044</v>
      </c>
      <c r="DJ153" s="29">
        <f t="shared" si="1531"/>
        <v>1216.2268002863279</v>
      </c>
      <c r="DK153" s="29">
        <f t="shared" si="1531"/>
        <v>946.44667143879747</v>
      </c>
      <c r="DL153" s="29">
        <f t="shared" si="1531"/>
        <v>907.15533285612025</v>
      </c>
      <c r="DM153" s="29">
        <f t="shared" si="1531"/>
        <v>1084.0495633500359</v>
      </c>
      <c r="DN153" s="29">
        <f t="shared" si="1772"/>
        <v>1008.1646385110952</v>
      </c>
      <c r="DO153" s="29">
        <f t="shared" si="1772"/>
        <v>1356.1818181818182</v>
      </c>
      <c r="DP153" s="29">
        <f t="shared" si="1772"/>
        <v>1529.1073729420186</v>
      </c>
      <c r="DQ153" s="105">
        <f t="shared" si="1532"/>
        <v>1244.375848246242</v>
      </c>
      <c r="DR153" s="51">
        <v>209970</v>
      </c>
      <c r="DS153" s="51">
        <v>209970</v>
      </c>
      <c r="DT153" s="51">
        <v>209970</v>
      </c>
      <c r="DU153" s="51">
        <v>209970</v>
      </c>
      <c r="DV153" s="51">
        <v>209970</v>
      </c>
      <c r="DW153" s="51">
        <v>209970</v>
      </c>
      <c r="DX153" s="51">
        <v>209970</v>
      </c>
      <c r="DY153" s="51">
        <v>209970</v>
      </c>
      <c r="DZ153" s="51">
        <v>216191</v>
      </c>
      <c r="EA153" s="51">
        <v>233300</v>
      </c>
      <c r="EB153" s="51">
        <v>233300</v>
      </c>
      <c r="EC153" s="51">
        <v>233300</v>
      </c>
      <c r="ED153" s="51">
        <v>233300</v>
      </c>
      <c r="EE153" s="51">
        <v>233300</v>
      </c>
      <c r="EF153" s="51">
        <v>233300</v>
      </c>
      <c r="EG153" s="51">
        <v>233300</v>
      </c>
      <c r="EH153" s="51">
        <v>233300</v>
      </c>
      <c r="EI153" s="51">
        <v>233300</v>
      </c>
      <c r="EJ153" s="51">
        <v>233300</v>
      </c>
      <c r="EK153" s="51">
        <v>233300</v>
      </c>
      <c r="EL153" s="51">
        <v>233300</v>
      </c>
      <c r="EM153" s="51">
        <v>239521</v>
      </c>
      <c r="EN153" s="51">
        <v>256630</v>
      </c>
      <c r="EO153" s="51">
        <v>256630</v>
      </c>
      <c r="EP153" s="51">
        <v>256630</v>
      </c>
      <c r="EQ153" s="51">
        <v>256630</v>
      </c>
      <c r="ER153" s="51">
        <v>256630</v>
      </c>
      <c r="ES153" s="25">
        <v>256630</v>
      </c>
      <c r="ET153" s="25">
        <v>256630</v>
      </c>
      <c r="EU153" s="25">
        <v>256630</v>
      </c>
      <c r="EV153" s="25">
        <v>266895</v>
      </c>
      <c r="EW153" s="25">
        <v>295125</v>
      </c>
      <c r="EX153" s="25">
        <v>295125</v>
      </c>
      <c r="EY153" s="25">
        <v>295125</v>
      </c>
      <c r="EZ153" s="25">
        <v>295125</v>
      </c>
      <c r="FA153" s="25">
        <v>295125</v>
      </c>
      <c r="FB153" s="25">
        <v>295125</v>
      </c>
      <c r="FC153" s="25">
        <v>295125</v>
      </c>
      <c r="FD153" s="25">
        <v>295125</v>
      </c>
      <c r="FE153" s="25">
        <v>295125</v>
      </c>
      <c r="FF153" s="25">
        <v>295125</v>
      </c>
      <c r="FG153" s="25">
        <v>295125</v>
      </c>
      <c r="FH153" s="25">
        <v>295125</v>
      </c>
      <c r="FI153" s="25">
        <v>295125</v>
      </c>
      <c r="FJ153" s="25">
        <v>295125</v>
      </c>
      <c r="FK153" s="25">
        <v>295125</v>
      </c>
      <c r="FL153" s="25">
        <v>295125</v>
      </c>
      <c r="FM153" s="25">
        <v>295125</v>
      </c>
      <c r="FN153" s="25">
        <v>295125</v>
      </c>
      <c r="FO153" s="25">
        <v>295125</v>
      </c>
      <c r="FP153" s="25">
        <v>295125</v>
      </c>
      <c r="FQ153" s="75">
        <v>295125</v>
      </c>
      <c r="FR153" s="28">
        <f t="shared" si="1903"/>
        <v>295125</v>
      </c>
      <c r="FS153" s="51">
        <v>0</v>
      </c>
      <c r="FT153" s="51">
        <v>0</v>
      </c>
      <c r="FU153" s="51">
        <v>0</v>
      </c>
      <c r="FV153" s="51">
        <v>0</v>
      </c>
      <c r="FW153" s="51">
        <v>0</v>
      </c>
      <c r="FX153" s="51">
        <v>0</v>
      </c>
      <c r="FY153" s="51">
        <v>0</v>
      </c>
      <c r="FZ153" s="51">
        <v>0</v>
      </c>
      <c r="GA153" s="51">
        <v>0</v>
      </c>
      <c r="GB153" s="51">
        <v>0</v>
      </c>
      <c r="GC153" s="51">
        <v>0</v>
      </c>
      <c r="GD153" s="51">
        <v>0</v>
      </c>
      <c r="GE153" s="51">
        <v>0</v>
      </c>
      <c r="GF153" s="51">
        <v>0</v>
      </c>
      <c r="GG153" s="51">
        <v>0</v>
      </c>
      <c r="GH153" s="51">
        <v>36111.354999999981</v>
      </c>
      <c r="GI153" s="51">
        <v>0</v>
      </c>
      <c r="GJ153" s="51">
        <v>0</v>
      </c>
      <c r="GK153" s="51">
        <v>0</v>
      </c>
      <c r="GL153" s="51">
        <v>0</v>
      </c>
      <c r="GM153" s="51">
        <v>0</v>
      </c>
      <c r="GN153" s="51">
        <v>3059.5999999999767</v>
      </c>
      <c r="GO153" s="51">
        <v>0</v>
      </c>
      <c r="GP153" s="51">
        <v>0</v>
      </c>
      <c r="GQ153" s="25">
        <v>0</v>
      </c>
      <c r="GR153" s="25">
        <v>0</v>
      </c>
      <c r="GS153" s="25">
        <v>0</v>
      </c>
      <c r="GT153" s="25">
        <v>0</v>
      </c>
      <c r="GU153" s="25">
        <v>0</v>
      </c>
      <c r="GV153" s="25">
        <v>0</v>
      </c>
      <c r="GW153" s="25">
        <v>0</v>
      </c>
      <c r="GX153" s="25">
        <v>0</v>
      </c>
      <c r="GY153" s="25">
        <v>0</v>
      </c>
      <c r="GZ153" s="25">
        <v>0</v>
      </c>
      <c r="HA153" s="25">
        <v>0</v>
      </c>
      <c r="HB153" s="25">
        <v>0</v>
      </c>
      <c r="HC153" s="75">
        <v>0</v>
      </c>
      <c r="HD153" s="75">
        <v>0</v>
      </c>
      <c r="HE153" s="75">
        <v>0</v>
      </c>
      <c r="HF153" s="75">
        <v>0</v>
      </c>
      <c r="HG153" s="75">
        <v>0</v>
      </c>
      <c r="HH153" s="75">
        <v>0</v>
      </c>
      <c r="HI153" s="75">
        <v>0</v>
      </c>
      <c r="HJ153" s="75">
        <v>0</v>
      </c>
      <c r="HK153" s="75">
        <v>0</v>
      </c>
      <c r="HL153" s="75">
        <v>0</v>
      </c>
      <c r="HM153" s="75">
        <v>0</v>
      </c>
      <c r="HN153" s="75">
        <v>0</v>
      </c>
      <c r="HO153" s="75">
        <v>0</v>
      </c>
      <c r="HP153" s="75">
        <v>0</v>
      </c>
      <c r="HQ153" s="75">
        <v>0</v>
      </c>
      <c r="HR153" s="75">
        <v>0</v>
      </c>
      <c r="HS153" s="51">
        <f t="shared" si="1265"/>
        <v>209970</v>
      </c>
      <c r="HT153" s="51">
        <f t="shared" si="1266"/>
        <v>209970</v>
      </c>
      <c r="HU153" s="51">
        <f t="shared" si="1267"/>
        <v>209970</v>
      </c>
      <c r="HV153" s="51">
        <f t="shared" si="1268"/>
        <v>209970</v>
      </c>
      <c r="HW153" s="51">
        <f t="shared" si="1269"/>
        <v>209970</v>
      </c>
      <c r="HX153" s="51">
        <f t="shared" si="1270"/>
        <v>209970</v>
      </c>
      <c r="HY153" s="51">
        <f t="shared" si="1271"/>
        <v>209970</v>
      </c>
      <c r="HZ153" s="51">
        <f t="shared" si="1272"/>
        <v>209970</v>
      </c>
      <c r="IA153" s="51">
        <f t="shared" si="1273"/>
        <v>216191</v>
      </c>
      <c r="IB153" s="51">
        <f t="shared" si="1274"/>
        <v>233300</v>
      </c>
      <c r="IC153" s="51">
        <f t="shared" si="1275"/>
        <v>233300</v>
      </c>
      <c r="ID153" s="51">
        <f t="shared" si="1276"/>
        <v>233300</v>
      </c>
      <c r="IE153" s="51">
        <f t="shared" si="1277"/>
        <v>233300</v>
      </c>
      <c r="IF153" s="51">
        <f t="shared" si="1278"/>
        <v>233300</v>
      </c>
      <c r="IG153" s="51">
        <f t="shared" si="1279"/>
        <v>233300</v>
      </c>
      <c r="IH153" s="51">
        <f t="shared" si="1280"/>
        <v>269411.35499999998</v>
      </c>
      <c r="II153" s="51">
        <f t="shared" si="1281"/>
        <v>233300</v>
      </c>
      <c r="IJ153" s="51">
        <f t="shared" si="1282"/>
        <v>233300</v>
      </c>
      <c r="IK153" s="51">
        <f t="shared" si="1283"/>
        <v>233300</v>
      </c>
      <c r="IL153" s="51">
        <f t="shared" si="1284"/>
        <v>233300</v>
      </c>
      <c r="IM153" s="51">
        <f t="shared" si="1285"/>
        <v>233300</v>
      </c>
      <c r="IN153" s="51">
        <f t="shared" si="1286"/>
        <v>242580.59999999998</v>
      </c>
      <c r="IO153" s="51">
        <f t="shared" si="1287"/>
        <v>256630</v>
      </c>
      <c r="IP153" s="51">
        <f t="shared" si="1288"/>
        <v>256630</v>
      </c>
      <c r="IQ153" s="51">
        <f t="shared" si="1900"/>
        <v>256630</v>
      </c>
      <c r="IR153" s="51">
        <f t="shared" si="1901"/>
        <v>256630</v>
      </c>
      <c r="IS153" s="51">
        <f t="shared" ref="IS153:IS190" si="2340">+ER153+GS153</f>
        <v>256630</v>
      </c>
      <c r="IT153" s="51">
        <f t="shared" ref="IT153:IT190" si="2341">+ES153+GT153</f>
        <v>256630</v>
      </c>
      <c r="IU153" s="51">
        <f t="shared" ref="IU153:IU233" si="2342">+ET153+GU153</f>
        <v>256630</v>
      </c>
      <c r="IV153" s="51">
        <f t="shared" ref="IV153:IV233" si="2343">+EU153+GV153</f>
        <v>256630</v>
      </c>
      <c r="IW153" s="51">
        <f t="shared" si="1889"/>
        <v>266895</v>
      </c>
      <c r="IX153" s="25">
        <f t="shared" si="1289"/>
        <v>295125</v>
      </c>
      <c r="IY153" s="25">
        <f t="shared" si="2136"/>
        <v>295125</v>
      </c>
      <c r="IZ153" s="25">
        <f t="shared" si="2137"/>
        <v>295125</v>
      </c>
      <c r="JA153" s="25">
        <f t="shared" si="1896"/>
        <v>295125</v>
      </c>
      <c r="JB153" s="25">
        <f t="shared" si="1293"/>
        <v>295125</v>
      </c>
      <c r="JC153" s="25">
        <f t="shared" si="1294"/>
        <v>295125</v>
      </c>
      <c r="JD153" s="25">
        <f t="shared" si="1892"/>
        <v>295125</v>
      </c>
      <c r="JE153" s="25">
        <f t="shared" si="1893"/>
        <v>295125</v>
      </c>
      <c r="JF153" s="25">
        <f t="shared" si="1897"/>
        <v>295125</v>
      </c>
      <c r="JG153" s="25">
        <f t="shared" si="1898"/>
        <v>295125</v>
      </c>
      <c r="JH153" s="25">
        <f t="shared" si="2336"/>
        <v>295125</v>
      </c>
      <c r="JI153" s="25">
        <f t="shared" si="2337"/>
        <v>295125</v>
      </c>
      <c r="JJ153" s="25">
        <f t="shared" si="1854"/>
        <v>295125</v>
      </c>
      <c r="JK153" s="25">
        <f t="shared" si="1855"/>
        <v>295125</v>
      </c>
      <c r="JL153" s="25">
        <f t="shared" si="1894"/>
        <v>295125</v>
      </c>
      <c r="JM153" s="25">
        <f t="shared" si="1895"/>
        <v>295125</v>
      </c>
      <c r="JN153" s="25">
        <f t="shared" si="2338"/>
        <v>295125</v>
      </c>
      <c r="JO153" s="25">
        <f t="shared" si="2339"/>
        <v>295125</v>
      </c>
      <c r="JP153" s="25">
        <f t="shared" si="2065"/>
        <v>295125</v>
      </c>
      <c r="JQ153" s="25">
        <f t="shared" si="2066"/>
        <v>295125</v>
      </c>
      <c r="JR153" s="25">
        <f t="shared" si="2067"/>
        <v>295125</v>
      </c>
      <c r="JS153" s="28">
        <f t="shared" si="1941"/>
        <v>295125</v>
      </c>
      <c r="JT153" s="30">
        <f t="shared" si="2301"/>
        <v>90</v>
      </c>
      <c r="JU153" s="30">
        <f t="shared" si="2302"/>
        <v>90</v>
      </c>
      <c r="JV153" s="30">
        <f t="shared" si="2303"/>
        <v>90</v>
      </c>
      <c r="JW153" s="30">
        <f t="shared" si="2304"/>
        <v>90</v>
      </c>
      <c r="JX153" s="30">
        <f t="shared" si="2305"/>
        <v>90</v>
      </c>
      <c r="JY153" s="30">
        <f t="shared" si="2306"/>
        <v>90</v>
      </c>
      <c r="JZ153" s="30">
        <f t="shared" si="2307"/>
        <v>90</v>
      </c>
      <c r="KA153" s="30">
        <f t="shared" si="2308"/>
        <v>90</v>
      </c>
      <c r="KB153" s="30">
        <f t="shared" si="2309"/>
        <v>92.66652378911273</v>
      </c>
      <c r="KC153" s="30">
        <f t="shared" si="2310"/>
        <v>100</v>
      </c>
      <c r="KD153" s="30">
        <f t="shared" si="2311"/>
        <v>100</v>
      </c>
      <c r="KE153" s="30">
        <f t="shared" si="2312"/>
        <v>100</v>
      </c>
      <c r="KF153" s="30">
        <f t="shared" si="2313"/>
        <v>100</v>
      </c>
      <c r="KG153" s="30">
        <f t="shared" si="2314"/>
        <v>100</v>
      </c>
      <c r="KH153" s="30">
        <f t="shared" si="2315"/>
        <v>100</v>
      </c>
      <c r="KI153" s="30">
        <f t="shared" si="2316"/>
        <v>115.47850621517358</v>
      </c>
      <c r="KJ153" s="30">
        <f t="shared" si="2317"/>
        <v>100</v>
      </c>
      <c r="KK153" s="30">
        <f t="shared" si="2318"/>
        <v>100</v>
      </c>
      <c r="KL153" s="30">
        <f t="shared" si="2319"/>
        <v>100</v>
      </c>
      <c r="KM153" s="30">
        <f t="shared" si="2320"/>
        <v>100</v>
      </c>
      <c r="KN153" s="30">
        <f t="shared" si="2321"/>
        <v>100</v>
      </c>
      <c r="KO153" s="30">
        <f t="shared" si="2322"/>
        <v>103.97796828118301</v>
      </c>
      <c r="KP153" s="30">
        <f t="shared" si="2323"/>
        <v>110</v>
      </c>
      <c r="KQ153" s="30">
        <f t="shared" si="2324"/>
        <v>110</v>
      </c>
      <c r="KR153" s="30">
        <f t="shared" si="2325"/>
        <v>110</v>
      </c>
      <c r="KS153" s="30">
        <f t="shared" si="2326"/>
        <v>110</v>
      </c>
      <c r="KT153" s="30">
        <f t="shared" si="2327"/>
        <v>110</v>
      </c>
      <c r="KU153" s="30">
        <f t="shared" si="2328"/>
        <v>110</v>
      </c>
      <c r="KV153" s="30">
        <f t="shared" si="2329"/>
        <v>110</v>
      </c>
      <c r="KW153" s="30">
        <f t="shared" si="2330"/>
        <v>110</v>
      </c>
      <c r="KX153" s="30">
        <f t="shared" si="2331"/>
        <v>114.39991427346764</v>
      </c>
      <c r="KY153" s="30">
        <f t="shared" si="2332"/>
        <v>126.50021431633091</v>
      </c>
      <c r="KZ153" s="30">
        <f t="shared" si="2333"/>
        <v>126.50021431633091</v>
      </c>
      <c r="LA153" s="30">
        <f t="shared" si="2334"/>
        <v>126.50021431633091</v>
      </c>
      <c r="LB153" s="30">
        <f t="shared" si="2334"/>
        <v>126.50021431633091</v>
      </c>
      <c r="LC153" s="30">
        <f t="shared" si="2334"/>
        <v>126.50021431633091</v>
      </c>
      <c r="LD153" s="30">
        <f t="shared" si="2334"/>
        <v>126.50021431633091</v>
      </c>
      <c r="LE153" s="30">
        <f t="shared" si="2300"/>
        <v>126.50021431633091</v>
      </c>
      <c r="LF153" s="30">
        <f t="shared" si="2300"/>
        <v>126.50021431633091</v>
      </c>
      <c r="LG153" s="30">
        <f t="shared" si="2300"/>
        <v>126.50021431633091</v>
      </c>
      <c r="LH153" s="30">
        <f t="shared" si="2300"/>
        <v>126.50021431633091</v>
      </c>
      <c r="LI153" s="30">
        <f t="shared" si="2300"/>
        <v>126.50021431633091</v>
      </c>
      <c r="LJ153" s="30">
        <f t="shared" si="2300"/>
        <v>126.50021431633091</v>
      </c>
      <c r="LK153" s="30">
        <f t="shared" si="2300"/>
        <v>126.50021431633091</v>
      </c>
      <c r="LL153" s="30">
        <f t="shared" si="2300"/>
        <v>126.50021431633091</v>
      </c>
      <c r="LM153" s="30">
        <f t="shared" si="2300"/>
        <v>126.50021431633091</v>
      </c>
      <c r="LN153" s="30">
        <f t="shared" si="2300"/>
        <v>126.50021431633091</v>
      </c>
      <c r="LO153" s="30">
        <f t="shared" si="2300"/>
        <v>126.50021431633091</v>
      </c>
      <c r="LP153" s="30">
        <f t="shared" si="2300"/>
        <v>126.50021431633091</v>
      </c>
      <c r="LQ153" s="30">
        <f t="shared" si="2300"/>
        <v>126.50021431633091</v>
      </c>
      <c r="LR153" s="30">
        <f t="shared" si="2300"/>
        <v>126.50021431633091</v>
      </c>
      <c r="LS153" s="30">
        <f t="shared" si="2300"/>
        <v>126.50021431633091</v>
      </c>
      <c r="LT153" s="69">
        <f t="shared" si="1976"/>
        <v>126.50021431633091</v>
      </c>
      <c r="LU153" s="40">
        <f t="shared" si="1977"/>
        <v>126.50021431633091</v>
      </c>
      <c r="LV153" s="40">
        <f t="shared" si="1978"/>
        <v>0</v>
      </c>
    </row>
    <row r="154" spans="1:334" x14ac:dyDescent="0.25">
      <c r="A154" s="21">
        <f t="shared" si="1979"/>
        <v>153</v>
      </c>
      <c r="B154" s="22" t="s">
        <v>109</v>
      </c>
      <c r="C154" s="21" t="s">
        <v>589</v>
      </c>
      <c r="D154" s="22" t="s">
        <v>7</v>
      </c>
      <c r="E154" s="23" t="s">
        <v>910</v>
      </c>
      <c r="F154" s="21" t="s">
        <v>1166</v>
      </c>
      <c r="G154" s="23" t="s">
        <v>111</v>
      </c>
      <c r="H154" s="24" t="s">
        <v>280</v>
      </c>
      <c r="I154" s="21" t="s">
        <v>196</v>
      </c>
      <c r="J154" s="94">
        <v>41348</v>
      </c>
      <c r="K154" s="94">
        <v>43030</v>
      </c>
      <c r="L154" s="21" t="s">
        <v>275</v>
      </c>
      <c r="M154" s="51">
        <v>1832</v>
      </c>
      <c r="N154" s="51">
        <v>3059.44</v>
      </c>
      <c r="O154" s="26">
        <v>0.15</v>
      </c>
      <c r="P154" s="52">
        <v>850998</v>
      </c>
      <c r="Q154" s="52">
        <v>1052786.2600000002</v>
      </c>
      <c r="R154" s="52">
        <v>354328.67000000004</v>
      </c>
      <c r="S154" s="52">
        <v>1533224</v>
      </c>
      <c r="T154" s="51">
        <v>1429674.1600000001</v>
      </c>
      <c r="U154" s="51">
        <v>1340490.1700000006</v>
      </c>
      <c r="V154" s="51">
        <v>1783291.2599999998</v>
      </c>
      <c r="W154" s="51">
        <v>1528588.6500000004</v>
      </c>
      <c r="X154" s="51">
        <v>1672575.37</v>
      </c>
      <c r="Y154" s="51">
        <v>1942008.24</v>
      </c>
      <c r="Z154" s="51">
        <v>1674164.33</v>
      </c>
      <c r="AA154" s="51">
        <v>1475594.6199999999</v>
      </c>
      <c r="AB154" s="51">
        <v>1964594.9299999995</v>
      </c>
      <c r="AC154" s="51">
        <v>1729881.32</v>
      </c>
      <c r="AD154" s="51">
        <v>1408956.77</v>
      </c>
      <c r="AE154" s="51">
        <v>2070624.17</v>
      </c>
      <c r="AF154" s="51">
        <v>2135222</v>
      </c>
      <c r="AG154" s="51">
        <v>1157882</v>
      </c>
      <c r="AH154" s="51">
        <v>2185356</v>
      </c>
      <c r="AI154" s="51">
        <v>2053650.5</v>
      </c>
      <c r="AJ154" s="51">
        <v>2200892.9</v>
      </c>
      <c r="AK154" s="51">
        <v>2088378.33</v>
      </c>
      <c r="AL154" s="51">
        <v>1835473.01</v>
      </c>
      <c r="AM154" s="51">
        <v>1523296</v>
      </c>
      <c r="AN154" s="51">
        <v>2337275.81</v>
      </c>
      <c r="AO154" s="51">
        <v>2406946</v>
      </c>
      <c r="AP154" s="51">
        <v>1662319.85</v>
      </c>
      <c r="AQ154" s="51">
        <v>2385041.5699999998</v>
      </c>
      <c r="AR154" s="51">
        <v>2213930</v>
      </c>
      <c r="AS154" s="51">
        <v>1712870.3999999999</v>
      </c>
      <c r="AT154" s="51">
        <v>2390051</v>
      </c>
      <c r="AU154" s="25">
        <v>2651242.1786528993</v>
      </c>
      <c r="AV154" s="25">
        <v>2392210.0727793099</v>
      </c>
      <c r="AW154" s="25">
        <v>2697049</v>
      </c>
      <c r="AX154" s="25">
        <v>2080070.13</v>
      </c>
      <c r="AY154" s="25">
        <v>2313293.312870848</v>
      </c>
      <c r="AZ154" s="25">
        <v>2305480.14</v>
      </c>
      <c r="BA154" s="25">
        <v>2650968.3969786949</v>
      </c>
      <c r="BB154" s="25">
        <v>1776050.28</v>
      </c>
      <c r="BC154" s="25">
        <v>2655029.46</v>
      </c>
      <c r="BD154" s="75">
        <v>2535528.2200000002</v>
      </c>
      <c r="BE154" s="75">
        <v>1783472.93</v>
      </c>
      <c r="BF154" s="75">
        <v>3321495</v>
      </c>
      <c r="BG154" s="75">
        <v>2407195.5</v>
      </c>
      <c r="BH154" s="75">
        <v>2515334.2799999998</v>
      </c>
      <c r="BI154" s="75">
        <v>3145541.75</v>
      </c>
      <c r="BJ154" s="75">
        <v>2177318.2000000002</v>
      </c>
      <c r="BK154" s="75">
        <v>1697078.06</v>
      </c>
      <c r="BL154" s="75">
        <v>2040445.66</v>
      </c>
      <c r="BM154" s="75">
        <v>2696648.33</v>
      </c>
      <c r="BN154" s="75">
        <v>2676549</v>
      </c>
      <c r="BO154" s="75">
        <v>2529364.04</v>
      </c>
      <c r="BP154" s="28">
        <f t="shared" si="1902"/>
        <v>2485751.7575000003</v>
      </c>
      <c r="BQ154" s="29">
        <f t="shared" si="1499"/>
        <v>464.51855895196508</v>
      </c>
      <c r="BR154" s="29">
        <f t="shared" si="1500"/>
        <v>574.66498908296956</v>
      </c>
      <c r="BS154" s="29">
        <f t="shared" si="1501"/>
        <v>193.41084606986902</v>
      </c>
      <c r="BT154" s="29">
        <f t="shared" si="1502"/>
        <v>836.91266375545854</v>
      </c>
      <c r="BU154" s="29">
        <f t="shared" si="1503"/>
        <v>780.38982532751095</v>
      </c>
      <c r="BV154" s="29">
        <f t="shared" si="1504"/>
        <v>731.70860807860299</v>
      </c>
      <c r="BW154" s="29">
        <f t="shared" si="1505"/>
        <v>973.4122598253274</v>
      </c>
      <c r="BX154" s="29">
        <f t="shared" si="1506"/>
        <v>834.3824508733627</v>
      </c>
      <c r="BY154" s="29">
        <f t="shared" si="1507"/>
        <v>912.97782205240185</v>
      </c>
      <c r="BZ154" s="29">
        <f t="shared" si="1508"/>
        <v>1060.0481659388647</v>
      </c>
      <c r="CA154" s="29">
        <f t="shared" si="1509"/>
        <v>913.84515829694328</v>
      </c>
      <c r="CB154" s="29">
        <f t="shared" si="1510"/>
        <v>805.45557860261999</v>
      </c>
      <c r="CC154" s="29">
        <f t="shared" si="1511"/>
        <v>1072.3771451965063</v>
      </c>
      <c r="CD154" s="29">
        <f t="shared" si="1512"/>
        <v>944.25836244541483</v>
      </c>
      <c r="CE154" s="29">
        <f t="shared" si="1513"/>
        <v>769.08120633187775</v>
      </c>
      <c r="CF154" s="29">
        <f t="shared" si="1514"/>
        <v>1130.25336790393</v>
      </c>
      <c r="CG154" s="29">
        <f t="shared" si="1515"/>
        <v>1165.514192139738</v>
      </c>
      <c r="CH154" s="29">
        <f t="shared" si="1516"/>
        <v>632.03165938864629</v>
      </c>
      <c r="CI154" s="29">
        <f t="shared" si="1517"/>
        <v>1192.8799126637555</v>
      </c>
      <c r="CJ154" s="29">
        <f t="shared" si="1518"/>
        <v>1120.9882641921397</v>
      </c>
      <c r="CK154" s="29">
        <f t="shared" si="1519"/>
        <v>1201.3607532751091</v>
      </c>
      <c r="CL154" s="29">
        <f t="shared" si="1520"/>
        <v>1139.9445032751091</v>
      </c>
      <c r="CM154" s="29">
        <f t="shared" si="1521"/>
        <v>1001.8957478165939</v>
      </c>
      <c r="CN154" s="29">
        <f t="shared" si="1522"/>
        <v>831.49344978165936</v>
      </c>
      <c r="CO154" s="29">
        <f t="shared" si="1523"/>
        <v>1275.8055731441048</v>
      </c>
      <c r="CP154" s="29">
        <f t="shared" si="1524"/>
        <v>1313.835152838428</v>
      </c>
      <c r="CQ154" s="29">
        <f t="shared" si="1525"/>
        <v>907.37983078602622</v>
      </c>
      <c r="CR154" s="29">
        <f t="shared" si="1497"/>
        <v>1301.8785862445413</v>
      </c>
      <c r="CS154" s="29">
        <f t="shared" si="2335"/>
        <v>1208.4770742358078</v>
      </c>
      <c r="CT154" s="29">
        <f t="shared" si="2335"/>
        <v>934.97292576419204</v>
      </c>
      <c r="CU154" s="29">
        <f t="shared" si="2335"/>
        <v>1304.6129912663755</v>
      </c>
      <c r="CV154" s="29">
        <f t="shared" si="2335"/>
        <v>1447.1845953345521</v>
      </c>
      <c r="CW154" s="29">
        <f t="shared" si="2335"/>
        <v>1305.7915244428548</v>
      </c>
      <c r="CX154" s="29">
        <f t="shared" si="1899"/>
        <v>1472.1883187772926</v>
      </c>
      <c r="CY154" s="29">
        <f t="shared" si="1899"/>
        <v>1135.4094596069867</v>
      </c>
      <c r="CZ154" s="29">
        <f t="shared" si="1899"/>
        <v>1262.7146904316855</v>
      </c>
      <c r="DA154" s="29">
        <f t="shared" si="1899"/>
        <v>1258.4498580786028</v>
      </c>
      <c r="DB154" s="29">
        <f t="shared" si="1899"/>
        <v>1447.0351511892441</v>
      </c>
      <c r="DC154" s="29">
        <f t="shared" si="1899"/>
        <v>969.45975982532752</v>
      </c>
      <c r="DD154" s="29">
        <f t="shared" si="1899"/>
        <v>1449.2518886462881</v>
      </c>
      <c r="DE154" s="29">
        <f t="shared" si="1526"/>
        <v>1384.0219541484717</v>
      </c>
      <c r="DF154" s="29">
        <f t="shared" si="1527"/>
        <v>973.51142467248906</v>
      </c>
      <c r="DG154" s="29">
        <f t="shared" si="1528"/>
        <v>1813.0431222707423</v>
      </c>
      <c r="DH154" s="29">
        <f t="shared" si="1529"/>
        <v>1313.9713427947597</v>
      </c>
      <c r="DI154" s="29">
        <f t="shared" si="1530"/>
        <v>1372.999061135371</v>
      </c>
      <c r="DJ154" s="29">
        <f t="shared" si="1531"/>
        <v>1716.9987718340612</v>
      </c>
      <c r="DK154" s="29">
        <f t="shared" si="1531"/>
        <v>1188.4924672489085</v>
      </c>
      <c r="DL154" s="29">
        <f t="shared" si="1531"/>
        <v>926.35265283842796</v>
      </c>
      <c r="DM154" s="29">
        <f t="shared" si="1531"/>
        <v>1113.7803820960698</v>
      </c>
      <c r="DN154" s="29">
        <f t="shared" si="1772"/>
        <v>1471.9696124454149</v>
      </c>
      <c r="DO154" s="29">
        <f t="shared" si="1772"/>
        <v>1460.9983624454148</v>
      </c>
      <c r="DP154" s="29">
        <f t="shared" si="1772"/>
        <v>1380.6572270742358</v>
      </c>
      <c r="DQ154" s="105">
        <f t="shared" si="1532"/>
        <v>1356.8513960152841</v>
      </c>
      <c r="DR154" s="51">
        <v>305900</v>
      </c>
      <c r="DS154" s="51">
        <v>305900</v>
      </c>
      <c r="DT154" s="51">
        <v>305900</v>
      </c>
      <c r="DU154" s="51">
        <v>305900</v>
      </c>
      <c r="DV154" s="51">
        <v>305900</v>
      </c>
      <c r="DW154" s="51">
        <v>305900</v>
      </c>
      <c r="DX154" s="51">
        <v>305900</v>
      </c>
      <c r="DY154" s="51">
        <v>305900</v>
      </c>
      <c r="DZ154" s="51">
        <v>314057</v>
      </c>
      <c r="EA154" s="51">
        <v>336490</v>
      </c>
      <c r="EB154" s="51">
        <v>336490</v>
      </c>
      <c r="EC154" s="51">
        <v>336490</v>
      </c>
      <c r="ED154" s="51">
        <v>336490</v>
      </c>
      <c r="EE154" s="51">
        <v>336490</v>
      </c>
      <c r="EF154" s="51">
        <v>336490</v>
      </c>
      <c r="EG154" s="51">
        <v>336490</v>
      </c>
      <c r="EH154" s="51">
        <v>336490</v>
      </c>
      <c r="EI154" s="51">
        <v>336490</v>
      </c>
      <c r="EJ154" s="51">
        <v>336490</v>
      </c>
      <c r="EK154" s="51">
        <v>344647</v>
      </c>
      <c r="EL154" s="51">
        <v>367080</v>
      </c>
      <c r="EM154" s="51">
        <v>367080</v>
      </c>
      <c r="EN154" s="51">
        <v>367080</v>
      </c>
      <c r="EO154" s="51">
        <v>367080</v>
      </c>
      <c r="EP154" s="51">
        <v>367080</v>
      </c>
      <c r="EQ154" s="51">
        <v>367080</v>
      </c>
      <c r="ER154" s="51">
        <v>367080</v>
      </c>
      <c r="ES154" s="25">
        <v>367080</v>
      </c>
      <c r="ET154" s="25">
        <v>367080</v>
      </c>
      <c r="EU154" s="25">
        <v>367080</v>
      </c>
      <c r="EV154" s="25">
        <v>381763</v>
      </c>
      <c r="EW154" s="25">
        <v>422142</v>
      </c>
      <c r="EX154" s="25">
        <v>422142</v>
      </c>
      <c r="EY154" s="25">
        <v>422142</v>
      </c>
      <c r="EZ154" s="25">
        <v>422142</v>
      </c>
      <c r="FA154" s="25">
        <v>422142</v>
      </c>
      <c r="FB154" s="25">
        <v>422142</v>
      </c>
      <c r="FC154" s="25">
        <v>422142</v>
      </c>
      <c r="FD154" s="25">
        <v>422142</v>
      </c>
      <c r="FE154" s="25">
        <v>422142</v>
      </c>
      <c r="FF154" s="25">
        <v>422142</v>
      </c>
      <c r="FG154" s="25">
        <v>422142</v>
      </c>
      <c r="FH154" s="25">
        <v>422142</v>
      </c>
      <c r="FI154" s="25">
        <v>422142</v>
      </c>
      <c r="FJ154" s="25">
        <v>422142</v>
      </c>
      <c r="FK154" s="25">
        <v>422142</v>
      </c>
      <c r="FL154" s="25">
        <v>422142</v>
      </c>
      <c r="FM154" s="25">
        <v>422142</v>
      </c>
      <c r="FN154" s="25">
        <v>422142</v>
      </c>
      <c r="FO154" s="25">
        <v>422142</v>
      </c>
      <c r="FP154" s="25">
        <v>422142</v>
      </c>
      <c r="FQ154" s="75">
        <v>422142</v>
      </c>
      <c r="FR154" s="28">
        <f t="shared" si="1903"/>
        <v>422142</v>
      </c>
      <c r="FS154" s="51">
        <v>0</v>
      </c>
      <c r="FT154" s="51">
        <v>0</v>
      </c>
      <c r="FU154" s="51">
        <v>0</v>
      </c>
      <c r="FV154" s="51">
        <v>0</v>
      </c>
      <c r="FW154" s="51">
        <v>0</v>
      </c>
      <c r="FX154" s="51">
        <v>0</v>
      </c>
      <c r="FY154" s="51">
        <v>0</v>
      </c>
      <c r="FZ154" s="51">
        <v>0</v>
      </c>
      <c r="GA154" s="51">
        <v>0</v>
      </c>
      <c r="GB154" s="51">
        <v>0</v>
      </c>
      <c r="GC154" s="51">
        <v>0</v>
      </c>
      <c r="GD154" s="51">
        <v>0</v>
      </c>
      <c r="GE154" s="51">
        <v>0</v>
      </c>
      <c r="GF154" s="51">
        <v>0</v>
      </c>
      <c r="GG154" s="51">
        <v>0</v>
      </c>
      <c r="GH154" s="51">
        <v>0</v>
      </c>
      <c r="GI154" s="51">
        <v>39762.0245</v>
      </c>
      <c r="GJ154" s="51">
        <v>0</v>
      </c>
      <c r="GK154" s="51">
        <v>0</v>
      </c>
      <c r="GL154" s="51">
        <v>0</v>
      </c>
      <c r="GM154" s="51">
        <v>0</v>
      </c>
      <c r="GN154" s="51">
        <v>0</v>
      </c>
      <c r="GO154" s="51">
        <v>0</v>
      </c>
      <c r="GP154" s="51">
        <v>0</v>
      </c>
      <c r="GQ154" s="25">
        <v>0</v>
      </c>
      <c r="GR154" s="25">
        <v>0</v>
      </c>
      <c r="GS154" s="25">
        <v>0</v>
      </c>
      <c r="GT154" s="25">
        <v>0</v>
      </c>
      <c r="GU154" s="25">
        <v>0</v>
      </c>
      <c r="GV154" s="25">
        <v>0</v>
      </c>
      <c r="GW154" s="25">
        <v>0</v>
      </c>
      <c r="GX154" s="25">
        <v>0</v>
      </c>
      <c r="GY154" s="25">
        <v>0</v>
      </c>
      <c r="GZ154" s="25">
        <v>0</v>
      </c>
      <c r="HA154" s="25">
        <v>0</v>
      </c>
      <c r="HB154" s="25">
        <v>0</v>
      </c>
      <c r="HC154" s="75">
        <v>0</v>
      </c>
      <c r="HD154" s="75">
        <v>0</v>
      </c>
      <c r="HE154" s="75">
        <v>0</v>
      </c>
      <c r="HF154" s="75">
        <v>0</v>
      </c>
      <c r="HG154" s="75">
        <v>0</v>
      </c>
      <c r="HH154" s="75">
        <v>0</v>
      </c>
      <c r="HI154" s="75">
        <v>76082</v>
      </c>
      <c r="HJ154" s="75">
        <v>0</v>
      </c>
      <c r="HK154" s="75">
        <v>0</v>
      </c>
      <c r="HL154" s="75">
        <v>49689</v>
      </c>
      <c r="HM154" s="75">
        <v>0</v>
      </c>
      <c r="HN154" s="75">
        <v>0</v>
      </c>
      <c r="HO154" s="75">
        <v>0</v>
      </c>
      <c r="HP154" s="75">
        <v>0</v>
      </c>
      <c r="HQ154" s="75">
        <v>0</v>
      </c>
      <c r="HR154" s="75">
        <v>0</v>
      </c>
      <c r="HS154" s="51">
        <f t="shared" si="1265"/>
        <v>305900</v>
      </c>
      <c r="HT154" s="51">
        <f t="shared" si="1266"/>
        <v>305900</v>
      </c>
      <c r="HU154" s="51">
        <f t="shared" si="1267"/>
        <v>305900</v>
      </c>
      <c r="HV154" s="51">
        <f t="shared" si="1268"/>
        <v>305900</v>
      </c>
      <c r="HW154" s="51">
        <f t="shared" si="1269"/>
        <v>305900</v>
      </c>
      <c r="HX154" s="51">
        <f t="shared" si="1270"/>
        <v>305900</v>
      </c>
      <c r="HY154" s="51">
        <f t="shared" si="1271"/>
        <v>305900</v>
      </c>
      <c r="HZ154" s="51">
        <f t="shared" si="1272"/>
        <v>305900</v>
      </c>
      <c r="IA154" s="51">
        <f t="shared" si="1273"/>
        <v>314057</v>
      </c>
      <c r="IB154" s="51">
        <f t="shared" si="1274"/>
        <v>336490</v>
      </c>
      <c r="IC154" s="51">
        <f t="shared" si="1275"/>
        <v>336490</v>
      </c>
      <c r="ID154" s="51">
        <f t="shared" si="1276"/>
        <v>336490</v>
      </c>
      <c r="IE154" s="51">
        <f t="shared" si="1277"/>
        <v>336490</v>
      </c>
      <c r="IF154" s="51">
        <f t="shared" si="1278"/>
        <v>336490</v>
      </c>
      <c r="IG154" s="51">
        <f t="shared" si="1279"/>
        <v>336490</v>
      </c>
      <c r="IH154" s="51">
        <f t="shared" si="1280"/>
        <v>336490</v>
      </c>
      <c r="II154" s="51">
        <f t="shared" si="1281"/>
        <v>376252.0245</v>
      </c>
      <c r="IJ154" s="51">
        <f t="shared" si="1282"/>
        <v>336490</v>
      </c>
      <c r="IK154" s="51">
        <f t="shared" si="1283"/>
        <v>336490</v>
      </c>
      <c r="IL154" s="51">
        <f t="shared" si="1284"/>
        <v>344647</v>
      </c>
      <c r="IM154" s="51">
        <f t="shared" si="1285"/>
        <v>367080</v>
      </c>
      <c r="IN154" s="51">
        <f t="shared" si="1286"/>
        <v>367080</v>
      </c>
      <c r="IO154" s="51">
        <f t="shared" si="1287"/>
        <v>367080</v>
      </c>
      <c r="IP154" s="51">
        <f t="shared" si="1288"/>
        <v>367080</v>
      </c>
      <c r="IQ154" s="51">
        <f t="shared" si="1900"/>
        <v>367080</v>
      </c>
      <c r="IR154" s="51">
        <f t="shared" si="1901"/>
        <v>367080</v>
      </c>
      <c r="IS154" s="51">
        <f t="shared" si="2340"/>
        <v>367080</v>
      </c>
      <c r="IT154" s="51">
        <f t="shared" si="2341"/>
        <v>367080</v>
      </c>
      <c r="IU154" s="51">
        <f t="shared" si="2342"/>
        <v>367080</v>
      </c>
      <c r="IV154" s="51">
        <f t="shared" si="2343"/>
        <v>367080</v>
      </c>
      <c r="IW154" s="51">
        <f t="shared" si="1889"/>
        <v>381763</v>
      </c>
      <c r="IX154" s="25">
        <f t="shared" ref="IX154:IX228" si="2344">+EW154+GX154</f>
        <v>422142</v>
      </c>
      <c r="IY154" s="25">
        <f t="shared" si="2136"/>
        <v>422142</v>
      </c>
      <c r="IZ154" s="25">
        <f t="shared" si="2137"/>
        <v>422142</v>
      </c>
      <c r="JA154" s="25">
        <f t="shared" si="1896"/>
        <v>422142</v>
      </c>
      <c r="JB154" s="25">
        <f t="shared" si="1293"/>
        <v>422142</v>
      </c>
      <c r="JC154" s="25">
        <f t="shared" si="1294"/>
        <v>422142</v>
      </c>
      <c r="JD154" s="25">
        <f t="shared" si="1892"/>
        <v>422142</v>
      </c>
      <c r="JE154" s="25">
        <f t="shared" si="1893"/>
        <v>422142</v>
      </c>
      <c r="JF154" s="25">
        <f t="shared" si="1897"/>
        <v>422142</v>
      </c>
      <c r="JG154" s="25">
        <f t="shared" si="1898"/>
        <v>422142</v>
      </c>
      <c r="JH154" s="25">
        <f t="shared" si="2336"/>
        <v>422142</v>
      </c>
      <c r="JI154" s="25">
        <f t="shared" si="2337"/>
        <v>498224</v>
      </c>
      <c r="JJ154" s="25">
        <f t="shared" si="1854"/>
        <v>422142</v>
      </c>
      <c r="JK154" s="25">
        <f t="shared" si="1855"/>
        <v>422142</v>
      </c>
      <c r="JL154" s="25">
        <f t="shared" si="1894"/>
        <v>471831</v>
      </c>
      <c r="JM154" s="25">
        <f t="shared" si="1895"/>
        <v>422142</v>
      </c>
      <c r="JN154" s="25">
        <f t="shared" si="2338"/>
        <v>422142</v>
      </c>
      <c r="JO154" s="25">
        <f t="shared" si="2339"/>
        <v>422142</v>
      </c>
      <c r="JP154" s="25">
        <f t="shared" si="2065"/>
        <v>422142</v>
      </c>
      <c r="JQ154" s="25">
        <f t="shared" si="2066"/>
        <v>422142</v>
      </c>
      <c r="JR154" s="25">
        <f t="shared" si="2067"/>
        <v>422142</v>
      </c>
      <c r="JS154" s="28">
        <f t="shared" si="1941"/>
        <v>422142</v>
      </c>
      <c r="JT154" s="30">
        <f t="shared" si="2301"/>
        <v>99.985618283084477</v>
      </c>
      <c r="JU154" s="30">
        <f t="shared" si="2302"/>
        <v>99.985618283084477</v>
      </c>
      <c r="JV154" s="30">
        <f t="shared" si="2303"/>
        <v>99.985618283084477</v>
      </c>
      <c r="JW154" s="30">
        <f t="shared" si="2304"/>
        <v>99.985618283084477</v>
      </c>
      <c r="JX154" s="30">
        <f t="shared" si="2305"/>
        <v>99.985618283084477</v>
      </c>
      <c r="JY154" s="30">
        <f t="shared" si="2306"/>
        <v>99.985618283084477</v>
      </c>
      <c r="JZ154" s="30">
        <f t="shared" si="2307"/>
        <v>99.985618283084477</v>
      </c>
      <c r="KA154" s="30">
        <f t="shared" si="2308"/>
        <v>99.985618283084477</v>
      </c>
      <c r="KB154" s="30">
        <f t="shared" si="2309"/>
        <v>102.65179248489919</v>
      </c>
      <c r="KC154" s="30">
        <f t="shared" si="2310"/>
        <v>109.98418011139293</v>
      </c>
      <c r="KD154" s="30">
        <f t="shared" si="2311"/>
        <v>109.98418011139293</v>
      </c>
      <c r="KE154" s="30">
        <f t="shared" si="2312"/>
        <v>109.98418011139293</v>
      </c>
      <c r="KF154" s="30">
        <f t="shared" si="2313"/>
        <v>109.98418011139293</v>
      </c>
      <c r="KG154" s="30">
        <f t="shared" si="2314"/>
        <v>109.98418011139293</v>
      </c>
      <c r="KH154" s="30">
        <f t="shared" si="2315"/>
        <v>109.98418011139293</v>
      </c>
      <c r="KI154" s="30">
        <f t="shared" si="2316"/>
        <v>109.98418011139293</v>
      </c>
      <c r="KJ154" s="30">
        <f t="shared" si="2317"/>
        <v>122.98068421018225</v>
      </c>
      <c r="KK154" s="30">
        <f t="shared" si="2318"/>
        <v>109.98418011139293</v>
      </c>
      <c r="KL154" s="30">
        <f t="shared" si="2319"/>
        <v>109.98418011139293</v>
      </c>
      <c r="KM154" s="30">
        <f t="shared" si="2320"/>
        <v>112.65035431320764</v>
      </c>
      <c r="KN154" s="30">
        <f t="shared" si="2321"/>
        <v>119.98274193970138</v>
      </c>
      <c r="KO154" s="30">
        <f t="shared" si="2322"/>
        <v>119.98274193970138</v>
      </c>
      <c r="KP154" s="30">
        <f t="shared" si="2323"/>
        <v>119.98274193970138</v>
      </c>
      <c r="KQ154" s="30">
        <f t="shared" si="2324"/>
        <v>119.98274193970138</v>
      </c>
      <c r="KR154" s="30">
        <f t="shared" si="2325"/>
        <v>119.98274193970138</v>
      </c>
      <c r="KS154" s="30">
        <f t="shared" si="2326"/>
        <v>119.98274193970138</v>
      </c>
      <c r="KT154" s="30">
        <f t="shared" si="2327"/>
        <v>119.98274193970138</v>
      </c>
      <c r="KU154" s="30">
        <f t="shared" si="2328"/>
        <v>119.98274193970138</v>
      </c>
      <c r="KV154" s="30">
        <f t="shared" si="2329"/>
        <v>119.98274193970138</v>
      </c>
      <c r="KW154" s="30">
        <f t="shared" si="2330"/>
        <v>119.98274193970138</v>
      </c>
      <c r="KX154" s="30">
        <f t="shared" si="2331"/>
        <v>124.78198624584891</v>
      </c>
      <c r="KY154" s="30">
        <f t="shared" si="2332"/>
        <v>137.98015323065658</v>
      </c>
      <c r="KZ154" s="30">
        <f t="shared" si="2333"/>
        <v>137.98015323065658</v>
      </c>
      <c r="LA154" s="30">
        <f t="shared" si="2334"/>
        <v>137.98015323065658</v>
      </c>
      <c r="LB154" s="30">
        <f t="shared" si="2334"/>
        <v>137.98015323065658</v>
      </c>
      <c r="LC154" s="30">
        <f t="shared" si="2334"/>
        <v>137.98015323065658</v>
      </c>
      <c r="LD154" s="30">
        <f t="shared" si="2334"/>
        <v>137.98015323065658</v>
      </c>
      <c r="LE154" s="30">
        <f t="shared" si="2300"/>
        <v>137.98015323065658</v>
      </c>
      <c r="LF154" s="30">
        <f t="shared" si="2300"/>
        <v>137.98015323065658</v>
      </c>
      <c r="LG154" s="30">
        <f t="shared" si="2300"/>
        <v>137.98015323065658</v>
      </c>
      <c r="LH154" s="30">
        <f t="shared" si="2300"/>
        <v>137.98015323065658</v>
      </c>
      <c r="LI154" s="30">
        <f t="shared" si="2300"/>
        <v>137.98015323065658</v>
      </c>
      <c r="LJ154" s="30">
        <f t="shared" si="2300"/>
        <v>162.84810292079595</v>
      </c>
      <c r="LK154" s="30">
        <f t="shared" si="2300"/>
        <v>137.98015323065658</v>
      </c>
      <c r="LL154" s="30">
        <f t="shared" si="2300"/>
        <v>137.98015323065658</v>
      </c>
      <c r="LM154" s="30">
        <f t="shared" si="2300"/>
        <v>154.22136077190598</v>
      </c>
      <c r="LN154" s="30">
        <f t="shared" si="2300"/>
        <v>137.98015323065658</v>
      </c>
      <c r="LO154" s="30">
        <f t="shared" si="2300"/>
        <v>137.98015323065658</v>
      </c>
      <c r="LP154" s="30">
        <f t="shared" si="2300"/>
        <v>137.98015323065658</v>
      </c>
      <c r="LQ154" s="30">
        <f t="shared" si="2300"/>
        <v>137.98015323065658</v>
      </c>
      <c r="LR154" s="30">
        <f t="shared" si="2300"/>
        <v>137.98015323065658</v>
      </c>
      <c r="LS154" s="30">
        <f t="shared" si="2300"/>
        <v>137.98015323065658</v>
      </c>
      <c r="LT154" s="69">
        <f t="shared" si="1976"/>
        <v>137.98015323065658</v>
      </c>
      <c r="LU154" s="40">
        <f t="shared" si="1977"/>
        <v>137.98015323065658</v>
      </c>
      <c r="LV154" s="40">
        <f t="shared" si="1978"/>
        <v>0</v>
      </c>
    </row>
    <row r="155" spans="1:334" x14ac:dyDescent="0.25">
      <c r="A155" s="21">
        <f t="shared" si="1979"/>
        <v>154</v>
      </c>
      <c r="B155" s="22" t="s">
        <v>109</v>
      </c>
      <c r="C155" s="21" t="s">
        <v>590</v>
      </c>
      <c r="D155" s="22" t="s">
        <v>17</v>
      </c>
      <c r="E155" s="23" t="s">
        <v>1258</v>
      </c>
      <c r="F155" s="21" t="s">
        <v>1258</v>
      </c>
      <c r="G155" s="32" t="s">
        <v>394</v>
      </c>
      <c r="H155" s="24" t="s">
        <v>1403</v>
      </c>
      <c r="I155" s="21" t="s">
        <v>196</v>
      </c>
      <c r="J155" s="94">
        <v>41990</v>
      </c>
      <c r="K155" s="94"/>
      <c r="L155" s="21" t="s">
        <v>275</v>
      </c>
      <c r="M155" s="51">
        <v>3485</v>
      </c>
      <c r="N155" s="51">
        <v>7671</v>
      </c>
      <c r="O155" s="26">
        <v>0.2</v>
      </c>
      <c r="P155" s="23"/>
      <c r="Q155" s="23"/>
      <c r="R155" s="23"/>
      <c r="S155" s="23"/>
      <c r="T155" s="23"/>
      <c r="U155" s="23"/>
      <c r="V155" s="23"/>
      <c r="W155" s="23"/>
      <c r="X155" s="23"/>
      <c r="Y155" s="39">
        <v>0</v>
      </c>
      <c r="Z155" s="39">
        <v>0</v>
      </c>
      <c r="AA155" s="23"/>
      <c r="AB155" s="23"/>
      <c r="AC155" s="23"/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1003826.62</v>
      </c>
      <c r="AK155" s="39">
        <v>1882000</v>
      </c>
      <c r="AL155" s="39">
        <v>1988938</v>
      </c>
      <c r="AM155" s="39">
        <v>2498173</v>
      </c>
      <c r="AN155" s="39">
        <v>2247000</v>
      </c>
      <c r="AO155" s="39">
        <v>2567578</v>
      </c>
      <c r="AP155" s="39">
        <v>2723517.26</v>
      </c>
      <c r="AQ155" s="39">
        <v>3139371.14</v>
      </c>
      <c r="AR155" s="39">
        <v>2919753</v>
      </c>
      <c r="AS155" s="39">
        <v>2929550.93</v>
      </c>
      <c r="AT155" s="39">
        <v>2560853</v>
      </c>
      <c r="AU155" s="25">
        <v>2182315.5589933321</v>
      </c>
      <c r="AV155" s="25">
        <v>2158830.626205151</v>
      </c>
      <c r="AW155" s="25">
        <v>2240455.08</v>
      </c>
      <c r="AX155" s="25">
        <v>1800000</v>
      </c>
      <c r="AY155" s="25">
        <v>2300000</v>
      </c>
      <c r="AZ155" s="25">
        <v>0</v>
      </c>
      <c r="BA155" s="25">
        <v>0</v>
      </c>
      <c r="BB155" s="25">
        <v>0</v>
      </c>
      <c r="BC155" s="25">
        <v>0</v>
      </c>
      <c r="BD155" s="75">
        <v>0</v>
      </c>
      <c r="BE155" s="75">
        <v>0</v>
      </c>
      <c r="BF155" s="75">
        <v>0</v>
      </c>
      <c r="BG155" s="75">
        <v>0</v>
      </c>
      <c r="BH155" s="75">
        <v>0</v>
      </c>
      <c r="BI155" s="75">
        <v>0</v>
      </c>
      <c r="BJ155" s="75">
        <v>0</v>
      </c>
      <c r="BK155" s="75">
        <v>0</v>
      </c>
      <c r="BL155" s="75">
        <v>0</v>
      </c>
      <c r="BM155" s="75">
        <v>0</v>
      </c>
      <c r="BN155" s="75">
        <v>0</v>
      </c>
      <c r="BO155" s="75">
        <v>0</v>
      </c>
      <c r="BP155" s="28">
        <f t="shared" si="1902"/>
        <v>0</v>
      </c>
      <c r="BQ155" s="29">
        <f t="shared" si="1499"/>
        <v>0</v>
      </c>
      <c r="BR155" s="29">
        <f t="shared" si="1500"/>
        <v>0</v>
      </c>
      <c r="BS155" s="29">
        <f t="shared" si="1501"/>
        <v>0</v>
      </c>
      <c r="BT155" s="29">
        <f t="shared" si="1502"/>
        <v>0</v>
      </c>
      <c r="BU155" s="29">
        <f t="shared" si="1503"/>
        <v>0</v>
      </c>
      <c r="BV155" s="29">
        <f t="shared" si="1504"/>
        <v>0</v>
      </c>
      <c r="BW155" s="29">
        <f t="shared" si="1505"/>
        <v>0</v>
      </c>
      <c r="BX155" s="29">
        <f t="shared" si="1506"/>
        <v>0</v>
      </c>
      <c r="BY155" s="29">
        <f t="shared" si="1507"/>
        <v>0</v>
      </c>
      <c r="BZ155" s="29">
        <f t="shared" si="1508"/>
        <v>0</v>
      </c>
      <c r="CA155" s="29">
        <f t="shared" si="1509"/>
        <v>0</v>
      </c>
      <c r="CB155" s="29">
        <f t="shared" si="1510"/>
        <v>0</v>
      </c>
      <c r="CC155" s="29">
        <f t="shared" si="1511"/>
        <v>0</v>
      </c>
      <c r="CD155" s="29">
        <f t="shared" si="1512"/>
        <v>0</v>
      </c>
      <c r="CE155" s="29">
        <f t="shared" si="1513"/>
        <v>0</v>
      </c>
      <c r="CF155" s="29">
        <f t="shared" si="1514"/>
        <v>0</v>
      </c>
      <c r="CG155" s="29">
        <f t="shared" si="1515"/>
        <v>0</v>
      </c>
      <c r="CH155" s="29">
        <f t="shared" si="1516"/>
        <v>0</v>
      </c>
      <c r="CI155" s="29">
        <f t="shared" si="1517"/>
        <v>0</v>
      </c>
      <c r="CJ155" s="29">
        <f t="shared" si="1518"/>
        <v>0</v>
      </c>
      <c r="CK155" s="29">
        <f t="shared" si="1519"/>
        <v>288.04207173601145</v>
      </c>
      <c r="CL155" s="29">
        <f t="shared" si="1520"/>
        <v>540.02869440459108</v>
      </c>
      <c r="CM155" s="29">
        <f t="shared" si="1521"/>
        <v>570.71391678622672</v>
      </c>
      <c r="CN155" s="29">
        <f t="shared" si="1522"/>
        <v>716.83586800573892</v>
      </c>
      <c r="CO155" s="29">
        <f t="shared" si="1523"/>
        <v>644.76327116212337</v>
      </c>
      <c r="CP155" s="29">
        <f t="shared" si="1524"/>
        <v>736.75121951219512</v>
      </c>
      <c r="CQ155" s="29">
        <f t="shared" si="1525"/>
        <v>781.49706169296985</v>
      </c>
      <c r="CR155" s="29">
        <f t="shared" si="1497"/>
        <v>900.82385652797711</v>
      </c>
      <c r="CS155" s="29">
        <f t="shared" si="2335"/>
        <v>837.80573888091817</v>
      </c>
      <c r="CT155" s="29">
        <f t="shared" si="2335"/>
        <v>840.6171965566715</v>
      </c>
      <c r="CU155" s="29">
        <f t="shared" si="2335"/>
        <v>734.82152080344338</v>
      </c>
      <c r="CV155" s="29">
        <f t="shared" si="2335"/>
        <v>626.20245595217568</v>
      </c>
      <c r="CW155" s="29">
        <f t="shared" si="2335"/>
        <v>619.46359431998599</v>
      </c>
      <c r="CX155" s="29">
        <f t="shared" si="1899"/>
        <v>642.88524533715929</v>
      </c>
      <c r="CY155" s="29">
        <f t="shared" si="1899"/>
        <v>516.49928263988522</v>
      </c>
      <c r="CZ155" s="29">
        <f t="shared" si="1899"/>
        <v>659.97130559540892</v>
      </c>
      <c r="DA155" s="29">
        <f t="shared" si="1899"/>
        <v>0</v>
      </c>
      <c r="DB155" s="29">
        <f t="shared" si="1899"/>
        <v>0</v>
      </c>
      <c r="DC155" s="29">
        <f t="shared" si="1899"/>
        <v>0</v>
      </c>
      <c r="DD155" s="29">
        <f t="shared" si="1899"/>
        <v>0</v>
      </c>
      <c r="DE155" s="29">
        <f t="shared" si="1526"/>
        <v>0</v>
      </c>
      <c r="DF155" s="29">
        <f t="shared" si="1527"/>
        <v>0</v>
      </c>
      <c r="DG155" s="29">
        <f t="shared" si="1528"/>
        <v>0</v>
      </c>
      <c r="DH155" s="29">
        <f t="shared" si="1529"/>
        <v>0</v>
      </c>
      <c r="DI155" s="29">
        <f t="shared" si="1530"/>
        <v>0</v>
      </c>
      <c r="DJ155" s="29">
        <f t="shared" si="1531"/>
        <v>0</v>
      </c>
      <c r="DK155" s="29">
        <f t="shared" si="1531"/>
        <v>0</v>
      </c>
      <c r="DL155" s="29">
        <f t="shared" si="1531"/>
        <v>0</v>
      </c>
      <c r="DM155" s="29">
        <f t="shared" si="1531"/>
        <v>0</v>
      </c>
      <c r="DN155" s="29">
        <f t="shared" si="1772"/>
        <v>0</v>
      </c>
      <c r="DO155" s="29">
        <f t="shared" si="1772"/>
        <v>0</v>
      </c>
      <c r="DP155" s="29">
        <f t="shared" si="1772"/>
        <v>0</v>
      </c>
      <c r="DQ155" s="105">
        <f t="shared" si="1532"/>
        <v>0</v>
      </c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39"/>
      <c r="EH155" s="39"/>
      <c r="EI155" s="39"/>
      <c r="EJ155" s="51"/>
      <c r="EK155" s="51"/>
      <c r="EL155" s="51">
        <v>0</v>
      </c>
      <c r="EM155" s="51">
        <v>0</v>
      </c>
      <c r="EN155" s="51">
        <v>0</v>
      </c>
      <c r="EO155" s="25">
        <v>537002</v>
      </c>
      <c r="EP155" s="25">
        <v>537002</v>
      </c>
      <c r="EQ155" s="25">
        <v>537002</v>
      </c>
      <c r="ER155" s="25">
        <v>537002</v>
      </c>
      <c r="ES155" s="25">
        <v>537002</v>
      </c>
      <c r="ET155" s="25">
        <v>537002</v>
      </c>
      <c r="EU155" s="25">
        <v>537002</v>
      </c>
      <c r="EV155" s="25">
        <v>537002</v>
      </c>
      <c r="EW155" s="25">
        <v>537002</v>
      </c>
      <c r="EX155" s="25">
        <v>537002</v>
      </c>
      <c r="EY155" s="25">
        <v>0</v>
      </c>
      <c r="EZ155" s="25">
        <v>0</v>
      </c>
      <c r="FA155" s="25">
        <v>0</v>
      </c>
      <c r="FB155" s="25">
        <v>0</v>
      </c>
      <c r="FC155" s="25">
        <v>0</v>
      </c>
      <c r="FD155" s="25">
        <v>0</v>
      </c>
      <c r="FE155" s="25">
        <v>0</v>
      </c>
      <c r="FF155" s="25">
        <v>0</v>
      </c>
      <c r="FG155" s="25">
        <v>0</v>
      </c>
      <c r="FH155" s="25">
        <v>0</v>
      </c>
      <c r="FI155" s="25">
        <v>0</v>
      </c>
      <c r="FJ155" s="25">
        <v>0</v>
      </c>
      <c r="FK155" s="25">
        <v>0</v>
      </c>
      <c r="FL155" s="25">
        <v>0</v>
      </c>
      <c r="FM155" s="25">
        <v>0</v>
      </c>
      <c r="FN155" s="25">
        <v>0</v>
      </c>
      <c r="FO155" s="25">
        <v>0</v>
      </c>
      <c r="FP155" s="25">
        <v>0</v>
      </c>
      <c r="FQ155" s="75">
        <v>0</v>
      </c>
      <c r="FR155" s="28">
        <f t="shared" si="1903"/>
        <v>0</v>
      </c>
      <c r="FS155" s="39">
        <v>0</v>
      </c>
      <c r="FT155" s="39">
        <v>0</v>
      </c>
      <c r="FU155" s="39">
        <v>0</v>
      </c>
      <c r="FV155" s="39">
        <v>0</v>
      </c>
      <c r="FW155" s="39">
        <v>0</v>
      </c>
      <c r="FX155" s="39">
        <v>0</v>
      </c>
      <c r="FY155" s="39">
        <v>0</v>
      </c>
      <c r="FZ155" s="39">
        <v>0</v>
      </c>
      <c r="GA155" s="39">
        <v>0</v>
      </c>
      <c r="GB155" s="39">
        <v>0</v>
      </c>
      <c r="GC155" s="39">
        <v>0</v>
      </c>
      <c r="GD155" s="39">
        <v>0</v>
      </c>
      <c r="GE155" s="39">
        <v>0</v>
      </c>
      <c r="GF155" s="39">
        <v>0</v>
      </c>
      <c r="GG155" s="39">
        <v>0</v>
      </c>
      <c r="GH155" s="39">
        <v>0</v>
      </c>
      <c r="GI155" s="51">
        <v>0</v>
      </c>
      <c r="GJ155" s="51">
        <v>0</v>
      </c>
      <c r="GK155" s="51">
        <v>0</v>
      </c>
      <c r="GL155" s="51">
        <v>0</v>
      </c>
      <c r="GM155" s="51">
        <v>0</v>
      </c>
      <c r="GN155" s="51">
        <v>0</v>
      </c>
      <c r="GO155" s="51">
        <v>0</v>
      </c>
      <c r="GP155" s="51">
        <v>0</v>
      </c>
      <c r="GQ155" s="25">
        <v>0</v>
      </c>
      <c r="GR155" s="25">
        <v>0</v>
      </c>
      <c r="GS155" s="25">
        <v>1078</v>
      </c>
      <c r="GT155" s="25">
        <v>83258</v>
      </c>
      <c r="GU155" s="25">
        <v>46949</v>
      </c>
      <c r="GV155" s="25">
        <v>48908</v>
      </c>
      <c r="GW155" s="25">
        <v>0</v>
      </c>
      <c r="GX155" s="25">
        <v>0</v>
      </c>
      <c r="GY155" s="25">
        <v>0</v>
      </c>
      <c r="GZ155" s="25">
        <v>0</v>
      </c>
      <c r="HA155" s="25">
        <v>0</v>
      </c>
      <c r="HB155" s="25">
        <v>0</v>
      </c>
      <c r="HC155" s="75">
        <v>0</v>
      </c>
      <c r="HD155" s="75">
        <v>0</v>
      </c>
      <c r="HE155" s="75">
        <v>0</v>
      </c>
      <c r="HF155" s="75">
        <v>0</v>
      </c>
      <c r="HG155" s="75">
        <v>0</v>
      </c>
      <c r="HH155" s="75">
        <v>0</v>
      </c>
      <c r="HI155" s="75">
        <v>0</v>
      </c>
      <c r="HJ155" s="75">
        <v>0</v>
      </c>
      <c r="HK155" s="75">
        <v>0</v>
      </c>
      <c r="HL155" s="75">
        <v>0</v>
      </c>
      <c r="HM155" s="75">
        <v>0</v>
      </c>
      <c r="HN155" s="75">
        <v>0</v>
      </c>
      <c r="HO155" s="75">
        <v>0</v>
      </c>
      <c r="HP155" s="75">
        <v>0</v>
      </c>
      <c r="HQ155" s="75">
        <v>0</v>
      </c>
      <c r="HR155" s="75">
        <v>0</v>
      </c>
      <c r="HS155" s="51">
        <f t="shared" si="1265"/>
        <v>0</v>
      </c>
      <c r="HT155" s="51">
        <f t="shared" si="1266"/>
        <v>0</v>
      </c>
      <c r="HU155" s="51">
        <f t="shared" si="1267"/>
        <v>0</v>
      </c>
      <c r="HV155" s="51">
        <f t="shared" si="1268"/>
        <v>0</v>
      </c>
      <c r="HW155" s="51">
        <f t="shared" si="1269"/>
        <v>0</v>
      </c>
      <c r="HX155" s="51">
        <f t="shared" si="1270"/>
        <v>0</v>
      </c>
      <c r="HY155" s="51">
        <f t="shared" si="1271"/>
        <v>0</v>
      </c>
      <c r="HZ155" s="51">
        <f t="shared" si="1272"/>
        <v>0</v>
      </c>
      <c r="IA155" s="51">
        <f t="shared" si="1273"/>
        <v>0</v>
      </c>
      <c r="IB155" s="51">
        <f t="shared" si="1274"/>
        <v>0</v>
      </c>
      <c r="IC155" s="51">
        <f t="shared" si="1275"/>
        <v>0</v>
      </c>
      <c r="ID155" s="51">
        <f t="shared" si="1276"/>
        <v>0</v>
      </c>
      <c r="IE155" s="51">
        <f t="shared" si="1277"/>
        <v>0</v>
      </c>
      <c r="IF155" s="51">
        <f t="shared" si="1278"/>
        <v>0</v>
      </c>
      <c r="IG155" s="51">
        <f t="shared" si="1279"/>
        <v>0</v>
      </c>
      <c r="IH155" s="51">
        <f t="shared" si="1280"/>
        <v>0</v>
      </c>
      <c r="II155" s="51">
        <f t="shared" si="1281"/>
        <v>0</v>
      </c>
      <c r="IJ155" s="51">
        <f t="shared" si="1282"/>
        <v>0</v>
      </c>
      <c r="IK155" s="51">
        <f t="shared" si="1283"/>
        <v>0</v>
      </c>
      <c r="IL155" s="51">
        <f t="shared" si="1284"/>
        <v>0</v>
      </c>
      <c r="IM155" s="51">
        <f t="shared" si="1285"/>
        <v>0</v>
      </c>
      <c r="IN155" s="51">
        <f t="shared" si="1286"/>
        <v>0</v>
      </c>
      <c r="IO155" s="51">
        <f t="shared" si="1287"/>
        <v>0</v>
      </c>
      <c r="IP155" s="51">
        <f t="shared" si="1288"/>
        <v>537002</v>
      </c>
      <c r="IQ155" s="51">
        <f t="shared" si="1900"/>
        <v>537002</v>
      </c>
      <c r="IR155" s="51">
        <f t="shared" si="1901"/>
        <v>537002</v>
      </c>
      <c r="IS155" s="51">
        <f t="shared" si="2340"/>
        <v>538080</v>
      </c>
      <c r="IT155" s="51">
        <f t="shared" si="2341"/>
        <v>620260</v>
      </c>
      <c r="IU155" s="51">
        <f t="shared" si="2342"/>
        <v>583951</v>
      </c>
      <c r="IV155" s="51">
        <f t="shared" si="2343"/>
        <v>585910</v>
      </c>
      <c r="IW155" s="51">
        <f t="shared" si="1889"/>
        <v>537002</v>
      </c>
      <c r="IX155" s="25">
        <f t="shared" si="2344"/>
        <v>537002</v>
      </c>
      <c r="IY155" s="25">
        <f t="shared" si="2136"/>
        <v>537002</v>
      </c>
      <c r="IZ155" s="25">
        <f t="shared" si="2137"/>
        <v>0</v>
      </c>
      <c r="JA155" s="25">
        <f t="shared" si="1896"/>
        <v>0</v>
      </c>
      <c r="JB155" s="25">
        <f t="shared" si="1293"/>
        <v>0</v>
      </c>
      <c r="JC155" s="25">
        <f t="shared" si="1294"/>
        <v>0</v>
      </c>
      <c r="JD155" s="25">
        <f t="shared" si="1892"/>
        <v>0</v>
      </c>
      <c r="JE155" s="25">
        <f t="shared" si="1893"/>
        <v>0</v>
      </c>
      <c r="JF155" s="25">
        <f t="shared" si="1897"/>
        <v>0</v>
      </c>
      <c r="JG155" s="25">
        <f t="shared" si="1898"/>
        <v>0</v>
      </c>
      <c r="JH155" s="25">
        <f t="shared" si="2336"/>
        <v>0</v>
      </c>
      <c r="JI155" s="25">
        <f t="shared" si="2337"/>
        <v>0</v>
      </c>
      <c r="JJ155" s="25">
        <f t="shared" si="1854"/>
        <v>0</v>
      </c>
      <c r="JK155" s="25">
        <f t="shared" si="1855"/>
        <v>0</v>
      </c>
      <c r="JL155" s="25">
        <f t="shared" si="1894"/>
        <v>0</v>
      </c>
      <c r="JM155" s="25">
        <f t="shared" si="1895"/>
        <v>0</v>
      </c>
      <c r="JN155" s="25">
        <f t="shared" si="2338"/>
        <v>0</v>
      </c>
      <c r="JO155" s="25">
        <f t="shared" si="2339"/>
        <v>0</v>
      </c>
      <c r="JP155" s="25">
        <f t="shared" si="2065"/>
        <v>0</v>
      </c>
      <c r="JQ155" s="25">
        <f t="shared" si="2066"/>
        <v>0</v>
      </c>
      <c r="JR155" s="25">
        <f t="shared" si="2067"/>
        <v>0</v>
      </c>
      <c r="JS155" s="28">
        <f t="shared" si="1941"/>
        <v>0</v>
      </c>
      <c r="JT155" s="39">
        <f t="shared" si="2301"/>
        <v>0</v>
      </c>
      <c r="JU155" s="39">
        <f t="shared" si="2302"/>
        <v>0</v>
      </c>
      <c r="JV155" s="39">
        <f t="shared" si="2303"/>
        <v>0</v>
      </c>
      <c r="JW155" s="39">
        <f t="shared" si="2304"/>
        <v>0</v>
      </c>
      <c r="JX155" s="39">
        <f t="shared" si="2305"/>
        <v>0</v>
      </c>
      <c r="JY155" s="39">
        <f t="shared" si="2306"/>
        <v>0</v>
      </c>
      <c r="JZ155" s="39">
        <f t="shared" si="2307"/>
        <v>0</v>
      </c>
      <c r="KA155" s="39">
        <f t="shared" si="2308"/>
        <v>0</v>
      </c>
      <c r="KB155" s="39">
        <f t="shared" si="2309"/>
        <v>0</v>
      </c>
      <c r="KC155" s="39">
        <f t="shared" si="2310"/>
        <v>0</v>
      </c>
      <c r="KD155" s="39">
        <f t="shared" si="2311"/>
        <v>0</v>
      </c>
      <c r="KE155" s="39">
        <f t="shared" si="2312"/>
        <v>0</v>
      </c>
      <c r="KF155" s="39">
        <f t="shared" si="2313"/>
        <v>0</v>
      </c>
      <c r="KG155" s="39">
        <f t="shared" si="2314"/>
        <v>0</v>
      </c>
      <c r="KH155" s="30">
        <f t="shared" si="2315"/>
        <v>0</v>
      </c>
      <c r="KI155" s="30">
        <f t="shared" si="2316"/>
        <v>0</v>
      </c>
      <c r="KJ155" s="30">
        <f t="shared" si="2317"/>
        <v>0</v>
      </c>
      <c r="KK155" s="30">
        <f t="shared" si="2318"/>
        <v>0</v>
      </c>
      <c r="KL155" s="30">
        <f t="shared" si="2319"/>
        <v>0</v>
      </c>
      <c r="KM155" s="30">
        <f t="shared" si="2320"/>
        <v>0</v>
      </c>
      <c r="KN155" s="30">
        <f t="shared" si="2321"/>
        <v>0</v>
      </c>
      <c r="KO155" s="30">
        <f t="shared" si="2322"/>
        <v>0</v>
      </c>
      <c r="KP155" s="30">
        <f t="shared" si="2323"/>
        <v>0</v>
      </c>
      <c r="KQ155" s="30">
        <f t="shared" si="2324"/>
        <v>70.004171555207932</v>
      </c>
      <c r="KR155" s="30">
        <f t="shared" si="2325"/>
        <v>70.004171555207932</v>
      </c>
      <c r="KS155" s="30">
        <f t="shared" si="2326"/>
        <v>70.004171555207932</v>
      </c>
      <c r="KT155" s="30">
        <f t="shared" si="2327"/>
        <v>70.144700821274938</v>
      </c>
      <c r="KU155" s="30">
        <f t="shared" si="2328"/>
        <v>80.857776039629769</v>
      </c>
      <c r="KV155" s="30">
        <f t="shared" si="2329"/>
        <v>76.124494850736539</v>
      </c>
      <c r="KW155" s="30">
        <f t="shared" si="2330"/>
        <v>76.379872246121764</v>
      </c>
      <c r="KX155" s="30">
        <f t="shared" si="2331"/>
        <v>70.004171555207932</v>
      </c>
      <c r="KY155" s="30">
        <f t="shared" si="2332"/>
        <v>70.004171555207932</v>
      </c>
      <c r="KZ155" s="30">
        <f t="shared" si="2333"/>
        <v>70.004171555207932</v>
      </c>
      <c r="LA155" s="30">
        <f t="shared" si="2334"/>
        <v>0</v>
      </c>
      <c r="LB155" s="30">
        <f t="shared" si="2334"/>
        <v>0</v>
      </c>
      <c r="LC155" s="30">
        <f t="shared" si="2334"/>
        <v>0</v>
      </c>
      <c r="LD155" s="30">
        <f t="shared" si="2334"/>
        <v>0</v>
      </c>
      <c r="LE155" s="30">
        <f t="shared" si="2300"/>
        <v>0</v>
      </c>
      <c r="LF155" s="30">
        <f t="shared" si="2300"/>
        <v>0</v>
      </c>
      <c r="LG155" s="30">
        <f t="shared" si="2300"/>
        <v>0</v>
      </c>
      <c r="LH155" s="30">
        <f t="shared" si="2300"/>
        <v>0</v>
      </c>
      <c r="LI155" s="30">
        <f t="shared" si="2300"/>
        <v>0</v>
      </c>
      <c r="LJ155" s="30">
        <f t="shared" si="2300"/>
        <v>0</v>
      </c>
      <c r="LK155" s="30">
        <f t="shared" si="2300"/>
        <v>0</v>
      </c>
      <c r="LL155" s="30">
        <f t="shared" si="2300"/>
        <v>0</v>
      </c>
      <c r="LM155" s="30">
        <f t="shared" si="2300"/>
        <v>0</v>
      </c>
      <c r="LN155" s="30">
        <f t="shared" si="2300"/>
        <v>0</v>
      </c>
      <c r="LO155" s="30">
        <f t="shared" si="2300"/>
        <v>0</v>
      </c>
      <c r="LP155" s="30">
        <f t="shared" si="2300"/>
        <v>0</v>
      </c>
      <c r="LQ155" s="30">
        <f t="shared" si="2300"/>
        <v>0</v>
      </c>
      <c r="LR155" s="30">
        <f t="shared" si="2300"/>
        <v>0</v>
      </c>
      <c r="LS155" s="30">
        <f t="shared" si="2300"/>
        <v>0</v>
      </c>
      <c r="LT155" s="69">
        <f t="shared" si="1976"/>
        <v>0</v>
      </c>
      <c r="LU155" s="40">
        <f t="shared" si="1977"/>
        <v>0</v>
      </c>
      <c r="LV155" s="40">
        <f t="shared" si="1978"/>
        <v>0</v>
      </c>
    </row>
    <row r="156" spans="1:334" x14ac:dyDescent="0.25">
      <c r="A156" s="21">
        <f t="shared" si="1979"/>
        <v>155</v>
      </c>
      <c r="B156" s="22" t="s">
        <v>109</v>
      </c>
      <c r="C156" s="21" t="s">
        <v>590</v>
      </c>
      <c r="D156" s="22" t="s">
        <v>170</v>
      </c>
      <c r="E156" s="23" t="s">
        <v>1428</v>
      </c>
      <c r="F156" s="21" t="s">
        <v>1429</v>
      </c>
      <c r="G156" s="23" t="s">
        <v>1448</v>
      </c>
      <c r="H156" s="24" t="s">
        <v>1343</v>
      </c>
      <c r="I156" s="21" t="s">
        <v>196</v>
      </c>
      <c r="J156" s="94">
        <v>42788</v>
      </c>
      <c r="K156" s="94">
        <v>44412</v>
      </c>
      <c r="L156" s="21" t="s">
        <v>1451</v>
      </c>
      <c r="M156" s="51">
        <v>3485</v>
      </c>
      <c r="N156" s="51">
        <v>5820</v>
      </c>
      <c r="O156" s="26">
        <v>0.15</v>
      </c>
      <c r="P156" s="23"/>
      <c r="Q156" s="23"/>
      <c r="R156" s="23"/>
      <c r="S156" s="23"/>
      <c r="T156" s="23"/>
      <c r="U156" s="23"/>
      <c r="V156" s="23"/>
      <c r="W156" s="23"/>
      <c r="X156" s="23"/>
      <c r="Y156" s="39"/>
      <c r="Z156" s="39"/>
      <c r="AA156" s="23"/>
      <c r="AB156" s="23"/>
      <c r="AC156" s="23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25"/>
      <c r="AV156" s="25"/>
      <c r="AW156" s="25"/>
      <c r="AX156" s="25"/>
      <c r="AY156" s="25"/>
      <c r="AZ156" s="25"/>
      <c r="BA156" s="25"/>
      <c r="BB156" s="25"/>
      <c r="BC156" s="25"/>
      <c r="BD156" s="75"/>
      <c r="BE156" s="75"/>
      <c r="BF156" s="75"/>
      <c r="BG156" s="75"/>
      <c r="BH156" s="75"/>
      <c r="BI156" s="75"/>
      <c r="BJ156" s="75">
        <v>262100</v>
      </c>
      <c r="BK156" s="75">
        <v>964593.67</v>
      </c>
      <c r="BL156" s="75">
        <v>1257855.1399999999</v>
      </c>
      <c r="BM156" s="75">
        <v>1256190.48</v>
      </c>
      <c r="BN156" s="75">
        <v>1444216.55</v>
      </c>
      <c r="BO156" s="75">
        <v>1390266.18</v>
      </c>
      <c r="BP156" s="28">
        <f t="shared" si="1902"/>
        <v>1337132.0874999999</v>
      </c>
      <c r="BQ156" s="29">
        <f t="shared" ref="BQ156" si="2345">+P156/$M156</f>
        <v>0</v>
      </c>
      <c r="BR156" s="29">
        <f t="shared" ref="BR156" si="2346">+Q156/$M156</f>
        <v>0</v>
      </c>
      <c r="BS156" s="29">
        <f t="shared" ref="BS156" si="2347">+R156/$M156</f>
        <v>0</v>
      </c>
      <c r="BT156" s="29">
        <f t="shared" ref="BT156" si="2348">+S156/$M156</f>
        <v>0</v>
      </c>
      <c r="BU156" s="29">
        <f t="shared" ref="BU156" si="2349">+T156/$M156</f>
        <v>0</v>
      </c>
      <c r="BV156" s="29">
        <f t="shared" ref="BV156" si="2350">+U156/$M156</f>
        <v>0</v>
      </c>
      <c r="BW156" s="29">
        <f t="shared" ref="BW156" si="2351">+V156/$M156</f>
        <v>0</v>
      </c>
      <c r="BX156" s="29">
        <f t="shared" ref="BX156" si="2352">+W156/$M156</f>
        <v>0</v>
      </c>
      <c r="BY156" s="29">
        <f t="shared" ref="BY156" si="2353">+X156/$M156</f>
        <v>0</v>
      </c>
      <c r="BZ156" s="29">
        <f t="shared" ref="BZ156" si="2354">+Y156/$M156</f>
        <v>0</v>
      </c>
      <c r="CA156" s="29">
        <f t="shared" ref="CA156" si="2355">+Z156/$M156</f>
        <v>0</v>
      </c>
      <c r="CB156" s="29">
        <f t="shared" ref="CB156" si="2356">+AA156/$M156</f>
        <v>0</v>
      </c>
      <c r="CC156" s="29">
        <f t="shared" ref="CC156" si="2357">+AB156/$M156</f>
        <v>0</v>
      </c>
      <c r="CD156" s="29">
        <f t="shared" ref="CD156" si="2358">+AC156/$M156</f>
        <v>0</v>
      </c>
      <c r="CE156" s="29">
        <f t="shared" ref="CE156" si="2359">+AD156/$M156</f>
        <v>0</v>
      </c>
      <c r="CF156" s="29">
        <f t="shared" ref="CF156" si="2360">+AE156/$M156</f>
        <v>0</v>
      </c>
      <c r="CG156" s="29">
        <f t="shared" ref="CG156" si="2361">+AF156/$M156</f>
        <v>0</v>
      </c>
      <c r="CH156" s="29">
        <f t="shared" ref="CH156" si="2362">+AG156/$M156</f>
        <v>0</v>
      </c>
      <c r="CI156" s="29">
        <f t="shared" ref="CI156" si="2363">+AH156/$M156</f>
        <v>0</v>
      </c>
      <c r="CJ156" s="29">
        <f t="shared" ref="CJ156" si="2364">+AI156/$M156</f>
        <v>0</v>
      </c>
      <c r="CK156" s="29">
        <f t="shared" ref="CK156" si="2365">+AJ156/$M156</f>
        <v>0</v>
      </c>
      <c r="CL156" s="29">
        <f t="shared" ref="CL156" si="2366">+AK156/$M156</f>
        <v>0</v>
      </c>
      <c r="CM156" s="29">
        <f t="shared" ref="CM156" si="2367">+AL156/$M156</f>
        <v>0</v>
      </c>
      <c r="CN156" s="29">
        <f t="shared" ref="CN156" si="2368">+AM156/$M156</f>
        <v>0</v>
      </c>
      <c r="CO156" s="29">
        <f t="shared" ref="CO156" si="2369">+AN156/$M156</f>
        <v>0</v>
      </c>
      <c r="CP156" s="29">
        <f t="shared" ref="CP156" si="2370">+AO156/$M156</f>
        <v>0</v>
      </c>
      <c r="CQ156" s="29">
        <f t="shared" ref="CQ156" si="2371">+AP156/$M156</f>
        <v>0</v>
      </c>
      <c r="CR156" s="29">
        <f t="shared" ref="CR156:DD156" si="2372">+AQ156/$M156</f>
        <v>0</v>
      </c>
      <c r="CS156" s="29">
        <f t="shared" si="2372"/>
        <v>0</v>
      </c>
      <c r="CT156" s="29">
        <f t="shared" si="2372"/>
        <v>0</v>
      </c>
      <c r="CU156" s="29">
        <f t="shared" si="2372"/>
        <v>0</v>
      </c>
      <c r="CV156" s="29">
        <f t="shared" si="2372"/>
        <v>0</v>
      </c>
      <c r="CW156" s="29">
        <f t="shared" si="2372"/>
        <v>0</v>
      </c>
      <c r="CX156" s="29">
        <f t="shared" si="2372"/>
        <v>0</v>
      </c>
      <c r="CY156" s="29">
        <f t="shared" si="2372"/>
        <v>0</v>
      </c>
      <c r="CZ156" s="29">
        <f t="shared" si="2372"/>
        <v>0</v>
      </c>
      <c r="DA156" s="29">
        <f t="shared" si="2372"/>
        <v>0</v>
      </c>
      <c r="DB156" s="29">
        <f t="shared" si="2372"/>
        <v>0</v>
      </c>
      <c r="DC156" s="29">
        <f t="shared" si="2372"/>
        <v>0</v>
      </c>
      <c r="DD156" s="29">
        <f t="shared" si="2372"/>
        <v>0</v>
      </c>
      <c r="DE156" s="29">
        <f t="shared" ref="DE156" si="2373">+BD156/$M156</f>
        <v>0</v>
      </c>
      <c r="DF156" s="29">
        <f t="shared" ref="DF156" si="2374">+BE156/$M156</f>
        <v>0</v>
      </c>
      <c r="DG156" s="29">
        <f t="shared" ref="DG156" si="2375">+BF156/$M156</f>
        <v>0</v>
      </c>
      <c r="DH156" s="29">
        <f t="shared" ref="DH156" si="2376">+BG156/$M156</f>
        <v>0</v>
      </c>
      <c r="DI156" s="29">
        <f t="shared" ref="DI156" si="2377">+BH156/$M156</f>
        <v>0</v>
      </c>
      <c r="DJ156" s="29">
        <f t="shared" ref="DJ156" si="2378">+BI156/$M156</f>
        <v>0</v>
      </c>
      <c r="DK156" s="29">
        <f t="shared" ref="DK156:DP156" si="2379">+BJ156/$M156</f>
        <v>75.208034433285505</v>
      </c>
      <c r="DL156" s="29">
        <f t="shared" si="2379"/>
        <v>276.78441032998569</v>
      </c>
      <c r="DM156" s="29">
        <f t="shared" si="2379"/>
        <v>360.93404304160686</v>
      </c>
      <c r="DN156" s="29">
        <f t="shared" si="2379"/>
        <v>360.45637876614057</v>
      </c>
      <c r="DO156" s="29">
        <f t="shared" si="2379"/>
        <v>414.40934002869443</v>
      </c>
      <c r="DP156" s="29">
        <f t="shared" si="2379"/>
        <v>398.92860258249641</v>
      </c>
      <c r="DQ156" s="105">
        <f t="shared" ref="DQ156" si="2380">+BP156/M156</f>
        <v>383.68209110473452</v>
      </c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39"/>
      <c r="EH156" s="39"/>
      <c r="EI156" s="39"/>
      <c r="EJ156" s="51"/>
      <c r="EK156" s="51"/>
      <c r="EL156" s="51"/>
      <c r="EM156" s="51"/>
      <c r="EN156" s="51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>
        <v>442320</v>
      </c>
      <c r="FM156" s="25">
        <v>442320</v>
      </c>
      <c r="FN156" s="25">
        <v>442320</v>
      </c>
      <c r="FO156" s="25">
        <v>442320</v>
      </c>
      <c r="FP156" s="25">
        <v>442320</v>
      </c>
      <c r="FQ156" s="75">
        <v>442320</v>
      </c>
      <c r="FR156" s="28">
        <f t="shared" si="1903"/>
        <v>442320</v>
      </c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51"/>
      <c r="GJ156" s="51"/>
      <c r="GK156" s="51"/>
      <c r="GL156" s="51"/>
      <c r="GM156" s="51"/>
      <c r="GN156" s="51"/>
      <c r="GO156" s="51"/>
      <c r="GP156" s="51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0</v>
      </c>
      <c r="HK156" s="75">
        <v>0</v>
      </c>
      <c r="HL156" s="75">
        <v>0</v>
      </c>
      <c r="HM156" s="75">
        <v>0</v>
      </c>
      <c r="HN156" s="75">
        <v>0</v>
      </c>
      <c r="HO156" s="75">
        <v>0</v>
      </c>
      <c r="HP156" s="75">
        <v>0</v>
      </c>
      <c r="HQ156" s="75">
        <v>0</v>
      </c>
      <c r="HR156" s="75">
        <v>0</v>
      </c>
      <c r="HS156" s="51">
        <f t="shared" ref="HS156" si="2381">+DR156+FS156</f>
        <v>0</v>
      </c>
      <c r="HT156" s="51">
        <f t="shared" ref="HT156" si="2382">+DS156+FT156</f>
        <v>0</v>
      </c>
      <c r="HU156" s="51">
        <f t="shared" ref="HU156" si="2383">+DT156+FU156</f>
        <v>0</v>
      </c>
      <c r="HV156" s="51">
        <f t="shared" ref="HV156" si="2384">+DU156+FV156</f>
        <v>0</v>
      </c>
      <c r="HW156" s="51">
        <f t="shared" ref="HW156" si="2385">+DV156+FW156</f>
        <v>0</v>
      </c>
      <c r="HX156" s="51">
        <f t="shared" ref="HX156" si="2386">+DW156+FX156</f>
        <v>0</v>
      </c>
      <c r="HY156" s="51">
        <f t="shared" ref="HY156" si="2387">+DX156+FY156</f>
        <v>0</v>
      </c>
      <c r="HZ156" s="51">
        <f t="shared" ref="HZ156" si="2388">+DY156+FZ156</f>
        <v>0</v>
      </c>
      <c r="IA156" s="51">
        <f t="shared" ref="IA156" si="2389">+DZ156+GA156</f>
        <v>0</v>
      </c>
      <c r="IB156" s="51">
        <f t="shared" ref="IB156" si="2390">+EA156+GB156</f>
        <v>0</v>
      </c>
      <c r="IC156" s="51">
        <f t="shared" ref="IC156" si="2391">+EB156+GC156</f>
        <v>0</v>
      </c>
      <c r="ID156" s="51">
        <f t="shared" ref="ID156" si="2392">+EC156+GD156</f>
        <v>0</v>
      </c>
      <c r="IE156" s="51">
        <f t="shared" ref="IE156" si="2393">+ED156+GE156</f>
        <v>0</v>
      </c>
      <c r="IF156" s="51">
        <f t="shared" ref="IF156" si="2394">+EE156+GF156</f>
        <v>0</v>
      </c>
      <c r="IG156" s="51">
        <f t="shared" ref="IG156" si="2395">+EF156+GG156</f>
        <v>0</v>
      </c>
      <c r="IH156" s="51">
        <f t="shared" ref="IH156" si="2396">+EG156+GH156</f>
        <v>0</v>
      </c>
      <c r="II156" s="51">
        <f t="shared" ref="II156" si="2397">+EH156+GI156</f>
        <v>0</v>
      </c>
      <c r="IJ156" s="51">
        <f t="shared" ref="IJ156" si="2398">+EI156+GJ156</f>
        <v>0</v>
      </c>
      <c r="IK156" s="51">
        <f t="shared" ref="IK156" si="2399">+EJ156+GK156</f>
        <v>0</v>
      </c>
      <c r="IL156" s="51">
        <f t="shared" ref="IL156" si="2400">+EK156+GL156</f>
        <v>0</v>
      </c>
      <c r="IM156" s="51">
        <f t="shared" ref="IM156" si="2401">+EL156+GM156</f>
        <v>0</v>
      </c>
      <c r="IN156" s="51">
        <f t="shared" ref="IN156" si="2402">+EM156+GN156</f>
        <v>0</v>
      </c>
      <c r="IO156" s="51">
        <f t="shared" ref="IO156" si="2403">+EN156+GO156</f>
        <v>0</v>
      </c>
      <c r="IP156" s="51">
        <f t="shared" ref="IP156" si="2404">+EO156+GP156</f>
        <v>0</v>
      </c>
      <c r="IQ156" s="51">
        <f t="shared" ref="IQ156" si="2405">+EP156+GQ156</f>
        <v>0</v>
      </c>
      <c r="IR156" s="51">
        <f t="shared" ref="IR156" si="2406">+EQ156+GR156</f>
        <v>0</v>
      </c>
      <c r="IS156" s="51">
        <f t="shared" ref="IS156" si="2407">+ER156+GS156</f>
        <v>0</v>
      </c>
      <c r="IT156" s="51">
        <f t="shared" ref="IT156" si="2408">+ES156+GT156</f>
        <v>0</v>
      </c>
      <c r="IU156" s="51">
        <f t="shared" ref="IU156" si="2409">+ET156+GU156</f>
        <v>0</v>
      </c>
      <c r="IV156" s="51">
        <f t="shared" ref="IV156" si="2410">+EU156+GV156</f>
        <v>0</v>
      </c>
      <c r="IW156" s="51">
        <f t="shared" ref="IW156" si="2411">+EV156+GW156</f>
        <v>0</v>
      </c>
      <c r="IX156" s="25">
        <f t="shared" ref="IX156" si="2412">+EW156+GX156</f>
        <v>0</v>
      </c>
      <c r="IY156" s="25">
        <f t="shared" ref="IY156" si="2413">+EX156+GY156</f>
        <v>0</v>
      </c>
      <c r="IZ156" s="25">
        <f t="shared" ref="IZ156" si="2414">+EY156+GZ156</f>
        <v>0</v>
      </c>
      <c r="JA156" s="25">
        <f t="shared" ref="JA156" si="2415">+EZ156+HA156</f>
        <v>0</v>
      </c>
      <c r="JB156" s="25">
        <f t="shared" ref="JB156" si="2416">+FA156+HB156</f>
        <v>0</v>
      </c>
      <c r="JC156" s="25">
        <f t="shared" ref="JC156" si="2417">+FB156+HC156</f>
        <v>0</v>
      </c>
      <c r="JD156" s="25">
        <f t="shared" ref="JD156" si="2418">+FC156+HD156</f>
        <v>0</v>
      </c>
      <c r="JE156" s="25">
        <f t="shared" ref="JE156" si="2419">+FD156+HE156</f>
        <v>0</v>
      </c>
      <c r="JF156" s="25">
        <f t="shared" ref="JF156" si="2420">+FE156+HF156</f>
        <v>0</v>
      </c>
      <c r="JG156" s="25">
        <f t="shared" ref="JG156" si="2421">+FF156+HG156</f>
        <v>0</v>
      </c>
      <c r="JH156" s="25">
        <f t="shared" ref="JH156" si="2422">+FG156+HH156</f>
        <v>0</v>
      </c>
      <c r="JI156" s="25">
        <f t="shared" ref="JI156" si="2423">+FH156+HI156</f>
        <v>0</v>
      </c>
      <c r="JJ156" s="25">
        <f t="shared" ref="JJ156" si="2424">+FI156+HJ156</f>
        <v>0</v>
      </c>
      <c r="JK156" s="25">
        <f t="shared" ref="JK156" si="2425">+FJ156+HK156</f>
        <v>0</v>
      </c>
      <c r="JL156" s="25">
        <f t="shared" ref="JL156" si="2426">+FK156+HL156</f>
        <v>0</v>
      </c>
      <c r="JM156" s="25">
        <f>+FL156+HM156</f>
        <v>442320</v>
      </c>
      <c r="JN156" s="25">
        <f t="shared" si="2338"/>
        <v>442320</v>
      </c>
      <c r="JO156" s="25">
        <f t="shared" si="2339"/>
        <v>442320</v>
      </c>
      <c r="JP156" s="25">
        <f t="shared" si="2065"/>
        <v>442320</v>
      </c>
      <c r="JQ156" s="25">
        <f t="shared" si="2066"/>
        <v>442320</v>
      </c>
      <c r="JR156" s="25">
        <f t="shared" si="2067"/>
        <v>442320</v>
      </c>
      <c r="JS156" s="28">
        <f t="shared" si="1941"/>
        <v>442320</v>
      </c>
      <c r="JT156" s="39">
        <f t="shared" ref="JT156" si="2427">+HS156/$N156</f>
        <v>0</v>
      </c>
      <c r="JU156" s="39">
        <f t="shared" ref="JU156" si="2428">+HT156/$N156</f>
        <v>0</v>
      </c>
      <c r="JV156" s="39">
        <f t="shared" ref="JV156" si="2429">+HU156/$N156</f>
        <v>0</v>
      </c>
      <c r="JW156" s="39">
        <f t="shared" ref="JW156" si="2430">+HV156/$N156</f>
        <v>0</v>
      </c>
      <c r="JX156" s="39">
        <f t="shared" ref="JX156" si="2431">+HW156/$N156</f>
        <v>0</v>
      </c>
      <c r="JY156" s="39">
        <f t="shared" ref="JY156" si="2432">+HX156/$N156</f>
        <v>0</v>
      </c>
      <c r="JZ156" s="39">
        <f t="shared" ref="JZ156" si="2433">+HY156/$N156</f>
        <v>0</v>
      </c>
      <c r="KA156" s="39">
        <f t="shared" ref="KA156" si="2434">+HZ156/$N156</f>
        <v>0</v>
      </c>
      <c r="KB156" s="39">
        <f t="shared" ref="KB156" si="2435">+IA156/$N156</f>
        <v>0</v>
      </c>
      <c r="KC156" s="39">
        <f t="shared" ref="KC156" si="2436">+IB156/$N156</f>
        <v>0</v>
      </c>
      <c r="KD156" s="39">
        <f t="shared" ref="KD156" si="2437">+IC156/$N156</f>
        <v>0</v>
      </c>
      <c r="KE156" s="39">
        <f t="shared" ref="KE156" si="2438">+ID156/$N156</f>
        <v>0</v>
      </c>
      <c r="KF156" s="39">
        <f t="shared" ref="KF156" si="2439">+IE156/$N156</f>
        <v>0</v>
      </c>
      <c r="KG156" s="39">
        <f t="shared" ref="KG156" si="2440">+IF156/$N156</f>
        <v>0</v>
      </c>
      <c r="KH156" s="30">
        <f t="shared" ref="KH156" si="2441">+IG156/$N156</f>
        <v>0</v>
      </c>
      <c r="KI156" s="30">
        <f t="shared" ref="KI156" si="2442">+IH156/$N156</f>
        <v>0</v>
      </c>
      <c r="KJ156" s="30">
        <f t="shared" ref="KJ156" si="2443">+II156/$N156</f>
        <v>0</v>
      </c>
      <c r="KK156" s="30">
        <f t="shared" ref="KK156" si="2444">+IJ156/$N156</f>
        <v>0</v>
      </c>
      <c r="KL156" s="30">
        <f t="shared" ref="KL156" si="2445">+IK156/$N156</f>
        <v>0</v>
      </c>
      <c r="KM156" s="30">
        <f t="shared" ref="KM156" si="2446">+IL156/$N156</f>
        <v>0</v>
      </c>
      <c r="KN156" s="30">
        <f t="shared" ref="KN156" si="2447">+IM156/$N156</f>
        <v>0</v>
      </c>
      <c r="KO156" s="30">
        <f t="shared" ref="KO156" si="2448">+IN156/$N156</f>
        <v>0</v>
      </c>
      <c r="KP156" s="30">
        <f t="shared" ref="KP156" si="2449">+IO156/$N156</f>
        <v>0</v>
      </c>
      <c r="KQ156" s="30">
        <f t="shared" ref="KQ156" si="2450">+IP156/$N156</f>
        <v>0</v>
      </c>
      <c r="KR156" s="30">
        <f t="shared" ref="KR156" si="2451">+IQ156/$N156</f>
        <v>0</v>
      </c>
      <c r="KS156" s="30">
        <f t="shared" ref="KS156" si="2452">+IR156/$N156</f>
        <v>0</v>
      </c>
      <c r="KT156" s="30">
        <f t="shared" ref="KT156" si="2453">+IS156/$N156</f>
        <v>0</v>
      </c>
      <c r="KU156" s="30">
        <f t="shared" ref="KU156" si="2454">+IT156/$N156</f>
        <v>0</v>
      </c>
      <c r="KV156" s="30">
        <f t="shared" ref="KV156" si="2455">+IU156/$N156</f>
        <v>0</v>
      </c>
      <c r="KW156" s="30">
        <f t="shared" ref="KW156" si="2456">+IV156/$N156</f>
        <v>0</v>
      </c>
      <c r="KX156" s="30">
        <f t="shared" ref="KX156" si="2457">+IW156/$N156</f>
        <v>0</v>
      </c>
      <c r="KY156" s="30">
        <f t="shared" ref="KY156" si="2458">+IX156/$N156</f>
        <v>0</v>
      </c>
      <c r="KZ156" s="30">
        <f t="shared" ref="KZ156:LD156" si="2459">+IY156/$N156</f>
        <v>0</v>
      </c>
      <c r="LA156" s="30">
        <f t="shared" si="2459"/>
        <v>0</v>
      </c>
      <c r="LB156" s="30">
        <f t="shared" si="2459"/>
        <v>0</v>
      </c>
      <c r="LC156" s="30">
        <f t="shared" si="2459"/>
        <v>0</v>
      </c>
      <c r="LD156" s="30">
        <f t="shared" si="2459"/>
        <v>0</v>
      </c>
      <c r="LE156" s="30">
        <f t="shared" ref="LE156" si="2460">+JD156/$N156</f>
        <v>0</v>
      </c>
      <c r="LF156" s="30">
        <f t="shared" ref="LF156" si="2461">+JE156/$N156</f>
        <v>0</v>
      </c>
      <c r="LG156" s="30">
        <f t="shared" ref="LG156" si="2462">+JF156/$N156</f>
        <v>0</v>
      </c>
      <c r="LH156" s="30">
        <f t="shared" ref="LH156" si="2463">+JG156/$N156</f>
        <v>0</v>
      </c>
      <c r="LI156" s="30">
        <f t="shared" ref="LI156" si="2464">+JH156/$N156</f>
        <v>0</v>
      </c>
      <c r="LJ156" s="30">
        <f t="shared" ref="LJ156" si="2465">+JI156/$N156</f>
        <v>0</v>
      </c>
      <c r="LK156" s="30">
        <f t="shared" ref="LK156" si="2466">+JJ156/$N156</f>
        <v>0</v>
      </c>
      <c r="LL156" s="30">
        <f t="shared" ref="LL156" si="2467">+JK156/$N156</f>
        <v>0</v>
      </c>
      <c r="LM156" s="30">
        <f t="shared" ref="LM156" si="2468">+JL156/$N156</f>
        <v>0</v>
      </c>
      <c r="LN156" s="30">
        <f t="shared" ref="LN156:LS156" si="2469">+JM156/$N156</f>
        <v>76</v>
      </c>
      <c r="LO156" s="30">
        <f t="shared" si="2469"/>
        <v>76</v>
      </c>
      <c r="LP156" s="30">
        <f t="shared" si="2469"/>
        <v>76</v>
      </c>
      <c r="LQ156" s="30">
        <f t="shared" si="2469"/>
        <v>76</v>
      </c>
      <c r="LR156" s="30">
        <f t="shared" si="2469"/>
        <v>76</v>
      </c>
      <c r="LS156" s="30">
        <f t="shared" si="2469"/>
        <v>76</v>
      </c>
      <c r="LT156" s="69">
        <f t="shared" si="1976"/>
        <v>76</v>
      </c>
      <c r="LU156" s="40">
        <f t="shared" si="1977"/>
        <v>76</v>
      </c>
      <c r="LV156" s="40">
        <f t="shared" si="1978"/>
        <v>0</v>
      </c>
    </row>
    <row r="157" spans="1:334" x14ac:dyDescent="0.25">
      <c r="A157" s="21">
        <f t="shared" si="1979"/>
        <v>156</v>
      </c>
      <c r="B157" s="22" t="s">
        <v>109</v>
      </c>
      <c r="C157" s="22" t="s">
        <v>591</v>
      </c>
      <c r="D157" s="22" t="s">
        <v>7</v>
      </c>
      <c r="E157" s="23" t="s">
        <v>911</v>
      </c>
      <c r="F157" s="21" t="s">
        <v>1167</v>
      </c>
      <c r="G157" s="23" t="s">
        <v>287</v>
      </c>
      <c r="H157" s="24" t="s">
        <v>280</v>
      </c>
      <c r="I157" s="21" t="s">
        <v>197</v>
      </c>
      <c r="J157" s="94">
        <v>41726</v>
      </c>
      <c r="K157" s="94">
        <v>43465</v>
      </c>
      <c r="L157" s="21" t="s">
        <v>275</v>
      </c>
      <c r="M157" s="51">
        <v>366</v>
      </c>
      <c r="N157" s="51">
        <v>611.22</v>
      </c>
      <c r="O157" s="26">
        <v>0.14000000000000001</v>
      </c>
      <c r="P157" s="52"/>
      <c r="Q157" s="52"/>
      <c r="R157" s="52"/>
      <c r="S157" s="51"/>
      <c r="T157" s="51"/>
      <c r="U157" s="51"/>
      <c r="V157" s="51"/>
      <c r="W157" s="51"/>
      <c r="X157" s="51"/>
      <c r="Y157" s="51">
        <v>0</v>
      </c>
      <c r="Z157" s="51">
        <v>0</v>
      </c>
      <c r="AA157" s="51"/>
      <c r="AB157" s="51">
        <v>329000</v>
      </c>
      <c r="AC157" s="51">
        <v>626400</v>
      </c>
      <c r="AD157" s="51">
        <v>227486</v>
      </c>
      <c r="AE157" s="51">
        <v>314924</v>
      </c>
      <c r="AF157" s="51">
        <v>503022</v>
      </c>
      <c r="AG157" s="51">
        <v>395925</v>
      </c>
      <c r="AH157" s="51">
        <v>485566</v>
      </c>
      <c r="AI157" s="51">
        <v>524353</v>
      </c>
      <c r="AJ157" s="51">
        <v>405000</v>
      </c>
      <c r="AK157" s="51">
        <v>523115</v>
      </c>
      <c r="AL157" s="51">
        <v>398563</v>
      </c>
      <c r="AM157" s="51">
        <v>483741</v>
      </c>
      <c r="AN157" s="51">
        <v>630766</v>
      </c>
      <c r="AO157" s="51">
        <v>614645</v>
      </c>
      <c r="AP157" s="51">
        <v>423149</v>
      </c>
      <c r="AQ157" s="51">
        <v>609267</v>
      </c>
      <c r="AR157" s="51">
        <v>743715</v>
      </c>
      <c r="AS157" s="51">
        <v>461100</v>
      </c>
      <c r="AT157" s="51">
        <v>580273</v>
      </c>
      <c r="AU157" s="25">
        <v>665826.36031416792</v>
      </c>
      <c r="AV157" s="25">
        <v>749386</v>
      </c>
      <c r="AW157" s="25">
        <v>957698</v>
      </c>
      <c r="AX157" s="25">
        <v>793983</v>
      </c>
      <c r="AY157" s="25">
        <v>810656</v>
      </c>
      <c r="AZ157" s="25">
        <v>850963</v>
      </c>
      <c r="BA157" s="25">
        <v>831716</v>
      </c>
      <c r="BB157" s="25">
        <v>809415</v>
      </c>
      <c r="BC157" s="25">
        <v>989508</v>
      </c>
      <c r="BD157" s="75">
        <v>835035</v>
      </c>
      <c r="BE157" s="75">
        <v>864066</v>
      </c>
      <c r="BF157" s="75">
        <v>921240</v>
      </c>
      <c r="BG157" s="75">
        <v>708923</v>
      </c>
      <c r="BH157" s="75">
        <v>787962</v>
      </c>
      <c r="BI157" s="75">
        <v>860533</v>
      </c>
      <c r="BJ157" s="75">
        <v>818991</v>
      </c>
      <c r="BK157" s="75">
        <v>896454</v>
      </c>
      <c r="BL157" s="75">
        <v>668073</v>
      </c>
      <c r="BM157" s="75">
        <v>725624</v>
      </c>
      <c r="BN157" s="75">
        <v>514093</v>
      </c>
      <c r="BO157" s="75">
        <v>210686</v>
      </c>
      <c r="BP157" s="28">
        <f t="shared" si="1902"/>
        <v>529619</v>
      </c>
      <c r="BQ157" s="29">
        <f t="shared" si="1499"/>
        <v>0</v>
      </c>
      <c r="BR157" s="29">
        <f t="shared" si="1500"/>
        <v>0</v>
      </c>
      <c r="BS157" s="29">
        <f t="shared" si="1501"/>
        <v>0</v>
      </c>
      <c r="BT157" s="29">
        <f t="shared" si="1502"/>
        <v>0</v>
      </c>
      <c r="BU157" s="29">
        <f t="shared" si="1503"/>
        <v>0</v>
      </c>
      <c r="BV157" s="29">
        <f t="shared" si="1504"/>
        <v>0</v>
      </c>
      <c r="BW157" s="29">
        <f t="shared" si="1505"/>
        <v>0</v>
      </c>
      <c r="BX157" s="29">
        <f t="shared" si="1506"/>
        <v>0</v>
      </c>
      <c r="BY157" s="29">
        <f t="shared" si="1507"/>
        <v>0</v>
      </c>
      <c r="BZ157" s="29">
        <f t="shared" si="1508"/>
        <v>0</v>
      </c>
      <c r="CA157" s="29">
        <f t="shared" si="1509"/>
        <v>0</v>
      </c>
      <c r="CB157" s="29">
        <f t="shared" si="1510"/>
        <v>0</v>
      </c>
      <c r="CC157" s="29">
        <f t="shared" si="1511"/>
        <v>898.90710382513657</v>
      </c>
      <c r="CD157" s="29">
        <f t="shared" si="1512"/>
        <v>1711.4754098360656</v>
      </c>
      <c r="CE157" s="29">
        <f t="shared" si="1513"/>
        <v>621.54644808743171</v>
      </c>
      <c r="CF157" s="29">
        <f t="shared" si="1514"/>
        <v>860.44808743169403</v>
      </c>
      <c r="CG157" s="29">
        <f t="shared" si="1515"/>
        <v>1374.377049180328</v>
      </c>
      <c r="CH157" s="29">
        <f t="shared" si="1516"/>
        <v>1081.7622950819673</v>
      </c>
      <c r="CI157" s="29">
        <f t="shared" si="1517"/>
        <v>1326.6830601092897</v>
      </c>
      <c r="CJ157" s="29">
        <f t="shared" si="1518"/>
        <v>1432.6584699453551</v>
      </c>
      <c r="CK157" s="29">
        <f t="shared" si="1519"/>
        <v>1106.5573770491803</v>
      </c>
      <c r="CL157" s="29">
        <f t="shared" si="1520"/>
        <v>1429.2759562841529</v>
      </c>
      <c r="CM157" s="29">
        <f t="shared" si="1521"/>
        <v>1088.9699453551912</v>
      </c>
      <c r="CN157" s="29">
        <f t="shared" si="1522"/>
        <v>1321.6967213114754</v>
      </c>
      <c r="CO157" s="29">
        <f t="shared" si="1523"/>
        <v>1723.4043715846994</v>
      </c>
      <c r="CP157" s="29">
        <f t="shared" si="1524"/>
        <v>1679.3579234972678</v>
      </c>
      <c r="CQ157" s="29">
        <f t="shared" si="1525"/>
        <v>1156.1448087431695</v>
      </c>
      <c r="CR157" s="29">
        <f t="shared" si="1497"/>
        <v>1664.6639344262296</v>
      </c>
      <c r="CS157" s="29">
        <f t="shared" si="2335"/>
        <v>2032.0081967213114</v>
      </c>
      <c r="CT157" s="29">
        <f t="shared" si="2335"/>
        <v>1259.8360655737704</v>
      </c>
      <c r="CU157" s="29">
        <f t="shared" si="2335"/>
        <v>1585.4453551912568</v>
      </c>
      <c r="CV157" s="29">
        <f t="shared" si="2335"/>
        <v>1819.197705776415</v>
      </c>
      <c r="CW157" s="29">
        <f t="shared" si="2335"/>
        <v>2047.5027322404371</v>
      </c>
      <c r="CX157" s="29">
        <f t="shared" si="1899"/>
        <v>2616.6612021857923</v>
      </c>
      <c r="CY157" s="29">
        <f t="shared" si="1899"/>
        <v>2169.3524590163934</v>
      </c>
      <c r="CZ157" s="29">
        <f t="shared" si="1899"/>
        <v>2214.9071038251368</v>
      </c>
      <c r="DA157" s="29">
        <f t="shared" si="1899"/>
        <v>2325.0355191256831</v>
      </c>
      <c r="DB157" s="29">
        <f t="shared" si="1899"/>
        <v>2272.4480874316941</v>
      </c>
      <c r="DC157" s="29">
        <f t="shared" si="1899"/>
        <v>2211.5163934426228</v>
      </c>
      <c r="DD157" s="29">
        <f t="shared" si="1899"/>
        <v>2703.5737704918033</v>
      </c>
      <c r="DE157" s="29">
        <f t="shared" si="1526"/>
        <v>2281.5163934426228</v>
      </c>
      <c r="DF157" s="29">
        <f t="shared" si="1527"/>
        <v>2360.8360655737706</v>
      </c>
      <c r="DG157" s="29">
        <f t="shared" si="1528"/>
        <v>2517.0491803278687</v>
      </c>
      <c r="DH157" s="29">
        <f t="shared" si="1529"/>
        <v>1936.9480874316939</v>
      </c>
      <c r="DI157" s="29">
        <f t="shared" si="1530"/>
        <v>2152.9016393442621</v>
      </c>
      <c r="DJ157" s="29">
        <f t="shared" si="1531"/>
        <v>2351.1830601092897</v>
      </c>
      <c r="DK157" s="29">
        <f t="shared" si="1531"/>
        <v>2237.6803278688526</v>
      </c>
      <c r="DL157" s="29">
        <f t="shared" si="1531"/>
        <v>2449.3278688524592</v>
      </c>
      <c r="DM157" s="29">
        <f t="shared" si="1531"/>
        <v>1825.3360655737704</v>
      </c>
      <c r="DN157" s="29">
        <f t="shared" si="1772"/>
        <v>1982.5792349726776</v>
      </c>
      <c r="DO157" s="29">
        <f t="shared" si="1772"/>
        <v>1404.6256830601094</v>
      </c>
      <c r="DP157" s="29">
        <f t="shared" si="1772"/>
        <v>575.64480874316939</v>
      </c>
      <c r="DQ157" s="105">
        <f t="shared" si="1532"/>
        <v>1447.0464480874316</v>
      </c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>
        <v>109980</v>
      </c>
      <c r="EE157" s="51">
        <v>109980</v>
      </c>
      <c r="EF157" s="51">
        <v>109980</v>
      </c>
      <c r="EG157" s="51">
        <v>109980</v>
      </c>
      <c r="EH157" s="51">
        <v>109980</v>
      </c>
      <c r="EI157" s="51">
        <v>109980</v>
      </c>
      <c r="EJ157" s="51">
        <v>109980</v>
      </c>
      <c r="EK157" s="51">
        <v>109980</v>
      </c>
      <c r="EL157" s="51">
        <v>109980</v>
      </c>
      <c r="EM157" s="51">
        <v>109980</v>
      </c>
      <c r="EN157" s="51">
        <v>109980</v>
      </c>
      <c r="EO157" s="51">
        <v>112628</v>
      </c>
      <c r="EP157" s="51">
        <v>116090</v>
      </c>
      <c r="EQ157" s="51">
        <v>116090</v>
      </c>
      <c r="ER157" s="51">
        <v>116090</v>
      </c>
      <c r="ES157" s="25">
        <v>116090</v>
      </c>
      <c r="ET157" s="25">
        <v>116090</v>
      </c>
      <c r="EU157" s="25">
        <v>116090</v>
      </c>
      <c r="EV157" s="25">
        <v>116090</v>
      </c>
      <c r="EW157" s="25">
        <v>116090</v>
      </c>
      <c r="EX157" s="25">
        <v>116090</v>
      </c>
      <c r="EY157" s="25">
        <v>116090</v>
      </c>
      <c r="EZ157" s="25">
        <v>116090</v>
      </c>
      <c r="FA157" s="25">
        <v>118738</v>
      </c>
      <c r="FB157" s="25">
        <v>122200</v>
      </c>
      <c r="FC157" s="25">
        <v>122200</v>
      </c>
      <c r="FD157" s="25">
        <v>122200</v>
      </c>
      <c r="FE157" s="25">
        <v>122200</v>
      </c>
      <c r="FF157" s="25">
        <v>122200</v>
      </c>
      <c r="FG157" s="25">
        <v>122200</v>
      </c>
      <c r="FH157" s="25">
        <v>122200</v>
      </c>
      <c r="FI157" s="25">
        <v>122200</v>
      </c>
      <c r="FJ157" s="25">
        <v>122200</v>
      </c>
      <c r="FK157" s="25">
        <v>122200</v>
      </c>
      <c r="FL157" s="25">
        <v>122200</v>
      </c>
      <c r="FM157" s="25">
        <v>130143</v>
      </c>
      <c r="FN157" s="25">
        <v>140530</v>
      </c>
      <c r="FO157" s="25">
        <v>140530</v>
      </c>
      <c r="FP157" s="25">
        <v>140530</v>
      </c>
      <c r="FQ157" s="75">
        <v>140530</v>
      </c>
      <c r="FR157" s="28">
        <f t="shared" si="1903"/>
        <v>140530</v>
      </c>
      <c r="FS157" s="51">
        <v>0</v>
      </c>
      <c r="FT157" s="51">
        <v>0</v>
      </c>
      <c r="FU157" s="51">
        <v>0</v>
      </c>
      <c r="FV157" s="51">
        <v>0</v>
      </c>
      <c r="FW157" s="51">
        <v>0</v>
      </c>
      <c r="FX157" s="51">
        <v>0</v>
      </c>
      <c r="FY157" s="51">
        <v>0</v>
      </c>
      <c r="FZ157" s="51">
        <v>0</v>
      </c>
      <c r="GA157" s="51">
        <v>0</v>
      </c>
      <c r="GB157" s="51">
        <v>0</v>
      </c>
      <c r="GC157" s="51">
        <v>0</v>
      </c>
      <c r="GD157" s="51">
        <v>0</v>
      </c>
      <c r="GE157" s="51">
        <v>0</v>
      </c>
      <c r="GF157" s="51">
        <v>0</v>
      </c>
      <c r="GG157" s="51">
        <v>0</v>
      </c>
      <c r="GH157" s="51">
        <v>0</v>
      </c>
      <c r="GI157" s="51">
        <v>0</v>
      </c>
      <c r="GJ157" s="51">
        <v>0</v>
      </c>
      <c r="GK157" s="51">
        <v>0</v>
      </c>
      <c r="GL157" s="51">
        <v>0</v>
      </c>
      <c r="GM157" s="51">
        <v>0</v>
      </c>
      <c r="GN157" s="51">
        <v>0</v>
      </c>
      <c r="GO157" s="51">
        <v>0</v>
      </c>
      <c r="GP157" s="51">
        <v>0</v>
      </c>
      <c r="GQ157" s="25">
        <v>0</v>
      </c>
      <c r="GR157" s="25">
        <v>0</v>
      </c>
      <c r="GS157" s="25">
        <v>0</v>
      </c>
      <c r="GT157" s="25">
        <v>0</v>
      </c>
      <c r="GU157" s="25">
        <v>0</v>
      </c>
      <c r="GV157" s="25">
        <v>0</v>
      </c>
      <c r="GW157" s="25">
        <v>0</v>
      </c>
      <c r="GX157" s="25">
        <v>0</v>
      </c>
      <c r="GY157" s="25">
        <v>0</v>
      </c>
      <c r="GZ157" s="25">
        <v>17988</v>
      </c>
      <c r="HA157" s="25">
        <v>0</v>
      </c>
      <c r="HB157" s="25">
        <v>0</v>
      </c>
      <c r="HC157" s="75">
        <v>0</v>
      </c>
      <c r="HD157" s="75">
        <v>0</v>
      </c>
      <c r="HE157" s="75">
        <v>0</v>
      </c>
      <c r="HF157" s="75">
        <v>16331</v>
      </c>
      <c r="HG157" s="75">
        <v>0</v>
      </c>
      <c r="HH157" s="75">
        <v>0</v>
      </c>
      <c r="HI157" s="75">
        <v>6774</v>
      </c>
      <c r="HJ157" s="75">
        <v>0</v>
      </c>
      <c r="HK157" s="75">
        <v>0</v>
      </c>
      <c r="HL157" s="75">
        <v>0</v>
      </c>
      <c r="HM157" s="75">
        <v>0</v>
      </c>
      <c r="HN157" s="75">
        <v>0</v>
      </c>
      <c r="HO157" s="75">
        <v>0</v>
      </c>
      <c r="HP157" s="75">
        <v>0</v>
      </c>
      <c r="HQ157" s="75">
        <v>0</v>
      </c>
      <c r="HR157" s="75">
        <v>0</v>
      </c>
      <c r="HS157" s="51">
        <f t="shared" ref="HS157:HS237" si="2470">+DR157+FS157</f>
        <v>0</v>
      </c>
      <c r="HT157" s="51">
        <f t="shared" ref="HT157:HT237" si="2471">+DS157+FT157</f>
        <v>0</v>
      </c>
      <c r="HU157" s="51">
        <f t="shared" ref="HU157:HU237" si="2472">+DT157+FU157</f>
        <v>0</v>
      </c>
      <c r="HV157" s="51">
        <f t="shared" ref="HV157:HV237" si="2473">+DU157+FV157</f>
        <v>0</v>
      </c>
      <c r="HW157" s="51">
        <f t="shared" ref="HW157:HW237" si="2474">+DV157+FW157</f>
        <v>0</v>
      </c>
      <c r="HX157" s="51">
        <f t="shared" ref="HX157:HX237" si="2475">+DW157+FX157</f>
        <v>0</v>
      </c>
      <c r="HY157" s="51">
        <f t="shared" ref="HY157:HY237" si="2476">+DX157+FY157</f>
        <v>0</v>
      </c>
      <c r="HZ157" s="51">
        <f t="shared" ref="HZ157:HZ237" si="2477">+DY157+FZ157</f>
        <v>0</v>
      </c>
      <c r="IA157" s="51">
        <f t="shared" ref="IA157:IA237" si="2478">+DZ157+GA157</f>
        <v>0</v>
      </c>
      <c r="IB157" s="51">
        <f t="shared" ref="IB157:IB237" si="2479">+EA157+GB157</f>
        <v>0</v>
      </c>
      <c r="IC157" s="51">
        <f t="shared" ref="IC157:IC237" si="2480">+EB157+GC157</f>
        <v>0</v>
      </c>
      <c r="ID157" s="51">
        <f t="shared" ref="ID157:ID237" si="2481">+EC157+GD157</f>
        <v>0</v>
      </c>
      <c r="IE157" s="51">
        <f t="shared" ref="IE157:IE237" si="2482">+ED157+GE157</f>
        <v>109980</v>
      </c>
      <c r="IF157" s="51">
        <f t="shared" ref="IF157:IF237" si="2483">+EE157+GF157</f>
        <v>109980</v>
      </c>
      <c r="IG157" s="51">
        <f t="shared" ref="IG157:IG237" si="2484">+EF157+GG157</f>
        <v>109980</v>
      </c>
      <c r="IH157" s="51">
        <f t="shared" ref="IH157:IH237" si="2485">+EG157+GH157</f>
        <v>109980</v>
      </c>
      <c r="II157" s="51">
        <f t="shared" ref="II157:II237" si="2486">+EH157+GI157</f>
        <v>109980</v>
      </c>
      <c r="IJ157" s="51">
        <f t="shared" ref="IJ157:IJ237" si="2487">+EI157+GJ157</f>
        <v>109980</v>
      </c>
      <c r="IK157" s="51">
        <f t="shared" ref="IK157:IK237" si="2488">+EJ157+GK157</f>
        <v>109980</v>
      </c>
      <c r="IL157" s="51">
        <f t="shared" ref="IL157:IL237" si="2489">+EK157+GL157</f>
        <v>109980</v>
      </c>
      <c r="IM157" s="51">
        <f t="shared" ref="IM157:IM237" si="2490">+EL157+GM157</f>
        <v>109980</v>
      </c>
      <c r="IN157" s="51">
        <f t="shared" ref="IN157:IN237" si="2491">+EM157+GN157</f>
        <v>109980</v>
      </c>
      <c r="IO157" s="51">
        <f t="shared" ref="IO157:IO237" si="2492">+EN157+GO157</f>
        <v>109980</v>
      </c>
      <c r="IP157" s="51">
        <f t="shared" ref="IP157:IP237" si="2493">+EO157+GP157</f>
        <v>112628</v>
      </c>
      <c r="IQ157" s="51">
        <f t="shared" si="1900"/>
        <v>116090</v>
      </c>
      <c r="IR157" s="51">
        <f t="shared" si="1901"/>
        <v>116090</v>
      </c>
      <c r="IS157" s="51">
        <f t="shared" si="2340"/>
        <v>116090</v>
      </c>
      <c r="IT157" s="51">
        <f t="shared" si="2341"/>
        <v>116090</v>
      </c>
      <c r="IU157" s="51">
        <f t="shared" si="2342"/>
        <v>116090</v>
      </c>
      <c r="IV157" s="51">
        <f t="shared" si="2343"/>
        <v>116090</v>
      </c>
      <c r="IW157" s="51">
        <f t="shared" si="1889"/>
        <v>116090</v>
      </c>
      <c r="IX157" s="25">
        <f t="shared" si="2344"/>
        <v>116090</v>
      </c>
      <c r="IY157" s="25">
        <f t="shared" si="2136"/>
        <v>116090</v>
      </c>
      <c r="IZ157" s="25">
        <f t="shared" si="2137"/>
        <v>134078</v>
      </c>
      <c r="JA157" s="25">
        <f t="shared" si="1896"/>
        <v>116090</v>
      </c>
      <c r="JB157" s="25">
        <f t="shared" si="1293"/>
        <v>118738</v>
      </c>
      <c r="JC157" s="25">
        <f t="shared" si="1294"/>
        <v>122200</v>
      </c>
      <c r="JD157" s="25">
        <f t="shared" si="1892"/>
        <v>122200</v>
      </c>
      <c r="JE157" s="25">
        <f t="shared" si="1893"/>
        <v>122200</v>
      </c>
      <c r="JF157" s="25">
        <f t="shared" si="1897"/>
        <v>138531</v>
      </c>
      <c r="JG157" s="25">
        <f t="shared" si="1898"/>
        <v>122200</v>
      </c>
      <c r="JH157" s="25">
        <f t="shared" si="2336"/>
        <v>122200</v>
      </c>
      <c r="JI157" s="25">
        <f t="shared" si="2337"/>
        <v>128974</v>
      </c>
      <c r="JJ157" s="25">
        <f t="shared" ref="JJ157:JJ190" si="2494">+FI157+HJ157</f>
        <v>122200</v>
      </c>
      <c r="JK157" s="25">
        <f t="shared" ref="JK157:JK190" si="2495">+FJ157+HK157</f>
        <v>122200</v>
      </c>
      <c r="JL157" s="25">
        <f t="shared" ref="JL157:JL189" si="2496">+FK157+HL157</f>
        <v>122200</v>
      </c>
      <c r="JM157" s="25">
        <f t="shared" ref="JM157:JM189" si="2497">+FL157+HM157</f>
        <v>122200</v>
      </c>
      <c r="JN157" s="25">
        <f t="shared" si="2338"/>
        <v>130143</v>
      </c>
      <c r="JO157" s="25">
        <f t="shared" si="2339"/>
        <v>140530</v>
      </c>
      <c r="JP157" s="25">
        <f t="shared" si="2065"/>
        <v>140530</v>
      </c>
      <c r="JQ157" s="25">
        <f t="shared" si="2066"/>
        <v>140530</v>
      </c>
      <c r="JR157" s="25">
        <f t="shared" si="2067"/>
        <v>140530</v>
      </c>
      <c r="JS157" s="28">
        <f t="shared" si="1941"/>
        <v>140530</v>
      </c>
      <c r="JT157" s="30">
        <f t="shared" si="2301"/>
        <v>0</v>
      </c>
      <c r="JU157" s="30">
        <f t="shared" si="2302"/>
        <v>0</v>
      </c>
      <c r="JV157" s="30">
        <f t="shared" si="2303"/>
        <v>0</v>
      </c>
      <c r="JW157" s="30">
        <f t="shared" si="2304"/>
        <v>0</v>
      </c>
      <c r="JX157" s="30">
        <f t="shared" si="2305"/>
        <v>0</v>
      </c>
      <c r="JY157" s="30">
        <f t="shared" si="2306"/>
        <v>0</v>
      </c>
      <c r="JZ157" s="30">
        <f t="shared" si="2307"/>
        <v>0</v>
      </c>
      <c r="KA157" s="30">
        <f t="shared" si="2308"/>
        <v>0</v>
      </c>
      <c r="KB157" s="30">
        <f t="shared" si="2309"/>
        <v>0</v>
      </c>
      <c r="KC157" s="30">
        <f t="shared" si="2310"/>
        <v>0</v>
      </c>
      <c r="KD157" s="30">
        <f t="shared" si="2311"/>
        <v>0</v>
      </c>
      <c r="KE157" s="30">
        <f t="shared" si="2312"/>
        <v>0</v>
      </c>
      <c r="KF157" s="30">
        <f t="shared" si="2313"/>
        <v>179.93521154412485</v>
      </c>
      <c r="KG157" s="30">
        <f t="shared" si="2314"/>
        <v>179.93521154412485</v>
      </c>
      <c r="KH157" s="30">
        <f t="shared" si="2315"/>
        <v>179.93521154412485</v>
      </c>
      <c r="KI157" s="30">
        <f t="shared" si="2316"/>
        <v>179.93521154412485</v>
      </c>
      <c r="KJ157" s="30">
        <f t="shared" si="2317"/>
        <v>179.93521154412485</v>
      </c>
      <c r="KK157" s="30">
        <f t="shared" si="2318"/>
        <v>179.93521154412485</v>
      </c>
      <c r="KL157" s="30">
        <f t="shared" si="2319"/>
        <v>179.93521154412485</v>
      </c>
      <c r="KM157" s="30">
        <f t="shared" si="2320"/>
        <v>179.93521154412485</v>
      </c>
      <c r="KN157" s="30">
        <f t="shared" si="2321"/>
        <v>179.93521154412485</v>
      </c>
      <c r="KO157" s="30">
        <f t="shared" si="2322"/>
        <v>179.93521154412485</v>
      </c>
      <c r="KP157" s="30">
        <f t="shared" si="2323"/>
        <v>179.93521154412485</v>
      </c>
      <c r="KQ157" s="30">
        <f t="shared" si="2324"/>
        <v>184.267530512745</v>
      </c>
      <c r="KR157" s="30">
        <f t="shared" si="2325"/>
        <v>189.93161218546513</v>
      </c>
      <c r="KS157" s="30">
        <f t="shared" si="2326"/>
        <v>189.93161218546513</v>
      </c>
      <c r="KT157" s="30">
        <f t="shared" si="2327"/>
        <v>189.93161218546513</v>
      </c>
      <c r="KU157" s="30">
        <f t="shared" si="2328"/>
        <v>189.93161218546513</v>
      </c>
      <c r="KV157" s="30">
        <f t="shared" si="2329"/>
        <v>189.93161218546513</v>
      </c>
      <c r="KW157" s="30">
        <f t="shared" si="2330"/>
        <v>189.93161218546513</v>
      </c>
      <c r="KX157" s="30">
        <f t="shared" si="2331"/>
        <v>189.93161218546513</v>
      </c>
      <c r="KY157" s="30">
        <f t="shared" si="2332"/>
        <v>189.93161218546513</v>
      </c>
      <c r="KZ157" s="30">
        <f t="shared" si="2333"/>
        <v>189.93161218546513</v>
      </c>
      <c r="LA157" s="30">
        <f t="shared" si="2334"/>
        <v>219.36127744510978</v>
      </c>
      <c r="LB157" s="30">
        <f t="shared" si="2334"/>
        <v>189.93161218546513</v>
      </c>
      <c r="LC157" s="30">
        <f t="shared" si="2334"/>
        <v>194.26393115408527</v>
      </c>
      <c r="LD157" s="30">
        <f t="shared" si="2334"/>
        <v>199.9280128268054</v>
      </c>
      <c r="LE157" s="30">
        <f t="shared" si="2300"/>
        <v>199.9280128268054</v>
      </c>
      <c r="LF157" s="30">
        <f t="shared" si="2300"/>
        <v>199.9280128268054</v>
      </c>
      <c r="LG157" s="30">
        <f t="shared" si="2300"/>
        <v>226.64670658682633</v>
      </c>
      <c r="LH157" s="30">
        <f t="shared" si="2300"/>
        <v>199.9280128268054</v>
      </c>
      <c r="LI157" s="30">
        <f t="shared" si="2300"/>
        <v>199.9280128268054</v>
      </c>
      <c r="LJ157" s="30">
        <f t="shared" si="2300"/>
        <v>211.01076535453683</v>
      </c>
      <c r="LK157" s="30">
        <f t="shared" si="2300"/>
        <v>199.9280128268054</v>
      </c>
      <c r="LL157" s="30">
        <f t="shared" si="2300"/>
        <v>199.9280128268054</v>
      </c>
      <c r="LM157" s="30">
        <f t="shared" si="2300"/>
        <v>199.9280128268054</v>
      </c>
      <c r="LN157" s="30">
        <f t="shared" si="2300"/>
        <v>199.9280128268054</v>
      </c>
      <c r="LO157" s="30">
        <f t="shared" si="2300"/>
        <v>212.92333366054774</v>
      </c>
      <c r="LP157" s="30">
        <f t="shared" si="2300"/>
        <v>229.91721475082622</v>
      </c>
      <c r="LQ157" s="30">
        <f t="shared" si="2300"/>
        <v>229.91721475082622</v>
      </c>
      <c r="LR157" s="30">
        <f t="shared" si="2300"/>
        <v>229.91721475082622</v>
      </c>
      <c r="LS157" s="30">
        <f t="shared" si="2300"/>
        <v>229.91721475082622</v>
      </c>
      <c r="LT157" s="69">
        <f t="shared" si="1976"/>
        <v>229.91721475082622</v>
      </c>
      <c r="LU157" s="40">
        <f t="shared" si="1977"/>
        <v>229.91721475082622</v>
      </c>
      <c r="LV157" s="40">
        <f t="shared" si="1978"/>
        <v>0</v>
      </c>
    </row>
    <row r="158" spans="1:334" x14ac:dyDescent="0.25">
      <c r="A158" s="21">
        <f t="shared" si="1979"/>
        <v>157</v>
      </c>
      <c r="B158" s="22" t="s">
        <v>109</v>
      </c>
      <c r="C158" s="21" t="s">
        <v>592</v>
      </c>
      <c r="D158" s="22" t="s">
        <v>7</v>
      </c>
      <c r="E158" s="23" t="s">
        <v>912</v>
      </c>
      <c r="F158" s="21" t="s">
        <v>1168</v>
      </c>
      <c r="G158" s="23" t="s">
        <v>112</v>
      </c>
      <c r="H158" s="24" t="s">
        <v>280</v>
      </c>
      <c r="I158" s="21" t="s">
        <v>196</v>
      </c>
      <c r="J158" s="94">
        <v>41297</v>
      </c>
      <c r="K158" s="94">
        <v>43045</v>
      </c>
      <c r="L158" s="21" t="s">
        <v>275</v>
      </c>
      <c r="M158" s="51">
        <v>2339</v>
      </c>
      <c r="N158" s="51">
        <v>3906.13</v>
      </c>
      <c r="O158" s="26">
        <v>0.15</v>
      </c>
      <c r="P158" s="52">
        <v>1144770.96</v>
      </c>
      <c r="Q158" s="52">
        <v>1902154.85</v>
      </c>
      <c r="R158" s="52">
        <v>1486779.47</v>
      </c>
      <c r="S158" s="52">
        <v>1627474.24</v>
      </c>
      <c r="T158" s="51">
        <v>2398969.7800000003</v>
      </c>
      <c r="U158" s="51">
        <v>1741202.6600000001</v>
      </c>
      <c r="V158" s="51">
        <v>2561506.5599999996</v>
      </c>
      <c r="W158" s="51">
        <v>1617367.3400000003</v>
      </c>
      <c r="X158" s="51">
        <v>1444175.4800000002</v>
      </c>
      <c r="Y158" s="51">
        <v>2311986.02</v>
      </c>
      <c r="Z158" s="51">
        <v>1625684.76</v>
      </c>
      <c r="AA158" s="51">
        <v>1369572.0100000002</v>
      </c>
      <c r="AB158" s="51">
        <v>1570266.55</v>
      </c>
      <c r="AC158" s="51">
        <v>2104755.7199999997</v>
      </c>
      <c r="AD158" s="51">
        <v>2304349.14</v>
      </c>
      <c r="AE158" s="51">
        <v>3219485.92</v>
      </c>
      <c r="AF158" s="51">
        <v>2689349.08</v>
      </c>
      <c r="AG158" s="51">
        <v>1833266</v>
      </c>
      <c r="AH158" s="51">
        <v>2652173</v>
      </c>
      <c r="AI158" s="51">
        <v>2637502.11</v>
      </c>
      <c r="AJ158" s="51">
        <v>2588470</v>
      </c>
      <c r="AK158" s="51">
        <v>3513495</v>
      </c>
      <c r="AL158" s="51">
        <v>2282399.2000000002</v>
      </c>
      <c r="AM158" s="51">
        <v>2070265.96</v>
      </c>
      <c r="AN158" s="51">
        <v>2615948.5299999998</v>
      </c>
      <c r="AO158" s="51">
        <v>2777428.48</v>
      </c>
      <c r="AP158" s="51">
        <v>2227058.04</v>
      </c>
      <c r="AQ158" s="51">
        <v>3513099.86</v>
      </c>
      <c r="AR158" s="51">
        <v>3949447</v>
      </c>
      <c r="AS158" s="51">
        <v>2162747.29</v>
      </c>
      <c r="AT158" s="51">
        <v>2638491.29</v>
      </c>
      <c r="AU158" s="25">
        <v>2793742.2352875229</v>
      </c>
      <c r="AV158" s="25">
        <v>2607278.6902484717</v>
      </c>
      <c r="AW158" s="25">
        <v>3439585</v>
      </c>
      <c r="AX158" s="25">
        <v>2420218.4895001436</v>
      </c>
      <c r="AY158" s="25">
        <v>2568224.9604342612</v>
      </c>
      <c r="AZ158" s="25">
        <v>2463820.34</v>
      </c>
      <c r="BA158" s="25">
        <v>2831437.4989556503</v>
      </c>
      <c r="BB158" s="25">
        <v>2241147.6800000002</v>
      </c>
      <c r="BC158" s="25">
        <v>3218745.33</v>
      </c>
      <c r="BD158" s="75">
        <v>2370407.2999999998</v>
      </c>
      <c r="BE158" s="75">
        <v>1546458.32</v>
      </c>
      <c r="BF158" s="75">
        <v>2850588.62</v>
      </c>
      <c r="BG158" s="75">
        <v>2042186.3</v>
      </c>
      <c r="BH158" s="75">
        <v>2121661.4900000002</v>
      </c>
      <c r="BI158" s="75">
        <v>2870183.57</v>
      </c>
      <c r="BJ158" s="75">
        <v>2538263.4</v>
      </c>
      <c r="BK158" s="75">
        <v>2059681.63</v>
      </c>
      <c r="BL158" s="75">
        <v>2972743.7</v>
      </c>
      <c r="BM158" s="75">
        <v>2906824.75</v>
      </c>
      <c r="BN158" s="75">
        <v>3435651.64</v>
      </c>
      <c r="BO158" s="75">
        <v>3002120.67</v>
      </c>
      <c r="BP158" s="28">
        <f t="shared" si="1902"/>
        <v>3079335.19</v>
      </c>
      <c r="BQ158" s="29">
        <f t="shared" si="1499"/>
        <v>489.42751603249252</v>
      </c>
      <c r="BR158" s="29">
        <f t="shared" si="1500"/>
        <v>813.23422402736219</v>
      </c>
      <c r="BS158" s="29">
        <f t="shared" si="1501"/>
        <v>635.64748610517313</v>
      </c>
      <c r="BT158" s="29">
        <f t="shared" si="1502"/>
        <v>695.79916203505775</v>
      </c>
      <c r="BU158" s="29">
        <f t="shared" si="1503"/>
        <v>1025.6390679777685</v>
      </c>
      <c r="BV158" s="29">
        <f t="shared" si="1504"/>
        <v>744.42182984181284</v>
      </c>
      <c r="BW158" s="29">
        <f t="shared" si="1505"/>
        <v>1095.128926891834</v>
      </c>
      <c r="BX158" s="29">
        <f t="shared" si="1506"/>
        <v>691.47812740487404</v>
      </c>
      <c r="BY158" s="29">
        <f t="shared" si="1507"/>
        <v>617.43286874732803</v>
      </c>
      <c r="BZ158" s="29">
        <f t="shared" si="1508"/>
        <v>988.45062847370673</v>
      </c>
      <c r="CA158" s="29">
        <f t="shared" si="1509"/>
        <v>695.03410004275327</v>
      </c>
      <c r="CB158" s="29">
        <f t="shared" si="1510"/>
        <v>585.53741342454055</v>
      </c>
      <c r="CC158" s="29">
        <f t="shared" si="1511"/>
        <v>671.34097905087651</v>
      </c>
      <c r="CD158" s="29">
        <f t="shared" si="1512"/>
        <v>899.85280889268904</v>
      </c>
      <c r="CE158" s="29">
        <f t="shared" si="1513"/>
        <v>985.1856092347158</v>
      </c>
      <c r="CF158" s="29">
        <f t="shared" si="1514"/>
        <v>1376.4369046601112</v>
      </c>
      <c r="CG158" s="29">
        <f t="shared" si="1515"/>
        <v>1149.7858401026081</v>
      </c>
      <c r="CH158" s="29">
        <f t="shared" si="1516"/>
        <v>783.78195810175293</v>
      </c>
      <c r="CI158" s="29">
        <f t="shared" si="1517"/>
        <v>1133.8918341171441</v>
      </c>
      <c r="CJ158" s="29">
        <f t="shared" si="1518"/>
        <v>1127.6195425395467</v>
      </c>
      <c r="CK158" s="29">
        <f t="shared" si="1519"/>
        <v>1106.6566908935442</v>
      </c>
      <c r="CL158" s="29">
        <f t="shared" si="1520"/>
        <v>1502.1355280034202</v>
      </c>
      <c r="CM158" s="29">
        <f t="shared" si="1521"/>
        <v>975.80128259940159</v>
      </c>
      <c r="CN158" s="29">
        <f t="shared" si="1522"/>
        <v>885.10729371526293</v>
      </c>
      <c r="CO158" s="29">
        <f t="shared" si="1523"/>
        <v>1118.4046729371526</v>
      </c>
      <c r="CP158" s="29">
        <f t="shared" si="1524"/>
        <v>1187.4427020094058</v>
      </c>
      <c r="CQ158" s="29">
        <f t="shared" si="1525"/>
        <v>952.14110303548523</v>
      </c>
      <c r="CR158" s="29">
        <f t="shared" si="1497"/>
        <v>1501.9665925609233</v>
      </c>
      <c r="CS158" s="29">
        <f t="shared" si="2335"/>
        <v>1688.5194527575886</v>
      </c>
      <c r="CT158" s="29">
        <f t="shared" si="2335"/>
        <v>924.6461265498076</v>
      </c>
      <c r="CU158" s="29">
        <f t="shared" si="2335"/>
        <v>1128.0424497648569</v>
      </c>
      <c r="CV158" s="29">
        <f t="shared" si="2335"/>
        <v>1194.4173729318184</v>
      </c>
      <c r="CW158" s="29">
        <f t="shared" si="2335"/>
        <v>1114.698029178483</v>
      </c>
      <c r="CX158" s="29">
        <f t="shared" si="1899"/>
        <v>1470.5365540829414</v>
      </c>
      <c r="CY158" s="29">
        <f t="shared" si="1899"/>
        <v>1034.7235953399502</v>
      </c>
      <c r="CZ158" s="29">
        <f t="shared" si="1899"/>
        <v>1098.0012656837371</v>
      </c>
      <c r="DA158" s="29">
        <f t="shared" si="1899"/>
        <v>1053.3648311244121</v>
      </c>
      <c r="DB158" s="29">
        <f t="shared" si="1899"/>
        <v>1210.5333471379436</v>
      </c>
      <c r="DC158" s="29">
        <f t="shared" si="1899"/>
        <v>958.16489097905094</v>
      </c>
      <c r="DD158" s="29">
        <f t="shared" si="1899"/>
        <v>1376.1202778965371</v>
      </c>
      <c r="DE158" s="29">
        <f t="shared" si="1526"/>
        <v>1013.4276613937579</v>
      </c>
      <c r="DF158" s="29">
        <f t="shared" si="1527"/>
        <v>661.16217186831977</v>
      </c>
      <c r="DG158" s="29">
        <f t="shared" si="1528"/>
        <v>1218.7210859341599</v>
      </c>
      <c r="DH158" s="29">
        <f t="shared" si="1529"/>
        <v>873.10230867892267</v>
      </c>
      <c r="DI158" s="29">
        <f t="shared" si="1530"/>
        <v>907.0805857203934</v>
      </c>
      <c r="DJ158" s="29">
        <f t="shared" si="1531"/>
        <v>1227.0985763146643</v>
      </c>
      <c r="DK158" s="29">
        <f t="shared" si="1531"/>
        <v>1085.1917058572039</v>
      </c>
      <c r="DL158" s="29">
        <f t="shared" si="1531"/>
        <v>880.58214194100037</v>
      </c>
      <c r="DM158" s="29">
        <f t="shared" si="1531"/>
        <v>1270.9464300983327</v>
      </c>
      <c r="DN158" s="29">
        <f t="shared" si="1772"/>
        <v>1242.7638948268491</v>
      </c>
      <c r="DO158" s="29">
        <f t="shared" si="1772"/>
        <v>1468.8549123557077</v>
      </c>
      <c r="DP158" s="29">
        <f t="shared" si="1772"/>
        <v>1283.5060581445061</v>
      </c>
      <c r="DQ158" s="105">
        <f t="shared" si="1532"/>
        <v>1316.5178238563487</v>
      </c>
      <c r="DR158" s="51">
        <v>468720</v>
      </c>
      <c r="DS158" s="51">
        <v>468720</v>
      </c>
      <c r="DT158" s="51">
        <v>468720</v>
      </c>
      <c r="DU158" s="51">
        <v>468720</v>
      </c>
      <c r="DV158" s="51">
        <v>468720</v>
      </c>
      <c r="DW158" s="51">
        <v>468720</v>
      </c>
      <c r="DX158" s="51">
        <v>468720</v>
      </c>
      <c r="DY158" s="51">
        <v>468720</v>
      </c>
      <c r="DZ158" s="51">
        <v>468720</v>
      </c>
      <c r="EA158" s="51">
        <v>479136</v>
      </c>
      <c r="EB158" s="51">
        <v>507780</v>
      </c>
      <c r="EC158" s="51">
        <v>507780</v>
      </c>
      <c r="ED158" s="51">
        <v>507780</v>
      </c>
      <c r="EE158" s="51">
        <v>507780</v>
      </c>
      <c r="EF158" s="51">
        <v>507780</v>
      </c>
      <c r="EG158" s="51">
        <v>507780</v>
      </c>
      <c r="EH158" s="51">
        <v>507780</v>
      </c>
      <c r="EI158" s="51">
        <v>507780</v>
      </c>
      <c r="EJ158" s="51">
        <v>507780</v>
      </c>
      <c r="EK158" s="51">
        <v>507780</v>
      </c>
      <c r="EL158" s="51">
        <v>507780</v>
      </c>
      <c r="EM158" s="51">
        <v>518196</v>
      </c>
      <c r="EN158" s="51">
        <v>546840</v>
      </c>
      <c r="EO158" s="51">
        <v>546840</v>
      </c>
      <c r="EP158" s="51">
        <v>546840</v>
      </c>
      <c r="EQ158" s="51">
        <v>546840</v>
      </c>
      <c r="ER158" s="51">
        <v>546840</v>
      </c>
      <c r="ES158" s="25">
        <v>546840</v>
      </c>
      <c r="ET158" s="25">
        <v>546840</v>
      </c>
      <c r="EU158" s="25">
        <v>546840</v>
      </c>
      <c r="EV158" s="25">
        <v>546840</v>
      </c>
      <c r="EW158" s="25">
        <v>546840</v>
      </c>
      <c r="EX158" s="25">
        <v>546840</v>
      </c>
      <c r="EY158" s="25">
        <v>568714</v>
      </c>
      <c r="EZ158" s="25">
        <v>628866</v>
      </c>
      <c r="FA158" s="25">
        <v>628866</v>
      </c>
      <c r="FB158" s="25">
        <v>628866</v>
      </c>
      <c r="FC158" s="25">
        <v>628866</v>
      </c>
      <c r="FD158" s="25">
        <v>628866</v>
      </c>
      <c r="FE158" s="25">
        <v>628866</v>
      </c>
      <c r="FF158" s="25">
        <v>628866</v>
      </c>
      <c r="FG158" s="25">
        <v>628866</v>
      </c>
      <c r="FH158" s="25">
        <v>628866</v>
      </c>
      <c r="FI158" s="25">
        <v>628866</v>
      </c>
      <c r="FJ158" s="25">
        <v>628866</v>
      </c>
      <c r="FK158" s="25">
        <v>628866</v>
      </c>
      <c r="FL158" s="25">
        <v>628866</v>
      </c>
      <c r="FM158" s="25">
        <v>628866</v>
      </c>
      <c r="FN158" s="25">
        <v>628866</v>
      </c>
      <c r="FO158" s="25">
        <v>628866</v>
      </c>
      <c r="FP158" s="25">
        <v>628866</v>
      </c>
      <c r="FQ158" s="75">
        <v>628866</v>
      </c>
      <c r="FR158" s="28">
        <f t="shared" si="1903"/>
        <v>628866</v>
      </c>
      <c r="FS158" s="51">
        <v>0</v>
      </c>
      <c r="FT158" s="51">
        <v>0</v>
      </c>
      <c r="FU158" s="51">
        <v>0</v>
      </c>
      <c r="FV158" s="51">
        <v>0</v>
      </c>
      <c r="FW158" s="51">
        <v>0</v>
      </c>
      <c r="FX158" s="51">
        <v>0</v>
      </c>
      <c r="FY158" s="51">
        <v>0</v>
      </c>
      <c r="FZ158" s="51">
        <v>0</v>
      </c>
      <c r="GA158" s="51">
        <v>0</v>
      </c>
      <c r="GB158" s="51">
        <v>0</v>
      </c>
      <c r="GC158" s="51">
        <v>0</v>
      </c>
      <c r="GD158" s="51">
        <v>0</v>
      </c>
      <c r="GE158" s="51">
        <v>0</v>
      </c>
      <c r="GF158" s="51">
        <v>0</v>
      </c>
      <c r="GG158" s="51">
        <v>0</v>
      </c>
      <c r="GH158" s="51">
        <v>0</v>
      </c>
      <c r="GI158" s="51">
        <v>0</v>
      </c>
      <c r="GJ158" s="51">
        <v>0</v>
      </c>
      <c r="GK158" s="51">
        <v>0</v>
      </c>
      <c r="GL158" s="51">
        <v>0</v>
      </c>
      <c r="GM158" s="51">
        <v>0</v>
      </c>
      <c r="GN158" s="51">
        <v>8828.25</v>
      </c>
      <c r="GO158" s="51">
        <v>0</v>
      </c>
      <c r="GP158" s="51">
        <v>0</v>
      </c>
      <c r="GQ158" s="25">
        <v>0</v>
      </c>
      <c r="GR158" s="25">
        <v>0</v>
      </c>
      <c r="GS158" s="25">
        <v>0</v>
      </c>
      <c r="GT158" s="25">
        <v>0</v>
      </c>
      <c r="GU158" s="25">
        <v>45577</v>
      </c>
      <c r="GV158" s="25">
        <v>0</v>
      </c>
      <c r="GW158" s="25">
        <v>0</v>
      </c>
      <c r="GX158" s="25">
        <v>0</v>
      </c>
      <c r="GY158" s="25">
        <v>0</v>
      </c>
      <c r="GZ158" s="25">
        <v>0</v>
      </c>
      <c r="HA158" s="25">
        <v>0</v>
      </c>
      <c r="HB158" s="25">
        <v>0</v>
      </c>
      <c r="HC158" s="75">
        <v>0</v>
      </c>
      <c r="HD158" s="75">
        <v>0</v>
      </c>
      <c r="HE158" s="75">
        <v>0</v>
      </c>
      <c r="HF158" s="75">
        <v>0</v>
      </c>
      <c r="HG158" s="75">
        <v>0</v>
      </c>
      <c r="HH158" s="75">
        <v>0</v>
      </c>
      <c r="HI158" s="75">
        <v>0</v>
      </c>
      <c r="HJ158" s="75">
        <v>0</v>
      </c>
      <c r="HK158" s="75">
        <v>0</v>
      </c>
      <c r="HL158" s="75">
        <v>0</v>
      </c>
      <c r="HM158" s="75">
        <v>0</v>
      </c>
      <c r="HN158" s="75">
        <v>0</v>
      </c>
      <c r="HO158" s="75">
        <v>0</v>
      </c>
      <c r="HP158" s="75">
        <v>0</v>
      </c>
      <c r="HQ158" s="75">
        <v>0</v>
      </c>
      <c r="HR158" s="75">
        <v>0</v>
      </c>
      <c r="HS158" s="51">
        <f t="shared" si="2470"/>
        <v>468720</v>
      </c>
      <c r="HT158" s="51">
        <f t="shared" si="2471"/>
        <v>468720</v>
      </c>
      <c r="HU158" s="51">
        <f t="shared" si="2472"/>
        <v>468720</v>
      </c>
      <c r="HV158" s="51">
        <f t="shared" si="2473"/>
        <v>468720</v>
      </c>
      <c r="HW158" s="51">
        <f t="shared" si="2474"/>
        <v>468720</v>
      </c>
      <c r="HX158" s="51">
        <f t="shared" si="2475"/>
        <v>468720</v>
      </c>
      <c r="HY158" s="51">
        <f t="shared" si="2476"/>
        <v>468720</v>
      </c>
      <c r="HZ158" s="51">
        <f t="shared" si="2477"/>
        <v>468720</v>
      </c>
      <c r="IA158" s="51">
        <f t="shared" si="2478"/>
        <v>468720</v>
      </c>
      <c r="IB158" s="51">
        <f t="shared" si="2479"/>
        <v>479136</v>
      </c>
      <c r="IC158" s="51">
        <f t="shared" si="2480"/>
        <v>507780</v>
      </c>
      <c r="ID158" s="51">
        <f t="shared" si="2481"/>
        <v>507780</v>
      </c>
      <c r="IE158" s="51">
        <f t="shared" si="2482"/>
        <v>507780</v>
      </c>
      <c r="IF158" s="51">
        <f t="shared" si="2483"/>
        <v>507780</v>
      </c>
      <c r="IG158" s="51">
        <f t="shared" si="2484"/>
        <v>507780</v>
      </c>
      <c r="IH158" s="51">
        <f t="shared" si="2485"/>
        <v>507780</v>
      </c>
      <c r="II158" s="51">
        <f t="shared" si="2486"/>
        <v>507780</v>
      </c>
      <c r="IJ158" s="51">
        <f t="shared" si="2487"/>
        <v>507780</v>
      </c>
      <c r="IK158" s="51">
        <f t="shared" si="2488"/>
        <v>507780</v>
      </c>
      <c r="IL158" s="51">
        <f t="shared" si="2489"/>
        <v>507780</v>
      </c>
      <c r="IM158" s="51">
        <f t="shared" si="2490"/>
        <v>507780</v>
      </c>
      <c r="IN158" s="51">
        <f t="shared" si="2491"/>
        <v>527024.25</v>
      </c>
      <c r="IO158" s="51">
        <f t="shared" si="2492"/>
        <v>546840</v>
      </c>
      <c r="IP158" s="51">
        <f t="shared" si="2493"/>
        <v>546840</v>
      </c>
      <c r="IQ158" s="51">
        <f t="shared" si="1900"/>
        <v>546840</v>
      </c>
      <c r="IR158" s="51">
        <f t="shared" si="1901"/>
        <v>546840</v>
      </c>
      <c r="IS158" s="51">
        <f t="shared" si="2340"/>
        <v>546840</v>
      </c>
      <c r="IT158" s="51">
        <f t="shared" si="2341"/>
        <v>546840</v>
      </c>
      <c r="IU158" s="51">
        <f t="shared" si="2342"/>
        <v>592417</v>
      </c>
      <c r="IV158" s="51">
        <f t="shared" si="2343"/>
        <v>546840</v>
      </c>
      <c r="IW158" s="51">
        <f t="shared" si="1889"/>
        <v>546840</v>
      </c>
      <c r="IX158" s="25">
        <f t="shared" si="2344"/>
        <v>546840</v>
      </c>
      <c r="IY158" s="25">
        <f t="shared" si="2136"/>
        <v>546840</v>
      </c>
      <c r="IZ158" s="25">
        <f t="shared" si="2137"/>
        <v>568714</v>
      </c>
      <c r="JA158" s="25">
        <f t="shared" si="1896"/>
        <v>628866</v>
      </c>
      <c r="JB158" s="25">
        <f t="shared" si="1293"/>
        <v>628866</v>
      </c>
      <c r="JC158" s="25">
        <f t="shared" si="1294"/>
        <v>628866</v>
      </c>
      <c r="JD158" s="25">
        <f t="shared" si="1892"/>
        <v>628866</v>
      </c>
      <c r="JE158" s="25">
        <f t="shared" si="1893"/>
        <v>628866</v>
      </c>
      <c r="JF158" s="25">
        <f t="shared" si="1897"/>
        <v>628866</v>
      </c>
      <c r="JG158" s="25">
        <f t="shared" si="1898"/>
        <v>628866</v>
      </c>
      <c r="JH158" s="25">
        <f t="shared" si="2336"/>
        <v>628866</v>
      </c>
      <c r="JI158" s="25">
        <f t="shared" si="2337"/>
        <v>628866</v>
      </c>
      <c r="JJ158" s="25">
        <f t="shared" si="2494"/>
        <v>628866</v>
      </c>
      <c r="JK158" s="25">
        <f t="shared" si="2495"/>
        <v>628866</v>
      </c>
      <c r="JL158" s="25">
        <f t="shared" si="2496"/>
        <v>628866</v>
      </c>
      <c r="JM158" s="25">
        <f t="shared" si="2497"/>
        <v>628866</v>
      </c>
      <c r="JN158" s="25">
        <f t="shared" si="2338"/>
        <v>628866</v>
      </c>
      <c r="JO158" s="25">
        <f t="shared" si="2339"/>
        <v>628866</v>
      </c>
      <c r="JP158" s="25">
        <f t="shared" si="2065"/>
        <v>628866</v>
      </c>
      <c r="JQ158" s="25">
        <f t="shared" si="2066"/>
        <v>628866</v>
      </c>
      <c r="JR158" s="25">
        <f t="shared" si="2067"/>
        <v>628866</v>
      </c>
      <c r="JS158" s="28">
        <f t="shared" si="1941"/>
        <v>628866</v>
      </c>
      <c r="JT158" s="30">
        <f t="shared" si="2301"/>
        <v>119.99600627731283</v>
      </c>
      <c r="JU158" s="30">
        <f t="shared" si="2302"/>
        <v>119.99600627731283</v>
      </c>
      <c r="JV158" s="30">
        <f t="shared" si="2303"/>
        <v>119.99600627731283</v>
      </c>
      <c r="JW158" s="30">
        <f t="shared" si="2304"/>
        <v>119.99600627731283</v>
      </c>
      <c r="JX158" s="30">
        <f t="shared" si="2305"/>
        <v>119.99600627731283</v>
      </c>
      <c r="JY158" s="30">
        <f t="shared" si="2306"/>
        <v>119.99600627731283</v>
      </c>
      <c r="JZ158" s="30">
        <f t="shared" si="2307"/>
        <v>119.99600627731283</v>
      </c>
      <c r="KA158" s="30">
        <f t="shared" si="2308"/>
        <v>119.99600627731283</v>
      </c>
      <c r="KB158" s="30">
        <f t="shared" si="2309"/>
        <v>119.99600627731283</v>
      </c>
      <c r="KC158" s="30">
        <f t="shared" si="2310"/>
        <v>122.66258419458646</v>
      </c>
      <c r="KD158" s="30">
        <f t="shared" si="2311"/>
        <v>129.99567346708889</v>
      </c>
      <c r="KE158" s="30">
        <f t="shared" si="2312"/>
        <v>129.99567346708889</v>
      </c>
      <c r="KF158" s="30">
        <f t="shared" si="2313"/>
        <v>129.99567346708889</v>
      </c>
      <c r="KG158" s="30">
        <f t="shared" si="2314"/>
        <v>129.99567346708889</v>
      </c>
      <c r="KH158" s="30">
        <f t="shared" si="2315"/>
        <v>129.99567346708889</v>
      </c>
      <c r="KI158" s="30">
        <f t="shared" si="2316"/>
        <v>129.99567346708889</v>
      </c>
      <c r="KJ158" s="30">
        <f t="shared" si="2317"/>
        <v>129.99567346708889</v>
      </c>
      <c r="KK158" s="30">
        <f t="shared" si="2318"/>
        <v>129.99567346708889</v>
      </c>
      <c r="KL158" s="30">
        <f t="shared" si="2319"/>
        <v>129.99567346708889</v>
      </c>
      <c r="KM158" s="30">
        <f t="shared" si="2320"/>
        <v>129.99567346708889</v>
      </c>
      <c r="KN158" s="30">
        <f t="shared" si="2321"/>
        <v>129.99567346708889</v>
      </c>
      <c r="KO158" s="30">
        <f t="shared" si="2322"/>
        <v>134.92235281467848</v>
      </c>
      <c r="KP158" s="30">
        <f t="shared" si="2323"/>
        <v>139.99534065686498</v>
      </c>
      <c r="KQ158" s="30">
        <f t="shared" si="2324"/>
        <v>139.99534065686498</v>
      </c>
      <c r="KR158" s="30">
        <f t="shared" si="2325"/>
        <v>139.99534065686498</v>
      </c>
      <c r="KS158" s="30">
        <f t="shared" si="2326"/>
        <v>139.99534065686498</v>
      </c>
      <c r="KT158" s="30">
        <f t="shared" si="2327"/>
        <v>139.99534065686498</v>
      </c>
      <c r="KU158" s="30">
        <f t="shared" si="2328"/>
        <v>139.99534065686498</v>
      </c>
      <c r="KV158" s="30">
        <f t="shared" si="2329"/>
        <v>151.66341109998899</v>
      </c>
      <c r="KW158" s="30">
        <f t="shared" si="2330"/>
        <v>139.99534065686498</v>
      </c>
      <c r="KX158" s="30">
        <f t="shared" si="2331"/>
        <v>139.99534065686498</v>
      </c>
      <c r="KY158" s="30">
        <f t="shared" si="2332"/>
        <v>139.99534065686498</v>
      </c>
      <c r="KZ158" s="30">
        <f t="shared" si="2333"/>
        <v>139.99534065686498</v>
      </c>
      <c r="LA158" s="30">
        <f t="shared" si="2334"/>
        <v>145.59525668628541</v>
      </c>
      <c r="LB158" s="30">
        <f t="shared" si="2334"/>
        <v>160.99464175539472</v>
      </c>
      <c r="LC158" s="30">
        <f t="shared" si="2334"/>
        <v>160.99464175539472</v>
      </c>
      <c r="LD158" s="30">
        <f t="shared" si="2334"/>
        <v>160.99464175539472</v>
      </c>
      <c r="LE158" s="30">
        <f t="shared" si="2300"/>
        <v>160.99464175539472</v>
      </c>
      <c r="LF158" s="30">
        <f t="shared" si="2300"/>
        <v>160.99464175539472</v>
      </c>
      <c r="LG158" s="30">
        <f t="shared" si="2300"/>
        <v>160.99464175539472</v>
      </c>
      <c r="LH158" s="30">
        <f t="shared" si="2300"/>
        <v>160.99464175539472</v>
      </c>
      <c r="LI158" s="30">
        <f t="shared" si="2300"/>
        <v>160.99464175539472</v>
      </c>
      <c r="LJ158" s="30">
        <f t="shared" si="2300"/>
        <v>160.99464175539472</v>
      </c>
      <c r="LK158" s="30">
        <f t="shared" si="2300"/>
        <v>160.99464175539472</v>
      </c>
      <c r="LL158" s="30">
        <f t="shared" si="2300"/>
        <v>160.99464175539472</v>
      </c>
      <c r="LM158" s="30">
        <f t="shared" si="2300"/>
        <v>160.99464175539472</v>
      </c>
      <c r="LN158" s="30">
        <f t="shared" si="2300"/>
        <v>160.99464175539472</v>
      </c>
      <c r="LO158" s="30">
        <f t="shared" si="2300"/>
        <v>160.99464175539472</v>
      </c>
      <c r="LP158" s="30">
        <f t="shared" si="2300"/>
        <v>160.99464175539472</v>
      </c>
      <c r="LQ158" s="30">
        <f t="shared" si="2300"/>
        <v>160.99464175539472</v>
      </c>
      <c r="LR158" s="30">
        <f t="shared" si="2300"/>
        <v>160.99464175539472</v>
      </c>
      <c r="LS158" s="30">
        <f t="shared" si="2300"/>
        <v>160.99464175539472</v>
      </c>
      <c r="LT158" s="69">
        <f t="shared" si="1976"/>
        <v>160.99464175539472</v>
      </c>
      <c r="LU158" s="40">
        <f t="shared" si="1977"/>
        <v>160.99464175539472</v>
      </c>
      <c r="LV158" s="40">
        <f t="shared" si="1978"/>
        <v>0</v>
      </c>
    </row>
    <row r="159" spans="1:334" x14ac:dyDescent="0.25">
      <c r="A159" s="21">
        <f t="shared" si="1979"/>
        <v>158</v>
      </c>
      <c r="B159" s="22" t="s">
        <v>109</v>
      </c>
      <c r="C159" s="21" t="s">
        <v>593</v>
      </c>
      <c r="D159" s="22" t="s">
        <v>7</v>
      </c>
      <c r="E159" s="23" t="s">
        <v>1478</v>
      </c>
      <c r="F159" s="21" t="s">
        <v>1455</v>
      </c>
      <c r="G159" s="23" t="s">
        <v>113</v>
      </c>
      <c r="H159" s="24" t="s">
        <v>280</v>
      </c>
      <c r="I159" s="21" t="s">
        <v>196</v>
      </c>
      <c r="J159" s="94">
        <v>41297</v>
      </c>
      <c r="K159" s="94">
        <v>43042</v>
      </c>
      <c r="L159" s="21" t="s">
        <v>275</v>
      </c>
      <c r="M159" s="51">
        <v>2051</v>
      </c>
      <c r="N159" s="51">
        <v>3425</v>
      </c>
      <c r="O159" s="26">
        <v>0.12</v>
      </c>
      <c r="P159" s="52">
        <v>1617231</v>
      </c>
      <c r="Q159" s="52">
        <v>2533229.6999999993</v>
      </c>
      <c r="R159" s="52">
        <v>2060106.9899999998</v>
      </c>
      <c r="S159" s="52">
        <v>2338634.1399999997</v>
      </c>
      <c r="T159" s="51">
        <v>3169206.1100000003</v>
      </c>
      <c r="U159" s="51">
        <v>2328470.3300000005</v>
      </c>
      <c r="V159" s="51">
        <v>2853538.54</v>
      </c>
      <c r="W159" s="51">
        <v>2579409.7100000004</v>
      </c>
      <c r="X159" s="51">
        <v>2548862.1399999997</v>
      </c>
      <c r="Y159" s="51">
        <v>2872552.78</v>
      </c>
      <c r="Z159" s="51">
        <v>2548578.19</v>
      </c>
      <c r="AA159" s="51">
        <v>2135080.21</v>
      </c>
      <c r="AB159" s="51">
        <v>2834542.5599999991</v>
      </c>
      <c r="AC159" s="51">
        <v>3624946.9000000004</v>
      </c>
      <c r="AD159" s="51">
        <v>3503051.69</v>
      </c>
      <c r="AE159" s="51">
        <v>2904271.59</v>
      </c>
      <c r="AF159" s="51">
        <v>4344849</v>
      </c>
      <c r="AG159" s="51">
        <v>2771925.82</v>
      </c>
      <c r="AH159" s="51">
        <v>3400869.86</v>
      </c>
      <c r="AI159" s="51">
        <v>3179168</v>
      </c>
      <c r="AJ159" s="51">
        <v>3187319</v>
      </c>
      <c r="AK159" s="51">
        <v>4427650</v>
      </c>
      <c r="AL159" s="51">
        <v>2809765.96</v>
      </c>
      <c r="AM159" s="51">
        <v>2649202.17</v>
      </c>
      <c r="AN159" s="51">
        <v>3253096.48</v>
      </c>
      <c r="AO159" s="51">
        <v>4918904.3899999997</v>
      </c>
      <c r="AP159" s="51">
        <v>3511606.79</v>
      </c>
      <c r="AQ159" s="51">
        <v>3102098.35</v>
      </c>
      <c r="AR159" s="51">
        <v>3630017.36</v>
      </c>
      <c r="AS159" s="51">
        <v>3207171</v>
      </c>
      <c r="AT159" s="51">
        <v>4405105.26</v>
      </c>
      <c r="AU159" s="25">
        <v>5678577.4083253592</v>
      </c>
      <c r="AV159" s="25">
        <v>3491556.4589522388</v>
      </c>
      <c r="AW159" s="25">
        <v>3638363.15</v>
      </c>
      <c r="AX159" s="25">
        <v>2779174.87</v>
      </c>
      <c r="AY159" s="25">
        <v>2999016.2741730991</v>
      </c>
      <c r="AZ159" s="25">
        <v>3911492.12</v>
      </c>
      <c r="BA159" s="25">
        <v>4949018.0491998363</v>
      </c>
      <c r="BB159" s="25">
        <v>3864999.67</v>
      </c>
      <c r="BC159" s="25">
        <v>4490411.7</v>
      </c>
      <c r="BD159" s="75">
        <v>5153639.1900000004</v>
      </c>
      <c r="BE159" s="75">
        <v>3462998.53</v>
      </c>
      <c r="BF159" s="75">
        <v>5984804.3300000001</v>
      </c>
      <c r="BG159" s="75">
        <v>4149423.4</v>
      </c>
      <c r="BH159" s="75">
        <v>4538933.25</v>
      </c>
      <c r="BI159" s="75">
        <v>4963571.6100000003</v>
      </c>
      <c r="BJ159" s="75">
        <v>3633994.94</v>
      </c>
      <c r="BK159" s="75">
        <v>3278159.41</v>
      </c>
      <c r="BL159" s="75">
        <v>4246448.3</v>
      </c>
      <c r="BM159" s="75">
        <v>4672496.3899999997</v>
      </c>
      <c r="BN159" s="75">
        <v>5834435.21</v>
      </c>
      <c r="BO159" s="75">
        <v>4443713.16</v>
      </c>
      <c r="BP159" s="28">
        <f t="shared" si="1902"/>
        <v>4799273.2649999997</v>
      </c>
      <c r="BQ159" s="29">
        <f t="shared" si="1499"/>
        <v>788.50853242320818</v>
      </c>
      <c r="BR159" s="29">
        <f t="shared" si="1500"/>
        <v>1235.1193076548022</v>
      </c>
      <c r="BS159" s="29">
        <f t="shared" si="1501"/>
        <v>1004.4402681618722</v>
      </c>
      <c r="BT159" s="29">
        <f t="shared" si="1502"/>
        <v>1140.2409263773768</v>
      </c>
      <c r="BU159" s="29">
        <f t="shared" si="1503"/>
        <v>1545.200443686007</v>
      </c>
      <c r="BV159" s="29">
        <f t="shared" si="1504"/>
        <v>1135.2853876157974</v>
      </c>
      <c r="BW159" s="29">
        <f t="shared" si="1505"/>
        <v>1391.2913408093614</v>
      </c>
      <c r="BX159" s="29">
        <f t="shared" si="1506"/>
        <v>1257.6351584592883</v>
      </c>
      <c r="BY159" s="29">
        <f t="shared" si="1507"/>
        <v>1242.7411701608969</v>
      </c>
      <c r="BZ159" s="29">
        <f t="shared" si="1508"/>
        <v>1400.5620575329108</v>
      </c>
      <c r="CA159" s="29">
        <f t="shared" si="1509"/>
        <v>1242.6027254997562</v>
      </c>
      <c r="CB159" s="29">
        <f t="shared" si="1510"/>
        <v>1040.9947391516334</v>
      </c>
      <c r="CC159" s="29">
        <f t="shared" si="1511"/>
        <v>1382.0295270599704</v>
      </c>
      <c r="CD159" s="29">
        <f t="shared" si="1512"/>
        <v>1767.4046318868845</v>
      </c>
      <c r="CE159" s="29">
        <f t="shared" si="1513"/>
        <v>1707.9725450999513</v>
      </c>
      <c r="CF159" s="29">
        <f t="shared" si="1514"/>
        <v>1416.0271038517797</v>
      </c>
      <c r="CG159" s="29">
        <f t="shared" si="1515"/>
        <v>2118.4051682106287</v>
      </c>
      <c r="CH159" s="29">
        <f t="shared" si="1516"/>
        <v>1351.4996684544124</v>
      </c>
      <c r="CI159" s="29">
        <f t="shared" si="1517"/>
        <v>1658.1520526572403</v>
      </c>
      <c r="CJ159" s="29">
        <f t="shared" si="1518"/>
        <v>1550.0575329107753</v>
      </c>
      <c r="CK159" s="29">
        <f t="shared" si="1519"/>
        <v>1554.0316918576304</v>
      </c>
      <c r="CL159" s="29">
        <f t="shared" si="1520"/>
        <v>2158.7762067284252</v>
      </c>
      <c r="CM159" s="29">
        <f t="shared" si="1521"/>
        <v>1369.9492735251097</v>
      </c>
      <c r="CN159" s="29">
        <f t="shared" si="1522"/>
        <v>1291.6636616284738</v>
      </c>
      <c r="CO159" s="29">
        <f t="shared" si="1523"/>
        <v>1586.1026231106778</v>
      </c>
      <c r="CP159" s="29">
        <f t="shared" si="1524"/>
        <v>2398.2956557776693</v>
      </c>
      <c r="CQ159" s="29">
        <f t="shared" si="1525"/>
        <v>1712.1437298878595</v>
      </c>
      <c r="CR159" s="29">
        <f t="shared" si="1497"/>
        <v>1512.4809117503657</v>
      </c>
      <c r="CS159" s="29">
        <f t="shared" si="2335"/>
        <v>1769.8768210628962</v>
      </c>
      <c r="CT159" s="29">
        <f t="shared" si="2335"/>
        <v>1563.7108727450025</v>
      </c>
      <c r="CU159" s="29">
        <f t="shared" si="2335"/>
        <v>2147.7841345685029</v>
      </c>
      <c r="CV159" s="29">
        <f t="shared" si="2335"/>
        <v>2768.6871810460066</v>
      </c>
      <c r="CW159" s="29">
        <f t="shared" si="2335"/>
        <v>1702.3678493184977</v>
      </c>
      <c r="CX159" s="29">
        <f t="shared" si="1899"/>
        <v>1773.945953193564</v>
      </c>
      <c r="CY159" s="29">
        <f t="shared" si="1899"/>
        <v>1355.0340663091176</v>
      </c>
      <c r="CZ159" s="29">
        <f t="shared" si="1899"/>
        <v>1462.2214891141391</v>
      </c>
      <c r="DA159" s="29">
        <f t="shared" si="1899"/>
        <v>1907.1146367625549</v>
      </c>
      <c r="DB159" s="29">
        <f t="shared" si="1899"/>
        <v>2412.9780834713974</v>
      </c>
      <c r="DC159" s="29">
        <f t="shared" si="1899"/>
        <v>1884.4464505119454</v>
      </c>
      <c r="DD159" s="29">
        <f t="shared" si="1899"/>
        <v>2189.3767430521698</v>
      </c>
      <c r="DE159" s="29">
        <f t="shared" si="1526"/>
        <v>2512.7446075085327</v>
      </c>
      <c r="DF159" s="29">
        <f t="shared" si="1527"/>
        <v>1688.4439444173572</v>
      </c>
      <c r="DG159" s="29">
        <f t="shared" si="1528"/>
        <v>2917.9933349585567</v>
      </c>
      <c r="DH159" s="29">
        <f t="shared" si="1529"/>
        <v>2023.1220867869331</v>
      </c>
      <c r="DI159" s="29">
        <f t="shared" si="1530"/>
        <v>2213.0342515845928</v>
      </c>
      <c r="DJ159" s="29">
        <f t="shared" si="1531"/>
        <v>2420.0739200390053</v>
      </c>
      <c r="DK159" s="29">
        <f t="shared" si="1531"/>
        <v>1771.8161579717212</v>
      </c>
      <c r="DL159" s="29">
        <f t="shared" si="1531"/>
        <v>1598.3224817162361</v>
      </c>
      <c r="DM159" s="29">
        <f t="shared" si="1531"/>
        <v>2070.428230131643</v>
      </c>
      <c r="DN159" s="29">
        <f t="shared" si="1772"/>
        <v>2278.1552364700146</v>
      </c>
      <c r="DO159" s="29">
        <f t="shared" si="1772"/>
        <v>2844.6783081423696</v>
      </c>
      <c r="DP159" s="29">
        <f t="shared" si="1772"/>
        <v>2166.60807411019</v>
      </c>
      <c r="DQ159" s="105">
        <f t="shared" si="1532"/>
        <v>2339.9674622135544</v>
      </c>
      <c r="DR159" s="51">
        <v>342500</v>
      </c>
      <c r="DS159" s="51">
        <v>342500</v>
      </c>
      <c r="DT159" s="51">
        <v>342500</v>
      </c>
      <c r="DU159" s="51">
        <v>342500</v>
      </c>
      <c r="DV159" s="51">
        <v>342500</v>
      </c>
      <c r="DW159" s="51">
        <v>342500</v>
      </c>
      <c r="DX159" s="51">
        <v>342500</v>
      </c>
      <c r="DY159" s="51">
        <v>342500</v>
      </c>
      <c r="DZ159" s="51">
        <v>342500</v>
      </c>
      <c r="EA159" s="51">
        <v>351633</v>
      </c>
      <c r="EB159" s="51">
        <v>376750</v>
      </c>
      <c r="EC159" s="51">
        <v>376750</v>
      </c>
      <c r="ED159" s="51">
        <v>376750</v>
      </c>
      <c r="EE159" s="51">
        <v>376750</v>
      </c>
      <c r="EF159" s="51">
        <v>376750</v>
      </c>
      <c r="EG159" s="51">
        <v>376750</v>
      </c>
      <c r="EH159" s="51">
        <v>376750</v>
      </c>
      <c r="EI159" s="51">
        <v>376750</v>
      </c>
      <c r="EJ159" s="51">
        <v>376750</v>
      </c>
      <c r="EK159" s="51">
        <v>376750</v>
      </c>
      <c r="EL159" s="51">
        <v>376750</v>
      </c>
      <c r="EM159" s="51">
        <v>385883</v>
      </c>
      <c r="EN159" s="51">
        <v>411000</v>
      </c>
      <c r="EO159" s="51">
        <v>411000</v>
      </c>
      <c r="EP159" s="51">
        <v>411000</v>
      </c>
      <c r="EQ159" s="51">
        <v>411000</v>
      </c>
      <c r="ER159" s="51">
        <v>411000</v>
      </c>
      <c r="ES159" s="25">
        <v>411000</v>
      </c>
      <c r="ET159" s="25">
        <v>411000</v>
      </c>
      <c r="EU159" s="25">
        <v>411000</v>
      </c>
      <c r="EV159" s="25">
        <v>411000</v>
      </c>
      <c r="EW159" s="25">
        <v>411000</v>
      </c>
      <c r="EX159" s="25">
        <v>411000</v>
      </c>
      <c r="EY159" s="25">
        <v>416480</v>
      </c>
      <c r="EZ159" s="25">
        <v>431550</v>
      </c>
      <c r="FA159" s="25">
        <v>431550</v>
      </c>
      <c r="FB159" s="25">
        <v>431550</v>
      </c>
      <c r="FC159" s="25">
        <v>431550</v>
      </c>
      <c r="FD159" s="25">
        <v>431550</v>
      </c>
      <c r="FE159" s="25">
        <v>431550</v>
      </c>
      <c r="FF159" s="25">
        <v>431550</v>
      </c>
      <c r="FG159" s="25">
        <v>431550</v>
      </c>
      <c r="FH159" s="25">
        <v>431550</v>
      </c>
      <c r="FI159" s="25">
        <v>431550</v>
      </c>
      <c r="FJ159" s="25">
        <v>431550</v>
      </c>
      <c r="FK159" s="25">
        <v>437304</v>
      </c>
      <c r="FL159" s="25">
        <v>453128</v>
      </c>
      <c r="FM159" s="25">
        <v>453128</v>
      </c>
      <c r="FN159" s="25">
        <v>453150</v>
      </c>
      <c r="FO159" s="25">
        <v>453150</v>
      </c>
      <c r="FP159" s="25">
        <v>453150</v>
      </c>
      <c r="FQ159" s="75">
        <v>453150</v>
      </c>
      <c r="FR159" s="28">
        <f t="shared" si="1903"/>
        <v>453150</v>
      </c>
      <c r="FS159" s="51">
        <v>0</v>
      </c>
      <c r="FT159" s="51">
        <v>37484.455000000016</v>
      </c>
      <c r="FU159" s="51">
        <v>0</v>
      </c>
      <c r="FV159" s="51">
        <v>0</v>
      </c>
      <c r="FW159" s="51">
        <v>132881</v>
      </c>
      <c r="FX159" s="51">
        <v>0</v>
      </c>
      <c r="FY159" s="51">
        <v>85531</v>
      </c>
      <c r="FZ159" s="51">
        <v>44411</v>
      </c>
      <c r="GA159" s="51">
        <v>39829</v>
      </c>
      <c r="GB159" s="51">
        <v>79250</v>
      </c>
      <c r="GC159" s="51">
        <v>5537</v>
      </c>
      <c r="GD159" s="51">
        <v>0</v>
      </c>
      <c r="GE159" s="51">
        <v>48431.383999999845</v>
      </c>
      <c r="GF159" s="51">
        <v>166992.03500000003</v>
      </c>
      <c r="GG159" s="51">
        <v>148707.75349999999</v>
      </c>
      <c r="GH159" s="51">
        <v>58890.738499999978</v>
      </c>
      <c r="GI159" s="51">
        <v>274977.34999999998</v>
      </c>
      <c r="GJ159" s="51">
        <v>39038.872999999963</v>
      </c>
      <c r="GK159" s="51">
        <v>133380.47899999993</v>
      </c>
      <c r="GL159" s="51">
        <v>100125</v>
      </c>
      <c r="GM159" s="51">
        <v>101347.84999999998</v>
      </c>
      <c r="GN159" s="51">
        <v>278264.5</v>
      </c>
      <c r="GO159" s="51">
        <v>10466</v>
      </c>
      <c r="GP159" s="51">
        <v>0</v>
      </c>
      <c r="GQ159" s="51">
        <v>76964</v>
      </c>
      <c r="GR159" s="51">
        <v>326836</v>
      </c>
      <c r="GS159" s="51">
        <v>115741</v>
      </c>
      <c r="GT159" s="25">
        <v>54315</v>
      </c>
      <c r="GU159" s="25">
        <v>133503</v>
      </c>
      <c r="GV159" s="25">
        <v>70076</v>
      </c>
      <c r="GW159" s="25">
        <v>249766</v>
      </c>
      <c r="GX159" s="25">
        <v>253977</v>
      </c>
      <c r="GY159" s="25">
        <v>0</v>
      </c>
      <c r="GZ159" s="25">
        <v>129274</v>
      </c>
      <c r="HA159" s="25">
        <v>0</v>
      </c>
      <c r="HB159" s="25">
        <v>0</v>
      </c>
      <c r="HC159" s="25">
        <v>37829</v>
      </c>
      <c r="HD159" s="25">
        <v>106609</v>
      </c>
      <c r="HE159" s="25">
        <v>32250</v>
      </c>
      <c r="HF159" s="25">
        <v>107299</v>
      </c>
      <c r="HG159" s="75">
        <v>186887</v>
      </c>
      <c r="HH159" s="75">
        <v>0</v>
      </c>
      <c r="HI159" s="75">
        <v>286626</v>
      </c>
      <c r="HJ159" s="75">
        <v>66381</v>
      </c>
      <c r="HK159" s="75">
        <v>113122</v>
      </c>
      <c r="HL159" s="75">
        <v>155836</v>
      </c>
      <c r="HM159" s="75">
        <v>0</v>
      </c>
      <c r="HN159" s="75">
        <v>0</v>
      </c>
      <c r="HO159" s="75">
        <v>56423.795999999973</v>
      </c>
      <c r="HP159" s="75">
        <v>107550</v>
      </c>
      <c r="HQ159" s="75">
        <v>246982</v>
      </c>
      <c r="HR159" s="75">
        <v>72069</v>
      </c>
      <c r="HS159" s="51">
        <f t="shared" si="2470"/>
        <v>342500</v>
      </c>
      <c r="HT159" s="51">
        <f t="shared" si="2471"/>
        <v>379984.45500000002</v>
      </c>
      <c r="HU159" s="51">
        <f t="shared" si="2472"/>
        <v>342500</v>
      </c>
      <c r="HV159" s="51">
        <f t="shared" si="2473"/>
        <v>342500</v>
      </c>
      <c r="HW159" s="51">
        <f t="shared" si="2474"/>
        <v>475381</v>
      </c>
      <c r="HX159" s="51">
        <f t="shared" si="2475"/>
        <v>342500</v>
      </c>
      <c r="HY159" s="51">
        <f t="shared" si="2476"/>
        <v>428031</v>
      </c>
      <c r="HZ159" s="51">
        <f t="shared" si="2477"/>
        <v>386911</v>
      </c>
      <c r="IA159" s="51">
        <f t="shared" si="2478"/>
        <v>382329</v>
      </c>
      <c r="IB159" s="51">
        <f t="shared" si="2479"/>
        <v>430883</v>
      </c>
      <c r="IC159" s="51">
        <f t="shared" si="2480"/>
        <v>382287</v>
      </c>
      <c r="ID159" s="51">
        <f t="shared" si="2481"/>
        <v>376750</v>
      </c>
      <c r="IE159" s="51">
        <f t="shared" si="2482"/>
        <v>425181.38399999985</v>
      </c>
      <c r="IF159" s="51">
        <f t="shared" si="2483"/>
        <v>543742.03500000003</v>
      </c>
      <c r="IG159" s="51">
        <f t="shared" si="2484"/>
        <v>525457.75349999999</v>
      </c>
      <c r="IH159" s="51">
        <f t="shared" si="2485"/>
        <v>435640.73849999998</v>
      </c>
      <c r="II159" s="51">
        <f t="shared" si="2486"/>
        <v>651727.35</v>
      </c>
      <c r="IJ159" s="51">
        <f t="shared" si="2487"/>
        <v>415788.87299999996</v>
      </c>
      <c r="IK159" s="51">
        <f t="shared" si="2488"/>
        <v>510130.47899999993</v>
      </c>
      <c r="IL159" s="51">
        <f t="shared" si="2489"/>
        <v>476875</v>
      </c>
      <c r="IM159" s="51">
        <f t="shared" si="2490"/>
        <v>478097.85</v>
      </c>
      <c r="IN159" s="51">
        <f t="shared" si="2491"/>
        <v>664147.5</v>
      </c>
      <c r="IO159" s="51">
        <f t="shared" si="2492"/>
        <v>421466</v>
      </c>
      <c r="IP159" s="51">
        <f t="shared" si="2493"/>
        <v>411000</v>
      </c>
      <c r="IQ159" s="51">
        <f t="shared" si="1900"/>
        <v>487964</v>
      </c>
      <c r="IR159" s="51">
        <f t="shared" si="1901"/>
        <v>737836</v>
      </c>
      <c r="IS159" s="51">
        <f t="shared" si="2340"/>
        <v>526741</v>
      </c>
      <c r="IT159" s="51">
        <f t="shared" si="2341"/>
        <v>465315</v>
      </c>
      <c r="IU159" s="51">
        <f t="shared" si="2342"/>
        <v>544503</v>
      </c>
      <c r="IV159" s="51">
        <f t="shared" si="2343"/>
        <v>481076</v>
      </c>
      <c r="IW159" s="51">
        <f t="shared" si="1889"/>
        <v>660766</v>
      </c>
      <c r="IX159" s="25">
        <f t="shared" si="2344"/>
        <v>664977</v>
      </c>
      <c r="IY159" s="25">
        <f t="shared" si="2136"/>
        <v>411000</v>
      </c>
      <c r="IZ159" s="25">
        <f t="shared" si="2137"/>
        <v>545754</v>
      </c>
      <c r="JA159" s="25">
        <f t="shared" si="1896"/>
        <v>431550</v>
      </c>
      <c r="JB159" s="25">
        <f t="shared" ref="JB159:JB231" si="2498">+FA159+HB159</f>
        <v>431550</v>
      </c>
      <c r="JC159" s="25">
        <f t="shared" ref="JC159:JC231" si="2499">+FB159+HC159</f>
        <v>469379</v>
      </c>
      <c r="JD159" s="25">
        <f t="shared" si="1892"/>
        <v>538159</v>
      </c>
      <c r="JE159" s="25">
        <f t="shared" si="1893"/>
        <v>463800</v>
      </c>
      <c r="JF159" s="25">
        <f t="shared" si="1897"/>
        <v>538849</v>
      </c>
      <c r="JG159" s="25">
        <f t="shared" si="1898"/>
        <v>618437</v>
      </c>
      <c r="JH159" s="25">
        <f t="shared" si="2336"/>
        <v>431550</v>
      </c>
      <c r="JI159" s="25">
        <f t="shared" si="2337"/>
        <v>718176</v>
      </c>
      <c r="JJ159" s="25">
        <f t="shared" si="2494"/>
        <v>497931</v>
      </c>
      <c r="JK159" s="25">
        <f t="shared" si="2495"/>
        <v>544672</v>
      </c>
      <c r="JL159" s="25">
        <f t="shared" si="2496"/>
        <v>593140</v>
      </c>
      <c r="JM159" s="25">
        <f t="shared" si="2497"/>
        <v>453128</v>
      </c>
      <c r="JN159" s="25">
        <f t="shared" si="2338"/>
        <v>453128</v>
      </c>
      <c r="JO159" s="25">
        <f t="shared" si="2339"/>
        <v>509573.79599999997</v>
      </c>
      <c r="JP159" s="25">
        <f t="shared" si="2065"/>
        <v>560700</v>
      </c>
      <c r="JQ159" s="25">
        <f t="shared" si="2066"/>
        <v>700132</v>
      </c>
      <c r="JR159" s="25">
        <f t="shared" si="2067"/>
        <v>525219</v>
      </c>
      <c r="JS159" s="28">
        <f t="shared" si="1941"/>
        <v>573906.19900000002</v>
      </c>
      <c r="JT159" s="30">
        <f t="shared" si="2301"/>
        <v>100</v>
      </c>
      <c r="JU159" s="30">
        <f t="shared" si="2302"/>
        <v>110.94436642335766</v>
      </c>
      <c r="JV159" s="30">
        <f t="shared" si="2303"/>
        <v>100</v>
      </c>
      <c r="JW159" s="30">
        <f t="shared" si="2304"/>
        <v>100</v>
      </c>
      <c r="JX159" s="30">
        <f t="shared" si="2305"/>
        <v>138.79737226277373</v>
      </c>
      <c r="JY159" s="30">
        <f t="shared" si="2306"/>
        <v>100</v>
      </c>
      <c r="JZ159" s="30">
        <f t="shared" si="2307"/>
        <v>124.97255474452555</v>
      </c>
      <c r="KA159" s="30">
        <f t="shared" si="2308"/>
        <v>112.96671532846716</v>
      </c>
      <c r="KB159" s="30">
        <f t="shared" si="2309"/>
        <v>111.62890510948905</v>
      </c>
      <c r="KC159" s="30">
        <f t="shared" si="2310"/>
        <v>125.80525547445255</v>
      </c>
      <c r="KD159" s="30">
        <f t="shared" si="2311"/>
        <v>111.61664233576643</v>
      </c>
      <c r="KE159" s="30">
        <f t="shared" si="2312"/>
        <v>110</v>
      </c>
      <c r="KF159" s="30">
        <f t="shared" si="2313"/>
        <v>124.14055007299265</v>
      </c>
      <c r="KG159" s="30">
        <f t="shared" si="2314"/>
        <v>158.75679854014601</v>
      </c>
      <c r="KH159" s="30">
        <f t="shared" si="2315"/>
        <v>153.41832218978101</v>
      </c>
      <c r="KI159" s="30">
        <f t="shared" si="2316"/>
        <v>127.19437620437955</v>
      </c>
      <c r="KJ159" s="30">
        <f t="shared" si="2317"/>
        <v>190.28535766423357</v>
      </c>
      <c r="KK159" s="30">
        <f t="shared" si="2318"/>
        <v>121.3982110948905</v>
      </c>
      <c r="KL159" s="30">
        <f t="shared" si="2319"/>
        <v>148.94320554744525</v>
      </c>
      <c r="KM159" s="30">
        <f t="shared" si="2320"/>
        <v>139.23357664233578</v>
      </c>
      <c r="KN159" s="30">
        <f t="shared" si="2321"/>
        <v>139.59061313868614</v>
      </c>
      <c r="KO159" s="30">
        <f t="shared" si="2322"/>
        <v>193.91167883211679</v>
      </c>
      <c r="KP159" s="30">
        <f t="shared" si="2323"/>
        <v>123.05576642335767</v>
      </c>
      <c r="KQ159" s="30">
        <f t="shared" si="2324"/>
        <v>120</v>
      </c>
      <c r="KR159" s="30">
        <f t="shared" si="2325"/>
        <v>142.4712408759124</v>
      </c>
      <c r="KS159" s="30">
        <f t="shared" si="2326"/>
        <v>215.42656934306569</v>
      </c>
      <c r="KT159" s="30">
        <f t="shared" si="2327"/>
        <v>153.79299270072994</v>
      </c>
      <c r="KU159" s="30">
        <f t="shared" si="2328"/>
        <v>135.85839416058394</v>
      </c>
      <c r="KV159" s="30">
        <f t="shared" si="2329"/>
        <v>158.97897810218979</v>
      </c>
      <c r="KW159" s="30">
        <f t="shared" si="2330"/>
        <v>140.46014598540145</v>
      </c>
      <c r="KX159" s="30">
        <f t="shared" si="2331"/>
        <v>192.92437956204378</v>
      </c>
      <c r="KY159" s="30">
        <f t="shared" si="2332"/>
        <v>194.15386861313868</v>
      </c>
      <c r="KZ159" s="30">
        <f t="shared" si="2333"/>
        <v>120</v>
      </c>
      <c r="LA159" s="30">
        <f t="shared" si="2334"/>
        <v>159.34423357664232</v>
      </c>
      <c r="LB159" s="30">
        <f t="shared" si="2334"/>
        <v>126</v>
      </c>
      <c r="LC159" s="30">
        <f t="shared" si="2334"/>
        <v>126</v>
      </c>
      <c r="LD159" s="30">
        <f t="shared" si="2334"/>
        <v>137.04496350364963</v>
      </c>
      <c r="LE159" s="30">
        <f t="shared" si="2300"/>
        <v>157.12671532846716</v>
      </c>
      <c r="LF159" s="30">
        <f t="shared" si="2300"/>
        <v>135.41605839416059</v>
      </c>
      <c r="LG159" s="30">
        <f t="shared" si="2300"/>
        <v>157.32817518248174</v>
      </c>
      <c r="LH159" s="30">
        <f t="shared" si="2300"/>
        <v>180.56554744525548</v>
      </c>
      <c r="LI159" s="30">
        <f t="shared" si="2300"/>
        <v>126</v>
      </c>
      <c r="LJ159" s="30">
        <f t="shared" si="2300"/>
        <v>209.68642335766424</v>
      </c>
      <c r="LK159" s="30">
        <f t="shared" si="2300"/>
        <v>145.38131386861315</v>
      </c>
      <c r="LL159" s="30">
        <f t="shared" si="2300"/>
        <v>159.02832116788321</v>
      </c>
      <c r="LM159" s="30">
        <f t="shared" si="2300"/>
        <v>173.17956204379561</v>
      </c>
      <c r="LN159" s="30">
        <f t="shared" si="2300"/>
        <v>132.30014598540146</v>
      </c>
      <c r="LO159" s="30">
        <f t="shared" si="2300"/>
        <v>132.30014598540146</v>
      </c>
      <c r="LP159" s="30">
        <f t="shared" si="2300"/>
        <v>148.7806703649635</v>
      </c>
      <c r="LQ159" s="30">
        <f t="shared" si="2300"/>
        <v>163.70802919708029</v>
      </c>
      <c r="LR159" s="30">
        <f t="shared" si="2300"/>
        <v>204.41810218978102</v>
      </c>
      <c r="LS159" s="30">
        <f t="shared" si="2300"/>
        <v>153.34861313868612</v>
      </c>
      <c r="LT159" s="69">
        <f t="shared" si="1976"/>
        <v>167.56385372262773</v>
      </c>
      <c r="LU159" s="40">
        <f t="shared" si="1977"/>
        <v>132.30656934306569</v>
      </c>
      <c r="LV159" s="40">
        <f t="shared" si="1978"/>
        <v>21.042043795620437</v>
      </c>
    </row>
    <row r="160" spans="1:334" x14ac:dyDescent="0.25">
      <c r="A160" s="21">
        <f t="shared" si="1979"/>
        <v>159</v>
      </c>
      <c r="B160" s="22" t="s">
        <v>109</v>
      </c>
      <c r="C160" s="21" t="s">
        <v>594</v>
      </c>
      <c r="D160" s="22" t="s">
        <v>7</v>
      </c>
      <c r="E160" s="23" t="s">
        <v>913</v>
      </c>
      <c r="F160" s="21" t="s">
        <v>1169</v>
      </c>
      <c r="G160" s="23" t="s">
        <v>114</v>
      </c>
      <c r="H160" s="31" t="s">
        <v>280</v>
      </c>
      <c r="I160" s="21" t="s">
        <v>196</v>
      </c>
      <c r="J160" s="94">
        <v>41297</v>
      </c>
      <c r="K160" s="94">
        <v>42987</v>
      </c>
      <c r="L160" s="21" t="s">
        <v>275</v>
      </c>
      <c r="M160" s="51">
        <v>1458</v>
      </c>
      <c r="N160" s="51">
        <v>2434.86</v>
      </c>
      <c r="O160" s="26">
        <v>0.15</v>
      </c>
      <c r="P160" s="52">
        <v>752087.91</v>
      </c>
      <c r="Q160" s="52">
        <v>816294.25000000023</v>
      </c>
      <c r="R160" s="52">
        <v>811695.16</v>
      </c>
      <c r="S160" s="52">
        <v>1338288.1499999997</v>
      </c>
      <c r="T160" s="51">
        <v>1078143.0799999998</v>
      </c>
      <c r="U160" s="51">
        <v>793547.14000000013</v>
      </c>
      <c r="V160" s="51">
        <v>1363223.1800000002</v>
      </c>
      <c r="W160" s="51">
        <v>839902.62999999989</v>
      </c>
      <c r="X160" s="51">
        <v>1131463.7799999998</v>
      </c>
      <c r="Y160" s="51">
        <v>1902198.11</v>
      </c>
      <c r="Z160" s="51">
        <v>902733.95</v>
      </c>
      <c r="AA160" s="51">
        <v>816231.06</v>
      </c>
      <c r="AB160" s="51">
        <v>997762.42999999993</v>
      </c>
      <c r="AC160" s="51">
        <v>1118402.55</v>
      </c>
      <c r="AD160" s="51">
        <v>938115.26</v>
      </c>
      <c r="AE160" s="51">
        <v>1596173.19</v>
      </c>
      <c r="AF160" s="51">
        <v>1053717.93</v>
      </c>
      <c r="AG160" s="51">
        <v>908184.68</v>
      </c>
      <c r="AH160" s="51">
        <v>1598554</v>
      </c>
      <c r="AI160" s="51">
        <v>1371330.486</v>
      </c>
      <c r="AJ160" s="51">
        <v>1306474</v>
      </c>
      <c r="AK160" s="51">
        <v>1649586</v>
      </c>
      <c r="AL160" s="51">
        <v>1039849.38</v>
      </c>
      <c r="AM160" s="51">
        <v>1064930.78</v>
      </c>
      <c r="AN160" s="51">
        <v>1317461.52</v>
      </c>
      <c r="AO160" s="51">
        <v>1565097.88</v>
      </c>
      <c r="AP160" s="51">
        <v>1284749.82</v>
      </c>
      <c r="AQ160" s="51">
        <v>1984623</v>
      </c>
      <c r="AR160" s="51">
        <v>1922222</v>
      </c>
      <c r="AS160" s="51">
        <v>1393375.99</v>
      </c>
      <c r="AT160" s="51">
        <v>1989873.8</v>
      </c>
      <c r="AU160" s="25">
        <v>1737455.02173738</v>
      </c>
      <c r="AV160" s="25">
        <v>1257785.7815341437</v>
      </c>
      <c r="AW160" s="25">
        <v>1889690</v>
      </c>
      <c r="AX160" s="25">
        <v>1542582.2</v>
      </c>
      <c r="AY160" s="25">
        <v>1575603.2821677863</v>
      </c>
      <c r="AZ160" s="25">
        <v>1875380.4</v>
      </c>
      <c r="BA160" s="25">
        <v>1650352</v>
      </c>
      <c r="BB160" s="25">
        <v>1604608.14</v>
      </c>
      <c r="BC160" s="25">
        <v>3051790.5</v>
      </c>
      <c r="BD160" s="75">
        <v>2278339.94</v>
      </c>
      <c r="BE160" s="75">
        <v>1767084.58</v>
      </c>
      <c r="BF160" s="75">
        <v>3055891.11</v>
      </c>
      <c r="BG160" s="75">
        <v>1486241.74</v>
      </c>
      <c r="BH160" s="75">
        <v>1756562.37</v>
      </c>
      <c r="BI160" s="75">
        <v>2295261.77</v>
      </c>
      <c r="BJ160" s="75">
        <v>1475637.7</v>
      </c>
      <c r="BK160" s="75">
        <v>1288232.3500000001</v>
      </c>
      <c r="BL160" s="75">
        <v>1583548.09</v>
      </c>
      <c r="BM160" s="75">
        <v>1606310.2</v>
      </c>
      <c r="BN160" s="75">
        <v>1772420.81</v>
      </c>
      <c r="BO160" s="75">
        <v>1881240.58</v>
      </c>
      <c r="BP160" s="28">
        <f t="shared" si="1902"/>
        <v>1710879.92</v>
      </c>
      <c r="BQ160" s="29">
        <f t="shared" si="1499"/>
        <v>515.83532921810706</v>
      </c>
      <c r="BR160" s="29">
        <f t="shared" si="1500"/>
        <v>559.87259945130336</v>
      </c>
      <c r="BS160" s="29">
        <f t="shared" si="1501"/>
        <v>556.7182167352538</v>
      </c>
      <c r="BT160" s="29">
        <f t="shared" si="1502"/>
        <v>917.89310699588452</v>
      </c>
      <c r="BU160" s="29">
        <f t="shared" si="1503"/>
        <v>739.46713305898481</v>
      </c>
      <c r="BV160" s="29">
        <f t="shared" si="1504"/>
        <v>544.27101508916337</v>
      </c>
      <c r="BW160" s="29">
        <f t="shared" si="1505"/>
        <v>934.9953223593966</v>
      </c>
      <c r="BX160" s="29">
        <f t="shared" si="1506"/>
        <v>576.06490397805203</v>
      </c>
      <c r="BY160" s="29">
        <f t="shared" si="1507"/>
        <v>776.03825788751703</v>
      </c>
      <c r="BZ160" s="29">
        <f t="shared" si="1508"/>
        <v>1304.6626268861455</v>
      </c>
      <c r="CA160" s="29">
        <f t="shared" si="1509"/>
        <v>619.15908779149515</v>
      </c>
      <c r="CB160" s="29">
        <f t="shared" si="1510"/>
        <v>559.82925925925929</v>
      </c>
      <c r="CC160" s="29">
        <f t="shared" si="1511"/>
        <v>684.33637174211242</v>
      </c>
      <c r="CD160" s="29">
        <f t="shared" si="1512"/>
        <v>767.07993827160499</v>
      </c>
      <c r="CE160" s="29">
        <f t="shared" si="1513"/>
        <v>643.42610425240059</v>
      </c>
      <c r="CF160" s="29">
        <f t="shared" si="1514"/>
        <v>1094.7689917695473</v>
      </c>
      <c r="CG160" s="29">
        <f t="shared" si="1515"/>
        <v>722.7146296296296</v>
      </c>
      <c r="CH160" s="29">
        <f t="shared" si="1516"/>
        <v>622.89758573388201</v>
      </c>
      <c r="CI160" s="29">
        <f t="shared" si="1517"/>
        <v>1096.4019204389574</v>
      </c>
      <c r="CJ160" s="29">
        <f t="shared" si="1518"/>
        <v>940.55588888888894</v>
      </c>
      <c r="CK160" s="29">
        <f t="shared" si="1519"/>
        <v>896.07270233196164</v>
      </c>
      <c r="CL160" s="29">
        <f t="shared" si="1520"/>
        <v>1131.4032921810699</v>
      </c>
      <c r="CM160" s="29">
        <f t="shared" si="1521"/>
        <v>713.20259259259262</v>
      </c>
      <c r="CN160" s="29">
        <f t="shared" si="1522"/>
        <v>730.40519890260634</v>
      </c>
      <c r="CO160" s="29">
        <f t="shared" si="1523"/>
        <v>903.60872427983543</v>
      </c>
      <c r="CP160" s="29">
        <f t="shared" si="1524"/>
        <v>1073.4553360768175</v>
      </c>
      <c r="CQ160" s="29">
        <f t="shared" si="1525"/>
        <v>881.17271604938276</v>
      </c>
      <c r="CR160" s="29">
        <f t="shared" si="1497"/>
        <v>1361.1954732510287</v>
      </c>
      <c r="CS160" s="29">
        <f t="shared" si="2335"/>
        <v>1318.3964334705076</v>
      </c>
      <c r="CT160" s="29">
        <f t="shared" si="2335"/>
        <v>955.67626200274344</v>
      </c>
      <c r="CU160" s="29">
        <f t="shared" si="2335"/>
        <v>1364.7968449931413</v>
      </c>
      <c r="CV160" s="29">
        <f t="shared" si="2335"/>
        <v>1191.6701109309877</v>
      </c>
      <c r="CW160" s="29">
        <f t="shared" si="2335"/>
        <v>862.67886250627146</v>
      </c>
      <c r="CX160" s="29">
        <f t="shared" si="1899"/>
        <v>1296.0836762688614</v>
      </c>
      <c r="CY160" s="29">
        <f t="shared" si="1899"/>
        <v>1058.0124828532237</v>
      </c>
      <c r="CZ160" s="29">
        <f t="shared" si="1899"/>
        <v>1080.660687357878</v>
      </c>
      <c r="DA160" s="29">
        <f t="shared" si="1899"/>
        <v>1286.269135802469</v>
      </c>
      <c r="DB160" s="29">
        <f t="shared" si="1899"/>
        <v>1131.9286694101509</v>
      </c>
      <c r="DC160" s="29">
        <f t="shared" si="1899"/>
        <v>1100.5542798353908</v>
      </c>
      <c r="DD160" s="29">
        <f t="shared" si="1899"/>
        <v>2093.1347736625517</v>
      </c>
      <c r="DE160" s="29">
        <f t="shared" si="1526"/>
        <v>1562.6474211248285</v>
      </c>
      <c r="DF160" s="29">
        <f t="shared" si="1527"/>
        <v>1211.9921673525378</v>
      </c>
      <c r="DG160" s="29">
        <f t="shared" si="1528"/>
        <v>2095.9472633744854</v>
      </c>
      <c r="DH160" s="29">
        <f t="shared" si="1529"/>
        <v>1019.3701920438957</v>
      </c>
      <c r="DI160" s="29">
        <f t="shared" si="1530"/>
        <v>1204.7752880658436</v>
      </c>
      <c r="DJ160" s="29">
        <f t="shared" si="1531"/>
        <v>1574.2536145404665</v>
      </c>
      <c r="DK160" s="29">
        <f t="shared" si="1531"/>
        <v>1012.0971879286694</v>
      </c>
      <c r="DL160" s="29">
        <f t="shared" si="1531"/>
        <v>883.56128257887519</v>
      </c>
      <c r="DM160" s="29">
        <f t="shared" si="1531"/>
        <v>1086.1098010973938</v>
      </c>
      <c r="DN160" s="29">
        <f t="shared" si="1772"/>
        <v>1101.7216735253771</v>
      </c>
      <c r="DO160" s="29">
        <f t="shared" si="1772"/>
        <v>1215.6521330589849</v>
      </c>
      <c r="DP160" s="29">
        <f t="shared" si="1772"/>
        <v>1290.2884636488341</v>
      </c>
      <c r="DQ160" s="105">
        <f t="shared" si="1532"/>
        <v>1173.4430178326475</v>
      </c>
      <c r="DR160" s="51">
        <v>243500</v>
      </c>
      <c r="DS160" s="51">
        <v>243500</v>
      </c>
      <c r="DT160" s="51">
        <v>243500</v>
      </c>
      <c r="DU160" s="51">
        <v>243500</v>
      </c>
      <c r="DV160" s="51">
        <v>243500</v>
      </c>
      <c r="DW160" s="51">
        <v>243500</v>
      </c>
      <c r="DX160" s="51">
        <v>243500</v>
      </c>
      <c r="DY160" s="51">
        <v>243500</v>
      </c>
      <c r="DZ160" s="51">
        <v>243500</v>
      </c>
      <c r="EA160" s="51">
        <v>243500</v>
      </c>
      <c r="EB160" s="51">
        <v>243486</v>
      </c>
      <c r="EC160" s="51">
        <v>243486</v>
      </c>
      <c r="ED160" s="51">
        <v>243486</v>
      </c>
      <c r="EE160" s="51">
        <v>243486</v>
      </c>
      <c r="EF160" s="51">
        <v>243486</v>
      </c>
      <c r="EG160" s="51">
        <v>243486</v>
      </c>
      <c r="EH160" s="51">
        <v>243486</v>
      </c>
      <c r="EI160" s="51">
        <v>243486</v>
      </c>
      <c r="EJ160" s="51">
        <v>243486</v>
      </c>
      <c r="EK160" s="51">
        <v>243486</v>
      </c>
      <c r="EL160" s="51">
        <v>243486</v>
      </c>
      <c r="EM160" s="51">
        <v>243486</v>
      </c>
      <c r="EN160" s="51">
        <v>243486</v>
      </c>
      <c r="EO160" s="51">
        <v>243486</v>
      </c>
      <c r="EP160" s="25">
        <v>243486</v>
      </c>
      <c r="EQ160" s="25">
        <v>243486</v>
      </c>
      <c r="ER160" s="25">
        <v>243486</v>
      </c>
      <c r="ES160" s="25">
        <v>243486</v>
      </c>
      <c r="ET160" s="25">
        <v>243486</v>
      </c>
      <c r="EU160" s="25">
        <v>243486</v>
      </c>
      <c r="EV160" s="25">
        <v>243486</v>
      </c>
      <c r="EW160" s="25">
        <v>243486</v>
      </c>
      <c r="EX160" s="25">
        <v>243486</v>
      </c>
      <c r="EY160" s="25">
        <v>253225</v>
      </c>
      <c r="EZ160" s="25">
        <v>280009</v>
      </c>
      <c r="FA160" s="25">
        <v>280009</v>
      </c>
      <c r="FB160" s="25">
        <v>280009</v>
      </c>
      <c r="FC160" s="25">
        <v>280009</v>
      </c>
      <c r="FD160" s="25">
        <v>280009</v>
      </c>
      <c r="FE160" s="25">
        <v>280009</v>
      </c>
      <c r="FF160" s="25">
        <v>280009</v>
      </c>
      <c r="FG160" s="25">
        <v>280009</v>
      </c>
      <c r="FH160" s="25">
        <v>280009</v>
      </c>
      <c r="FI160" s="25">
        <v>280009</v>
      </c>
      <c r="FJ160" s="25">
        <v>280009</v>
      </c>
      <c r="FK160" s="25">
        <v>280009</v>
      </c>
      <c r="FL160" s="25">
        <v>280009</v>
      </c>
      <c r="FM160" s="25">
        <v>280009</v>
      </c>
      <c r="FN160" s="25">
        <v>280009</v>
      </c>
      <c r="FO160" s="25">
        <v>280009</v>
      </c>
      <c r="FP160" s="25">
        <v>280009</v>
      </c>
      <c r="FQ160" s="75">
        <v>280009</v>
      </c>
      <c r="FR160" s="28">
        <f t="shared" si="1903"/>
        <v>280009</v>
      </c>
      <c r="FS160" s="51">
        <v>0</v>
      </c>
      <c r="FT160" s="51">
        <v>0</v>
      </c>
      <c r="FU160" s="51">
        <v>0</v>
      </c>
      <c r="FV160" s="51">
        <v>0</v>
      </c>
      <c r="FW160" s="51">
        <v>0</v>
      </c>
      <c r="FX160" s="51">
        <v>0</v>
      </c>
      <c r="FY160" s="51">
        <v>0</v>
      </c>
      <c r="FZ160" s="51">
        <v>0</v>
      </c>
      <c r="GA160" s="51">
        <v>0</v>
      </c>
      <c r="GB160" s="51">
        <v>41830</v>
      </c>
      <c r="GC160" s="51">
        <v>0</v>
      </c>
      <c r="GD160" s="51">
        <v>0</v>
      </c>
      <c r="GE160" s="51">
        <v>0</v>
      </c>
      <c r="GF160" s="51">
        <v>0</v>
      </c>
      <c r="GG160" s="51">
        <v>0</v>
      </c>
      <c r="GH160" s="51">
        <v>0</v>
      </c>
      <c r="GI160" s="51">
        <v>0</v>
      </c>
      <c r="GJ160" s="51">
        <v>0</v>
      </c>
      <c r="GK160" s="51">
        <v>0</v>
      </c>
      <c r="GL160" s="51">
        <v>0</v>
      </c>
      <c r="GM160" s="51">
        <v>0</v>
      </c>
      <c r="GN160" s="51">
        <v>3951.8999999999942</v>
      </c>
      <c r="GO160" s="51">
        <v>0</v>
      </c>
      <c r="GP160" s="51">
        <v>0</v>
      </c>
      <c r="GQ160" s="25">
        <v>0</v>
      </c>
      <c r="GR160" s="25">
        <v>0</v>
      </c>
      <c r="GS160" s="25">
        <v>0</v>
      </c>
      <c r="GT160" s="25">
        <v>54207</v>
      </c>
      <c r="GU160" s="25">
        <v>44847</v>
      </c>
      <c r="GV160" s="25">
        <v>0</v>
      </c>
      <c r="GW160" s="25">
        <v>54995</v>
      </c>
      <c r="GX160" s="25">
        <v>0</v>
      </c>
      <c r="GY160" s="25">
        <v>0</v>
      </c>
      <c r="GZ160" s="25">
        <v>30229</v>
      </c>
      <c r="HA160" s="25">
        <v>0</v>
      </c>
      <c r="HB160" s="25">
        <v>0</v>
      </c>
      <c r="HC160" s="75">
        <v>0</v>
      </c>
      <c r="HD160" s="75">
        <v>0</v>
      </c>
      <c r="HE160" s="75">
        <v>0</v>
      </c>
      <c r="HF160" s="75">
        <v>0</v>
      </c>
      <c r="HG160" s="75">
        <v>0</v>
      </c>
      <c r="HH160" s="75">
        <v>0</v>
      </c>
      <c r="HI160" s="75">
        <v>0</v>
      </c>
      <c r="HJ160" s="75">
        <v>0</v>
      </c>
      <c r="HK160" s="75">
        <v>0</v>
      </c>
      <c r="HL160" s="75">
        <v>0</v>
      </c>
      <c r="HM160" s="75">
        <v>0</v>
      </c>
      <c r="HN160" s="75">
        <v>0</v>
      </c>
      <c r="HO160" s="75">
        <v>0</v>
      </c>
      <c r="HP160" s="75">
        <v>0</v>
      </c>
      <c r="HQ160" s="75">
        <v>0</v>
      </c>
      <c r="HR160" s="75">
        <v>0</v>
      </c>
      <c r="HS160" s="51">
        <f t="shared" si="2470"/>
        <v>243500</v>
      </c>
      <c r="HT160" s="51">
        <f t="shared" si="2471"/>
        <v>243500</v>
      </c>
      <c r="HU160" s="51">
        <f t="shared" si="2472"/>
        <v>243500</v>
      </c>
      <c r="HV160" s="51">
        <f t="shared" si="2473"/>
        <v>243500</v>
      </c>
      <c r="HW160" s="51">
        <f t="shared" si="2474"/>
        <v>243500</v>
      </c>
      <c r="HX160" s="51">
        <f t="shared" si="2475"/>
        <v>243500</v>
      </c>
      <c r="HY160" s="51">
        <f t="shared" si="2476"/>
        <v>243500</v>
      </c>
      <c r="HZ160" s="51">
        <f t="shared" si="2477"/>
        <v>243500</v>
      </c>
      <c r="IA160" s="51">
        <f t="shared" si="2478"/>
        <v>243500</v>
      </c>
      <c r="IB160" s="51">
        <f t="shared" si="2479"/>
        <v>285330</v>
      </c>
      <c r="IC160" s="51">
        <f t="shared" si="2480"/>
        <v>243486</v>
      </c>
      <c r="ID160" s="51">
        <f t="shared" si="2481"/>
        <v>243486</v>
      </c>
      <c r="IE160" s="51">
        <f t="shared" si="2482"/>
        <v>243486</v>
      </c>
      <c r="IF160" s="51">
        <f t="shared" si="2483"/>
        <v>243486</v>
      </c>
      <c r="IG160" s="51">
        <f t="shared" si="2484"/>
        <v>243486</v>
      </c>
      <c r="IH160" s="51">
        <f t="shared" si="2485"/>
        <v>243486</v>
      </c>
      <c r="II160" s="51">
        <f t="shared" si="2486"/>
        <v>243486</v>
      </c>
      <c r="IJ160" s="51">
        <f t="shared" si="2487"/>
        <v>243486</v>
      </c>
      <c r="IK160" s="51">
        <f t="shared" si="2488"/>
        <v>243486</v>
      </c>
      <c r="IL160" s="51">
        <f t="shared" si="2489"/>
        <v>243486</v>
      </c>
      <c r="IM160" s="51">
        <f t="shared" si="2490"/>
        <v>243486</v>
      </c>
      <c r="IN160" s="51">
        <f t="shared" si="2491"/>
        <v>247437.9</v>
      </c>
      <c r="IO160" s="51">
        <f t="shared" si="2492"/>
        <v>243486</v>
      </c>
      <c r="IP160" s="51">
        <f t="shared" si="2493"/>
        <v>243486</v>
      </c>
      <c r="IQ160" s="51">
        <f t="shared" si="1900"/>
        <v>243486</v>
      </c>
      <c r="IR160" s="51">
        <f t="shared" si="1901"/>
        <v>243486</v>
      </c>
      <c r="IS160" s="51">
        <f t="shared" si="2340"/>
        <v>243486</v>
      </c>
      <c r="IT160" s="51">
        <f t="shared" si="2341"/>
        <v>297693</v>
      </c>
      <c r="IU160" s="51">
        <f t="shared" si="2342"/>
        <v>288333</v>
      </c>
      <c r="IV160" s="51">
        <f t="shared" si="2343"/>
        <v>243486</v>
      </c>
      <c r="IW160" s="51">
        <f t="shared" si="1889"/>
        <v>298481</v>
      </c>
      <c r="IX160" s="25">
        <f t="shared" si="2344"/>
        <v>243486</v>
      </c>
      <c r="IY160" s="25">
        <f t="shared" si="2136"/>
        <v>243486</v>
      </c>
      <c r="IZ160" s="25">
        <f t="shared" si="2137"/>
        <v>283454</v>
      </c>
      <c r="JA160" s="25">
        <f t="shared" si="1896"/>
        <v>280009</v>
      </c>
      <c r="JB160" s="25">
        <f t="shared" si="2498"/>
        <v>280009</v>
      </c>
      <c r="JC160" s="25">
        <f t="shared" si="2499"/>
        <v>280009</v>
      </c>
      <c r="JD160" s="25">
        <f t="shared" si="1892"/>
        <v>280009</v>
      </c>
      <c r="JE160" s="25">
        <f t="shared" si="1893"/>
        <v>280009</v>
      </c>
      <c r="JF160" s="25">
        <f t="shared" si="1897"/>
        <v>280009</v>
      </c>
      <c r="JG160" s="25">
        <f t="shared" si="1898"/>
        <v>280009</v>
      </c>
      <c r="JH160" s="25">
        <f t="shared" si="2336"/>
        <v>280009</v>
      </c>
      <c r="JI160" s="25">
        <f t="shared" si="2337"/>
        <v>280009</v>
      </c>
      <c r="JJ160" s="25">
        <f t="shared" si="2494"/>
        <v>280009</v>
      </c>
      <c r="JK160" s="25">
        <f t="shared" si="2495"/>
        <v>280009</v>
      </c>
      <c r="JL160" s="25">
        <f t="shared" si="2496"/>
        <v>280009</v>
      </c>
      <c r="JM160" s="25">
        <f t="shared" si="2497"/>
        <v>280009</v>
      </c>
      <c r="JN160" s="25">
        <f t="shared" si="2338"/>
        <v>280009</v>
      </c>
      <c r="JO160" s="25">
        <f t="shared" si="2339"/>
        <v>280009</v>
      </c>
      <c r="JP160" s="25">
        <f t="shared" si="2065"/>
        <v>280009</v>
      </c>
      <c r="JQ160" s="25">
        <f t="shared" si="2066"/>
        <v>280009</v>
      </c>
      <c r="JR160" s="25">
        <f t="shared" si="2067"/>
        <v>280009</v>
      </c>
      <c r="JS160" s="28">
        <f t="shared" si="1941"/>
        <v>280009</v>
      </c>
      <c r="JT160" s="30">
        <f t="shared" si="2301"/>
        <v>100.00574981723794</v>
      </c>
      <c r="JU160" s="30">
        <f t="shared" si="2302"/>
        <v>100.00574981723794</v>
      </c>
      <c r="JV160" s="30">
        <f t="shared" si="2303"/>
        <v>100.00574981723794</v>
      </c>
      <c r="JW160" s="30">
        <f t="shared" si="2304"/>
        <v>100.00574981723794</v>
      </c>
      <c r="JX160" s="30">
        <f t="shared" si="2305"/>
        <v>100.00574981723794</v>
      </c>
      <c r="JY160" s="30">
        <f t="shared" si="2306"/>
        <v>100.00574981723794</v>
      </c>
      <c r="JZ160" s="30">
        <f t="shared" si="2307"/>
        <v>100.00574981723794</v>
      </c>
      <c r="KA160" s="30">
        <f t="shared" si="2308"/>
        <v>100.00574981723794</v>
      </c>
      <c r="KB160" s="30">
        <f t="shared" si="2309"/>
        <v>100.00574981723794</v>
      </c>
      <c r="KC160" s="30">
        <f t="shared" si="2310"/>
        <v>117.18538232177619</v>
      </c>
      <c r="KD160" s="30">
        <f t="shared" si="2311"/>
        <v>100</v>
      </c>
      <c r="KE160" s="30">
        <f t="shared" si="2312"/>
        <v>100</v>
      </c>
      <c r="KF160" s="30">
        <f t="shared" si="2313"/>
        <v>100</v>
      </c>
      <c r="KG160" s="30">
        <f t="shared" si="2314"/>
        <v>100</v>
      </c>
      <c r="KH160" s="30">
        <f t="shared" si="2315"/>
        <v>100</v>
      </c>
      <c r="KI160" s="30">
        <f t="shared" si="2316"/>
        <v>100</v>
      </c>
      <c r="KJ160" s="30">
        <f t="shared" si="2317"/>
        <v>100</v>
      </c>
      <c r="KK160" s="30">
        <f t="shared" si="2318"/>
        <v>100</v>
      </c>
      <c r="KL160" s="30">
        <f t="shared" si="2319"/>
        <v>100</v>
      </c>
      <c r="KM160" s="30">
        <f t="shared" si="2320"/>
        <v>100</v>
      </c>
      <c r="KN160" s="30">
        <f t="shared" si="2321"/>
        <v>100</v>
      </c>
      <c r="KO160" s="30">
        <f t="shared" si="2322"/>
        <v>101.62305019590448</v>
      </c>
      <c r="KP160" s="30">
        <f t="shared" si="2323"/>
        <v>100</v>
      </c>
      <c r="KQ160" s="30">
        <f t="shared" si="2324"/>
        <v>100</v>
      </c>
      <c r="KR160" s="30">
        <f t="shared" si="2325"/>
        <v>100</v>
      </c>
      <c r="KS160" s="30">
        <f t="shared" si="2326"/>
        <v>100</v>
      </c>
      <c r="KT160" s="30">
        <f t="shared" si="2327"/>
        <v>100</v>
      </c>
      <c r="KU160" s="30">
        <f t="shared" si="2328"/>
        <v>122.26288164411916</v>
      </c>
      <c r="KV160" s="30">
        <f t="shared" si="2329"/>
        <v>118.41871811931692</v>
      </c>
      <c r="KW160" s="30">
        <f t="shared" si="2330"/>
        <v>100</v>
      </c>
      <c r="KX160" s="30">
        <f t="shared" si="2331"/>
        <v>122.58651421436961</v>
      </c>
      <c r="KY160" s="30">
        <f t="shared" si="2332"/>
        <v>100</v>
      </c>
      <c r="KZ160" s="30">
        <f t="shared" si="2333"/>
        <v>100</v>
      </c>
      <c r="LA160" s="30">
        <f t="shared" si="2334"/>
        <v>116.41490681189062</v>
      </c>
      <c r="LB160" s="30">
        <f t="shared" si="2334"/>
        <v>115.00004107012312</v>
      </c>
      <c r="LC160" s="30">
        <f t="shared" si="2334"/>
        <v>115.00004107012312</v>
      </c>
      <c r="LD160" s="30">
        <f t="shared" si="2334"/>
        <v>115.00004107012312</v>
      </c>
      <c r="LE160" s="30">
        <f t="shared" si="2300"/>
        <v>115.00004107012312</v>
      </c>
      <c r="LF160" s="30">
        <f t="shared" si="2300"/>
        <v>115.00004107012312</v>
      </c>
      <c r="LG160" s="30">
        <f t="shared" si="2300"/>
        <v>115.00004107012312</v>
      </c>
      <c r="LH160" s="30">
        <f t="shared" si="2300"/>
        <v>115.00004107012312</v>
      </c>
      <c r="LI160" s="30">
        <f t="shared" si="2300"/>
        <v>115.00004107012312</v>
      </c>
      <c r="LJ160" s="30">
        <f t="shared" si="2300"/>
        <v>115.00004107012312</v>
      </c>
      <c r="LK160" s="30">
        <f t="shared" si="2300"/>
        <v>115.00004107012312</v>
      </c>
      <c r="LL160" s="30">
        <f t="shared" si="2300"/>
        <v>115.00004107012312</v>
      </c>
      <c r="LM160" s="30">
        <f t="shared" si="2300"/>
        <v>115.00004107012312</v>
      </c>
      <c r="LN160" s="30">
        <f t="shared" si="2300"/>
        <v>115.00004107012312</v>
      </c>
      <c r="LO160" s="30">
        <f t="shared" si="2300"/>
        <v>115.00004107012312</v>
      </c>
      <c r="LP160" s="30">
        <f t="shared" si="2300"/>
        <v>115.00004107012312</v>
      </c>
      <c r="LQ160" s="30">
        <f t="shared" si="2300"/>
        <v>115.00004107012312</v>
      </c>
      <c r="LR160" s="30">
        <f t="shared" si="2300"/>
        <v>115.00004107012312</v>
      </c>
      <c r="LS160" s="30">
        <f t="shared" si="2300"/>
        <v>115.00004107012312</v>
      </c>
      <c r="LT160" s="69">
        <f t="shared" si="1976"/>
        <v>115.00004107012312</v>
      </c>
      <c r="LU160" s="40">
        <f t="shared" si="1977"/>
        <v>115.00004107012312</v>
      </c>
      <c r="LV160" s="40">
        <f t="shared" si="1978"/>
        <v>0</v>
      </c>
    </row>
    <row r="161" spans="1:334" x14ac:dyDescent="0.25">
      <c r="A161" s="21">
        <f t="shared" si="1979"/>
        <v>160</v>
      </c>
      <c r="B161" s="22" t="s">
        <v>109</v>
      </c>
      <c r="C161" s="21" t="s">
        <v>595</v>
      </c>
      <c r="D161" s="22" t="s">
        <v>7</v>
      </c>
      <c r="E161" s="23" t="s">
        <v>1474</v>
      </c>
      <c r="F161" s="21" t="s">
        <v>1456</v>
      </c>
      <c r="G161" s="23" t="s">
        <v>115</v>
      </c>
      <c r="H161" s="24" t="s">
        <v>280</v>
      </c>
      <c r="I161" s="21" t="s">
        <v>196</v>
      </c>
      <c r="J161" s="94">
        <v>41297</v>
      </c>
      <c r="K161" s="94">
        <v>43042</v>
      </c>
      <c r="L161" s="21" t="s">
        <v>275</v>
      </c>
      <c r="M161" s="51">
        <v>2315</v>
      </c>
      <c r="N161" s="51">
        <v>3866.05</v>
      </c>
      <c r="O161" s="26">
        <v>0.12</v>
      </c>
      <c r="P161" s="52">
        <v>2067676</v>
      </c>
      <c r="Q161" s="52">
        <v>2650536.7499999995</v>
      </c>
      <c r="R161" s="52">
        <v>2085847.1399999994</v>
      </c>
      <c r="S161" s="52">
        <v>2289451.4400000004</v>
      </c>
      <c r="T161" s="51">
        <v>3007066.4299999997</v>
      </c>
      <c r="U161" s="51">
        <v>3950005.3400000008</v>
      </c>
      <c r="V161" s="51">
        <v>3416431.5500000003</v>
      </c>
      <c r="W161" s="51">
        <v>2891905.0399999996</v>
      </c>
      <c r="X161" s="51">
        <v>2890314.8199999994</v>
      </c>
      <c r="Y161" s="51">
        <v>2853851.05</v>
      </c>
      <c r="Z161" s="51">
        <v>2487116</v>
      </c>
      <c r="AA161" s="51">
        <v>2326125.3599999994</v>
      </c>
      <c r="AB161" s="51">
        <v>2798318.77</v>
      </c>
      <c r="AC161" s="51">
        <v>3165130.5900000003</v>
      </c>
      <c r="AD161" s="51">
        <v>2881345.58</v>
      </c>
      <c r="AE161" s="51">
        <v>2951151.7</v>
      </c>
      <c r="AF161" s="51">
        <v>3824748</v>
      </c>
      <c r="AG161" s="51">
        <v>2478899.1800000002</v>
      </c>
      <c r="AH161" s="51">
        <v>4461261.2300000004</v>
      </c>
      <c r="AI161" s="51">
        <v>3417913</v>
      </c>
      <c r="AJ161" s="51">
        <v>3025651</v>
      </c>
      <c r="AK161" s="51">
        <v>4199975</v>
      </c>
      <c r="AL161" s="51">
        <v>3125507.21</v>
      </c>
      <c r="AM161" s="51">
        <v>2760111.96</v>
      </c>
      <c r="AN161" s="51">
        <v>3584647.68</v>
      </c>
      <c r="AO161" s="51">
        <v>4765622.3</v>
      </c>
      <c r="AP161" s="51">
        <v>3015792.81</v>
      </c>
      <c r="AQ161" s="51">
        <v>3739708.7</v>
      </c>
      <c r="AR161" s="51">
        <v>2977125.35</v>
      </c>
      <c r="AS161" s="51">
        <v>3460112</v>
      </c>
      <c r="AT161" s="51">
        <v>5741691.3499999996</v>
      </c>
      <c r="AU161" s="25">
        <v>5303507.4603323536</v>
      </c>
      <c r="AV161" s="25">
        <v>3834311.32</v>
      </c>
      <c r="AW161" s="25">
        <v>4354909.8600000003</v>
      </c>
      <c r="AX161" s="25">
        <v>3585880.63</v>
      </c>
      <c r="AY161" s="25">
        <v>3459070.66</v>
      </c>
      <c r="AZ161" s="25">
        <v>3771339.49</v>
      </c>
      <c r="BA161" s="25">
        <v>5333924.774868818</v>
      </c>
      <c r="BB161" s="25">
        <v>4168659.15</v>
      </c>
      <c r="BC161" s="25">
        <v>4673939.12</v>
      </c>
      <c r="BD161" s="75">
        <v>4951360.58</v>
      </c>
      <c r="BE161" s="75">
        <v>3624219.48</v>
      </c>
      <c r="BF161" s="75">
        <v>6800594.54</v>
      </c>
      <c r="BG161" s="75">
        <v>3603233.23</v>
      </c>
      <c r="BH161" s="75">
        <v>4541346.3499999996</v>
      </c>
      <c r="BI161" s="75">
        <v>4790164.5199999996</v>
      </c>
      <c r="BJ161" s="75">
        <v>3309060.62</v>
      </c>
      <c r="BK161" s="75">
        <v>3788586.17</v>
      </c>
      <c r="BL161" s="75">
        <v>4888816.3899999997</v>
      </c>
      <c r="BM161" s="75">
        <v>5055236.46</v>
      </c>
      <c r="BN161" s="75">
        <v>6647883.5599999996</v>
      </c>
      <c r="BO161" s="75">
        <v>4910090.26</v>
      </c>
      <c r="BP161" s="28">
        <f t="shared" si="1902"/>
        <v>5375506.6675000004</v>
      </c>
      <c r="BQ161" s="29">
        <f t="shared" si="1499"/>
        <v>893.16457883369333</v>
      </c>
      <c r="BR161" s="29">
        <f t="shared" si="1500"/>
        <v>1144.9402807775375</v>
      </c>
      <c r="BS161" s="29">
        <f t="shared" si="1501"/>
        <v>901.01388336933019</v>
      </c>
      <c r="BT161" s="29">
        <f t="shared" si="1502"/>
        <v>988.96390496760273</v>
      </c>
      <c r="BU161" s="29">
        <f t="shared" si="1503"/>
        <v>1298.9487818574512</v>
      </c>
      <c r="BV161" s="29">
        <f t="shared" si="1504"/>
        <v>1706.265805615551</v>
      </c>
      <c r="BW161" s="29">
        <f t="shared" si="1505"/>
        <v>1475.7803671706265</v>
      </c>
      <c r="BX161" s="29">
        <f t="shared" si="1506"/>
        <v>1249.203041036717</v>
      </c>
      <c r="BY161" s="29">
        <f t="shared" si="1507"/>
        <v>1248.5161209503237</v>
      </c>
      <c r="BZ161" s="29">
        <f t="shared" si="1508"/>
        <v>1232.765032397408</v>
      </c>
      <c r="CA161" s="29">
        <f t="shared" si="1509"/>
        <v>1074.3481641468682</v>
      </c>
      <c r="CB161" s="29">
        <f t="shared" si="1510"/>
        <v>1004.805771058315</v>
      </c>
      <c r="CC161" s="29">
        <f t="shared" si="1511"/>
        <v>1208.7770064794815</v>
      </c>
      <c r="CD161" s="29">
        <f t="shared" si="1512"/>
        <v>1367.2270367170627</v>
      </c>
      <c r="CE161" s="29">
        <f t="shared" si="1513"/>
        <v>1244.6417192224621</v>
      </c>
      <c r="CF161" s="29">
        <f t="shared" si="1514"/>
        <v>1274.7955507559395</v>
      </c>
      <c r="CG161" s="29">
        <f t="shared" si="1515"/>
        <v>1652.1589632829373</v>
      </c>
      <c r="CH161" s="29">
        <f t="shared" si="1516"/>
        <v>1070.7987818574516</v>
      </c>
      <c r="CI161" s="29">
        <f t="shared" si="1517"/>
        <v>1927.1106825053998</v>
      </c>
      <c r="CJ161" s="29">
        <f t="shared" si="1518"/>
        <v>1476.42030237581</v>
      </c>
      <c r="CK161" s="29">
        <f t="shared" si="1519"/>
        <v>1306.9766738660908</v>
      </c>
      <c r="CL161" s="29">
        <f t="shared" si="1520"/>
        <v>1814.2440604751621</v>
      </c>
      <c r="CM161" s="29">
        <f t="shared" si="1521"/>
        <v>1350.1111058315335</v>
      </c>
      <c r="CN161" s="29">
        <f t="shared" si="1522"/>
        <v>1192.2729848812096</v>
      </c>
      <c r="CO161" s="29">
        <f t="shared" si="1523"/>
        <v>1548.4439222462204</v>
      </c>
      <c r="CP161" s="29">
        <f t="shared" si="1524"/>
        <v>2058.5841468682506</v>
      </c>
      <c r="CQ161" s="29">
        <f t="shared" si="1525"/>
        <v>1302.7182764578833</v>
      </c>
      <c r="CR161" s="29">
        <f t="shared" si="1497"/>
        <v>1615.4249244060477</v>
      </c>
      <c r="CS161" s="29">
        <f t="shared" si="2335"/>
        <v>1286.0152699784019</v>
      </c>
      <c r="CT161" s="29">
        <f t="shared" si="2335"/>
        <v>1494.6488120950323</v>
      </c>
      <c r="CU161" s="29">
        <f t="shared" si="2335"/>
        <v>2480.2122462203024</v>
      </c>
      <c r="CV161" s="29">
        <f t="shared" si="2335"/>
        <v>2290.931948307712</v>
      </c>
      <c r="CW161" s="29">
        <f t="shared" si="2335"/>
        <v>1656.2899870410367</v>
      </c>
      <c r="CX161" s="29">
        <f t="shared" si="1899"/>
        <v>1881.1705658747301</v>
      </c>
      <c r="CY161" s="29">
        <f t="shared" si="1899"/>
        <v>1548.9765140388768</v>
      </c>
      <c r="CZ161" s="29">
        <f t="shared" si="1899"/>
        <v>1494.1989892008639</v>
      </c>
      <c r="DA161" s="29">
        <f t="shared" si="1899"/>
        <v>1629.088332613391</v>
      </c>
      <c r="DB161" s="29">
        <f t="shared" si="1899"/>
        <v>2304.0711770491653</v>
      </c>
      <c r="DC161" s="29">
        <f t="shared" si="1899"/>
        <v>1800.7166954643628</v>
      </c>
      <c r="DD161" s="29">
        <f t="shared" si="1899"/>
        <v>2018.9801814254861</v>
      </c>
      <c r="DE161" s="29">
        <f t="shared" si="1526"/>
        <v>2138.8166652267819</v>
      </c>
      <c r="DF161" s="29">
        <f t="shared" si="1527"/>
        <v>1565.5375723542118</v>
      </c>
      <c r="DG161" s="29">
        <f t="shared" si="1528"/>
        <v>2937.6218315334772</v>
      </c>
      <c r="DH161" s="29">
        <f t="shared" si="1529"/>
        <v>1556.4722375809936</v>
      </c>
      <c r="DI161" s="29">
        <f t="shared" si="1530"/>
        <v>1961.7046868250538</v>
      </c>
      <c r="DJ161" s="29">
        <f t="shared" si="1531"/>
        <v>2069.185537796976</v>
      </c>
      <c r="DK161" s="29">
        <f t="shared" si="1531"/>
        <v>1429.3998358531319</v>
      </c>
      <c r="DL161" s="29">
        <f t="shared" si="1531"/>
        <v>1636.53830237581</v>
      </c>
      <c r="DM161" s="29">
        <f t="shared" si="1531"/>
        <v>2111.7997365010797</v>
      </c>
      <c r="DN161" s="29">
        <f t="shared" si="1772"/>
        <v>2183.6874557235419</v>
      </c>
      <c r="DO161" s="29">
        <f t="shared" si="1772"/>
        <v>2871.6559654427642</v>
      </c>
      <c r="DP161" s="29">
        <f t="shared" si="1772"/>
        <v>2120.9893131749459</v>
      </c>
      <c r="DQ161" s="105">
        <f t="shared" si="1532"/>
        <v>2322.0331177105832</v>
      </c>
      <c r="DR161" s="51">
        <v>386600</v>
      </c>
      <c r="DS161" s="51">
        <v>386600</v>
      </c>
      <c r="DT161" s="51">
        <v>386600</v>
      </c>
      <c r="DU161" s="51">
        <v>386600</v>
      </c>
      <c r="DV161" s="51">
        <v>386600</v>
      </c>
      <c r="DW161" s="51">
        <v>386600</v>
      </c>
      <c r="DX161" s="51">
        <v>386600</v>
      </c>
      <c r="DY161" s="51">
        <v>386600</v>
      </c>
      <c r="DZ161" s="51">
        <v>386600</v>
      </c>
      <c r="EA161" s="51">
        <v>396909</v>
      </c>
      <c r="EB161" s="51">
        <v>425260</v>
      </c>
      <c r="EC161" s="51">
        <v>425260</v>
      </c>
      <c r="ED161" s="51">
        <v>425260</v>
      </c>
      <c r="EE161" s="51">
        <v>425260</v>
      </c>
      <c r="EF161" s="51">
        <v>425260</v>
      </c>
      <c r="EG161" s="51">
        <v>425260</v>
      </c>
      <c r="EH161" s="51">
        <v>425260</v>
      </c>
      <c r="EI161" s="51">
        <v>425260</v>
      </c>
      <c r="EJ161" s="51">
        <v>425260</v>
      </c>
      <c r="EK161" s="51">
        <v>425260</v>
      </c>
      <c r="EL161" s="51">
        <v>425260</v>
      </c>
      <c r="EM161" s="51">
        <v>435569</v>
      </c>
      <c r="EN161" s="51">
        <v>463920</v>
      </c>
      <c r="EO161" s="51">
        <v>463920</v>
      </c>
      <c r="EP161" s="25">
        <v>463920</v>
      </c>
      <c r="EQ161" s="25">
        <v>463920</v>
      </c>
      <c r="ER161" s="25">
        <v>463920</v>
      </c>
      <c r="ES161" s="25">
        <v>463920</v>
      </c>
      <c r="ET161" s="25">
        <v>463920</v>
      </c>
      <c r="EU161" s="25">
        <v>463920</v>
      </c>
      <c r="EV161" s="25">
        <v>463920</v>
      </c>
      <c r="EW161" s="25">
        <v>463920</v>
      </c>
      <c r="EX161" s="25">
        <v>463920</v>
      </c>
      <c r="EY161" s="25">
        <v>470106</v>
      </c>
      <c r="EZ161" s="25">
        <v>487116</v>
      </c>
      <c r="FA161" s="25">
        <v>487116</v>
      </c>
      <c r="FB161" s="25">
        <v>487116</v>
      </c>
      <c r="FC161" s="25">
        <v>487116</v>
      </c>
      <c r="FD161" s="25">
        <v>487116</v>
      </c>
      <c r="FE161" s="25">
        <v>487116</v>
      </c>
      <c r="FF161" s="25">
        <v>487116</v>
      </c>
      <c r="FG161" s="25">
        <v>487116</v>
      </c>
      <c r="FH161" s="25">
        <v>487116</v>
      </c>
      <c r="FI161" s="25">
        <v>487116</v>
      </c>
      <c r="FJ161" s="25">
        <v>487116</v>
      </c>
      <c r="FK161" s="25">
        <v>493611</v>
      </c>
      <c r="FL161" s="25">
        <v>511472</v>
      </c>
      <c r="FM161" s="25">
        <v>511472</v>
      </c>
      <c r="FN161" s="25">
        <v>511472</v>
      </c>
      <c r="FO161" s="25">
        <v>511472</v>
      </c>
      <c r="FP161" s="25">
        <v>511472</v>
      </c>
      <c r="FQ161" s="75">
        <v>511472</v>
      </c>
      <c r="FR161" s="28">
        <f t="shared" si="1903"/>
        <v>511472</v>
      </c>
      <c r="FS161" s="51">
        <v>0</v>
      </c>
      <c r="FT161" s="51">
        <v>10980.512500000012</v>
      </c>
      <c r="FU161" s="51">
        <v>0</v>
      </c>
      <c r="FV161" s="51">
        <v>0</v>
      </c>
      <c r="FW161" s="51">
        <v>64460</v>
      </c>
      <c r="FX161" s="51">
        <v>0</v>
      </c>
      <c r="FY161" s="51">
        <v>125865</v>
      </c>
      <c r="FZ161" s="51">
        <v>47186</v>
      </c>
      <c r="GA161" s="51">
        <v>46947</v>
      </c>
      <c r="GB161" s="51">
        <v>31169</v>
      </c>
      <c r="GC161" s="51">
        <v>0</v>
      </c>
      <c r="GD161" s="51">
        <v>0</v>
      </c>
      <c r="GE161" s="51">
        <v>0</v>
      </c>
      <c r="GF161" s="51">
        <v>49509.588500000013</v>
      </c>
      <c r="GG161" s="51">
        <v>6941.8369999999995</v>
      </c>
      <c r="GH161" s="51">
        <v>17412.755000000005</v>
      </c>
      <c r="GI161" s="51">
        <v>148452.19999999995</v>
      </c>
      <c r="GJ161" s="51">
        <v>0</v>
      </c>
      <c r="GK161" s="51">
        <v>243929.18450000009</v>
      </c>
      <c r="GL161" s="51">
        <v>87427</v>
      </c>
      <c r="GM161" s="51">
        <v>28587.649999999965</v>
      </c>
      <c r="GN161" s="51">
        <v>194427.25</v>
      </c>
      <c r="GO161" s="51">
        <v>4905</v>
      </c>
      <c r="GP161" s="51">
        <v>0</v>
      </c>
      <c r="GQ161" s="51">
        <v>73777</v>
      </c>
      <c r="GR161" s="25">
        <v>250923</v>
      </c>
      <c r="GS161" s="25">
        <v>0</v>
      </c>
      <c r="GT161" s="25">
        <v>97036</v>
      </c>
      <c r="GU161" s="25">
        <v>0</v>
      </c>
      <c r="GV161" s="25">
        <v>55097</v>
      </c>
      <c r="GW161" s="25">
        <v>397334</v>
      </c>
      <c r="GX161" s="25">
        <v>227201</v>
      </c>
      <c r="GY161" s="25">
        <v>0</v>
      </c>
      <c r="GZ161" s="25">
        <v>183130</v>
      </c>
      <c r="HA161" s="25">
        <v>50766</v>
      </c>
      <c r="HB161" s="25">
        <v>0</v>
      </c>
      <c r="HC161" s="75">
        <v>0</v>
      </c>
      <c r="HD161" s="75">
        <v>91032</v>
      </c>
      <c r="HE161" s="75">
        <v>13123</v>
      </c>
      <c r="HF161" s="75">
        <v>73757</v>
      </c>
      <c r="HG161" s="75">
        <v>107047</v>
      </c>
      <c r="HH161" s="75">
        <v>0</v>
      </c>
      <c r="HI161" s="75">
        <v>328955</v>
      </c>
      <c r="HJ161" s="75">
        <v>0</v>
      </c>
      <c r="HK161" s="75">
        <v>57846</v>
      </c>
      <c r="HL161" s="75">
        <v>81209</v>
      </c>
      <c r="HM161" s="75">
        <v>0</v>
      </c>
      <c r="HN161" s="75">
        <v>0</v>
      </c>
      <c r="HO161" s="75">
        <v>75185.966799999936</v>
      </c>
      <c r="HP161" s="75">
        <v>95156</v>
      </c>
      <c r="HQ161" s="75">
        <v>286274</v>
      </c>
      <c r="HR161" s="75">
        <v>69712</v>
      </c>
      <c r="HS161" s="51">
        <f t="shared" si="2470"/>
        <v>386600</v>
      </c>
      <c r="HT161" s="51">
        <f t="shared" si="2471"/>
        <v>397580.51250000001</v>
      </c>
      <c r="HU161" s="51">
        <f t="shared" si="2472"/>
        <v>386600</v>
      </c>
      <c r="HV161" s="51">
        <f t="shared" si="2473"/>
        <v>386600</v>
      </c>
      <c r="HW161" s="51">
        <f t="shared" si="2474"/>
        <v>451060</v>
      </c>
      <c r="HX161" s="51">
        <f t="shared" si="2475"/>
        <v>386600</v>
      </c>
      <c r="HY161" s="51">
        <f t="shared" si="2476"/>
        <v>512465</v>
      </c>
      <c r="HZ161" s="51">
        <f t="shared" si="2477"/>
        <v>433786</v>
      </c>
      <c r="IA161" s="51">
        <f t="shared" si="2478"/>
        <v>433547</v>
      </c>
      <c r="IB161" s="51">
        <f t="shared" si="2479"/>
        <v>428078</v>
      </c>
      <c r="IC161" s="51">
        <f t="shared" si="2480"/>
        <v>425260</v>
      </c>
      <c r="ID161" s="51">
        <f t="shared" si="2481"/>
        <v>425260</v>
      </c>
      <c r="IE161" s="51">
        <f t="shared" si="2482"/>
        <v>425260</v>
      </c>
      <c r="IF161" s="51">
        <f t="shared" si="2483"/>
        <v>474769.58850000001</v>
      </c>
      <c r="IG161" s="51">
        <f t="shared" si="2484"/>
        <v>432201.837</v>
      </c>
      <c r="IH161" s="51">
        <f t="shared" si="2485"/>
        <v>442672.755</v>
      </c>
      <c r="II161" s="51">
        <f t="shared" si="2486"/>
        <v>573712.19999999995</v>
      </c>
      <c r="IJ161" s="51">
        <f t="shared" si="2487"/>
        <v>425260</v>
      </c>
      <c r="IK161" s="51">
        <f t="shared" si="2488"/>
        <v>669189.18450000009</v>
      </c>
      <c r="IL161" s="51">
        <f t="shared" si="2489"/>
        <v>512687</v>
      </c>
      <c r="IM161" s="51">
        <f t="shared" si="2490"/>
        <v>453847.64999999997</v>
      </c>
      <c r="IN161" s="51">
        <f t="shared" si="2491"/>
        <v>629996.25</v>
      </c>
      <c r="IO161" s="51">
        <f t="shared" si="2492"/>
        <v>468825</v>
      </c>
      <c r="IP161" s="51">
        <f t="shared" si="2493"/>
        <v>463920</v>
      </c>
      <c r="IQ161" s="51">
        <f t="shared" si="1900"/>
        <v>537697</v>
      </c>
      <c r="IR161" s="51">
        <f t="shared" si="1901"/>
        <v>714843</v>
      </c>
      <c r="IS161" s="51">
        <f t="shared" si="2340"/>
        <v>463920</v>
      </c>
      <c r="IT161" s="51">
        <f t="shared" si="2341"/>
        <v>560956</v>
      </c>
      <c r="IU161" s="51">
        <f t="shared" si="2342"/>
        <v>463920</v>
      </c>
      <c r="IV161" s="51">
        <f t="shared" si="2343"/>
        <v>519017</v>
      </c>
      <c r="IW161" s="51">
        <f t="shared" si="1889"/>
        <v>861254</v>
      </c>
      <c r="IX161" s="25">
        <f t="shared" si="2344"/>
        <v>691121</v>
      </c>
      <c r="IY161" s="25">
        <f t="shared" si="2136"/>
        <v>463920</v>
      </c>
      <c r="IZ161" s="25">
        <f t="shared" si="2137"/>
        <v>653236</v>
      </c>
      <c r="JA161" s="25">
        <f t="shared" si="1896"/>
        <v>537882</v>
      </c>
      <c r="JB161" s="25">
        <f t="shared" si="2498"/>
        <v>487116</v>
      </c>
      <c r="JC161" s="25">
        <f t="shared" si="2499"/>
        <v>487116</v>
      </c>
      <c r="JD161" s="25">
        <f t="shared" si="1892"/>
        <v>578148</v>
      </c>
      <c r="JE161" s="25">
        <f t="shared" si="1893"/>
        <v>500239</v>
      </c>
      <c r="JF161" s="25">
        <f t="shared" si="1897"/>
        <v>560873</v>
      </c>
      <c r="JG161" s="25">
        <f t="shared" si="1898"/>
        <v>594163</v>
      </c>
      <c r="JH161" s="25">
        <f t="shared" si="2336"/>
        <v>487116</v>
      </c>
      <c r="JI161" s="25">
        <f t="shared" si="2337"/>
        <v>816071</v>
      </c>
      <c r="JJ161" s="25">
        <f t="shared" si="2494"/>
        <v>487116</v>
      </c>
      <c r="JK161" s="25">
        <f t="shared" si="2495"/>
        <v>544962</v>
      </c>
      <c r="JL161" s="25">
        <f t="shared" si="2496"/>
        <v>574820</v>
      </c>
      <c r="JM161" s="25">
        <f t="shared" si="2497"/>
        <v>511472</v>
      </c>
      <c r="JN161" s="25">
        <f t="shared" si="2338"/>
        <v>511472</v>
      </c>
      <c r="JO161" s="25">
        <f t="shared" si="2339"/>
        <v>586657.96679999994</v>
      </c>
      <c r="JP161" s="25">
        <f t="shared" si="2065"/>
        <v>606628</v>
      </c>
      <c r="JQ161" s="25">
        <f t="shared" si="2066"/>
        <v>797746</v>
      </c>
      <c r="JR161" s="25">
        <f t="shared" si="2067"/>
        <v>581184</v>
      </c>
      <c r="JS161" s="28">
        <f t="shared" si="1941"/>
        <v>643053.99170000001</v>
      </c>
      <c r="JT161" s="30">
        <f t="shared" si="2301"/>
        <v>99.998706690291115</v>
      </c>
      <c r="JU161" s="30">
        <f t="shared" si="2302"/>
        <v>102.83894737522795</v>
      </c>
      <c r="JV161" s="30">
        <f t="shared" si="2303"/>
        <v>99.998706690291115</v>
      </c>
      <c r="JW161" s="30">
        <f t="shared" si="2304"/>
        <v>99.998706690291115</v>
      </c>
      <c r="JX161" s="30">
        <f t="shared" si="2305"/>
        <v>116.67205545712031</v>
      </c>
      <c r="JY161" s="30">
        <f t="shared" si="2306"/>
        <v>99.998706690291115</v>
      </c>
      <c r="JZ161" s="30">
        <f t="shared" si="2307"/>
        <v>132.55519199182626</v>
      </c>
      <c r="KA161" s="30">
        <f t="shared" si="2308"/>
        <v>112.20392907489556</v>
      </c>
      <c r="KB161" s="30">
        <f t="shared" si="2309"/>
        <v>112.14210887081128</v>
      </c>
      <c r="KC161" s="30">
        <f t="shared" si="2310"/>
        <v>110.72748671124273</v>
      </c>
      <c r="KD161" s="30">
        <f t="shared" si="2311"/>
        <v>109.99857735932024</v>
      </c>
      <c r="KE161" s="30">
        <f t="shared" si="2312"/>
        <v>109.99857735932024</v>
      </c>
      <c r="KF161" s="30">
        <f t="shared" si="2313"/>
        <v>109.99857735932024</v>
      </c>
      <c r="KG161" s="30">
        <f t="shared" si="2314"/>
        <v>122.80482365722119</v>
      </c>
      <c r="KH161" s="30">
        <f t="shared" si="2315"/>
        <v>111.79416639722714</v>
      </c>
      <c r="KI161" s="30">
        <f t="shared" si="2316"/>
        <v>114.502594379276</v>
      </c>
      <c r="KJ161" s="30">
        <f t="shared" si="2317"/>
        <v>148.39751167212012</v>
      </c>
      <c r="KK161" s="30">
        <f t="shared" si="2318"/>
        <v>109.99857735932024</v>
      </c>
      <c r="KL161" s="30">
        <f t="shared" si="2319"/>
        <v>173.09377387773051</v>
      </c>
      <c r="KM161" s="30">
        <f t="shared" si="2320"/>
        <v>132.61261494290036</v>
      </c>
      <c r="KN161" s="30">
        <f t="shared" si="2321"/>
        <v>117.39311441910993</v>
      </c>
      <c r="KO161" s="30">
        <f t="shared" si="2322"/>
        <v>162.9560533360924</v>
      </c>
      <c r="KP161" s="30">
        <f t="shared" si="2323"/>
        <v>121.26718485275669</v>
      </c>
      <c r="KQ161" s="30">
        <f t="shared" si="2324"/>
        <v>119.99844802834934</v>
      </c>
      <c r="KR161" s="30">
        <f t="shared" si="2325"/>
        <v>139.08175010669805</v>
      </c>
      <c r="KS161" s="30">
        <f t="shared" si="2326"/>
        <v>184.90267844440709</v>
      </c>
      <c r="KT161" s="30">
        <f t="shared" si="2327"/>
        <v>119.99844802834934</v>
      </c>
      <c r="KU161" s="30">
        <f t="shared" si="2328"/>
        <v>145.09796821044736</v>
      </c>
      <c r="KV161" s="30">
        <f t="shared" si="2329"/>
        <v>119.99844802834934</v>
      </c>
      <c r="KW161" s="30">
        <f t="shared" si="2330"/>
        <v>134.24994503433737</v>
      </c>
      <c r="KX161" s="30">
        <f t="shared" si="2331"/>
        <v>222.77363200165541</v>
      </c>
      <c r="KY161" s="30">
        <f t="shared" si="2332"/>
        <v>178.76669986161585</v>
      </c>
      <c r="KZ161" s="30">
        <f t="shared" si="2333"/>
        <v>119.99844802834934</v>
      </c>
      <c r="LA161" s="30">
        <f t="shared" si="2334"/>
        <v>168.96729219746251</v>
      </c>
      <c r="LB161" s="30">
        <f t="shared" si="2334"/>
        <v>139.12960256592646</v>
      </c>
      <c r="LC161" s="30">
        <f t="shared" si="2334"/>
        <v>125.99837042976681</v>
      </c>
      <c r="LD161" s="30">
        <f t="shared" si="2334"/>
        <v>125.99837042976681</v>
      </c>
      <c r="LE161" s="30">
        <f t="shared" si="2300"/>
        <v>149.54488431344654</v>
      </c>
      <c r="LF161" s="30">
        <f t="shared" si="2300"/>
        <v>129.39279109168271</v>
      </c>
      <c r="LG161" s="30">
        <f t="shared" si="2300"/>
        <v>145.07649926928002</v>
      </c>
      <c r="LH161" s="30">
        <f t="shared" si="2300"/>
        <v>153.6873553109763</v>
      </c>
      <c r="LI161" s="30">
        <f t="shared" si="2300"/>
        <v>125.99837042976681</v>
      </c>
      <c r="LJ161" s="30">
        <f t="shared" si="2300"/>
        <v>211.08650948642671</v>
      </c>
      <c r="LK161" s="30">
        <f t="shared" si="2300"/>
        <v>125.99837042976681</v>
      </c>
      <c r="LL161" s="30">
        <f t="shared" si="2300"/>
        <v>140.96092911369485</v>
      </c>
      <c r="LM161" s="30">
        <f t="shared" si="2300"/>
        <v>148.68405737121867</v>
      </c>
      <c r="LN161" s="30">
        <f t="shared" si="2300"/>
        <v>132.29834068364352</v>
      </c>
      <c r="LO161" s="30">
        <f t="shared" si="2300"/>
        <v>132.29834068364352</v>
      </c>
      <c r="LP161" s="30">
        <f t="shared" si="2300"/>
        <v>151.74608885037696</v>
      </c>
      <c r="LQ161" s="30">
        <f t="shared" si="2300"/>
        <v>156.91157641520414</v>
      </c>
      <c r="LR161" s="30">
        <f t="shared" si="2300"/>
        <v>206.34652940339623</v>
      </c>
      <c r="LS161" s="30">
        <f t="shared" si="2300"/>
        <v>150.33018196867604</v>
      </c>
      <c r="LT161" s="69">
        <f t="shared" si="1976"/>
        <v>166.33359415941334</v>
      </c>
      <c r="LU161" s="40">
        <f t="shared" si="1977"/>
        <v>132.29834068364352</v>
      </c>
      <c r="LV161" s="40">
        <f t="shared" si="1978"/>
        <v>18.031841285032527</v>
      </c>
    </row>
    <row r="162" spans="1:334" x14ac:dyDescent="0.25">
      <c r="A162" s="21">
        <f t="shared" si="1979"/>
        <v>161</v>
      </c>
      <c r="B162" s="22" t="s">
        <v>109</v>
      </c>
      <c r="C162" s="21" t="s">
        <v>596</v>
      </c>
      <c r="D162" s="22" t="s">
        <v>7</v>
      </c>
      <c r="E162" s="23" t="s">
        <v>914</v>
      </c>
      <c r="F162" s="21" t="s">
        <v>1170</v>
      </c>
      <c r="G162" s="23" t="s">
        <v>116</v>
      </c>
      <c r="H162" s="24" t="s">
        <v>292</v>
      </c>
      <c r="I162" s="21" t="s">
        <v>196</v>
      </c>
      <c r="J162" s="94">
        <v>41309</v>
      </c>
      <c r="K162" s="94">
        <v>43039</v>
      </c>
      <c r="L162" s="21" t="s">
        <v>275</v>
      </c>
      <c r="M162" s="51">
        <v>2338</v>
      </c>
      <c r="N162" s="51">
        <v>3904.46</v>
      </c>
      <c r="O162" s="26">
        <v>0.14000000000000001</v>
      </c>
      <c r="P162" s="52">
        <v>853723</v>
      </c>
      <c r="Q162" s="52">
        <v>1090346</v>
      </c>
      <c r="R162" s="52">
        <v>1015435</v>
      </c>
      <c r="S162" s="52">
        <v>2306000</v>
      </c>
      <c r="T162" s="51">
        <v>1539377.0900000003</v>
      </c>
      <c r="U162" s="51">
        <v>1587881.6999999997</v>
      </c>
      <c r="V162" s="51">
        <v>1167570.32</v>
      </c>
      <c r="W162" s="51">
        <v>819299.79</v>
      </c>
      <c r="X162" s="51">
        <v>916607.83</v>
      </c>
      <c r="Y162" s="51">
        <v>1813575.07</v>
      </c>
      <c r="Z162" s="51">
        <v>986646.17</v>
      </c>
      <c r="AA162" s="51">
        <v>851484</v>
      </c>
      <c r="AB162" s="51">
        <v>997000</v>
      </c>
      <c r="AC162" s="51">
        <v>1508755.5699999998</v>
      </c>
      <c r="AD162" s="51">
        <v>1321620.57</v>
      </c>
      <c r="AE162" s="51">
        <v>2607887.62</v>
      </c>
      <c r="AF162" s="51">
        <v>2023289</v>
      </c>
      <c r="AG162" s="51">
        <v>1366830</v>
      </c>
      <c r="AH162" s="51">
        <v>1975473</v>
      </c>
      <c r="AI162" s="51">
        <v>1512439</v>
      </c>
      <c r="AJ162" s="51">
        <v>1886272.22</v>
      </c>
      <c r="AK162" s="51">
        <v>2451393.84</v>
      </c>
      <c r="AL162" s="51">
        <v>1077678.71</v>
      </c>
      <c r="AM162" s="51">
        <v>1127984.07</v>
      </c>
      <c r="AN162" s="51">
        <v>1698426.81</v>
      </c>
      <c r="AO162" s="51">
        <v>2111534.8400000003</v>
      </c>
      <c r="AP162" s="51">
        <v>1976854.22</v>
      </c>
      <c r="AQ162" s="51">
        <v>2722139.35</v>
      </c>
      <c r="AR162" s="51">
        <v>1909041.75</v>
      </c>
      <c r="AS162" s="51">
        <v>1334559.57</v>
      </c>
      <c r="AT162" s="51">
        <v>1627123.14</v>
      </c>
      <c r="AU162" s="25">
        <v>1985313.4886909134</v>
      </c>
      <c r="AV162" s="25">
        <v>1571586.0715490482</v>
      </c>
      <c r="AW162" s="25">
        <v>4241012.2203041604</v>
      </c>
      <c r="AX162" s="25">
        <v>1542962.5183119241</v>
      </c>
      <c r="AY162" s="25">
        <v>1637321.1219296211</v>
      </c>
      <c r="AZ162" s="25">
        <v>1553252.13</v>
      </c>
      <c r="BA162" s="25">
        <v>1245748.97</v>
      </c>
      <c r="BB162" s="25">
        <v>1494585.52</v>
      </c>
      <c r="BC162" s="25">
        <v>2814143.66</v>
      </c>
      <c r="BD162" s="75">
        <v>1870388.53</v>
      </c>
      <c r="BE162" s="75">
        <v>1152678</v>
      </c>
      <c r="BF162" s="75">
        <v>2055050.95</v>
      </c>
      <c r="BG162" s="75">
        <v>967039.61</v>
      </c>
      <c r="BH162" s="75">
        <v>1744975.62</v>
      </c>
      <c r="BI162" s="75">
        <v>2100517.33</v>
      </c>
      <c r="BJ162" s="75">
        <v>1066839.6499999999</v>
      </c>
      <c r="BK162" s="75">
        <v>897203.69</v>
      </c>
      <c r="BL162" s="75">
        <v>1178883.53</v>
      </c>
      <c r="BM162" s="75">
        <v>973207.78</v>
      </c>
      <c r="BN162" s="75">
        <v>1473633.42</v>
      </c>
      <c r="BO162" s="75">
        <v>1664038.05</v>
      </c>
      <c r="BP162" s="28">
        <f t="shared" si="1902"/>
        <v>1322440.6950000001</v>
      </c>
      <c r="BQ162" s="29">
        <f t="shared" si="1499"/>
        <v>365.15098374679212</v>
      </c>
      <c r="BR162" s="29">
        <f t="shared" si="1500"/>
        <v>466.35842600513257</v>
      </c>
      <c r="BS162" s="29">
        <f t="shared" si="1501"/>
        <v>434.31779298545763</v>
      </c>
      <c r="BT162" s="29">
        <f t="shared" si="1502"/>
        <v>986.31308810949531</v>
      </c>
      <c r="BU162" s="29">
        <f t="shared" si="1503"/>
        <v>658.41620615911052</v>
      </c>
      <c r="BV162" s="29">
        <f t="shared" si="1504"/>
        <v>679.16240376390067</v>
      </c>
      <c r="BW162" s="29">
        <f t="shared" si="1505"/>
        <v>499.38850299401201</v>
      </c>
      <c r="BX162" s="29">
        <f t="shared" si="1506"/>
        <v>350.42762617621901</v>
      </c>
      <c r="BY162" s="29">
        <f t="shared" si="1507"/>
        <v>392.04783147989735</v>
      </c>
      <c r="BZ162" s="29">
        <f t="shared" si="1508"/>
        <v>775.69506843455952</v>
      </c>
      <c r="CA162" s="29">
        <f t="shared" si="1509"/>
        <v>422.00434987168524</v>
      </c>
      <c r="CB162" s="29">
        <f t="shared" si="1510"/>
        <v>364.19332763045338</v>
      </c>
      <c r="CC162" s="29">
        <f t="shared" si="1511"/>
        <v>426.43284858853718</v>
      </c>
      <c r="CD162" s="29">
        <f t="shared" si="1512"/>
        <v>645.31889221556878</v>
      </c>
      <c r="CE162" s="29">
        <f t="shared" si="1513"/>
        <v>565.27825919589395</v>
      </c>
      <c r="CF162" s="29">
        <f t="shared" si="1514"/>
        <v>1115.4352523524381</v>
      </c>
      <c r="CG162" s="29">
        <f t="shared" si="1515"/>
        <v>865.39307100085546</v>
      </c>
      <c r="CH162" s="29">
        <f t="shared" si="1516"/>
        <v>584.61505560307955</v>
      </c>
      <c r="CI162" s="29">
        <f t="shared" si="1517"/>
        <v>844.94140290846883</v>
      </c>
      <c r="CJ162" s="29">
        <f t="shared" si="1518"/>
        <v>646.8943541488452</v>
      </c>
      <c r="CK162" s="29">
        <f t="shared" si="1519"/>
        <v>806.78880239520959</v>
      </c>
      <c r="CL162" s="29">
        <f t="shared" si="1520"/>
        <v>1048.5003592814371</v>
      </c>
      <c r="CM162" s="29">
        <f t="shared" si="1521"/>
        <v>460.9404234388366</v>
      </c>
      <c r="CN162" s="29">
        <f t="shared" si="1522"/>
        <v>482.4568306244654</v>
      </c>
      <c r="CO162" s="29">
        <f t="shared" si="1523"/>
        <v>726.4443156544055</v>
      </c>
      <c r="CP162" s="29">
        <f t="shared" si="1524"/>
        <v>903.13722840034234</v>
      </c>
      <c r="CQ162" s="29">
        <f t="shared" si="1525"/>
        <v>845.53217279726266</v>
      </c>
      <c r="CR162" s="29">
        <f t="shared" si="1497"/>
        <v>1164.3025449101797</v>
      </c>
      <c r="CS162" s="29">
        <f t="shared" si="2335"/>
        <v>816.52769461077844</v>
      </c>
      <c r="CT162" s="29">
        <f t="shared" si="2335"/>
        <v>570.8124764756202</v>
      </c>
      <c r="CU162" s="29">
        <f t="shared" si="2335"/>
        <v>695.94659538066719</v>
      </c>
      <c r="CV162" s="29">
        <f t="shared" si="2335"/>
        <v>849.15033733572</v>
      </c>
      <c r="CW162" s="29">
        <f t="shared" si="2335"/>
        <v>672.19250280113272</v>
      </c>
      <c r="CX162" s="29">
        <f t="shared" si="1899"/>
        <v>1813.9487683080242</v>
      </c>
      <c r="CY162" s="29">
        <f t="shared" si="1899"/>
        <v>659.94975120270487</v>
      </c>
      <c r="CZ162" s="29">
        <f t="shared" si="1899"/>
        <v>700.30843538478234</v>
      </c>
      <c r="DA162" s="29">
        <f t="shared" si="1899"/>
        <v>664.35078272027374</v>
      </c>
      <c r="DB162" s="29">
        <f t="shared" si="1899"/>
        <v>532.82676218990593</v>
      </c>
      <c r="DC162" s="29">
        <f t="shared" si="1899"/>
        <v>639.25813515825496</v>
      </c>
      <c r="DD162" s="29">
        <f t="shared" si="1899"/>
        <v>1203.654260051326</v>
      </c>
      <c r="DE162" s="29">
        <f t="shared" si="1526"/>
        <v>799.99509409751931</v>
      </c>
      <c r="DF162" s="29">
        <f t="shared" si="1527"/>
        <v>493.01881950384944</v>
      </c>
      <c r="DG162" s="29">
        <f t="shared" si="1528"/>
        <v>878.97816509837469</v>
      </c>
      <c r="DH162" s="29">
        <f t="shared" si="1529"/>
        <v>413.6183105218135</v>
      </c>
      <c r="DI162" s="29">
        <f t="shared" si="1530"/>
        <v>746.35398631308817</v>
      </c>
      <c r="DJ162" s="29">
        <f t="shared" si="1531"/>
        <v>898.42486313088114</v>
      </c>
      <c r="DK162" s="29">
        <f t="shared" si="1531"/>
        <v>456.30438408896487</v>
      </c>
      <c r="DL162" s="29">
        <f t="shared" si="1531"/>
        <v>383.74837040205301</v>
      </c>
      <c r="DM162" s="29">
        <f t="shared" si="1531"/>
        <v>504.22734388366126</v>
      </c>
      <c r="DN162" s="29">
        <f t="shared" si="1772"/>
        <v>416.25653550042773</v>
      </c>
      <c r="DO162" s="29">
        <f t="shared" si="1772"/>
        <v>630.29658682634727</v>
      </c>
      <c r="DP162" s="29">
        <f t="shared" si="1772"/>
        <v>711.73569289991451</v>
      </c>
      <c r="DQ162" s="105">
        <f t="shared" si="1532"/>
        <v>565.62903977758776</v>
      </c>
      <c r="DR162" s="51">
        <v>390400</v>
      </c>
      <c r="DS162" s="51">
        <v>390400</v>
      </c>
      <c r="DT162" s="51">
        <v>390400</v>
      </c>
      <c r="DU162" s="51">
        <v>390400</v>
      </c>
      <c r="DV162" s="51">
        <v>390400</v>
      </c>
      <c r="DW162" s="51">
        <v>390400</v>
      </c>
      <c r="DX162" s="51">
        <v>390400</v>
      </c>
      <c r="DY162" s="51">
        <v>390400</v>
      </c>
      <c r="DZ162" s="51">
        <v>390400</v>
      </c>
      <c r="EA162" s="51">
        <v>390400</v>
      </c>
      <c r="EB162" s="51">
        <v>425536</v>
      </c>
      <c r="EC162" s="51">
        <v>429440</v>
      </c>
      <c r="ED162" s="51">
        <v>429440</v>
      </c>
      <c r="EE162" s="51">
        <v>429440</v>
      </c>
      <c r="EF162" s="51">
        <v>429440</v>
      </c>
      <c r="EG162" s="51">
        <v>429440</v>
      </c>
      <c r="EH162" s="51">
        <v>429440</v>
      </c>
      <c r="EI162" s="51">
        <v>429440</v>
      </c>
      <c r="EJ162" s="51">
        <v>429440</v>
      </c>
      <c r="EK162" s="51">
        <v>429440</v>
      </c>
      <c r="EL162" s="51">
        <v>429440</v>
      </c>
      <c r="EM162" s="51">
        <v>429440</v>
      </c>
      <c r="EN162" s="51">
        <v>464576</v>
      </c>
      <c r="EO162" s="51">
        <v>468480</v>
      </c>
      <c r="EP162" s="51">
        <v>468480</v>
      </c>
      <c r="EQ162" s="51">
        <v>468480</v>
      </c>
      <c r="ER162" s="51">
        <v>468480</v>
      </c>
      <c r="ES162" s="25">
        <v>468480</v>
      </c>
      <c r="ET162" s="25">
        <v>468480</v>
      </c>
      <c r="EU162" s="25">
        <v>468480</v>
      </c>
      <c r="EV162" s="25">
        <v>468480</v>
      </c>
      <c r="EW162" s="25">
        <v>468480</v>
      </c>
      <c r="EX162" s="25">
        <v>468480</v>
      </c>
      <c r="EY162" s="25">
        <v>468480</v>
      </c>
      <c r="EZ162" s="25">
        <v>531725</v>
      </c>
      <c r="FA162" s="25">
        <v>538752</v>
      </c>
      <c r="FB162" s="25">
        <v>538752</v>
      </c>
      <c r="FC162" s="25">
        <v>538752</v>
      </c>
      <c r="FD162" s="25">
        <v>538752</v>
      </c>
      <c r="FE162" s="25">
        <v>538752</v>
      </c>
      <c r="FF162" s="25">
        <v>538752</v>
      </c>
      <c r="FG162" s="25">
        <v>538752</v>
      </c>
      <c r="FH162" s="25">
        <v>538752</v>
      </c>
      <c r="FI162" s="25">
        <v>538752</v>
      </c>
      <c r="FJ162" s="25">
        <v>538752</v>
      </c>
      <c r="FK162" s="25">
        <v>538752</v>
      </c>
      <c r="FL162" s="25">
        <v>538752</v>
      </c>
      <c r="FM162" s="25">
        <v>538752</v>
      </c>
      <c r="FN162" s="25">
        <v>538752</v>
      </c>
      <c r="FO162" s="25">
        <v>538752</v>
      </c>
      <c r="FP162" s="25">
        <v>538752</v>
      </c>
      <c r="FQ162" s="75">
        <v>538752</v>
      </c>
      <c r="FR162" s="28">
        <f t="shared" si="1903"/>
        <v>538752</v>
      </c>
      <c r="FS162" s="51">
        <v>0</v>
      </c>
      <c r="FT162" s="51">
        <v>0</v>
      </c>
      <c r="FU162" s="51">
        <v>0</v>
      </c>
      <c r="FV162" s="51">
        <v>0</v>
      </c>
      <c r="FW162" s="51">
        <v>0</v>
      </c>
      <c r="FX162" s="51">
        <v>0</v>
      </c>
      <c r="FY162" s="51">
        <v>0</v>
      </c>
      <c r="FZ162" s="51">
        <v>0</v>
      </c>
      <c r="GA162" s="51">
        <v>0</v>
      </c>
      <c r="GB162" s="51">
        <v>0</v>
      </c>
      <c r="GC162" s="51">
        <v>0</v>
      </c>
      <c r="GD162" s="51">
        <v>0</v>
      </c>
      <c r="GE162" s="51">
        <v>0</v>
      </c>
      <c r="GF162" s="51">
        <v>0</v>
      </c>
      <c r="GG162" s="51">
        <v>0</v>
      </c>
      <c r="GH162" s="51">
        <v>0</v>
      </c>
      <c r="GI162" s="51">
        <v>0</v>
      </c>
      <c r="GJ162" s="51">
        <v>0</v>
      </c>
      <c r="GK162" s="51">
        <v>0</v>
      </c>
      <c r="GL162" s="51">
        <v>0</v>
      </c>
      <c r="GM162" s="51">
        <v>0</v>
      </c>
      <c r="GN162" s="51">
        <v>0</v>
      </c>
      <c r="GO162" s="51">
        <v>0</v>
      </c>
      <c r="GP162" s="51">
        <v>0</v>
      </c>
      <c r="GQ162" s="25">
        <v>0</v>
      </c>
      <c r="GR162" s="25">
        <v>0</v>
      </c>
      <c r="GS162" s="25">
        <v>0</v>
      </c>
      <c r="GT162" s="25">
        <v>0</v>
      </c>
      <c r="GU162" s="25">
        <v>0</v>
      </c>
      <c r="GV162" s="25">
        <v>0</v>
      </c>
      <c r="GW162" s="25">
        <v>0</v>
      </c>
      <c r="GX162" s="25">
        <v>0</v>
      </c>
      <c r="GY162" s="25">
        <v>0</v>
      </c>
      <c r="GZ162" s="25">
        <v>0</v>
      </c>
      <c r="HA162" s="25">
        <v>0</v>
      </c>
      <c r="HB162" s="25">
        <v>0</v>
      </c>
      <c r="HC162" s="75">
        <v>0</v>
      </c>
      <c r="HD162" s="75">
        <v>0</v>
      </c>
      <c r="HE162" s="75">
        <v>0</v>
      </c>
      <c r="HF162" s="75">
        <v>0</v>
      </c>
      <c r="HG162" s="75">
        <v>0</v>
      </c>
      <c r="HH162" s="75">
        <v>0</v>
      </c>
      <c r="HI162" s="75">
        <v>0</v>
      </c>
      <c r="HJ162" s="75">
        <v>0</v>
      </c>
      <c r="HK162" s="75">
        <v>0</v>
      </c>
      <c r="HL162" s="75">
        <v>0</v>
      </c>
      <c r="HM162" s="75">
        <v>0</v>
      </c>
      <c r="HN162" s="75">
        <v>0</v>
      </c>
      <c r="HO162" s="75">
        <v>0</v>
      </c>
      <c r="HP162" s="75">
        <v>0</v>
      </c>
      <c r="HQ162" s="75">
        <v>0</v>
      </c>
      <c r="HR162" s="75">
        <v>0</v>
      </c>
      <c r="HS162" s="51">
        <f t="shared" si="2470"/>
        <v>390400</v>
      </c>
      <c r="HT162" s="51">
        <f t="shared" si="2471"/>
        <v>390400</v>
      </c>
      <c r="HU162" s="51">
        <f t="shared" si="2472"/>
        <v>390400</v>
      </c>
      <c r="HV162" s="51">
        <f t="shared" si="2473"/>
        <v>390400</v>
      </c>
      <c r="HW162" s="51">
        <f t="shared" si="2474"/>
        <v>390400</v>
      </c>
      <c r="HX162" s="51">
        <f t="shared" si="2475"/>
        <v>390400</v>
      </c>
      <c r="HY162" s="51">
        <f t="shared" si="2476"/>
        <v>390400</v>
      </c>
      <c r="HZ162" s="51">
        <f t="shared" si="2477"/>
        <v>390400</v>
      </c>
      <c r="IA162" s="51">
        <f t="shared" si="2478"/>
        <v>390400</v>
      </c>
      <c r="IB162" s="51">
        <f t="shared" si="2479"/>
        <v>390400</v>
      </c>
      <c r="IC162" s="51">
        <f t="shared" si="2480"/>
        <v>425536</v>
      </c>
      <c r="ID162" s="51">
        <f t="shared" si="2481"/>
        <v>429440</v>
      </c>
      <c r="IE162" s="51">
        <f t="shared" si="2482"/>
        <v>429440</v>
      </c>
      <c r="IF162" s="51">
        <f t="shared" si="2483"/>
        <v>429440</v>
      </c>
      <c r="IG162" s="51">
        <f t="shared" si="2484"/>
        <v>429440</v>
      </c>
      <c r="IH162" s="51">
        <f t="shared" si="2485"/>
        <v>429440</v>
      </c>
      <c r="II162" s="51">
        <f t="shared" si="2486"/>
        <v>429440</v>
      </c>
      <c r="IJ162" s="51">
        <f t="shared" si="2487"/>
        <v>429440</v>
      </c>
      <c r="IK162" s="51">
        <f t="shared" si="2488"/>
        <v>429440</v>
      </c>
      <c r="IL162" s="51">
        <f t="shared" si="2489"/>
        <v>429440</v>
      </c>
      <c r="IM162" s="51">
        <f t="shared" si="2490"/>
        <v>429440</v>
      </c>
      <c r="IN162" s="51">
        <f t="shared" si="2491"/>
        <v>429440</v>
      </c>
      <c r="IO162" s="51">
        <f t="shared" si="2492"/>
        <v>464576</v>
      </c>
      <c r="IP162" s="51">
        <f t="shared" si="2493"/>
        <v>468480</v>
      </c>
      <c r="IQ162" s="51">
        <f t="shared" si="1900"/>
        <v>468480</v>
      </c>
      <c r="IR162" s="51">
        <f t="shared" si="1901"/>
        <v>468480</v>
      </c>
      <c r="IS162" s="51">
        <f t="shared" si="2340"/>
        <v>468480</v>
      </c>
      <c r="IT162" s="51">
        <f t="shared" si="2341"/>
        <v>468480</v>
      </c>
      <c r="IU162" s="51">
        <f t="shared" si="2342"/>
        <v>468480</v>
      </c>
      <c r="IV162" s="51">
        <f t="shared" si="2343"/>
        <v>468480</v>
      </c>
      <c r="IW162" s="51">
        <f t="shared" si="1889"/>
        <v>468480</v>
      </c>
      <c r="IX162" s="25">
        <f t="shared" si="2344"/>
        <v>468480</v>
      </c>
      <c r="IY162" s="25">
        <f t="shared" si="2136"/>
        <v>468480</v>
      </c>
      <c r="IZ162" s="25">
        <f t="shared" si="2137"/>
        <v>468480</v>
      </c>
      <c r="JA162" s="25">
        <f t="shared" si="1896"/>
        <v>531725</v>
      </c>
      <c r="JB162" s="25">
        <f t="shared" si="2498"/>
        <v>538752</v>
      </c>
      <c r="JC162" s="25">
        <f t="shared" si="2499"/>
        <v>538752</v>
      </c>
      <c r="JD162" s="25">
        <f t="shared" si="1892"/>
        <v>538752</v>
      </c>
      <c r="JE162" s="25">
        <f t="shared" si="1893"/>
        <v>538752</v>
      </c>
      <c r="JF162" s="25">
        <f t="shared" si="1897"/>
        <v>538752</v>
      </c>
      <c r="JG162" s="25">
        <f t="shared" si="1898"/>
        <v>538752</v>
      </c>
      <c r="JH162" s="25">
        <f t="shared" si="2336"/>
        <v>538752</v>
      </c>
      <c r="JI162" s="25">
        <f t="shared" si="2337"/>
        <v>538752</v>
      </c>
      <c r="JJ162" s="25">
        <f t="shared" si="2494"/>
        <v>538752</v>
      </c>
      <c r="JK162" s="25">
        <f t="shared" si="2495"/>
        <v>538752</v>
      </c>
      <c r="JL162" s="25">
        <f t="shared" si="2496"/>
        <v>538752</v>
      </c>
      <c r="JM162" s="25">
        <f t="shared" si="2497"/>
        <v>538752</v>
      </c>
      <c r="JN162" s="25">
        <f t="shared" si="2338"/>
        <v>538752</v>
      </c>
      <c r="JO162" s="25">
        <f t="shared" si="2339"/>
        <v>538752</v>
      </c>
      <c r="JP162" s="25">
        <f t="shared" si="2065"/>
        <v>538752</v>
      </c>
      <c r="JQ162" s="25">
        <f t="shared" si="2066"/>
        <v>538752</v>
      </c>
      <c r="JR162" s="25">
        <f t="shared" si="2067"/>
        <v>538752</v>
      </c>
      <c r="JS162" s="28">
        <f t="shared" si="1941"/>
        <v>538752</v>
      </c>
      <c r="JT162" s="30">
        <f t="shared" si="2301"/>
        <v>99.988218601291848</v>
      </c>
      <c r="JU162" s="30">
        <f t="shared" si="2302"/>
        <v>99.988218601291848</v>
      </c>
      <c r="JV162" s="30">
        <f t="shared" si="2303"/>
        <v>99.988218601291848</v>
      </c>
      <c r="JW162" s="30">
        <f t="shared" si="2304"/>
        <v>99.988218601291848</v>
      </c>
      <c r="JX162" s="30">
        <f t="shared" si="2305"/>
        <v>99.988218601291848</v>
      </c>
      <c r="JY162" s="30">
        <f t="shared" si="2306"/>
        <v>99.988218601291848</v>
      </c>
      <c r="JZ162" s="30">
        <f t="shared" si="2307"/>
        <v>99.988218601291848</v>
      </c>
      <c r="KA162" s="30">
        <f t="shared" si="2308"/>
        <v>99.988218601291848</v>
      </c>
      <c r="KB162" s="30">
        <f t="shared" si="2309"/>
        <v>99.988218601291848</v>
      </c>
      <c r="KC162" s="30">
        <f t="shared" si="2310"/>
        <v>99.988218601291848</v>
      </c>
      <c r="KD162" s="30">
        <f t="shared" si="2311"/>
        <v>108.98715827540812</v>
      </c>
      <c r="KE162" s="30">
        <f t="shared" si="2312"/>
        <v>109.98704046142105</v>
      </c>
      <c r="KF162" s="30">
        <f t="shared" si="2313"/>
        <v>109.98704046142105</v>
      </c>
      <c r="KG162" s="30">
        <f t="shared" si="2314"/>
        <v>109.98704046142105</v>
      </c>
      <c r="KH162" s="30">
        <f t="shared" si="2315"/>
        <v>109.98704046142105</v>
      </c>
      <c r="KI162" s="30">
        <f t="shared" si="2316"/>
        <v>109.98704046142105</v>
      </c>
      <c r="KJ162" s="30">
        <f t="shared" si="2317"/>
        <v>109.98704046142105</v>
      </c>
      <c r="KK162" s="30">
        <f t="shared" si="2318"/>
        <v>109.98704046142105</v>
      </c>
      <c r="KL162" s="30">
        <f t="shared" si="2319"/>
        <v>109.98704046142105</v>
      </c>
      <c r="KM162" s="30">
        <f t="shared" si="2320"/>
        <v>109.98704046142105</v>
      </c>
      <c r="KN162" s="30">
        <f t="shared" si="2321"/>
        <v>109.98704046142105</v>
      </c>
      <c r="KO162" s="30">
        <f t="shared" si="2322"/>
        <v>109.98704046142105</v>
      </c>
      <c r="KP162" s="30">
        <f t="shared" si="2323"/>
        <v>118.9859801355373</v>
      </c>
      <c r="KQ162" s="30">
        <f t="shared" si="2324"/>
        <v>119.98586232155023</v>
      </c>
      <c r="KR162" s="30">
        <f t="shared" si="2325"/>
        <v>119.98586232155023</v>
      </c>
      <c r="KS162" s="30">
        <f t="shared" si="2326"/>
        <v>119.98586232155023</v>
      </c>
      <c r="KT162" s="30">
        <f t="shared" si="2327"/>
        <v>119.98586232155023</v>
      </c>
      <c r="KU162" s="30">
        <f t="shared" si="2328"/>
        <v>119.98586232155023</v>
      </c>
      <c r="KV162" s="30">
        <f t="shared" si="2329"/>
        <v>119.98586232155023</v>
      </c>
      <c r="KW162" s="30">
        <f t="shared" si="2330"/>
        <v>119.98586232155023</v>
      </c>
      <c r="KX162" s="30">
        <f t="shared" si="2331"/>
        <v>119.98586232155023</v>
      </c>
      <c r="KY162" s="30">
        <f t="shared" si="2332"/>
        <v>119.98586232155023</v>
      </c>
      <c r="KZ162" s="30">
        <f t="shared" si="2333"/>
        <v>119.98586232155023</v>
      </c>
      <c r="LA162" s="30">
        <f t="shared" si="2334"/>
        <v>119.98586232155023</v>
      </c>
      <c r="LB162" s="30">
        <f t="shared" si="2334"/>
        <v>136.18400495843215</v>
      </c>
      <c r="LC162" s="30">
        <f t="shared" si="2334"/>
        <v>137.98374166978277</v>
      </c>
      <c r="LD162" s="30">
        <f t="shared" si="2334"/>
        <v>137.98374166978277</v>
      </c>
      <c r="LE162" s="30">
        <f t="shared" si="2300"/>
        <v>137.98374166978277</v>
      </c>
      <c r="LF162" s="30">
        <f t="shared" si="2300"/>
        <v>137.98374166978277</v>
      </c>
      <c r="LG162" s="30">
        <f t="shared" si="2300"/>
        <v>137.98374166978277</v>
      </c>
      <c r="LH162" s="30">
        <f t="shared" si="2300"/>
        <v>137.98374166978277</v>
      </c>
      <c r="LI162" s="30">
        <f t="shared" si="2300"/>
        <v>137.98374166978277</v>
      </c>
      <c r="LJ162" s="30">
        <f t="shared" si="2300"/>
        <v>137.98374166978277</v>
      </c>
      <c r="LK162" s="30">
        <f t="shared" si="2300"/>
        <v>137.98374166978277</v>
      </c>
      <c r="LL162" s="30">
        <f t="shared" si="2300"/>
        <v>137.98374166978277</v>
      </c>
      <c r="LM162" s="30">
        <f t="shared" si="2300"/>
        <v>137.98374166978277</v>
      </c>
      <c r="LN162" s="30">
        <f t="shared" si="2300"/>
        <v>137.98374166978277</v>
      </c>
      <c r="LO162" s="30">
        <f t="shared" si="2300"/>
        <v>137.98374166978277</v>
      </c>
      <c r="LP162" s="30">
        <f t="shared" si="2300"/>
        <v>137.98374166978277</v>
      </c>
      <c r="LQ162" s="30">
        <f t="shared" si="2300"/>
        <v>137.98374166978277</v>
      </c>
      <c r="LR162" s="30">
        <f t="shared" si="2300"/>
        <v>137.98374166978277</v>
      </c>
      <c r="LS162" s="30">
        <f t="shared" si="2300"/>
        <v>137.98374166978277</v>
      </c>
      <c r="LT162" s="69">
        <f t="shared" si="1976"/>
        <v>137.98374166978277</v>
      </c>
      <c r="LU162" s="40">
        <f t="shared" si="1977"/>
        <v>137.98374166978277</v>
      </c>
      <c r="LV162" s="40">
        <f t="shared" si="1978"/>
        <v>0</v>
      </c>
    </row>
    <row r="163" spans="1:334" x14ac:dyDescent="0.25">
      <c r="A163" s="21">
        <f t="shared" si="1979"/>
        <v>162</v>
      </c>
      <c r="B163" s="22" t="s">
        <v>109</v>
      </c>
      <c r="C163" s="21" t="s">
        <v>597</v>
      </c>
      <c r="D163" s="22" t="s">
        <v>7</v>
      </c>
      <c r="E163" s="23" t="s">
        <v>915</v>
      </c>
      <c r="F163" s="21" t="s">
        <v>1171</v>
      </c>
      <c r="G163" s="23" t="s">
        <v>117</v>
      </c>
      <c r="H163" s="24" t="s">
        <v>289</v>
      </c>
      <c r="I163" s="21" t="s">
        <v>196</v>
      </c>
      <c r="J163" s="94">
        <v>41297</v>
      </c>
      <c r="K163" s="94">
        <v>43030</v>
      </c>
      <c r="L163" s="21" t="s">
        <v>275</v>
      </c>
      <c r="M163" s="51">
        <v>1490</v>
      </c>
      <c r="N163" s="51">
        <v>2488.3000000000002</v>
      </c>
      <c r="O163" s="26">
        <v>0.1</v>
      </c>
      <c r="P163" s="52">
        <v>2081684</v>
      </c>
      <c r="Q163" s="52">
        <v>3116540</v>
      </c>
      <c r="R163" s="52">
        <v>3032562</v>
      </c>
      <c r="S163" s="52">
        <v>2906128</v>
      </c>
      <c r="T163" s="51">
        <v>3303126</v>
      </c>
      <c r="U163" s="51">
        <v>2381877</v>
      </c>
      <c r="V163" s="51">
        <v>3025512</v>
      </c>
      <c r="W163" s="51">
        <v>3004275</v>
      </c>
      <c r="X163" s="51">
        <v>3560834</v>
      </c>
      <c r="Y163" s="51">
        <v>3187182</v>
      </c>
      <c r="Z163" s="51">
        <v>3029856</v>
      </c>
      <c r="AA163" s="51">
        <v>3300000</v>
      </c>
      <c r="AB163" s="51">
        <v>3664246</v>
      </c>
      <c r="AC163" s="51">
        <v>4064041</v>
      </c>
      <c r="AD163" s="51">
        <v>3070106</v>
      </c>
      <c r="AE163" s="51">
        <v>3679264</v>
      </c>
      <c r="AF163" s="51">
        <v>3791046</v>
      </c>
      <c r="AG163" s="51">
        <v>2676944</v>
      </c>
      <c r="AH163" s="51">
        <v>3513171</v>
      </c>
      <c r="AI163" s="51">
        <v>3313125</v>
      </c>
      <c r="AJ163" s="51">
        <v>3530537</v>
      </c>
      <c r="AK163" s="51">
        <v>4898516</v>
      </c>
      <c r="AL163" s="51">
        <v>3462153</v>
      </c>
      <c r="AM163" s="51">
        <v>3469468</v>
      </c>
      <c r="AN163" s="51">
        <v>4004606</v>
      </c>
      <c r="AO163" s="51">
        <v>4358567</v>
      </c>
      <c r="AP163" s="51">
        <v>4355084</v>
      </c>
      <c r="AQ163" s="51">
        <v>3771391</v>
      </c>
      <c r="AR163" s="51">
        <v>4680948</v>
      </c>
      <c r="AS163" s="51">
        <v>3945684</v>
      </c>
      <c r="AT163" s="51">
        <v>4094171</v>
      </c>
      <c r="AU163" s="25">
        <v>3619193.8079451071</v>
      </c>
      <c r="AV163" s="25">
        <v>3186243.5064796605</v>
      </c>
      <c r="AW163" s="25">
        <v>4727430</v>
      </c>
      <c r="AX163" s="25">
        <v>3890748</v>
      </c>
      <c r="AY163" s="25">
        <v>4008830</v>
      </c>
      <c r="AZ163" s="25">
        <v>4422254</v>
      </c>
      <c r="BA163" s="25">
        <v>4667614.2476060875</v>
      </c>
      <c r="BB163" s="25">
        <v>3755622</v>
      </c>
      <c r="BC163" s="25">
        <v>4937914</v>
      </c>
      <c r="BD163" s="75">
        <v>4465083</v>
      </c>
      <c r="BE163" s="75">
        <v>3884150</v>
      </c>
      <c r="BF163" s="75">
        <v>4269024</v>
      </c>
      <c r="BG163" s="75">
        <v>3874604</v>
      </c>
      <c r="BH163" s="75">
        <v>5635486</v>
      </c>
      <c r="BI163" s="75">
        <v>5489244</v>
      </c>
      <c r="BJ163" s="75">
        <v>4982539</v>
      </c>
      <c r="BK163" s="75">
        <v>5141590</v>
      </c>
      <c r="BL163" s="75">
        <v>6460566</v>
      </c>
      <c r="BM163" s="75">
        <v>5215873</v>
      </c>
      <c r="BN163" s="75">
        <v>5595437</v>
      </c>
      <c r="BO163" s="75">
        <v>5851827</v>
      </c>
      <c r="BP163" s="28">
        <f t="shared" si="1902"/>
        <v>5780925.75</v>
      </c>
      <c r="BQ163" s="29">
        <f t="shared" si="1499"/>
        <v>1397.1033557046981</v>
      </c>
      <c r="BR163" s="29">
        <f t="shared" si="1500"/>
        <v>2091.6375838926174</v>
      </c>
      <c r="BS163" s="29">
        <f t="shared" si="1501"/>
        <v>2035.276510067114</v>
      </c>
      <c r="BT163" s="29">
        <f t="shared" si="1502"/>
        <v>1950.4214765100671</v>
      </c>
      <c r="BU163" s="29">
        <f t="shared" si="1503"/>
        <v>2216.8630872483222</v>
      </c>
      <c r="BV163" s="29">
        <f t="shared" si="1504"/>
        <v>1598.575167785235</v>
      </c>
      <c r="BW163" s="29">
        <f t="shared" si="1505"/>
        <v>2030.544966442953</v>
      </c>
      <c r="BX163" s="29">
        <f t="shared" si="1506"/>
        <v>2016.2919463087248</v>
      </c>
      <c r="BY163" s="29">
        <f t="shared" si="1507"/>
        <v>2389.821476510067</v>
      </c>
      <c r="BZ163" s="29">
        <f t="shared" si="1508"/>
        <v>2139.0483221476511</v>
      </c>
      <c r="CA163" s="29">
        <f t="shared" si="1509"/>
        <v>2033.4604026845639</v>
      </c>
      <c r="CB163" s="29">
        <f t="shared" si="1510"/>
        <v>2214.7651006711408</v>
      </c>
      <c r="CC163" s="29">
        <f t="shared" si="1511"/>
        <v>2459.2255033557049</v>
      </c>
      <c r="CD163" s="29">
        <f t="shared" si="1512"/>
        <v>2727.5442953020133</v>
      </c>
      <c r="CE163" s="29">
        <f t="shared" si="1513"/>
        <v>2060.4738255033558</v>
      </c>
      <c r="CF163" s="29">
        <f t="shared" si="1514"/>
        <v>2469.3046979865771</v>
      </c>
      <c r="CG163" s="29">
        <f t="shared" si="1515"/>
        <v>2544.3261744966444</v>
      </c>
      <c r="CH163" s="29">
        <f t="shared" si="1516"/>
        <v>1796.606711409396</v>
      </c>
      <c r="CI163" s="29">
        <f t="shared" si="1517"/>
        <v>2357.8328859060402</v>
      </c>
      <c r="CJ163" s="29">
        <f t="shared" si="1518"/>
        <v>2223.5738255033557</v>
      </c>
      <c r="CK163" s="29">
        <f t="shared" si="1519"/>
        <v>2369.4879194630871</v>
      </c>
      <c r="CL163" s="29">
        <f t="shared" si="1520"/>
        <v>3287.5946308724833</v>
      </c>
      <c r="CM163" s="29">
        <f t="shared" si="1521"/>
        <v>2323.5926174496644</v>
      </c>
      <c r="CN163" s="29">
        <f t="shared" si="1522"/>
        <v>2328.5020134228189</v>
      </c>
      <c r="CO163" s="29">
        <f t="shared" si="1523"/>
        <v>2687.6550335570469</v>
      </c>
      <c r="CP163" s="29">
        <f t="shared" si="1524"/>
        <v>2925.2127516778523</v>
      </c>
      <c r="CQ163" s="29">
        <f t="shared" si="1525"/>
        <v>2922.8751677852347</v>
      </c>
      <c r="CR163" s="29">
        <f t="shared" si="1497"/>
        <v>2531.1348993288589</v>
      </c>
      <c r="CS163" s="29">
        <f t="shared" si="2335"/>
        <v>3141.5758389261746</v>
      </c>
      <c r="CT163" s="29">
        <f t="shared" si="2335"/>
        <v>2648.1100671140939</v>
      </c>
      <c r="CU163" s="29">
        <f t="shared" si="2335"/>
        <v>2747.7657718120804</v>
      </c>
      <c r="CV163" s="29">
        <f t="shared" si="2335"/>
        <v>2428.9891328490653</v>
      </c>
      <c r="CW163" s="29">
        <f t="shared" si="2335"/>
        <v>2138.4184607246043</v>
      </c>
      <c r="CX163" s="29">
        <f t="shared" si="1899"/>
        <v>3172.7718120805371</v>
      </c>
      <c r="CY163" s="29">
        <f t="shared" si="1899"/>
        <v>2611.2402684563758</v>
      </c>
      <c r="CZ163" s="29">
        <f t="shared" si="1899"/>
        <v>2690.489932885906</v>
      </c>
      <c r="DA163" s="29">
        <f t="shared" si="1899"/>
        <v>2967.9557046979867</v>
      </c>
      <c r="DB163" s="29">
        <f t="shared" si="1899"/>
        <v>3132.627011816166</v>
      </c>
      <c r="DC163" s="29">
        <f t="shared" si="1899"/>
        <v>2520.5516778523488</v>
      </c>
      <c r="DD163" s="29">
        <f t="shared" si="1899"/>
        <v>3314.0362416107382</v>
      </c>
      <c r="DE163" s="29">
        <f t="shared" si="1526"/>
        <v>2996.7</v>
      </c>
      <c r="DF163" s="29">
        <f t="shared" si="1527"/>
        <v>2606.8120805369126</v>
      </c>
      <c r="DG163" s="29">
        <f t="shared" si="1528"/>
        <v>2865.1167785234898</v>
      </c>
      <c r="DH163" s="29">
        <f t="shared" si="1529"/>
        <v>2600.4053691275167</v>
      </c>
      <c r="DI163" s="29">
        <f t="shared" si="1530"/>
        <v>3782.2053691275169</v>
      </c>
      <c r="DJ163" s="29">
        <f t="shared" si="1531"/>
        <v>3684.0563758389262</v>
      </c>
      <c r="DK163" s="29">
        <f t="shared" si="1531"/>
        <v>3343.9859060402687</v>
      </c>
      <c r="DL163" s="29">
        <f t="shared" si="1531"/>
        <v>3450.7315436241611</v>
      </c>
      <c r="DM163" s="29">
        <f t="shared" si="1531"/>
        <v>4335.9503355704701</v>
      </c>
      <c r="DN163" s="29">
        <f t="shared" si="1772"/>
        <v>3500.5859060402686</v>
      </c>
      <c r="DO163" s="29">
        <f t="shared" si="1772"/>
        <v>3755.326845637584</v>
      </c>
      <c r="DP163" s="29">
        <f t="shared" si="1772"/>
        <v>3927.4006711409397</v>
      </c>
      <c r="DQ163" s="105">
        <f t="shared" si="1532"/>
        <v>3879.8159395973153</v>
      </c>
      <c r="DR163" s="51">
        <v>323440</v>
      </c>
      <c r="DS163" s="51">
        <v>323440</v>
      </c>
      <c r="DT163" s="51">
        <v>323440</v>
      </c>
      <c r="DU163" s="51">
        <v>323440</v>
      </c>
      <c r="DV163" s="51">
        <v>323440</v>
      </c>
      <c r="DW163" s="51">
        <v>323440</v>
      </c>
      <c r="DX163" s="51">
        <v>323440</v>
      </c>
      <c r="DY163" s="51">
        <v>323440</v>
      </c>
      <c r="DZ163" s="51">
        <v>323440</v>
      </c>
      <c r="EA163" s="51">
        <v>326757</v>
      </c>
      <c r="EB163" s="51">
        <v>335880</v>
      </c>
      <c r="EC163" s="51">
        <v>335880</v>
      </c>
      <c r="ED163" s="51">
        <v>335880</v>
      </c>
      <c r="EE163" s="51">
        <v>335880</v>
      </c>
      <c r="EF163" s="51">
        <v>335880</v>
      </c>
      <c r="EG163" s="51">
        <v>335880</v>
      </c>
      <c r="EH163" s="51">
        <v>335880</v>
      </c>
      <c r="EI163" s="51">
        <v>335880</v>
      </c>
      <c r="EJ163" s="51">
        <v>335880</v>
      </c>
      <c r="EK163" s="51">
        <v>335880</v>
      </c>
      <c r="EL163" s="51">
        <v>335880</v>
      </c>
      <c r="EM163" s="51">
        <v>339197</v>
      </c>
      <c r="EN163" s="51">
        <v>348320</v>
      </c>
      <c r="EO163" s="51">
        <v>348320</v>
      </c>
      <c r="EP163" s="51">
        <v>348320</v>
      </c>
      <c r="EQ163" s="51">
        <v>348320</v>
      </c>
      <c r="ER163" s="51">
        <v>348320</v>
      </c>
      <c r="ES163" s="25">
        <v>348320</v>
      </c>
      <c r="ET163" s="25">
        <v>348320</v>
      </c>
      <c r="EU163" s="25">
        <v>348320</v>
      </c>
      <c r="EV163" s="25">
        <v>348320</v>
      </c>
      <c r="EW163" s="25">
        <v>348320</v>
      </c>
      <c r="EX163" s="25">
        <v>348320</v>
      </c>
      <c r="EY163" s="25">
        <v>362253</v>
      </c>
      <c r="EZ163" s="25">
        <v>400568</v>
      </c>
      <c r="FA163" s="25">
        <v>400568</v>
      </c>
      <c r="FB163" s="25">
        <v>400568</v>
      </c>
      <c r="FC163" s="25">
        <v>400568</v>
      </c>
      <c r="FD163" s="25">
        <v>400568</v>
      </c>
      <c r="FE163" s="25">
        <v>400568</v>
      </c>
      <c r="FF163" s="25">
        <v>400568</v>
      </c>
      <c r="FG163" s="25">
        <v>400568</v>
      </c>
      <c r="FH163" s="25">
        <v>400568</v>
      </c>
      <c r="FI163" s="25">
        <v>400568</v>
      </c>
      <c r="FJ163" s="25">
        <v>400568</v>
      </c>
      <c r="FK163" s="25">
        <v>400568</v>
      </c>
      <c r="FL163" s="25">
        <v>400568</v>
      </c>
      <c r="FM163" s="25">
        <v>400568</v>
      </c>
      <c r="FN163" s="25">
        <v>400568</v>
      </c>
      <c r="FO163" s="25">
        <v>400568</v>
      </c>
      <c r="FP163" s="25">
        <v>400568</v>
      </c>
      <c r="FQ163" s="75">
        <v>400568</v>
      </c>
      <c r="FR163" s="28">
        <f t="shared" si="1903"/>
        <v>400568</v>
      </c>
      <c r="FS163" s="51">
        <v>0</v>
      </c>
      <c r="FT163" s="51">
        <v>0</v>
      </c>
      <c r="FU163" s="51">
        <v>0</v>
      </c>
      <c r="FV163" s="51">
        <v>0</v>
      </c>
      <c r="FW163" s="51">
        <v>6873</v>
      </c>
      <c r="FX163" s="51">
        <v>0</v>
      </c>
      <c r="FY163" s="51">
        <v>0</v>
      </c>
      <c r="FZ163" s="51">
        <v>0</v>
      </c>
      <c r="GA163" s="51">
        <v>0</v>
      </c>
      <c r="GB163" s="51">
        <v>0</v>
      </c>
      <c r="GC163" s="51">
        <v>0</v>
      </c>
      <c r="GD163" s="51">
        <v>0</v>
      </c>
      <c r="GE163" s="51">
        <v>30544.600000000035</v>
      </c>
      <c r="GF163" s="51">
        <v>70524.100000000035</v>
      </c>
      <c r="GG163" s="51">
        <v>0</v>
      </c>
      <c r="GH163" s="51">
        <v>32046.400000000023</v>
      </c>
      <c r="GI163" s="51">
        <v>43224.600000000035</v>
      </c>
      <c r="GJ163" s="51">
        <v>0</v>
      </c>
      <c r="GK163" s="51">
        <v>15437.100000000035</v>
      </c>
      <c r="GL163" s="51">
        <v>0</v>
      </c>
      <c r="GM163" s="51">
        <v>17173.700000000012</v>
      </c>
      <c r="GN163" s="51">
        <v>0</v>
      </c>
      <c r="GO163" s="51">
        <v>0</v>
      </c>
      <c r="GP163" s="51">
        <v>0</v>
      </c>
      <c r="GQ163" s="25">
        <v>52141</v>
      </c>
      <c r="GR163" s="25">
        <v>87537</v>
      </c>
      <c r="GS163" s="25">
        <v>87188</v>
      </c>
      <c r="GT163" s="25">
        <v>28819</v>
      </c>
      <c r="GU163" s="25">
        <v>119775</v>
      </c>
      <c r="GV163" s="25">
        <v>46248</v>
      </c>
      <c r="GW163" s="25">
        <v>61097</v>
      </c>
      <c r="GX163" s="25">
        <v>0</v>
      </c>
      <c r="GY163" s="25">
        <v>0</v>
      </c>
      <c r="GZ163" s="25">
        <v>110490</v>
      </c>
      <c r="HA163" s="25">
        <v>0</v>
      </c>
      <c r="HB163" s="25">
        <v>315</v>
      </c>
      <c r="HC163" s="25">
        <v>41657</v>
      </c>
      <c r="HD163" s="25">
        <v>44464</v>
      </c>
      <c r="HE163" s="75">
        <v>0</v>
      </c>
      <c r="HF163" s="75">
        <v>93223</v>
      </c>
      <c r="HG163" s="75">
        <v>50258</v>
      </c>
      <c r="HH163" s="75">
        <v>0</v>
      </c>
      <c r="HI163" s="75">
        <v>26334</v>
      </c>
      <c r="HJ163" s="75">
        <v>0</v>
      </c>
      <c r="HK163" s="75">
        <v>97187</v>
      </c>
      <c r="HL163" s="75">
        <v>148356</v>
      </c>
      <c r="HM163" s="75">
        <v>97686</v>
      </c>
      <c r="HN163" s="75">
        <v>113591</v>
      </c>
      <c r="HO163" s="75">
        <v>169324.09999999998</v>
      </c>
      <c r="HP163" s="75">
        <v>121019</v>
      </c>
      <c r="HQ163" s="75">
        <v>158976</v>
      </c>
      <c r="HR163" s="75">
        <v>177926</v>
      </c>
      <c r="HS163" s="51">
        <f t="shared" si="2470"/>
        <v>323440</v>
      </c>
      <c r="HT163" s="51">
        <f t="shared" si="2471"/>
        <v>323440</v>
      </c>
      <c r="HU163" s="51">
        <f t="shared" si="2472"/>
        <v>323440</v>
      </c>
      <c r="HV163" s="51">
        <f t="shared" si="2473"/>
        <v>323440</v>
      </c>
      <c r="HW163" s="51">
        <f t="shared" si="2474"/>
        <v>330313</v>
      </c>
      <c r="HX163" s="51">
        <f t="shared" si="2475"/>
        <v>323440</v>
      </c>
      <c r="HY163" s="51">
        <f t="shared" si="2476"/>
        <v>323440</v>
      </c>
      <c r="HZ163" s="51">
        <f t="shared" si="2477"/>
        <v>323440</v>
      </c>
      <c r="IA163" s="51">
        <f t="shared" si="2478"/>
        <v>323440</v>
      </c>
      <c r="IB163" s="51">
        <f t="shared" si="2479"/>
        <v>326757</v>
      </c>
      <c r="IC163" s="51">
        <f t="shared" si="2480"/>
        <v>335880</v>
      </c>
      <c r="ID163" s="51">
        <f t="shared" si="2481"/>
        <v>335880</v>
      </c>
      <c r="IE163" s="51">
        <f t="shared" si="2482"/>
        <v>366424.60000000003</v>
      </c>
      <c r="IF163" s="51">
        <f t="shared" si="2483"/>
        <v>406404.10000000003</v>
      </c>
      <c r="IG163" s="51">
        <f t="shared" si="2484"/>
        <v>335880</v>
      </c>
      <c r="IH163" s="51">
        <f t="shared" si="2485"/>
        <v>367926.4</v>
      </c>
      <c r="II163" s="51">
        <f t="shared" si="2486"/>
        <v>379104.60000000003</v>
      </c>
      <c r="IJ163" s="51">
        <f t="shared" si="2487"/>
        <v>335880</v>
      </c>
      <c r="IK163" s="51">
        <f t="shared" si="2488"/>
        <v>351317.10000000003</v>
      </c>
      <c r="IL163" s="51">
        <f t="shared" si="2489"/>
        <v>335880</v>
      </c>
      <c r="IM163" s="51">
        <f t="shared" si="2490"/>
        <v>353053.7</v>
      </c>
      <c r="IN163" s="51">
        <f t="shared" si="2491"/>
        <v>339197</v>
      </c>
      <c r="IO163" s="51">
        <f t="shared" si="2492"/>
        <v>348320</v>
      </c>
      <c r="IP163" s="51">
        <f t="shared" si="2493"/>
        <v>348320</v>
      </c>
      <c r="IQ163" s="51">
        <f t="shared" si="1900"/>
        <v>400461</v>
      </c>
      <c r="IR163" s="51">
        <f t="shared" si="1901"/>
        <v>435857</v>
      </c>
      <c r="IS163" s="51">
        <f t="shared" si="2340"/>
        <v>435508</v>
      </c>
      <c r="IT163" s="51">
        <f t="shared" si="2341"/>
        <v>377139</v>
      </c>
      <c r="IU163" s="51">
        <f t="shared" si="2342"/>
        <v>468095</v>
      </c>
      <c r="IV163" s="51">
        <f t="shared" si="2343"/>
        <v>394568</v>
      </c>
      <c r="IW163" s="51">
        <f t="shared" si="1889"/>
        <v>409417</v>
      </c>
      <c r="IX163" s="25">
        <f t="shared" si="2344"/>
        <v>348320</v>
      </c>
      <c r="IY163" s="25">
        <f t="shared" si="2136"/>
        <v>348320</v>
      </c>
      <c r="IZ163" s="25">
        <f t="shared" si="2137"/>
        <v>472743</v>
      </c>
      <c r="JA163" s="25">
        <f t="shared" si="1896"/>
        <v>400568</v>
      </c>
      <c r="JB163" s="25">
        <f t="shared" si="2498"/>
        <v>400883</v>
      </c>
      <c r="JC163" s="25">
        <f t="shared" si="2499"/>
        <v>442225</v>
      </c>
      <c r="JD163" s="25">
        <f t="shared" si="1892"/>
        <v>445032</v>
      </c>
      <c r="JE163" s="25">
        <f t="shared" si="1893"/>
        <v>400568</v>
      </c>
      <c r="JF163" s="25">
        <f t="shared" ref="JF163:JF175" si="2500">+FE163+HF163</f>
        <v>493791</v>
      </c>
      <c r="JG163" s="25">
        <f t="shared" ref="JG163:JG175" si="2501">+FF163+HG163</f>
        <v>450826</v>
      </c>
      <c r="JH163" s="25">
        <f t="shared" si="2336"/>
        <v>400568</v>
      </c>
      <c r="JI163" s="25">
        <f t="shared" si="2337"/>
        <v>426902</v>
      </c>
      <c r="JJ163" s="25">
        <f t="shared" si="2494"/>
        <v>400568</v>
      </c>
      <c r="JK163" s="25">
        <f t="shared" si="2495"/>
        <v>497755</v>
      </c>
      <c r="JL163" s="25">
        <f t="shared" si="2496"/>
        <v>548924</v>
      </c>
      <c r="JM163" s="25">
        <f t="shared" si="2497"/>
        <v>498254</v>
      </c>
      <c r="JN163" s="25">
        <f t="shared" si="2338"/>
        <v>514159</v>
      </c>
      <c r="JO163" s="25">
        <f t="shared" si="2339"/>
        <v>569892.1</v>
      </c>
      <c r="JP163" s="25">
        <f t="shared" si="2065"/>
        <v>521587</v>
      </c>
      <c r="JQ163" s="25">
        <f t="shared" si="2066"/>
        <v>559544</v>
      </c>
      <c r="JR163" s="25">
        <f t="shared" si="2067"/>
        <v>578494</v>
      </c>
      <c r="JS163" s="28">
        <f t="shared" si="1941"/>
        <v>557379.27500000002</v>
      </c>
      <c r="JT163" s="30">
        <f t="shared" si="2301"/>
        <v>129.98432664871598</v>
      </c>
      <c r="JU163" s="30">
        <f t="shared" si="2302"/>
        <v>129.98432664871598</v>
      </c>
      <c r="JV163" s="30">
        <f t="shared" si="2303"/>
        <v>129.98432664871598</v>
      </c>
      <c r="JW163" s="30">
        <f t="shared" si="2304"/>
        <v>129.98432664871598</v>
      </c>
      <c r="JX163" s="30">
        <f t="shared" si="2305"/>
        <v>132.74645340192097</v>
      </c>
      <c r="JY163" s="30">
        <f t="shared" si="2306"/>
        <v>129.98432664871598</v>
      </c>
      <c r="JZ163" s="30">
        <f t="shared" si="2307"/>
        <v>129.98432664871598</v>
      </c>
      <c r="KA163" s="30">
        <f t="shared" si="2308"/>
        <v>129.98432664871598</v>
      </c>
      <c r="KB163" s="30">
        <f t="shared" si="2309"/>
        <v>129.98432664871598</v>
      </c>
      <c r="KC163" s="30">
        <f t="shared" si="2310"/>
        <v>131.31736526946108</v>
      </c>
      <c r="KD163" s="30">
        <f t="shared" si="2311"/>
        <v>134.98372382751276</v>
      </c>
      <c r="KE163" s="30">
        <f t="shared" si="2312"/>
        <v>134.98372382751276</v>
      </c>
      <c r="KF163" s="30">
        <f t="shared" si="2313"/>
        <v>147.25901217698831</v>
      </c>
      <c r="KG163" s="30">
        <f t="shared" si="2314"/>
        <v>163.32600570670741</v>
      </c>
      <c r="KH163" s="30">
        <f t="shared" si="2315"/>
        <v>134.98372382751276</v>
      </c>
      <c r="KI163" s="30">
        <f t="shared" si="2316"/>
        <v>147.8625567656633</v>
      </c>
      <c r="KJ163" s="30">
        <f t="shared" si="2317"/>
        <v>152.35486074830206</v>
      </c>
      <c r="KK163" s="30">
        <f t="shared" si="2318"/>
        <v>134.98372382751276</v>
      </c>
      <c r="KL163" s="30">
        <f t="shared" si="2319"/>
        <v>141.18759795844554</v>
      </c>
      <c r="KM163" s="30">
        <f t="shared" si="2320"/>
        <v>134.98372382751276</v>
      </c>
      <c r="KN163" s="30">
        <f t="shared" si="2321"/>
        <v>141.88550415946631</v>
      </c>
      <c r="KO163" s="30">
        <f t="shared" si="2322"/>
        <v>136.31676244825783</v>
      </c>
      <c r="KP163" s="30">
        <f t="shared" si="2323"/>
        <v>139.98312100630952</v>
      </c>
      <c r="KQ163" s="30">
        <f t="shared" si="2324"/>
        <v>139.98312100630952</v>
      </c>
      <c r="KR163" s="30">
        <f t="shared" si="2325"/>
        <v>160.93758791142545</v>
      </c>
      <c r="KS163" s="30">
        <f t="shared" si="2326"/>
        <v>175.16256078447131</v>
      </c>
      <c r="KT163" s="30">
        <f t="shared" si="2327"/>
        <v>175.02230438451954</v>
      </c>
      <c r="KU163" s="30">
        <f t="shared" si="2328"/>
        <v>151.56492384358799</v>
      </c>
      <c r="KV163" s="30">
        <f t="shared" si="2329"/>
        <v>188.11839408431459</v>
      </c>
      <c r="KW163" s="30">
        <f t="shared" si="2330"/>
        <v>158.56930434433147</v>
      </c>
      <c r="KX163" s="30">
        <f t="shared" si="2331"/>
        <v>164.53683237551741</v>
      </c>
      <c r="KY163" s="30">
        <f t="shared" si="2332"/>
        <v>139.98312100630952</v>
      </c>
      <c r="KZ163" s="30">
        <f t="shared" si="2333"/>
        <v>139.98312100630952</v>
      </c>
      <c r="LA163" s="30">
        <f t="shared" si="2334"/>
        <v>189.98633605272676</v>
      </c>
      <c r="LB163" s="30">
        <f t="shared" si="2334"/>
        <v>160.98058915725593</v>
      </c>
      <c r="LC163" s="30">
        <f t="shared" si="2334"/>
        <v>161.10718160993449</v>
      </c>
      <c r="LD163" s="30">
        <f t="shared" si="2334"/>
        <v>177.72173773258851</v>
      </c>
      <c r="LE163" s="30">
        <f t="shared" si="2300"/>
        <v>178.849817144235</v>
      </c>
      <c r="LF163" s="30">
        <f t="shared" si="2300"/>
        <v>160.98058915725593</v>
      </c>
      <c r="LG163" s="30">
        <f t="shared" si="2300"/>
        <v>198.44512317646584</v>
      </c>
      <c r="LH163" s="30">
        <f t="shared" si="2300"/>
        <v>181.17831451191574</v>
      </c>
      <c r="LI163" s="30">
        <f t="shared" si="2300"/>
        <v>160.98058915725593</v>
      </c>
      <c r="LJ163" s="30">
        <f t="shared" si="2300"/>
        <v>171.56371820118153</v>
      </c>
      <c r="LK163" s="30">
        <f t="shared" si="2300"/>
        <v>160.98058915725593</v>
      </c>
      <c r="LL163" s="30">
        <f t="shared" si="2300"/>
        <v>200.03817867620461</v>
      </c>
      <c r="LM163" s="30">
        <f t="shared" si="2300"/>
        <v>220.6020174416268</v>
      </c>
      <c r="LN163" s="30">
        <f t="shared" si="2300"/>
        <v>200.23871719647951</v>
      </c>
      <c r="LO163" s="30">
        <f t="shared" si="2300"/>
        <v>206.63063135474016</v>
      </c>
      <c r="LP163" s="30">
        <f t="shared" si="2300"/>
        <v>229.02869428927377</v>
      </c>
      <c r="LQ163" s="30">
        <f t="shared" si="2300"/>
        <v>209.61580195314068</v>
      </c>
      <c r="LR163" s="30">
        <f t="shared" si="2300"/>
        <v>224.86999156050314</v>
      </c>
      <c r="LS163" s="30">
        <f t="shared" si="2300"/>
        <v>232.48563276132296</v>
      </c>
      <c r="LT163" s="69">
        <f t="shared" si="1976"/>
        <v>224.00003014106011</v>
      </c>
      <c r="LU163" s="40">
        <f t="shared" si="1977"/>
        <v>160.98058915725593</v>
      </c>
      <c r="LV163" s="40">
        <f t="shared" si="1978"/>
        <v>71.505043604067026</v>
      </c>
    </row>
    <row r="164" spans="1:334" x14ac:dyDescent="0.25">
      <c r="A164" s="21">
        <f t="shared" si="1979"/>
        <v>163</v>
      </c>
      <c r="B164" s="22" t="s">
        <v>109</v>
      </c>
      <c r="C164" s="21" t="s">
        <v>598</v>
      </c>
      <c r="D164" s="22" t="s">
        <v>7</v>
      </c>
      <c r="E164" s="23" t="s">
        <v>916</v>
      </c>
      <c r="F164" s="21" t="s">
        <v>1172</v>
      </c>
      <c r="G164" s="23" t="s">
        <v>265</v>
      </c>
      <c r="H164" s="24" t="s">
        <v>280</v>
      </c>
      <c r="I164" s="21" t="s">
        <v>196</v>
      </c>
      <c r="J164" s="94">
        <v>41297</v>
      </c>
      <c r="K164" s="94">
        <v>43000</v>
      </c>
      <c r="L164" s="21" t="s">
        <v>275</v>
      </c>
      <c r="M164" s="51">
        <v>1246</v>
      </c>
      <c r="N164" s="51">
        <v>2080.8200000000002</v>
      </c>
      <c r="O164" s="26">
        <v>0.15</v>
      </c>
      <c r="P164" s="52">
        <v>673543</v>
      </c>
      <c r="Q164" s="52">
        <v>1186964.6499999999</v>
      </c>
      <c r="R164" s="52">
        <v>1009134.33</v>
      </c>
      <c r="S164" s="52">
        <v>1338908.4200000002</v>
      </c>
      <c r="T164" s="51">
        <v>1366198.9799999997</v>
      </c>
      <c r="U164" s="51">
        <v>1209224.2100000002</v>
      </c>
      <c r="V164" s="51">
        <v>1944359.6099999999</v>
      </c>
      <c r="W164" s="51">
        <v>1048651.97</v>
      </c>
      <c r="X164" s="51">
        <v>1402269.76</v>
      </c>
      <c r="Y164" s="51">
        <v>1585769.26</v>
      </c>
      <c r="Z164" s="51">
        <v>1170627.8799999999</v>
      </c>
      <c r="AA164" s="51">
        <v>840583.2</v>
      </c>
      <c r="AB164" s="51">
        <v>970956.83000000007</v>
      </c>
      <c r="AC164" s="51">
        <v>1163039.04</v>
      </c>
      <c r="AD164" s="51">
        <v>1162016.9099999999</v>
      </c>
      <c r="AE164" s="51">
        <v>2066182.33</v>
      </c>
      <c r="AF164" s="51">
        <v>1323395</v>
      </c>
      <c r="AG164" s="51">
        <v>1224496.6299999999</v>
      </c>
      <c r="AH164" s="51">
        <v>2237130</v>
      </c>
      <c r="AI164" s="51">
        <v>1857528</v>
      </c>
      <c r="AJ164" s="51">
        <v>1539927</v>
      </c>
      <c r="AK164" s="51">
        <v>1571384</v>
      </c>
      <c r="AL164" s="51">
        <v>1076449.08</v>
      </c>
      <c r="AM164" s="51">
        <v>968413.41</v>
      </c>
      <c r="AN164" s="51">
        <v>1292515.23</v>
      </c>
      <c r="AO164" s="51">
        <v>1744352.88</v>
      </c>
      <c r="AP164" s="51">
        <v>1245610.25</v>
      </c>
      <c r="AQ164" s="51">
        <v>1931642.86</v>
      </c>
      <c r="AR164" s="51">
        <v>1944462</v>
      </c>
      <c r="AS164" s="51">
        <v>1138091.21</v>
      </c>
      <c r="AT164" s="51">
        <v>1698648.16</v>
      </c>
      <c r="AU164" s="25">
        <v>1732159.9623176102</v>
      </c>
      <c r="AV164" s="25">
        <v>1357704.8062023853</v>
      </c>
      <c r="AW164" s="25">
        <v>1862743.61</v>
      </c>
      <c r="AX164" s="25">
        <v>1783074.191216256</v>
      </c>
      <c r="AY164" s="25">
        <v>1892116.6266825388</v>
      </c>
      <c r="AZ164" s="25">
        <v>1418355.24</v>
      </c>
      <c r="BA164" s="25">
        <v>1618578.26</v>
      </c>
      <c r="BB164" s="25">
        <v>1270446.93</v>
      </c>
      <c r="BC164" s="25">
        <v>2184586.29</v>
      </c>
      <c r="BD164" s="75">
        <v>1504754.83</v>
      </c>
      <c r="BE164" s="75">
        <v>1303494.3600000001</v>
      </c>
      <c r="BF164" s="75">
        <v>2183630.75</v>
      </c>
      <c r="BG164" s="75">
        <v>967606.8</v>
      </c>
      <c r="BH164" s="75">
        <v>1243855.01</v>
      </c>
      <c r="BI164" s="75">
        <v>1668891.1</v>
      </c>
      <c r="BJ164" s="75">
        <v>934103</v>
      </c>
      <c r="BK164" s="75">
        <v>1002444.99</v>
      </c>
      <c r="BL164" s="75">
        <v>1340739.06</v>
      </c>
      <c r="BM164" s="75">
        <v>1173125.31</v>
      </c>
      <c r="BN164" s="75">
        <v>1521553.42</v>
      </c>
      <c r="BO164" s="75">
        <v>1221471.6299999999</v>
      </c>
      <c r="BP164" s="28">
        <f t="shared" si="1902"/>
        <v>1314222.355</v>
      </c>
      <c r="BQ164" s="29">
        <f t="shared" si="1499"/>
        <v>540.56420545746391</v>
      </c>
      <c r="BR164" s="29">
        <f t="shared" si="1500"/>
        <v>952.62010433386831</v>
      </c>
      <c r="BS164" s="29">
        <f t="shared" si="1501"/>
        <v>809.89914125200642</v>
      </c>
      <c r="BT164" s="29">
        <f t="shared" si="1502"/>
        <v>1074.565345104334</v>
      </c>
      <c r="BU164" s="29">
        <f t="shared" si="1503"/>
        <v>1096.4678812199036</v>
      </c>
      <c r="BV164" s="29">
        <f t="shared" si="1504"/>
        <v>970.48491974317835</v>
      </c>
      <c r="BW164" s="29">
        <f t="shared" si="1505"/>
        <v>1560.481227929374</v>
      </c>
      <c r="BX164" s="29">
        <f t="shared" si="1506"/>
        <v>841.6147431781701</v>
      </c>
      <c r="BY164" s="29">
        <f t="shared" si="1507"/>
        <v>1125.4171428571428</v>
      </c>
      <c r="BZ164" s="29">
        <f t="shared" si="1508"/>
        <v>1272.6880096308187</v>
      </c>
      <c r="CA164" s="29">
        <f t="shared" si="1509"/>
        <v>939.50873194221504</v>
      </c>
      <c r="CB164" s="29">
        <f t="shared" si="1510"/>
        <v>674.62536115569822</v>
      </c>
      <c r="CC164" s="29">
        <f t="shared" si="1511"/>
        <v>779.25909309791336</v>
      </c>
      <c r="CD164" s="29">
        <f t="shared" si="1512"/>
        <v>933.41817014446235</v>
      </c>
      <c r="CE164" s="29">
        <f t="shared" si="1513"/>
        <v>932.59784109149268</v>
      </c>
      <c r="CF164" s="29">
        <f t="shared" si="1514"/>
        <v>1658.2522712680579</v>
      </c>
      <c r="CG164" s="29">
        <f t="shared" si="1515"/>
        <v>1062.1147672552167</v>
      </c>
      <c r="CH164" s="29">
        <f t="shared" si="1516"/>
        <v>982.74207865168535</v>
      </c>
      <c r="CI164" s="29">
        <f t="shared" si="1517"/>
        <v>1795.4494382022472</v>
      </c>
      <c r="CJ164" s="29">
        <f t="shared" si="1518"/>
        <v>1490.792937399679</v>
      </c>
      <c r="CK164" s="29">
        <f t="shared" si="1519"/>
        <v>1235.8964686998395</v>
      </c>
      <c r="CL164" s="29">
        <f t="shared" si="1520"/>
        <v>1261.1428571428571</v>
      </c>
      <c r="CM164" s="29">
        <f t="shared" si="1521"/>
        <v>863.92382022471918</v>
      </c>
      <c r="CN164" s="29">
        <f t="shared" si="1522"/>
        <v>777.21782504012845</v>
      </c>
      <c r="CO164" s="29">
        <f t="shared" si="1523"/>
        <v>1037.3316452648476</v>
      </c>
      <c r="CP164" s="29">
        <f t="shared" si="1524"/>
        <v>1399.9621829855537</v>
      </c>
      <c r="CQ164" s="29">
        <f t="shared" si="1525"/>
        <v>999.68719903691817</v>
      </c>
      <c r="CR164" s="29">
        <f t="shared" si="1497"/>
        <v>1550.2751685393259</v>
      </c>
      <c r="CS164" s="29">
        <f t="shared" si="2335"/>
        <v>1560.5634028892455</v>
      </c>
      <c r="CT164" s="29">
        <f t="shared" si="2335"/>
        <v>913.39583467094701</v>
      </c>
      <c r="CU164" s="29">
        <f t="shared" si="2335"/>
        <v>1363.2810272873194</v>
      </c>
      <c r="CV164" s="29">
        <f t="shared" si="2335"/>
        <v>1390.1765347653372</v>
      </c>
      <c r="CW164" s="29">
        <f t="shared" si="2335"/>
        <v>1089.6507272892338</v>
      </c>
      <c r="CX164" s="29">
        <f t="shared" si="1899"/>
        <v>1494.9788202247191</v>
      </c>
      <c r="CY164" s="29">
        <f t="shared" si="1899"/>
        <v>1431.0386767385683</v>
      </c>
      <c r="CZ164" s="29">
        <f t="shared" si="1899"/>
        <v>1518.5526698896781</v>
      </c>
      <c r="DA164" s="29">
        <f t="shared" si="1899"/>
        <v>1138.3268378812199</v>
      </c>
      <c r="DB164" s="29">
        <f t="shared" si="1899"/>
        <v>1299.019470304976</v>
      </c>
      <c r="DC164" s="29">
        <f t="shared" si="1899"/>
        <v>1019.6203290529694</v>
      </c>
      <c r="DD164" s="29">
        <f t="shared" si="1899"/>
        <v>1753.2795264847512</v>
      </c>
      <c r="DE164" s="29">
        <f t="shared" si="1526"/>
        <v>1207.6684028892457</v>
      </c>
      <c r="DF164" s="29">
        <f t="shared" si="1527"/>
        <v>1046.1431460674157</v>
      </c>
      <c r="DG164" s="29">
        <f t="shared" si="1528"/>
        <v>1752.5126404494381</v>
      </c>
      <c r="DH164" s="29">
        <f t="shared" si="1529"/>
        <v>776.57046548956669</v>
      </c>
      <c r="DI164" s="29">
        <f t="shared" si="1530"/>
        <v>998.27849919743176</v>
      </c>
      <c r="DJ164" s="29">
        <f t="shared" si="1531"/>
        <v>1339.3989566613163</v>
      </c>
      <c r="DK164" s="29">
        <f t="shared" si="1531"/>
        <v>749.6813804173355</v>
      </c>
      <c r="DL164" s="29">
        <f t="shared" si="1531"/>
        <v>804.53048956661314</v>
      </c>
      <c r="DM164" s="29">
        <f t="shared" si="1531"/>
        <v>1076.03455858748</v>
      </c>
      <c r="DN164" s="29">
        <f t="shared" si="1772"/>
        <v>941.51308988764049</v>
      </c>
      <c r="DO164" s="29">
        <f t="shared" si="1772"/>
        <v>1221.1504173354735</v>
      </c>
      <c r="DP164" s="29">
        <f t="shared" si="1772"/>
        <v>980.31430979133222</v>
      </c>
      <c r="DQ164" s="105">
        <f t="shared" si="1532"/>
        <v>1054.7530939004814</v>
      </c>
      <c r="DR164" s="51">
        <v>280935</v>
      </c>
      <c r="DS164" s="51">
        <v>280935</v>
      </c>
      <c r="DT164" s="51">
        <v>280935</v>
      </c>
      <c r="DU164" s="51">
        <v>280935</v>
      </c>
      <c r="DV164" s="51">
        <v>280935</v>
      </c>
      <c r="DW164" s="51">
        <v>280935</v>
      </c>
      <c r="DX164" s="51">
        <v>280935</v>
      </c>
      <c r="DY164" s="51">
        <v>280935</v>
      </c>
      <c r="DZ164" s="51">
        <v>280935</v>
      </c>
      <c r="EA164" s="51">
        <v>286484</v>
      </c>
      <c r="EB164" s="51">
        <v>301745</v>
      </c>
      <c r="EC164" s="51">
        <v>301745</v>
      </c>
      <c r="ED164" s="51">
        <v>301745</v>
      </c>
      <c r="EE164" s="51">
        <v>301745</v>
      </c>
      <c r="EF164" s="51">
        <v>301745</v>
      </c>
      <c r="EG164" s="51">
        <v>301745</v>
      </c>
      <c r="EH164" s="51">
        <v>301745</v>
      </c>
      <c r="EI164" s="51">
        <v>301745</v>
      </c>
      <c r="EJ164" s="51">
        <v>301745</v>
      </c>
      <c r="EK164" s="51">
        <v>301745</v>
      </c>
      <c r="EL164" s="51">
        <v>301745</v>
      </c>
      <c r="EM164" s="51">
        <v>307294</v>
      </c>
      <c r="EN164" s="51">
        <v>322555</v>
      </c>
      <c r="EO164" s="51">
        <v>322555</v>
      </c>
      <c r="EP164" s="51">
        <v>322555</v>
      </c>
      <c r="EQ164" s="51">
        <v>322555</v>
      </c>
      <c r="ER164" s="51">
        <v>322555</v>
      </c>
      <c r="ES164" s="25">
        <v>322555</v>
      </c>
      <c r="ET164" s="25">
        <v>322555</v>
      </c>
      <c r="EU164" s="25">
        <v>322555</v>
      </c>
      <c r="EV164" s="25">
        <v>322555</v>
      </c>
      <c r="EW164" s="25">
        <v>322555</v>
      </c>
      <c r="EX164" s="25">
        <v>322555</v>
      </c>
      <c r="EY164" s="25">
        <v>336602</v>
      </c>
      <c r="EZ164" s="25">
        <v>370938</v>
      </c>
      <c r="FA164" s="25">
        <v>370938</v>
      </c>
      <c r="FB164" s="25">
        <v>370938</v>
      </c>
      <c r="FC164" s="25">
        <v>370938</v>
      </c>
      <c r="FD164" s="25">
        <v>370938</v>
      </c>
      <c r="FE164" s="25">
        <v>370938</v>
      </c>
      <c r="FF164" s="25">
        <v>370938</v>
      </c>
      <c r="FG164" s="25">
        <v>370938</v>
      </c>
      <c r="FH164" s="25">
        <v>370938</v>
      </c>
      <c r="FI164" s="25">
        <v>370938</v>
      </c>
      <c r="FJ164" s="25">
        <v>370938</v>
      </c>
      <c r="FK164" s="25">
        <v>370938</v>
      </c>
      <c r="FL164" s="25">
        <v>370938</v>
      </c>
      <c r="FM164" s="25">
        <v>370938</v>
      </c>
      <c r="FN164" s="25">
        <v>370938</v>
      </c>
      <c r="FO164" s="25">
        <v>370938</v>
      </c>
      <c r="FP164" s="25">
        <v>370938</v>
      </c>
      <c r="FQ164" s="75">
        <v>370938</v>
      </c>
      <c r="FR164" s="28">
        <f t="shared" si="1903"/>
        <v>370938</v>
      </c>
      <c r="FS164" s="51">
        <v>0</v>
      </c>
      <c r="FT164" s="51">
        <v>0</v>
      </c>
      <c r="FU164" s="51">
        <v>0</v>
      </c>
      <c r="FV164" s="51">
        <v>0</v>
      </c>
      <c r="FW164" s="51">
        <v>0</v>
      </c>
      <c r="FX164" s="51">
        <v>0</v>
      </c>
      <c r="FY164" s="51">
        <v>10719</v>
      </c>
      <c r="FZ164" s="51">
        <v>0</v>
      </c>
      <c r="GA164" s="51">
        <v>0</v>
      </c>
      <c r="GB164" s="51">
        <v>0</v>
      </c>
      <c r="GC164" s="51">
        <v>0</v>
      </c>
      <c r="GD164" s="51">
        <v>0</v>
      </c>
      <c r="GE164" s="51">
        <v>0</v>
      </c>
      <c r="GF164" s="51">
        <v>0</v>
      </c>
      <c r="GG164" s="51">
        <v>0</v>
      </c>
      <c r="GH164" s="51">
        <v>8182.3495000000112</v>
      </c>
      <c r="GI164" s="51">
        <v>0</v>
      </c>
      <c r="GJ164" s="51">
        <v>0</v>
      </c>
      <c r="GK164" s="51">
        <v>33824.5</v>
      </c>
      <c r="GL164" s="51">
        <v>0</v>
      </c>
      <c r="GM164" s="51">
        <v>0</v>
      </c>
      <c r="GN164" s="51">
        <v>0</v>
      </c>
      <c r="GO164" s="51">
        <v>0</v>
      </c>
      <c r="GP164" s="51">
        <v>0</v>
      </c>
      <c r="GQ164" s="25">
        <v>0</v>
      </c>
      <c r="GR164" s="25">
        <v>0</v>
      </c>
      <c r="GS164" s="25">
        <v>0</v>
      </c>
      <c r="GT164" s="25">
        <v>0</v>
      </c>
      <c r="GU164" s="25">
        <v>0</v>
      </c>
      <c r="GV164" s="25">
        <v>0</v>
      </c>
      <c r="GW164" s="25">
        <v>0</v>
      </c>
      <c r="GX164" s="25">
        <v>0</v>
      </c>
      <c r="GY164" s="25">
        <v>0</v>
      </c>
      <c r="GZ164" s="25">
        <v>0</v>
      </c>
      <c r="HA164" s="25">
        <v>0</v>
      </c>
      <c r="HB164" s="25">
        <v>0</v>
      </c>
      <c r="HC164" s="75">
        <v>0</v>
      </c>
      <c r="HD164" s="75">
        <v>0</v>
      </c>
      <c r="HE164" s="75">
        <v>0</v>
      </c>
      <c r="HF164" s="75">
        <v>0</v>
      </c>
      <c r="HG164" s="75">
        <v>0</v>
      </c>
      <c r="HH164" s="75">
        <v>0</v>
      </c>
      <c r="HI164" s="75">
        <v>0</v>
      </c>
      <c r="HJ164" s="75">
        <v>0</v>
      </c>
      <c r="HK164" s="75">
        <v>0</v>
      </c>
      <c r="HL164" s="75">
        <v>0</v>
      </c>
      <c r="HM164" s="75">
        <v>0</v>
      </c>
      <c r="HN164" s="75">
        <v>0</v>
      </c>
      <c r="HO164" s="75">
        <v>0</v>
      </c>
      <c r="HP164" s="75">
        <v>0</v>
      </c>
      <c r="HQ164" s="75">
        <v>0</v>
      </c>
      <c r="HR164" s="75">
        <v>0</v>
      </c>
      <c r="HS164" s="51">
        <f t="shared" si="2470"/>
        <v>280935</v>
      </c>
      <c r="HT164" s="51">
        <f t="shared" si="2471"/>
        <v>280935</v>
      </c>
      <c r="HU164" s="51">
        <f t="shared" si="2472"/>
        <v>280935</v>
      </c>
      <c r="HV164" s="51">
        <f t="shared" si="2473"/>
        <v>280935</v>
      </c>
      <c r="HW164" s="51">
        <f t="shared" si="2474"/>
        <v>280935</v>
      </c>
      <c r="HX164" s="51">
        <f t="shared" si="2475"/>
        <v>280935</v>
      </c>
      <c r="HY164" s="51">
        <f t="shared" si="2476"/>
        <v>291654</v>
      </c>
      <c r="HZ164" s="51">
        <f t="shared" si="2477"/>
        <v>280935</v>
      </c>
      <c r="IA164" s="51">
        <f t="shared" si="2478"/>
        <v>280935</v>
      </c>
      <c r="IB164" s="51">
        <f t="shared" si="2479"/>
        <v>286484</v>
      </c>
      <c r="IC164" s="51">
        <f t="shared" si="2480"/>
        <v>301745</v>
      </c>
      <c r="ID164" s="51">
        <f t="shared" si="2481"/>
        <v>301745</v>
      </c>
      <c r="IE164" s="51">
        <f t="shared" si="2482"/>
        <v>301745</v>
      </c>
      <c r="IF164" s="51">
        <f t="shared" si="2483"/>
        <v>301745</v>
      </c>
      <c r="IG164" s="51">
        <f t="shared" si="2484"/>
        <v>301745</v>
      </c>
      <c r="IH164" s="51">
        <f t="shared" si="2485"/>
        <v>309927.34950000001</v>
      </c>
      <c r="II164" s="51">
        <f t="shared" si="2486"/>
        <v>301745</v>
      </c>
      <c r="IJ164" s="51">
        <f t="shared" si="2487"/>
        <v>301745</v>
      </c>
      <c r="IK164" s="51">
        <f t="shared" si="2488"/>
        <v>335569.5</v>
      </c>
      <c r="IL164" s="51">
        <f t="shared" si="2489"/>
        <v>301745</v>
      </c>
      <c r="IM164" s="51">
        <f t="shared" si="2490"/>
        <v>301745</v>
      </c>
      <c r="IN164" s="51">
        <f t="shared" si="2491"/>
        <v>307294</v>
      </c>
      <c r="IO164" s="51">
        <f t="shared" si="2492"/>
        <v>322555</v>
      </c>
      <c r="IP164" s="51">
        <f t="shared" si="2493"/>
        <v>322555</v>
      </c>
      <c r="IQ164" s="51">
        <f t="shared" si="1900"/>
        <v>322555</v>
      </c>
      <c r="IR164" s="51">
        <f t="shared" si="1901"/>
        <v>322555</v>
      </c>
      <c r="IS164" s="51">
        <f t="shared" si="2340"/>
        <v>322555</v>
      </c>
      <c r="IT164" s="51">
        <f t="shared" si="2341"/>
        <v>322555</v>
      </c>
      <c r="IU164" s="51">
        <f t="shared" si="2342"/>
        <v>322555</v>
      </c>
      <c r="IV164" s="51">
        <f t="shared" si="2343"/>
        <v>322555</v>
      </c>
      <c r="IW164" s="51">
        <f t="shared" si="1889"/>
        <v>322555</v>
      </c>
      <c r="IX164" s="25">
        <f t="shared" si="2344"/>
        <v>322555</v>
      </c>
      <c r="IY164" s="25">
        <f t="shared" si="2136"/>
        <v>322555</v>
      </c>
      <c r="IZ164" s="25">
        <f t="shared" si="2137"/>
        <v>336602</v>
      </c>
      <c r="JA164" s="25">
        <f t="shared" ref="JA164:JA198" si="2502">+EZ164+HA164</f>
        <v>370938</v>
      </c>
      <c r="JB164" s="25">
        <f t="shared" si="2498"/>
        <v>370938</v>
      </c>
      <c r="JC164" s="25">
        <f t="shared" si="2499"/>
        <v>370938</v>
      </c>
      <c r="JD164" s="25">
        <f t="shared" si="1892"/>
        <v>370938</v>
      </c>
      <c r="JE164" s="25">
        <f t="shared" si="1893"/>
        <v>370938</v>
      </c>
      <c r="JF164" s="25">
        <f t="shared" si="2500"/>
        <v>370938</v>
      </c>
      <c r="JG164" s="25">
        <f t="shared" si="2501"/>
        <v>370938</v>
      </c>
      <c r="JH164" s="25">
        <f t="shared" si="2336"/>
        <v>370938</v>
      </c>
      <c r="JI164" s="25">
        <f t="shared" si="2337"/>
        <v>370938</v>
      </c>
      <c r="JJ164" s="25">
        <f t="shared" si="2494"/>
        <v>370938</v>
      </c>
      <c r="JK164" s="25">
        <f t="shared" si="2495"/>
        <v>370938</v>
      </c>
      <c r="JL164" s="25">
        <f t="shared" si="2496"/>
        <v>370938</v>
      </c>
      <c r="JM164" s="25">
        <f t="shared" si="2497"/>
        <v>370938</v>
      </c>
      <c r="JN164" s="25">
        <f t="shared" si="2338"/>
        <v>370938</v>
      </c>
      <c r="JO164" s="25">
        <f t="shared" si="2339"/>
        <v>370938</v>
      </c>
      <c r="JP164" s="25">
        <f t="shared" si="2065"/>
        <v>370938</v>
      </c>
      <c r="JQ164" s="25">
        <f t="shared" si="2066"/>
        <v>370938</v>
      </c>
      <c r="JR164" s="25">
        <f t="shared" si="2067"/>
        <v>370938</v>
      </c>
      <c r="JS164" s="28">
        <f t="shared" si="1941"/>
        <v>370938</v>
      </c>
      <c r="JT164" s="30">
        <f t="shared" si="2301"/>
        <v>135.0116780884459</v>
      </c>
      <c r="JU164" s="30">
        <f t="shared" si="2302"/>
        <v>135.0116780884459</v>
      </c>
      <c r="JV164" s="30">
        <f t="shared" si="2303"/>
        <v>135.0116780884459</v>
      </c>
      <c r="JW164" s="30">
        <f t="shared" si="2304"/>
        <v>135.0116780884459</v>
      </c>
      <c r="JX164" s="30">
        <f t="shared" si="2305"/>
        <v>135.0116780884459</v>
      </c>
      <c r="JY164" s="30">
        <f t="shared" si="2306"/>
        <v>135.0116780884459</v>
      </c>
      <c r="JZ164" s="30">
        <f t="shared" si="2307"/>
        <v>140.16301265847116</v>
      </c>
      <c r="KA164" s="30">
        <f t="shared" si="2308"/>
        <v>135.0116780884459</v>
      </c>
      <c r="KB164" s="30">
        <f t="shared" si="2309"/>
        <v>135.0116780884459</v>
      </c>
      <c r="KC164" s="30">
        <f t="shared" si="2310"/>
        <v>137.67841524014571</v>
      </c>
      <c r="KD164" s="30">
        <f t="shared" si="2311"/>
        <v>145.01254313203447</v>
      </c>
      <c r="KE164" s="30">
        <f t="shared" si="2312"/>
        <v>145.01254313203447</v>
      </c>
      <c r="KF164" s="30">
        <f t="shared" si="2313"/>
        <v>145.01254313203447</v>
      </c>
      <c r="KG164" s="30">
        <f t="shared" si="2314"/>
        <v>145.01254313203447</v>
      </c>
      <c r="KH164" s="30">
        <f t="shared" si="2315"/>
        <v>145.01254313203447</v>
      </c>
      <c r="KI164" s="30">
        <f t="shared" si="2316"/>
        <v>148.94481478455609</v>
      </c>
      <c r="KJ164" s="30">
        <f t="shared" si="2317"/>
        <v>145.01254313203447</v>
      </c>
      <c r="KK164" s="30">
        <f t="shared" si="2318"/>
        <v>145.01254313203447</v>
      </c>
      <c r="KL164" s="30">
        <f t="shared" si="2319"/>
        <v>161.26791361098029</v>
      </c>
      <c r="KM164" s="30">
        <f t="shared" si="2320"/>
        <v>145.01254313203447</v>
      </c>
      <c r="KN164" s="30">
        <f t="shared" si="2321"/>
        <v>145.01254313203447</v>
      </c>
      <c r="KO164" s="30">
        <f t="shared" si="2322"/>
        <v>147.67928028373427</v>
      </c>
      <c r="KP164" s="30">
        <f t="shared" si="2323"/>
        <v>155.01340817562306</v>
      </c>
      <c r="KQ164" s="30">
        <f t="shared" si="2324"/>
        <v>155.01340817562306</v>
      </c>
      <c r="KR164" s="30">
        <f t="shared" si="2325"/>
        <v>155.01340817562306</v>
      </c>
      <c r="KS164" s="30">
        <f t="shared" si="2326"/>
        <v>155.01340817562306</v>
      </c>
      <c r="KT164" s="30">
        <f t="shared" si="2327"/>
        <v>155.01340817562306</v>
      </c>
      <c r="KU164" s="30">
        <f t="shared" si="2328"/>
        <v>155.01340817562306</v>
      </c>
      <c r="KV164" s="30">
        <f t="shared" si="2329"/>
        <v>155.01340817562306</v>
      </c>
      <c r="KW164" s="30">
        <f t="shared" si="2330"/>
        <v>155.01340817562306</v>
      </c>
      <c r="KX164" s="30">
        <f t="shared" si="2331"/>
        <v>155.01340817562306</v>
      </c>
      <c r="KY164" s="30">
        <f t="shared" si="2332"/>
        <v>155.01340817562306</v>
      </c>
      <c r="KZ164" s="30">
        <f t="shared" si="2333"/>
        <v>155.01340817562306</v>
      </c>
      <c r="LA164" s="30">
        <f t="shared" si="2334"/>
        <v>161.76411222498822</v>
      </c>
      <c r="LB164" s="30">
        <f t="shared" si="2334"/>
        <v>178.26529925702366</v>
      </c>
      <c r="LC164" s="30">
        <f t="shared" si="2334"/>
        <v>178.26529925702366</v>
      </c>
      <c r="LD164" s="30">
        <f t="shared" si="2334"/>
        <v>178.26529925702366</v>
      </c>
      <c r="LE164" s="30">
        <f t="shared" si="2300"/>
        <v>178.26529925702366</v>
      </c>
      <c r="LF164" s="30">
        <f t="shared" si="2300"/>
        <v>178.26529925702366</v>
      </c>
      <c r="LG164" s="30">
        <f t="shared" si="2300"/>
        <v>178.26529925702366</v>
      </c>
      <c r="LH164" s="30">
        <f t="shared" si="2300"/>
        <v>178.26529925702366</v>
      </c>
      <c r="LI164" s="30">
        <f t="shared" si="2300"/>
        <v>178.26529925702366</v>
      </c>
      <c r="LJ164" s="30">
        <f t="shared" si="2300"/>
        <v>178.26529925702366</v>
      </c>
      <c r="LK164" s="30">
        <f t="shared" si="2300"/>
        <v>178.26529925702366</v>
      </c>
      <c r="LL164" s="30">
        <f t="shared" si="2300"/>
        <v>178.26529925702366</v>
      </c>
      <c r="LM164" s="30">
        <f t="shared" si="2300"/>
        <v>178.26529925702366</v>
      </c>
      <c r="LN164" s="30">
        <f t="shared" si="2300"/>
        <v>178.26529925702366</v>
      </c>
      <c r="LO164" s="30">
        <f t="shared" si="2300"/>
        <v>178.26529925702366</v>
      </c>
      <c r="LP164" s="30">
        <f t="shared" si="2300"/>
        <v>178.26529925702366</v>
      </c>
      <c r="LQ164" s="30">
        <f t="shared" si="2300"/>
        <v>178.26529925702366</v>
      </c>
      <c r="LR164" s="30">
        <f t="shared" si="2300"/>
        <v>178.26529925702366</v>
      </c>
      <c r="LS164" s="30">
        <f t="shared" si="2300"/>
        <v>178.26529925702366</v>
      </c>
      <c r="LT164" s="69">
        <f t="shared" si="1976"/>
        <v>178.26529925702366</v>
      </c>
      <c r="LU164" s="40">
        <f t="shared" si="1977"/>
        <v>178.26529925702366</v>
      </c>
      <c r="LV164" s="40">
        <f t="shared" si="1978"/>
        <v>0</v>
      </c>
    </row>
    <row r="165" spans="1:334" x14ac:dyDescent="0.25">
      <c r="A165" s="21">
        <f t="shared" si="1979"/>
        <v>164</v>
      </c>
      <c r="B165" s="22" t="s">
        <v>109</v>
      </c>
      <c r="C165" s="21" t="s">
        <v>599</v>
      </c>
      <c r="D165" s="22" t="s">
        <v>7</v>
      </c>
      <c r="E165" s="23" t="s">
        <v>917</v>
      </c>
      <c r="F165" s="21" t="s">
        <v>1044</v>
      </c>
      <c r="G165" s="23" t="s">
        <v>195</v>
      </c>
      <c r="H165" s="24" t="s">
        <v>280</v>
      </c>
      <c r="I165" s="21" t="s">
        <v>196</v>
      </c>
      <c r="J165" s="94">
        <v>41405</v>
      </c>
      <c r="K165" s="94">
        <v>43045</v>
      </c>
      <c r="L165" s="21" t="s">
        <v>275</v>
      </c>
      <c r="M165" s="51">
        <v>394</v>
      </c>
      <c r="N165" s="51">
        <v>657.98</v>
      </c>
      <c r="O165" s="26">
        <v>0.15</v>
      </c>
      <c r="P165" s="52">
        <v>0</v>
      </c>
      <c r="Q165" s="52">
        <v>406574</v>
      </c>
      <c r="R165" s="52">
        <v>756043</v>
      </c>
      <c r="S165" s="52">
        <v>902345</v>
      </c>
      <c r="T165" s="51">
        <v>488549</v>
      </c>
      <c r="U165" s="51">
        <v>278894</v>
      </c>
      <c r="V165" s="51">
        <v>978798</v>
      </c>
      <c r="W165" s="51">
        <v>713096</v>
      </c>
      <c r="X165" s="51">
        <v>603669.85</v>
      </c>
      <c r="Y165" s="51">
        <v>458238.41</v>
      </c>
      <c r="Z165" s="51">
        <v>226013.75</v>
      </c>
      <c r="AA165" s="51">
        <v>235000</v>
      </c>
      <c r="AB165" s="51">
        <v>745385</v>
      </c>
      <c r="AC165" s="51">
        <v>1082970</v>
      </c>
      <c r="AD165" s="51">
        <v>845715</v>
      </c>
      <c r="AE165" s="51">
        <v>699085</v>
      </c>
      <c r="AF165" s="51">
        <v>918636</v>
      </c>
      <c r="AG165" s="51">
        <v>448724</v>
      </c>
      <c r="AH165" s="51">
        <v>796207</v>
      </c>
      <c r="AI165" s="51">
        <v>800779</v>
      </c>
      <c r="AJ165" s="51">
        <v>692654</v>
      </c>
      <c r="AK165" s="51">
        <v>866135</v>
      </c>
      <c r="AL165" s="51">
        <v>553336</v>
      </c>
      <c r="AM165" s="51">
        <v>847170</v>
      </c>
      <c r="AN165" s="51">
        <v>387093</v>
      </c>
      <c r="AO165" s="51">
        <v>953099</v>
      </c>
      <c r="AP165" s="51">
        <v>430158.02</v>
      </c>
      <c r="AQ165" s="51">
        <v>673319.61</v>
      </c>
      <c r="AR165" s="51">
        <v>604733</v>
      </c>
      <c r="AS165" s="51">
        <v>393425.93</v>
      </c>
      <c r="AT165" s="51">
        <v>962563</v>
      </c>
      <c r="AU165" s="25">
        <v>784891.458545072</v>
      </c>
      <c r="AV165" s="25">
        <v>655383.69126901997</v>
      </c>
      <c r="AW165" s="25">
        <v>1042582</v>
      </c>
      <c r="AX165" s="25">
        <v>701929.56864239986</v>
      </c>
      <c r="AY165" s="25">
        <v>732367</v>
      </c>
      <c r="AZ165" s="25">
        <v>831433.69</v>
      </c>
      <c r="BA165" s="25">
        <v>800910.16045929014</v>
      </c>
      <c r="BB165" s="25">
        <v>724399</v>
      </c>
      <c r="BC165" s="25">
        <v>907264</v>
      </c>
      <c r="BD165" s="75">
        <v>651304</v>
      </c>
      <c r="BE165" s="75">
        <v>680587</v>
      </c>
      <c r="BF165" s="75">
        <v>595637</v>
      </c>
      <c r="BG165" s="75">
        <v>910266</v>
      </c>
      <c r="BH165" s="75">
        <v>1048898.07</v>
      </c>
      <c r="BI165" s="75">
        <v>1366215.75</v>
      </c>
      <c r="BJ165" s="75">
        <v>1124492</v>
      </c>
      <c r="BK165" s="75">
        <v>766704.28</v>
      </c>
      <c r="BL165" s="75">
        <v>961785</v>
      </c>
      <c r="BM165" s="75">
        <v>1170346.33</v>
      </c>
      <c r="BN165" s="75">
        <v>1646242.3</v>
      </c>
      <c r="BO165" s="75">
        <v>933677.58</v>
      </c>
      <c r="BP165" s="28">
        <f t="shared" si="1902"/>
        <v>1178012.8025</v>
      </c>
      <c r="BQ165" s="29">
        <f t="shared" si="1499"/>
        <v>0</v>
      </c>
      <c r="BR165" s="29">
        <f t="shared" si="1500"/>
        <v>1031.9137055837564</v>
      </c>
      <c r="BS165" s="29">
        <f t="shared" si="1501"/>
        <v>1918.8908629441623</v>
      </c>
      <c r="BT165" s="29">
        <f t="shared" si="1502"/>
        <v>2290.215736040609</v>
      </c>
      <c r="BU165" s="29">
        <f t="shared" si="1503"/>
        <v>1239.9720812182741</v>
      </c>
      <c r="BV165" s="29">
        <f t="shared" si="1504"/>
        <v>707.85279187817264</v>
      </c>
      <c r="BW165" s="29">
        <f t="shared" si="1505"/>
        <v>2484.2588832487309</v>
      </c>
      <c r="BX165" s="29">
        <f t="shared" si="1506"/>
        <v>1809.8883248730965</v>
      </c>
      <c r="BY165" s="29">
        <f t="shared" si="1507"/>
        <v>1532.1569796954313</v>
      </c>
      <c r="BZ165" s="29">
        <f t="shared" si="1508"/>
        <v>1163.0416497461929</v>
      </c>
      <c r="CA165" s="29">
        <f t="shared" si="1509"/>
        <v>573.63895939086296</v>
      </c>
      <c r="CB165" s="29">
        <f t="shared" si="1510"/>
        <v>596.4467005076142</v>
      </c>
      <c r="CC165" s="29">
        <f t="shared" si="1511"/>
        <v>1891.8401015228426</v>
      </c>
      <c r="CD165" s="29">
        <f t="shared" si="1512"/>
        <v>2748.6548223350255</v>
      </c>
      <c r="CE165" s="29">
        <f t="shared" si="1513"/>
        <v>2146.4847715736041</v>
      </c>
      <c r="CF165" s="29">
        <f t="shared" si="1514"/>
        <v>1774.3274111675128</v>
      </c>
      <c r="CG165" s="29">
        <f t="shared" si="1515"/>
        <v>2331.5634517766498</v>
      </c>
      <c r="CH165" s="29">
        <f t="shared" si="1516"/>
        <v>1138.8934010152284</v>
      </c>
      <c r="CI165" s="29">
        <f t="shared" si="1517"/>
        <v>2020.8299492385786</v>
      </c>
      <c r="CJ165" s="29">
        <f t="shared" si="1518"/>
        <v>2032.4340101522844</v>
      </c>
      <c r="CK165" s="29">
        <f t="shared" si="1519"/>
        <v>1758.0050761421319</v>
      </c>
      <c r="CL165" s="29">
        <f t="shared" si="1520"/>
        <v>2198.3121827411169</v>
      </c>
      <c r="CM165" s="29">
        <f t="shared" si="1521"/>
        <v>1404.4060913705584</v>
      </c>
      <c r="CN165" s="29">
        <f t="shared" si="1522"/>
        <v>2150.1776649746193</v>
      </c>
      <c r="CO165" s="29">
        <f t="shared" si="1523"/>
        <v>982.46954314720813</v>
      </c>
      <c r="CP165" s="29">
        <f t="shared" si="1524"/>
        <v>2419.032994923858</v>
      </c>
      <c r="CQ165" s="29">
        <f t="shared" si="1525"/>
        <v>1091.7716243654822</v>
      </c>
      <c r="CR165" s="29">
        <f t="shared" si="1497"/>
        <v>1708.9330203045686</v>
      </c>
      <c r="CS165" s="29">
        <f t="shared" si="2335"/>
        <v>1534.8553299492385</v>
      </c>
      <c r="CT165" s="29">
        <f t="shared" si="2335"/>
        <v>998.54296954314714</v>
      </c>
      <c r="CU165" s="29">
        <f t="shared" si="2335"/>
        <v>2443.0532994923856</v>
      </c>
      <c r="CV165" s="29">
        <f t="shared" si="2335"/>
        <v>1992.1103008758173</v>
      </c>
      <c r="CW165" s="29">
        <f t="shared" si="2335"/>
        <v>1663.4103839315228</v>
      </c>
      <c r="CX165" s="29">
        <f t="shared" si="1899"/>
        <v>2646.1472081218276</v>
      </c>
      <c r="CY165" s="29">
        <f t="shared" si="1899"/>
        <v>1781.5471285340097</v>
      </c>
      <c r="CZ165" s="29">
        <f t="shared" si="1899"/>
        <v>1858.7994923857868</v>
      </c>
      <c r="DA165" s="29">
        <f t="shared" si="1899"/>
        <v>2110.2377918781726</v>
      </c>
      <c r="DB165" s="29">
        <f t="shared" si="1899"/>
        <v>2032.7669047190104</v>
      </c>
      <c r="DC165" s="29">
        <f t="shared" si="1899"/>
        <v>1838.5761421319796</v>
      </c>
      <c r="DD165" s="29">
        <f t="shared" si="1899"/>
        <v>2302.7005076142132</v>
      </c>
      <c r="DE165" s="29">
        <f t="shared" si="1526"/>
        <v>1653.0558375634519</v>
      </c>
      <c r="DF165" s="29">
        <f t="shared" si="1527"/>
        <v>1727.3781725888325</v>
      </c>
      <c r="DG165" s="29">
        <f t="shared" si="1528"/>
        <v>1511.7690355329948</v>
      </c>
      <c r="DH165" s="29">
        <f t="shared" si="1529"/>
        <v>2310.3197969543148</v>
      </c>
      <c r="DI165" s="29">
        <f t="shared" si="1530"/>
        <v>2662.177842639594</v>
      </c>
      <c r="DJ165" s="29">
        <f t="shared" si="1531"/>
        <v>3467.5526649746193</v>
      </c>
      <c r="DK165" s="29">
        <f t="shared" si="1531"/>
        <v>2854.040609137056</v>
      </c>
      <c r="DL165" s="29">
        <f t="shared" si="1531"/>
        <v>1945.9499492385787</v>
      </c>
      <c r="DM165" s="29">
        <f t="shared" si="1531"/>
        <v>2441.0786802030457</v>
      </c>
      <c r="DN165" s="29">
        <f t="shared" si="1772"/>
        <v>2970.4221573604063</v>
      </c>
      <c r="DO165" s="29">
        <f t="shared" si="1772"/>
        <v>4178.2799492385784</v>
      </c>
      <c r="DP165" s="29">
        <f t="shared" si="1772"/>
        <v>2369.7400507614211</v>
      </c>
      <c r="DQ165" s="105">
        <f t="shared" si="1532"/>
        <v>2989.880209390863</v>
      </c>
      <c r="DR165" s="51">
        <v>120000</v>
      </c>
      <c r="DS165" s="51">
        <v>120000</v>
      </c>
      <c r="DT165" s="51">
        <v>120000</v>
      </c>
      <c r="DU165" s="51">
        <v>120000</v>
      </c>
      <c r="DV165" s="51">
        <v>120000</v>
      </c>
      <c r="DW165" s="51">
        <v>120000</v>
      </c>
      <c r="DX165" s="51">
        <v>120000</v>
      </c>
      <c r="DY165" s="51">
        <v>120000</v>
      </c>
      <c r="DZ165" s="51">
        <v>121333</v>
      </c>
      <c r="EA165" s="51">
        <v>125000</v>
      </c>
      <c r="EB165" s="51">
        <v>125000</v>
      </c>
      <c r="EC165" s="51">
        <v>125000</v>
      </c>
      <c r="ED165" s="51">
        <v>125000</v>
      </c>
      <c r="EE165" s="51">
        <v>125000</v>
      </c>
      <c r="EF165" s="51">
        <v>125000</v>
      </c>
      <c r="EG165" s="51">
        <v>125000</v>
      </c>
      <c r="EH165" s="51">
        <v>125000</v>
      </c>
      <c r="EI165" s="51">
        <v>125000</v>
      </c>
      <c r="EJ165" s="51">
        <v>125000</v>
      </c>
      <c r="EK165" s="51">
        <v>126333</v>
      </c>
      <c r="EL165" s="51">
        <v>130000</v>
      </c>
      <c r="EM165" s="51">
        <v>130000</v>
      </c>
      <c r="EN165" s="51">
        <v>130000</v>
      </c>
      <c r="EO165" s="51">
        <v>130000</v>
      </c>
      <c r="EP165" s="25">
        <v>130000</v>
      </c>
      <c r="EQ165" s="25">
        <v>130000</v>
      </c>
      <c r="ER165" s="25">
        <v>130000</v>
      </c>
      <c r="ES165" s="25">
        <v>130000</v>
      </c>
      <c r="ET165" s="25">
        <v>130000</v>
      </c>
      <c r="EU165" s="25">
        <v>130000</v>
      </c>
      <c r="EV165" s="25">
        <v>135200</v>
      </c>
      <c r="EW165" s="25">
        <v>149500</v>
      </c>
      <c r="EX165" s="25">
        <v>149500</v>
      </c>
      <c r="EY165" s="25">
        <v>149500</v>
      </c>
      <c r="EZ165" s="25">
        <v>149500</v>
      </c>
      <c r="FA165" s="25">
        <v>149500</v>
      </c>
      <c r="FB165" s="25">
        <v>149500</v>
      </c>
      <c r="FC165" s="25">
        <v>149500</v>
      </c>
      <c r="FD165" s="25">
        <v>149500</v>
      </c>
      <c r="FE165" s="25">
        <v>149500</v>
      </c>
      <c r="FF165" s="25">
        <v>149500</v>
      </c>
      <c r="FG165" s="25">
        <v>149500</v>
      </c>
      <c r="FH165" s="25">
        <v>149500</v>
      </c>
      <c r="FI165" s="25">
        <v>149500</v>
      </c>
      <c r="FJ165" s="25">
        <v>149500</v>
      </c>
      <c r="FK165" s="25">
        <v>149500</v>
      </c>
      <c r="FL165" s="25">
        <v>149500</v>
      </c>
      <c r="FM165" s="25">
        <v>149500</v>
      </c>
      <c r="FN165" s="25">
        <v>149500</v>
      </c>
      <c r="FO165" s="25">
        <v>149500</v>
      </c>
      <c r="FP165" s="25">
        <v>149500</v>
      </c>
      <c r="FQ165" s="75">
        <v>149500</v>
      </c>
      <c r="FR165" s="28">
        <f t="shared" si="1903"/>
        <v>149500</v>
      </c>
      <c r="FS165" s="51">
        <v>0</v>
      </c>
      <c r="FT165" s="51">
        <v>0</v>
      </c>
      <c r="FU165" s="51">
        <v>0</v>
      </c>
      <c r="FV165" s="51">
        <v>0</v>
      </c>
      <c r="FW165" s="51">
        <v>0</v>
      </c>
      <c r="FX165" s="51">
        <v>0</v>
      </c>
      <c r="FY165" s="51">
        <v>20614</v>
      </c>
      <c r="FZ165" s="51">
        <v>0</v>
      </c>
      <c r="GA165" s="51">
        <v>0</v>
      </c>
      <c r="GB165" s="51">
        <v>0</v>
      </c>
      <c r="GC165" s="51">
        <v>0</v>
      </c>
      <c r="GD165" s="51">
        <v>0</v>
      </c>
      <c r="GE165" s="51">
        <v>0</v>
      </c>
      <c r="GF165" s="51">
        <v>37445.5</v>
      </c>
      <c r="GG165" s="51">
        <v>1857.25</v>
      </c>
      <c r="GH165" s="51">
        <v>1857.25</v>
      </c>
      <c r="GI165" s="51">
        <v>12795.399999999994</v>
      </c>
      <c r="GJ165" s="51">
        <v>0</v>
      </c>
      <c r="GK165" s="51">
        <v>0</v>
      </c>
      <c r="GL165" s="51">
        <v>0</v>
      </c>
      <c r="GM165" s="51">
        <v>0</v>
      </c>
      <c r="GN165" s="51">
        <v>0</v>
      </c>
      <c r="GO165" s="51">
        <v>0</v>
      </c>
      <c r="GP165" s="51">
        <v>0</v>
      </c>
      <c r="GQ165" s="25">
        <v>0</v>
      </c>
      <c r="GR165" s="25">
        <v>12965</v>
      </c>
      <c r="GS165" s="25">
        <v>0</v>
      </c>
      <c r="GT165" s="25">
        <v>0</v>
      </c>
      <c r="GU165" s="25">
        <v>0</v>
      </c>
      <c r="GV165" s="25">
        <v>0</v>
      </c>
      <c r="GW165" s="25">
        <v>9184</v>
      </c>
      <c r="GX165" s="25">
        <v>0</v>
      </c>
      <c r="GY165" s="25">
        <v>0</v>
      </c>
      <c r="GZ165" s="25">
        <v>6887</v>
      </c>
      <c r="HA165" s="25">
        <v>0</v>
      </c>
      <c r="HB165" s="25">
        <v>0</v>
      </c>
      <c r="HC165" s="75">
        <v>0</v>
      </c>
      <c r="HD165" s="75">
        <v>0</v>
      </c>
      <c r="HE165" s="75">
        <v>0</v>
      </c>
      <c r="HF165" s="75">
        <v>0</v>
      </c>
      <c r="HG165" s="75">
        <v>0</v>
      </c>
      <c r="HH165" s="75">
        <v>0</v>
      </c>
      <c r="HI165" s="75">
        <v>0</v>
      </c>
      <c r="HJ165" s="75">
        <v>0</v>
      </c>
      <c r="HK165" s="75">
        <v>7835</v>
      </c>
      <c r="HL165" s="75">
        <v>45625</v>
      </c>
      <c r="HM165" s="75">
        <v>19174</v>
      </c>
      <c r="HN165" s="75">
        <v>0</v>
      </c>
      <c r="HO165" s="75">
        <v>0</v>
      </c>
      <c r="HP165" s="75">
        <v>26052</v>
      </c>
      <c r="HQ165" s="75">
        <v>97436</v>
      </c>
      <c r="HR165" s="75">
        <v>0</v>
      </c>
      <c r="HS165" s="51">
        <f t="shared" si="2470"/>
        <v>120000</v>
      </c>
      <c r="HT165" s="51">
        <f t="shared" si="2471"/>
        <v>120000</v>
      </c>
      <c r="HU165" s="51">
        <f t="shared" si="2472"/>
        <v>120000</v>
      </c>
      <c r="HV165" s="51">
        <f t="shared" si="2473"/>
        <v>120000</v>
      </c>
      <c r="HW165" s="51">
        <f t="shared" si="2474"/>
        <v>120000</v>
      </c>
      <c r="HX165" s="51">
        <f t="shared" si="2475"/>
        <v>120000</v>
      </c>
      <c r="HY165" s="51">
        <f t="shared" si="2476"/>
        <v>140614</v>
      </c>
      <c r="HZ165" s="51">
        <f t="shared" si="2477"/>
        <v>120000</v>
      </c>
      <c r="IA165" s="51">
        <f t="shared" si="2478"/>
        <v>121333</v>
      </c>
      <c r="IB165" s="51">
        <f t="shared" si="2479"/>
        <v>125000</v>
      </c>
      <c r="IC165" s="51">
        <f t="shared" si="2480"/>
        <v>125000</v>
      </c>
      <c r="ID165" s="51">
        <f t="shared" si="2481"/>
        <v>125000</v>
      </c>
      <c r="IE165" s="51">
        <f t="shared" si="2482"/>
        <v>125000</v>
      </c>
      <c r="IF165" s="51">
        <f t="shared" si="2483"/>
        <v>162445.5</v>
      </c>
      <c r="IG165" s="51">
        <f t="shared" si="2484"/>
        <v>126857.25</v>
      </c>
      <c r="IH165" s="51">
        <f t="shared" si="2485"/>
        <v>126857.25</v>
      </c>
      <c r="II165" s="51">
        <f t="shared" si="2486"/>
        <v>137795.4</v>
      </c>
      <c r="IJ165" s="51">
        <f t="shared" si="2487"/>
        <v>125000</v>
      </c>
      <c r="IK165" s="51">
        <f t="shared" si="2488"/>
        <v>125000</v>
      </c>
      <c r="IL165" s="51">
        <f t="shared" si="2489"/>
        <v>126333</v>
      </c>
      <c r="IM165" s="51">
        <f t="shared" si="2490"/>
        <v>130000</v>
      </c>
      <c r="IN165" s="51">
        <f t="shared" si="2491"/>
        <v>130000</v>
      </c>
      <c r="IO165" s="51">
        <f t="shared" si="2492"/>
        <v>130000</v>
      </c>
      <c r="IP165" s="51">
        <f t="shared" si="2493"/>
        <v>130000</v>
      </c>
      <c r="IQ165" s="51">
        <f t="shared" si="1900"/>
        <v>130000</v>
      </c>
      <c r="IR165" s="51">
        <f t="shared" si="1901"/>
        <v>142965</v>
      </c>
      <c r="IS165" s="51">
        <f t="shared" si="2340"/>
        <v>130000</v>
      </c>
      <c r="IT165" s="51">
        <f t="shared" si="2341"/>
        <v>130000</v>
      </c>
      <c r="IU165" s="51">
        <f t="shared" si="2342"/>
        <v>130000</v>
      </c>
      <c r="IV165" s="51">
        <f t="shared" si="2343"/>
        <v>130000</v>
      </c>
      <c r="IW165" s="51">
        <f t="shared" si="1889"/>
        <v>144384</v>
      </c>
      <c r="IX165" s="25">
        <f t="shared" si="2344"/>
        <v>149500</v>
      </c>
      <c r="IY165" s="25">
        <f t="shared" si="2136"/>
        <v>149500</v>
      </c>
      <c r="IZ165" s="25">
        <f t="shared" si="2137"/>
        <v>156387</v>
      </c>
      <c r="JA165" s="25">
        <f t="shared" si="2502"/>
        <v>149500</v>
      </c>
      <c r="JB165" s="25">
        <f t="shared" si="2498"/>
        <v>149500</v>
      </c>
      <c r="JC165" s="25">
        <f t="shared" si="2499"/>
        <v>149500</v>
      </c>
      <c r="JD165" s="25">
        <f t="shared" si="1892"/>
        <v>149500</v>
      </c>
      <c r="JE165" s="25">
        <f t="shared" si="1893"/>
        <v>149500</v>
      </c>
      <c r="JF165" s="25">
        <f t="shared" si="2500"/>
        <v>149500</v>
      </c>
      <c r="JG165" s="25">
        <f t="shared" si="2501"/>
        <v>149500</v>
      </c>
      <c r="JH165" s="25">
        <f t="shared" si="2336"/>
        <v>149500</v>
      </c>
      <c r="JI165" s="25">
        <f t="shared" si="2337"/>
        <v>149500</v>
      </c>
      <c r="JJ165" s="25">
        <f t="shared" si="2494"/>
        <v>149500</v>
      </c>
      <c r="JK165" s="25">
        <f t="shared" si="2495"/>
        <v>157335</v>
      </c>
      <c r="JL165" s="25">
        <f t="shared" si="2496"/>
        <v>195125</v>
      </c>
      <c r="JM165" s="25">
        <f t="shared" si="2497"/>
        <v>168674</v>
      </c>
      <c r="JN165" s="25">
        <f t="shared" si="2338"/>
        <v>149500</v>
      </c>
      <c r="JO165" s="25">
        <f t="shared" si="2339"/>
        <v>149500</v>
      </c>
      <c r="JP165" s="25">
        <f t="shared" si="2065"/>
        <v>175552</v>
      </c>
      <c r="JQ165" s="25">
        <f t="shared" si="2066"/>
        <v>246936</v>
      </c>
      <c r="JR165" s="25">
        <f t="shared" si="2067"/>
        <v>149500</v>
      </c>
      <c r="JS165" s="28">
        <f t="shared" si="1941"/>
        <v>180372</v>
      </c>
      <c r="JT165" s="30">
        <f t="shared" si="2301"/>
        <v>182.37636402322258</v>
      </c>
      <c r="JU165" s="30">
        <f t="shared" si="2302"/>
        <v>182.37636402322258</v>
      </c>
      <c r="JV165" s="30">
        <f t="shared" si="2303"/>
        <v>182.37636402322258</v>
      </c>
      <c r="JW165" s="30">
        <f t="shared" si="2304"/>
        <v>182.37636402322258</v>
      </c>
      <c r="JX165" s="30">
        <f t="shared" si="2305"/>
        <v>182.37636402322258</v>
      </c>
      <c r="JY165" s="30">
        <f t="shared" si="2306"/>
        <v>182.37636402322258</v>
      </c>
      <c r="JZ165" s="30">
        <f t="shared" si="2307"/>
        <v>213.70558375634516</v>
      </c>
      <c r="KA165" s="30">
        <f t="shared" si="2308"/>
        <v>182.37636402322258</v>
      </c>
      <c r="KB165" s="30">
        <f t="shared" si="2309"/>
        <v>184.40226146691387</v>
      </c>
      <c r="KC165" s="30">
        <f t="shared" si="2310"/>
        <v>189.97537919085687</v>
      </c>
      <c r="KD165" s="30">
        <f t="shared" si="2311"/>
        <v>189.97537919085687</v>
      </c>
      <c r="KE165" s="30">
        <f t="shared" si="2312"/>
        <v>189.97537919085687</v>
      </c>
      <c r="KF165" s="30">
        <f t="shared" si="2313"/>
        <v>189.97537919085687</v>
      </c>
      <c r="KG165" s="30">
        <f t="shared" si="2314"/>
        <v>246.8851636827867</v>
      </c>
      <c r="KH165" s="30">
        <f t="shared" si="2315"/>
        <v>192.79803337487462</v>
      </c>
      <c r="KI165" s="30">
        <f t="shared" si="2316"/>
        <v>192.79803337487462</v>
      </c>
      <c r="KJ165" s="30">
        <f t="shared" si="2317"/>
        <v>209.42186692604636</v>
      </c>
      <c r="KK165" s="30">
        <f t="shared" si="2318"/>
        <v>189.97537919085687</v>
      </c>
      <c r="KL165" s="30">
        <f t="shared" si="2319"/>
        <v>189.97537919085687</v>
      </c>
      <c r="KM165" s="30">
        <f t="shared" si="2320"/>
        <v>192.00127663454816</v>
      </c>
      <c r="KN165" s="30">
        <f t="shared" si="2321"/>
        <v>197.57439435849113</v>
      </c>
      <c r="KO165" s="30">
        <f t="shared" si="2322"/>
        <v>197.57439435849113</v>
      </c>
      <c r="KP165" s="30">
        <f t="shared" si="2323"/>
        <v>197.57439435849113</v>
      </c>
      <c r="KQ165" s="30">
        <f t="shared" si="2324"/>
        <v>197.57439435849113</v>
      </c>
      <c r="KR165" s="30">
        <f t="shared" si="2325"/>
        <v>197.57439435849113</v>
      </c>
      <c r="KS165" s="30">
        <f t="shared" si="2326"/>
        <v>217.2786406881668</v>
      </c>
      <c r="KT165" s="30">
        <f t="shared" si="2327"/>
        <v>197.57439435849113</v>
      </c>
      <c r="KU165" s="30">
        <f t="shared" si="2328"/>
        <v>197.57439435849113</v>
      </c>
      <c r="KV165" s="30">
        <f t="shared" si="2329"/>
        <v>197.57439435849113</v>
      </c>
      <c r="KW165" s="30">
        <f t="shared" si="2330"/>
        <v>197.57439435849113</v>
      </c>
      <c r="KX165" s="30">
        <f t="shared" si="2331"/>
        <v>219.43524119274142</v>
      </c>
      <c r="KY165" s="30">
        <f t="shared" si="2332"/>
        <v>227.2105535122648</v>
      </c>
      <c r="KZ165" s="30">
        <f t="shared" si="2333"/>
        <v>227.2105535122648</v>
      </c>
      <c r="LA165" s="30">
        <f t="shared" si="2334"/>
        <v>237.67743700416426</v>
      </c>
      <c r="LB165" s="30">
        <f t="shared" si="2334"/>
        <v>227.2105535122648</v>
      </c>
      <c r="LC165" s="30">
        <f t="shared" si="2334"/>
        <v>227.2105535122648</v>
      </c>
      <c r="LD165" s="30">
        <f t="shared" si="2334"/>
        <v>227.2105535122648</v>
      </c>
      <c r="LE165" s="30">
        <f t="shared" si="2300"/>
        <v>227.2105535122648</v>
      </c>
      <c r="LF165" s="30">
        <f t="shared" si="2300"/>
        <v>227.2105535122648</v>
      </c>
      <c r="LG165" s="30">
        <f t="shared" si="2300"/>
        <v>227.2105535122648</v>
      </c>
      <c r="LH165" s="30">
        <f t="shared" si="2300"/>
        <v>227.2105535122648</v>
      </c>
      <c r="LI165" s="30">
        <f t="shared" si="2300"/>
        <v>227.2105535122648</v>
      </c>
      <c r="LJ165" s="30">
        <f t="shared" si="2300"/>
        <v>227.2105535122648</v>
      </c>
      <c r="LK165" s="30">
        <f t="shared" si="2300"/>
        <v>227.2105535122648</v>
      </c>
      <c r="LL165" s="30">
        <f t="shared" si="2300"/>
        <v>239.1182102799477</v>
      </c>
      <c r="LM165" s="30">
        <f t="shared" si="2300"/>
        <v>296.55156691692758</v>
      </c>
      <c r="LN165" s="30">
        <f t="shared" si="2300"/>
        <v>256.35125687710871</v>
      </c>
      <c r="LO165" s="30">
        <f t="shared" si="2300"/>
        <v>227.2105535122648</v>
      </c>
      <c r="LP165" s="30">
        <f t="shared" si="2300"/>
        <v>227.2105535122648</v>
      </c>
      <c r="LQ165" s="30">
        <f t="shared" si="2300"/>
        <v>266.80446214170644</v>
      </c>
      <c r="LR165" s="30">
        <f t="shared" si="2300"/>
        <v>375.29408188698744</v>
      </c>
      <c r="LS165" s="30">
        <f t="shared" si="2300"/>
        <v>227.2105535122648</v>
      </c>
      <c r="LT165" s="69">
        <f t="shared" si="1976"/>
        <v>274.12991276330587</v>
      </c>
      <c r="LU165" s="40">
        <f t="shared" si="1977"/>
        <v>227.2105535122648</v>
      </c>
      <c r="LV165" s="40">
        <f t="shared" si="1978"/>
        <v>0</v>
      </c>
    </row>
    <row r="166" spans="1:334" x14ac:dyDescent="0.25">
      <c r="A166" s="21">
        <f t="shared" si="1979"/>
        <v>165</v>
      </c>
      <c r="B166" s="22" t="s">
        <v>109</v>
      </c>
      <c r="C166" s="21" t="s">
        <v>600</v>
      </c>
      <c r="D166" s="22" t="s">
        <v>7</v>
      </c>
      <c r="E166" s="23" t="s">
        <v>799</v>
      </c>
      <c r="F166" s="21" t="s">
        <v>1045</v>
      </c>
      <c r="G166" s="32" t="s">
        <v>278</v>
      </c>
      <c r="H166" s="24" t="s">
        <v>294</v>
      </c>
      <c r="I166" s="21" t="s">
        <v>196</v>
      </c>
      <c r="J166" s="94">
        <v>41497</v>
      </c>
      <c r="K166" s="94"/>
      <c r="L166" s="21" t="s">
        <v>275</v>
      </c>
      <c r="M166" s="51">
        <v>362</v>
      </c>
      <c r="N166" s="51">
        <v>602</v>
      </c>
      <c r="O166" s="26">
        <v>0.1</v>
      </c>
      <c r="P166" s="52">
        <v>0</v>
      </c>
      <c r="Q166" s="52">
        <v>0</v>
      </c>
      <c r="R166" s="52">
        <v>0</v>
      </c>
      <c r="S166" s="52">
        <v>0</v>
      </c>
      <c r="T166" s="51">
        <v>377000</v>
      </c>
      <c r="U166" s="51">
        <v>206350</v>
      </c>
      <c r="V166" s="51">
        <v>234497</v>
      </c>
      <c r="W166" s="51">
        <v>160342</v>
      </c>
      <c r="X166" s="51">
        <v>213827.20000000001</v>
      </c>
      <c r="Y166" s="51">
        <v>226655.40000000008</v>
      </c>
      <c r="Z166" s="51">
        <v>114604.06</v>
      </c>
      <c r="AA166" s="51">
        <v>126412.64000000001</v>
      </c>
      <c r="AB166" s="51">
        <v>174863.24</v>
      </c>
      <c r="AC166" s="51">
        <v>211221.86999999997</v>
      </c>
      <c r="AD166" s="51">
        <v>207011.37</v>
      </c>
      <c r="AE166" s="51">
        <v>228607.46</v>
      </c>
      <c r="AF166" s="51">
        <v>235809</v>
      </c>
      <c r="AG166" s="51">
        <v>154229</v>
      </c>
      <c r="AH166" s="51">
        <v>211038</v>
      </c>
      <c r="AI166" s="51">
        <v>178145</v>
      </c>
      <c r="AJ166" s="51">
        <v>194363</v>
      </c>
      <c r="AK166" s="51">
        <v>225413</v>
      </c>
      <c r="AL166" s="51">
        <v>155509</v>
      </c>
      <c r="AM166" s="51">
        <v>361697</v>
      </c>
      <c r="AN166" s="51">
        <v>286420</v>
      </c>
      <c r="AO166" s="51">
        <v>437137</v>
      </c>
      <c r="AP166" s="51">
        <v>230255</v>
      </c>
      <c r="AQ166" s="51">
        <v>325817</v>
      </c>
      <c r="AR166" s="51">
        <v>309055</v>
      </c>
      <c r="AS166" s="51">
        <v>210343.76</v>
      </c>
      <c r="AT166" s="51">
        <v>257491</v>
      </c>
      <c r="AU166" s="25">
        <v>278228.53980314423</v>
      </c>
      <c r="AV166" s="25">
        <v>134816.8753801455</v>
      </c>
      <c r="AW166" s="25">
        <v>281030</v>
      </c>
      <c r="AX166" s="25">
        <v>267920.49108672002</v>
      </c>
      <c r="AY166" s="25">
        <v>284304.94833664002</v>
      </c>
      <c r="AZ166" s="25">
        <v>258722</v>
      </c>
      <c r="BA166" s="25">
        <v>312378.25344176753</v>
      </c>
      <c r="BB166" s="25">
        <v>151925</v>
      </c>
      <c r="BC166" s="25">
        <v>164783</v>
      </c>
      <c r="BD166" s="75">
        <v>143633</v>
      </c>
      <c r="BE166" s="75">
        <v>165007.23000000001</v>
      </c>
      <c r="BF166" s="75">
        <v>200158</v>
      </c>
      <c r="BG166" s="75">
        <v>98453.51</v>
      </c>
      <c r="BH166" s="75">
        <v>264184</v>
      </c>
      <c r="BI166" s="75">
        <v>92089.95</v>
      </c>
      <c r="BJ166" s="75">
        <v>0</v>
      </c>
      <c r="BK166" s="75">
        <v>0</v>
      </c>
      <c r="BL166" s="75">
        <v>0</v>
      </c>
      <c r="BM166" s="75">
        <v>0</v>
      </c>
      <c r="BN166" s="75">
        <v>0</v>
      </c>
      <c r="BO166" s="75">
        <v>0</v>
      </c>
      <c r="BP166" s="28">
        <f t="shared" si="1902"/>
        <v>0</v>
      </c>
      <c r="BQ166" s="29">
        <f t="shared" si="1499"/>
        <v>0</v>
      </c>
      <c r="BR166" s="29">
        <f t="shared" si="1500"/>
        <v>0</v>
      </c>
      <c r="BS166" s="29">
        <f t="shared" si="1501"/>
        <v>0</v>
      </c>
      <c r="BT166" s="29">
        <f t="shared" si="1502"/>
        <v>0</v>
      </c>
      <c r="BU166" s="29">
        <f t="shared" si="1503"/>
        <v>1041.4364640883978</v>
      </c>
      <c r="BV166" s="29">
        <f t="shared" si="1504"/>
        <v>570.02762430939231</v>
      </c>
      <c r="BW166" s="29">
        <f t="shared" si="1505"/>
        <v>647.78176795580112</v>
      </c>
      <c r="BX166" s="29">
        <f t="shared" si="1506"/>
        <v>442.93370165745858</v>
      </c>
      <c r="BY166" s="29">
        <f t="shared" si="1507"/>
        <v>590.68287292817683</v>
      </c>
      <c r="BZ166" s="29">
        <f t="shared" si="1508"/>
        <v>626.1198895027627</v>
      </c>
      <c r="CA166" s="29">
        <f t="shared" si="1509"/>
        <v>316.58580110497235</v>
      </c>
      <c r="CB166" s="29">
        <f t="shared" si="1510"/>
        <v>349.20618784530393</v>
      </c>
      <c r="CC166" s="29">
        <f t="shared" si="1511"/>
        <v>483.04762430939223</v>
      </c>
      <c r="CD166" s="29">
        <f t="shared" si="1512"/>
        <v>583.48582872928171</v>
      </c>
      <c r="CE166" s="29">
        <f t="shared" si="1513"/>
        <v>571.85461325966844</v>
      </c>
      <c r="CF166" s="29">
        <f t="shared" si="1514"/>
        <v>631.51232044198889</v>
      </c>
      <c r="CG166" s="29">
        <f t="shared" si="1515"/>
        <v>651.40607734806633</v>
      </c>
      <c r="CH166" s="29">
        <f t="shared" si="1516"/>
        <v>426.04696132596683</v>
      </c>
      <c r="CI166" s="29">
        <f t="shared" si="1517"/>
        <v>582.97790055248618</v>
      </c>
      <c r="CJ166" s="29">
        <f t="shared" si="1518"/>
        <v>492.11325966850831</v>
      </c>
      <c r="CK166" s="29">
        <f t="shared" si="1519"/>
        <v>536.91436464088395</v>
      </c>
      <c r="CL166" s="29">
        <f t="shared" si="1520"/>
        <v>622.68784530386745</v>
      </c>
      <c r="CM166" s="29">
        <f t="shared" si="1521"/>
        <v>429.58287292817681</v>
      </c>
      <c r="CN166" s="29">
        <f t="shared" si="1522"/>
        <v>999.16298342541438</v>
      </c>
      <c r="CO166" s="29">
        <f t="shared" si="1523"/>
        <v>791.21546961325964</v>
      </c>
      <c r="CP166" s="29">
        <f t="shared" si="1524"/>
        <v>1207.5607734806629</v>
      </c>
      <c r="CQ166" s="29">
        <f t="shared" si="1525"/>
        <v>636.06353591160223</v>
      </c>
      <c r="CR166" s="29">
        <f t="shared" si="1497"/>
        <v>900.04696132596689</v>
      </c>
      <c r="CS166" s="29">
        <f t="shared" si="2335"/>
        <v>853.74309392265195</v>
      </c>
      <c r="CT166" s="29">
        <f t="shared" si="2335"/>
        <v>581.06011049723759</v>
      </c>
      <c r="CU166" s="29">
        <f t="shared" si="2335"/>
        <v>711.3011049723757</v>
      </c>
      <c r="CV166" s="29">
        <f t="shared" si="2335"/>
        <v>768.58712652802274</v>
      </c>
      <c r="CW166" s="29">
        <f t="shared" si="2335"/>
        <v>372.42230767995994</v>
      </c>
      <c r="CX166" s="29">
        <f t="shared" si="1899"/>
        <v>776.32596685082876</v>
      </c>
      <c r="CY166" s="29">
        <f t="shared" si="1899"/>
        <v>740.11185383071825</v>
      </c>
      <c r="CZ166" s="29">
        <f t="shared" si="1899"/>
        <v>785.37278546033156</v>
      </c>
      <c r="DA166" s="29">
        <f t="shared" si="1899"/>
        <v>714.70165745856355</v>
      </c>
      <c r="DB166" s="29">
        <f t="shared" si="1899"/>
        <v>862.92335204908159</v>
      </c>
      <c r="DC166" s="29">
        <f t="shared" si="1899"/>
        <v>419.68232044198896</v>
      </c>
      <c r="DD166" s="29">
        <f t="shared" si="1899"/>
        <v>455.20165745856355</v>
      </c>
      <c r="DE166" s="29">
        <f t="shared" si="1526"/>
        <v>396.77624309392263</v>
      </c>
      <c r="DF166" s="29">
        <f t="shared" si="1527"/>
        <v>455.82107734806635</v>
      </c>
      <c r="DG166" s="29">
        <f t="shared" si="1528"/>
        <v>552.92265193370167</v>
      </c>
      <c r="DH166" s="29">
        <f t="shared" si="1529"/>
        <v>271.97102209944751</v>
      </c>
      <c r="DI166" s="29">
        <f t="shared" si="1530"/>
        <v>729.79005524861873</v>
      </c>
      <c r="DJ166" s="29">
        <f t="shared" si="1531"/>
        <v>254.39212707182318</v>
      </c>
      <c r="DK166" s="29">
        <f t="shared" si="1531"/>
        <v>0</v>
      </c>
      <c r="DL166" s="29">
        <f t="shared" si="1531"/>
        <v>0</v>
      </c>
      <c r="DM166" s="29">
        <f t="shared" si="1531"/>
        <v>0</v>
      </c>
      <c r="DN166" s="29">
        <f t="shared" si="1772"/>
        <v>0</v>
      </c>
      <c r="DO166" s="29">
        <f t="shared" si="1772"/>
        <v>0</v>
      </c>
      <c r="DP166" s="29">
        <f t="shared" si="1772"/>
        <v>0</v>
      </c>
      <c r="DQ166" s="105">
        <f t="shared" si="1532"/>
        <v>0</v>
      </c>
      <c r="DR166" s="51"/>
      <c r="DS166" s="51"/>
      <c r="DT166" s="51"/>
      <c r="DU166" s="51"/>
      <c r="DV166" s="51">
        <v>60500</v>
      </c>
      <c r="DW166" s="51">
        <v>90750</v>
      </c>
      <c r="DX166" s="51">
        <v>90750</v>
      </c>
      <c r="DY166" s="51">
        <v>90750</v>
      </c>
      <c r="DZ166" s="51">
        <v>90750</v>
      </c>
      <c r="EA166" s="51">
        <v>90750</v>
      </c>
      <c r="EB166" s="51">
        <v>90750</v>
      </c>
      <c r="EC166" s="51">
        <v>90750</v>
      </c>
      <c r="ED166" s="51">
        <v>90750</v>
      </c>
      <c r="EE166" s="51">
        <v>96397</v>
      </c>
      <c r="EF166" s="51">
        <v>96800</v>
      </c>
      <c r="EG166" s="51">
        <v>96800</v>
      </c>
      <c r="EH166" s="51">
        <v>96800</v>
      </c>
      <c r="EI166" s="51">
        <v>96800</v>
      </c>
      <c r="EJ166" s="51">
        <v>96800</v>
      </c>
      <c r="EK166" s="51">
        <v>96800</v>
      </c>
      <c r="EL166" s="51">
        <v>96800</v>
      </c>
      <c r="EM166" s="51">
        <v>96800</v>
      </c>
      <c r="EN166" s="51">
        <v>96800</v>
      </c>
      <c r="EO166" s="51">
        <v>96800</v>
      </c>
      <c r="EP166" s="25">
        <v>96800</v>
      </c>
      <c r="EQ166" s="25">
        <v>102447</v>
      </c>
      <c r="ER166" s="25">
        <v>102850</v>
      </c>
      <c r="ES166" s="25">
        <v>102850</v>
      </c>
      <c r="ET166" s="25">
        <v>102850</v>
      </c>
      <c r="EU166" s="25">
        <v>102850</v>
      </c>
      <c r="EV166" s="25">
        <v>102850</v>
      </c>
      <c r="EW166" s="25">
        <v>102850</v>
      </c>
      <c r="EX166" s="25">
        <v>102850</v>
      </c>
      <c r="EY166" s="25">
        <v>102850</v>
      </c>
      <c r="EZ166" s="25">
        <v>102850</v>
      </c>
      <c r="FA166" s="25">
        <v>102850</v>
      </c>
      <c r="FB166" s="25">
        <v>102850</v>
      </c>
      <c r="FC166" s="25">
        <v>102850</v>
      </c>
      <c r="FD166" s="25">
        <v>102850</v>
      </c>
      <c r="FE166" s="25">
        <v>102850</v>
      </c>
      <c r="FF166" s="25">
        <v>102850</v>
      </c>
      <c r="FG166" s="25">
        <v>102850</v>
      </c>
      <c r="FH166" s="25">
        <v>102850</v>
      </c>
      <c r="FI166" s="25">
        <v>102850</v>
      </c>
      <c r="FJ166" s="25">
        <v>102850</v>
      </c>
      <c r="FK166" s="25">
        <v>102850</v>
      </c>
      <c r="FL166" s="25">
        <v>0</v>
      </c>
      <c r="FM166" s="25">
        <v>0</v>
      </c>
      <c r="FN166" s="25">
        <v>0</v>
      </c>
      <c r="FO166" s="25">
        <v>0</v>
      </c>
      <c r="FP166" s="25">
        <v>0</v>
      </c>
      <c r="FQ166" s="75">
        <v>0</v>
      </c>
      <c r="FR166" s="28">
        <f t="shared" si="1903"/>
        <v>0</v>
      </c>
      <c r="FS166" s="51">
        <v>0</v>
      </c>
      <c r="FT166" s="51">
        <v>0</v>
      </c>
      <c r="FU166" s="51">
        <v>0</v>
      </c>
      <c r="FV166" s="51">
        <v>0</v>
      </c>
      <c r="FW166" s="51">
        <v>0</v>
      </c>
      <c r="FX166" s="51">
        <v>0</v>
      </c>
      <c r="FY166" s="51">
        <v>0</v>
      </c>
      <c r="FZ166" s="51">
        <v>0</v>
      </c>
      <c r="GA166" s="51">
        <v>0</v>
      </c>
      <c r="GB166" s="51">
        <v>0</v>
      </c>
      <c r="GC166" s="51">
        <v>0</v>
      </c>
      <c r="GD166" s="51">
        <v>0</v>
      </c>
      <c r="GE166" s="51">
        <v>0</v>
      </c>
      <c r="GF166" s="51">
        <v>0</v>
      </c>
      <c r="GG166" s="51">
        <v>0</v>
      </c>
      <c r="GH166" s="51">
        <v>0</v>
      </c>
      <c r="GI166" s="51">
        <v>0</v>
      </c>
      <c r="GJ166" s="51">
        <v>0</v>
      </c>
      <c r="GK166" s="51">
        <v>0</v>
      </c>
      <c r="GL166" s="51">
        <v>0</v>
      </c>
      <c r="GM166" s="51">
        <v>0</v>
      </c>
      <c r="GN166" s="51">
        <v>0</v>
      </c>
      <c r="GO166" s="51">
        <v>0</v>
      </c>
      <c r="GP166" s="51">
        <v>0</v>
      </c>
      <c r="GQ166" s="25">
        <v>0</v>
      </c>
      <c r="GR166" s="25">
        <v>0</v>
      </c>
      <c r="GS166" s="25">
        <v>0</v>
      </c>
      <c r="GT166" s="25">
        <v>0</v>
      </c>
      <c r="GU166" s="25">
        <v>0</v>
      </c>
      <c r="GV166" s="25">
        <v>0</v>
      </c>
      <c r="GW166" s="25">
        <v>0</v>
      </c>
      <c r="GX166" s="25">
        <v>0</v>
      </c>
      <c r="GY166" s="25">
        <v>0</v>
      </c>
      <c r="GZ166" s="25">
        <v>0</v>
      </c>
      <c r="HA166" s="25">
        <v>0</v>
      </c>
      <c r="HB166" s="25">
        <v>0</v>
      </c>
      <c r="HC166" s="75">
        <v>0</v>
      </c>
      <c r="HD166" s="75">
        <v>0</v>
      </c>
      <c r="HE166" s="75">
        <v>0</v>
      </c>
      <c r="HF166" s="75">
        <v>0</v>
      </c>
      <c r="HG166" s="75">
        <v>0</v>
      </c>
      <c r="HH166" s="75">
        <v>0</v>
      </c>
      <c r="HI166" s="75">
        <v>0</v>
      </c>
      <c r="HJ166" s="75">
        <v>0</v>
      </c>
      <c r="HK166" s="75">
        <v>0</v>
      </c>
      <c r="HL166" s="75">
        <v>0</v>
      </c>
      <c r="HM166" s="75">
        <v>0</v>
      </c>
      <c r="HN166" s="75">
        <v>0</v>
      </c>
      <c r="HO166" s="75">
        <v>0</v>
      </c>
      <c r="HP166" s="75">
        <v>0</v>
      </c>
      <c r="HQ166" s="75">
        <v>0</v>
      </c>
      <c r="HR166" s="75">
        <v>0</v>
      </c>
      <c r="HS166" s="51">
        <f t="shared" si="2470"/>
        <v>0</v>
      </c>
      <c r="HT166" s="51">
        <f t="shared" si="2471"/>
        <v>0</v>
      </c>
      <c r="HU166" s="51">
        <f t="shared" si="2472"/>
        <v>0</v>
      </c>
      <c r="HV166" s="51">
        <f t="shared" si="2473"/>
        <v>0</v>
      </c>
      <c r="HW166" s="51">
        <f t="shared" si="2474"/>
        <v>60500</v>
      </c>
      <c r="HX166" s="51">
        <f t="shared" si="2475"/>
        <v>90750</v>
      </c>
      <c r="HY166" s="51">
        <f t="shared" si="2476"/>
        <v>90750</v>
      </c>
      <c r="HZ166" s="51">
        <f t="shared" si="2477"/>
        <v>90750</v>
      </c>
      <c r="IA166" s="51">
        <f t="shared" si="2478"/>
        <v>90750</v>
      </c>
      <c r="IB166" s="51">
        <f t="shared" si="2479"/>
        <v>90750</v>
      </c>
      <c r="IC166" s="51">
        <f t="shared" si="2480"/>
        <v>90750</v>
      </c>
      <c r="ID166" s="51">
        <f t="shared" si="2481"/>
        <v>90750</v>
      </c>
      <c r="IE166" s="51">
        <f t="shared" si="2482"/>
        <v>90750</v>
      </c>
      <c r="IF166" s="51">
        <f t="shared" si="2483"/>
        <v>96397</v>
      </c>
      <c r="IG166" s="51">
        <f t="shared" si="2484"/>
        <v>96800</v>
      </c>
      <c r="IH166" s="51">
        <f t="shared" si="2485"/>
        <v>96800</v>
      </c>
      <c r="II166" s="51">
        <f t="shared" si="2486"/>
        <v>96800</v>
      </c>
      <c r="IJ166" s="51">
        <f t="shared" si="2487"/>
        <v>96800</v>
      </c>
      <c r="IK166" s="51">
        <f t="shared" si="2488"/>
        <v>96800</v>
      </c>
      <c r="IL166" s="51">
        <f t="shared" si="2489"/>
        <v>96800</v>
      </c>
      <c r="IM166" s="51">
        <f t="shared" si="2490"/>
        <v>96800</v>
      </c>
      <c r="IN166" s="51">
        <f t="shared" si="2491"/>
        <v>96800</v>
      </c>
      <c r="IO166" s="51">
        <f t="shared" si="2492"/>
        <v>96800</v>
      </c>
      <c r="IP166" s="51">
        <f t="shared" si="2493"/>
        <v>96800</v>
      </c>
      <c r="IQ166" s="51">
        <f t="shared" si="1900"/>
        <v>96800</v>
      </c>
      <c r="IR166" s="51">
        <f t="shared" si="1901"/>
        <v>102447</v>
      </c>
      <c r="IS166" s="51">
        <f t="shared" si="2340"/>
        <v>102850</v>
      </c>
      <c r="IT166" s="51">
        <f t="shared" si="2341"/>
        <v>102850</v>
      </c>
      <c r="IU166" s="51">
        <f t="shared" si="2342"/>
        <v>102850</v>
      </c>
      <c r="IV166" s="51">
        <f t="shared" si="2343"/>
        <v>102850</v>
      </c>
      <c r="IW166" s="51">
        <f t="shared" si="1889"/>
        <v>102850</v>
      </c>
      <c r="IX166" s="25">
        <f t="shared" si="2344"/>
        <v>102850</v>
      </c>
      <c r="IY166" s="25">
        <f t="shared" si="2136"/>
        <v>102850</v>
      </c>
      <c r="IZ166" s="25">
        <f t="shared" si="2137"/>
        <v>102850</v>
      </c>
      <c r="JA166" s="25">
        <f t="shared" si="2502"/>
        <v>102850</v>
      </c>
      <c r="JB166" s="25">
        <f t="shared" si="2498"/>
        <v>102850</v>
      </c>
      <c r="JC166" s="25">
        <f t="shared" si="2499"/>
        <v>102850</v>
      </c>
      <c r="JD166" s="25">
        <f t="shared" si="1892"/>
        <v>102850</v>
      </c>
      <c r="JE166" s="25">
        <f t="shared" si="1893"/>
        <v>102850</v>
      </c>
      <c r="JF166" s="25">
        <f t="shared" si="2500"/>
        <v>102850</v>
      </c>
      <c r="JG166" s="25">
        <f t="shared" si="2501"/>
        <v>102850</v>
      </c>
      <c r="JH166" s="25">
        <f t="shared" si="2336"/>
        <v>102850</v>
      </c>
      <c r="JI166" s="25">
        <f t="shared" si="2337"/>
        <v>102850</v>
      </c>
      <c r="JJ166" s="25">
        <f t="shared" si="2494"/>
        <v>102850</v>
      </c>
      <c r="JK166" s="25">
        <f t="shared" si="2495"/>
        <v>102850</v>
      </c>
      <c r="JL166" s="25">
        <f t="shared" si="2496"/>
        <v>102850</v>
      </c>
      <c r="JM166" s="25">
        <f t="shared" si="2497"/>
        <v>0</v>
      </c>
      <c r="JN166" s="25">
        <f t="shared" si="2338"/>
        <v>0</v>
      </c>
      <c r="JO166" s="25">
        <f t="shared" si="2339"/>
        <v>0</v>
      </c>
      <c r="JP166" s="25">
        <f t="shared" si="2065"/>
        <v>0</v>
      </c>
      <c r="JQ166" s="25">
        <f t="shared" si="2066"/>
        <v>0</v>
      </c>
      <c r="JR166" s="25">
        <f t="shared" si="2067"/>
        <v>0</v>
      </c>
      <c r="JS166" s="28">
        <f t="shared" si="1941"/>
        <v>0</v>
      </c>
      <c r="JT166" s="30">
        <f t="shared" si="2301"/>
        <v>0</v>
      </c>
      <c r="JU166" s="30">
        <f t="shared" si="2302"/>
        <v>0</v>
      </c>
      <c r="JV166" s="30">
        <f t="shared" si="2303"/>
        <v>0</v>
      </c>
      <c r="JW166" s="30">
        <f t="shared" si="2304"/>
        <v>0</v>
      </c>
      <c r="JX166" s="30">
        <f t="shared" si="2305"/>
        <v>100.49833887043189</v>
      </c>
      <c r="JY166" s="30">
        <f t="shared" si="2306"/>
        <v>150.74750830564784</v>
      </c>
      <c r="JZ166" s="30">
        <f t="shared" si="2307"/>
        <v>150.74750830564784</v>
      </c>
      <c r="KA166" s="30">
        <f t="shared" si="2308"/>
        <v>150.74750830564784</v>
      </c>
      <c r="KB166" s="30">
        <f t="shared" si="2309"/>
        <v>150.74750830564784</v>
      </c>
      <c r="KC166" s="30">
        <f t="shared" si="2310"/>
        <v>150.74750830564784</v>
      </c>
      <c r="KD166" s="30">
        <f t="shared" si="2311"/>
        <v>150.74750830564784</v>
      </c>
      <c r="KE166" s="30">
        <f t="shared" si="2312"/>
        <v>150.74750830564784</v>
      </c>
      <c r="KF166" s="30">
        <f t="shared" si="2313"/>
        <v>150.74750830564784</v>
      </c>
      <c r="KG166" s="30">
        <f t="shared" si="2314"/>
        <v>160.12790697674419</v>
      </c>
      <c r="KH166" s="30">
        <f t="shared" si="2315"/>
        <v>160.79734219269102</v>
      </c>
      <c r="KI166" s="30">
        <f t="shared" si="2316"/>
        <v>160.79734219269102</v>
      </c>
      <c r="KJ166" s="30">
        <f t="shared" si="2317"/>
        <v>160.79734219269102</v>
      </c>
      <c r="KK166" s="30">
        <f t="shared" si="2318"/>
        <v>160.79734219269102</v>
      </c>
      <c r="KL166" s="30">
        <f t="shared" si="2319"/>
        <v>160.79734219269102</v>
      </c>
      <c r="KM166" s="30">
        <f t="shared" si="2320"/>
        <v>160.79734219269102</v>
      </c>
      <c r="KN166" s="30">
        <f t="shared" si="2321"/>
        <v>160.79734219269102</v>
      </c>
      <c r="KO166" s="30">
        <f t="shared" si="2322"/>
        <v>160.79734219269102</v>
      </c>
      <c r="KP166" s="30">
        <f t="shared" si="2323"/>
        <v>160.79734219269102</v>
      </c>
      <c r="KQ166" s="30">
        <f t="shared" si="2324"/>
        <v>160.79734219269102</v>
      </c>
      <c r="KR166" s="30">
        <f t="shared" si="2325"/>
        <v>160.79734219269102</v>
      </c>
      <c r="KS166" s="30">
        <f t="shared" si="2326"/>
        <v>170.17774086378736</v>
      </c>
      <c r="KT166" s="30">
        <f t="shared" si="2327"/>
        <v>170.84717607973423</v>
      </c>
      <c r="KU166" s="30">
        <f t="shared" si="2328"/>
        <v>170.84717607973423</v>
      </c>
      <c r="KV166" s="30">
        <f t="shared" si="2329"/>
        <v>170.84717607973423</v>
      </c>
      <c r="KW166" s="30">
        <f t="shared" si="2330"/>
        <v>170.84717607973423</v>
      </c>
      <c r="KX166" s="30">
        <f t="shared" si="2331"/>
        <v>170.84717607973423</v>
      </c>
      <c r="KY166" s="30">
        <f t="shared" si="2332"/>
        <v>170.84717607973423</v>
      </c>
      <c r="KZ166" s="30">
        <f t="shared" si="2333"/>
        <v>170.84717607973423</v>
      </c>
      <c r="LA166" s="30">
        <f t="shared" si="2334"/>
        <v>170.84717607973423</v>
      </c>
      <c r="LB166" s="30">
        <f t="shared" si="2334"/>
        <v>170.84717607973423</v>
      </c>
      <c r="LC166" s="30">
        <f t="shared" si="2334"/>
        <v>170.84717607973423</v>
      </c>
      <c r="LD166" s="30">
        <f t="shared" si="2334"/>
        <v>170.84717607973423</v>
      </c>
      <c r="LE166" s="30">
        <f t="shared" ref="LE166:LJ222" si="2503">+JD166/$N166</f>
        <v>170.84717607973423</v>
      </c>
      <c r="LF166" s="30">
        <f t="shared" si="2503"/>
        <v>170.84717607973423</v>
      </c>
      <c r="LG166" s="30">
        <f t="shared" si="2503"/>
        <v>170.84717607973423</v>
      </c>
      <c r="LH166" s="30">
        <f t="shared" si="2503"/>
        <v>170.84717607973423</v>
      </c>
      <c r="LI166" s="30">
        <f t="shared" si="2503"/>
        <v>170.84717607973423</v>
      </c>
      <c r="LJ166" s="30">
        <f t="shared" si="2503"/>
        <v>170.84717607973423</v>
      </c>
      <c r="LK166" s="30">
        <f t="shared" ref="LK166:LS182" si="2504">+JJ166/$N166</f>
        <v>170.84717607973423</v>
      </c>
      <c r="LL166" s="30">
        <f t="shared" si="2504"/>
        <v>170.84717607973423</v>
      </c>
      <c r="LM166" s="30">
        <f t="shared" si="2504"/>
        <v>170.84717607973423</v>
      </c>
      <c r="LN166" s="30">
        <f t="shared" si="2504"/>
        <v>0</v>
      </c>
      <c r="LO166" s="30">
        <f t="shared" si="2504"/>
        <v>0</v>
      </c>
      <c r="LP166" s="30">
        <f t="shared" si="2504"/>
        <v>0</v>
      </c>
      <c r="LQ166" s="30">
        <f t="shared" si="2504"/>
        <v>0</v>
      </c>
      <c r="LR166" s="30">
        <f t="shared" si="2504"/>
        <v>0</v>
      </c>
      <c r="LS166" s="30">
        <f t="shared" si="2504"/>
        <v>0</v>
      </c>
      <c r="LT166" s="69">
        <f t="shared" si="1976"/>
        <v>0</v>
      </c>
      <c r="LU166" s="40">
        <f t="shared" si="1977"/>
        <v>0</v>
      </c>
      <c r="LV166" s="40">
        <f t="shared" si="1978"/>
        <v>0</v>
      </c>
    </row>
    <row r="167" spans="1:334" x14ac:dyDescent="0.25">
      <c r="A167" s="21">
        <f t="shared" si="1979"/>
        <v>166</v>
      </c>
      <c r="B167" s="22" t="s">
        <v>109</v>
      </c>
      <c r="C167" s="21" t="s">
        <v>600</v>
      </c>
      <c r="D167" s="22" t="s">
        <v>7</v>
      </c>
      <c r="E167" s="23" t="s">
        <v>1489</v>
      </c>
      <c r="F167" s="21" t="s">
        <v>1490</v>
      </c>
      <c r="G167" s="23" t="s">
        <v>1469</v>
      </c>
      <c r="H167" s="24" t="s">
        <v>295</v>
      </c>
      <c r="I167" s="21" t="s">
        <v>196</v>
      </c>
      <c r="J167" s="94">
        <v>42825</v>
      </c>
      <c r="K167" s="94">
        <v>43030</v>
      </c>
      <c r="L167" s="21" t="s">
        <v>275</v>
      </c>
      <c r="M167" s="51">
        <v>362</v>
      </c>
      <c r="N167" s="51">
        <v>605</v>
      </c>
      <c r="O167" s="26">
        <v>0.13</v>
      </c>
      <c r="P167" s="52"/>
      <c r="Q167" s="52"/>
      <c r="R167" s="52"/>
      <c r="S167" s="52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25"/>
      <c r="AV167" s="25"/>
      <c r="AW167" s="25"/>
      <c r="AX167" s="25"/>
      <c r="AY167" s="25"/>
      <c r="AZ167" s="25"/>
      <c r="BA167" s="25"/>
      <c r="BB167" s="25"/>
      <c r="BC167" s="25"/>
      <c r="BD167" s="75"/>
      <c r="BE167" s="75"/>
      <c r="BF167" s="75"/>
      <c r="BG167" s="75"/>
      <c r="BH167" s="75"/>
      <c r="BI167" s="75"/>
      <c r="BJ167" s="75"/>
      <c r="BK167" s="75"/>
      <c r="BL167" s="75">
        <v>1309618</v>
      </c>
      <c r="BM167" s="75">
        <v>1065663</v>
      </c>
      <c r="BN167" s="75">
        <v>1473470</v>
      </c>
      <c r="BO167" s="75">
        <v>1386735</v>
      </c>
      <c r="BP167" s="28">
        <f t="shared" si="1902"/>
        <v>1308871.5</v>
      </c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>
        <f t="shared" ref="DL167:DP182" si="2505">+BK167/$M167</f>
        <v>0</v>
      </c>
      <c r="DM167" s="29">
        <f t="shared" si="2505"/>
        <v>3617.7292817679559</v>
      </c>
      <c r="DN167" s="29">
        <f t="shared" si="2505"/>
        <v>2943.8204419889503</v>
      </c>
      <c r="DO167" s="29">
        <f t="shared" si="2505"/>
        <v>4070.3591160220994</v>
      </c>
      <c r="DP167" s="29">
        <f t="shared" si="2505"/>
        <v>3830.7596685082872</v>
      </c>
      <c r="DQ167" s="105">
        <f t="shared" ref="DQ167" si="2506">+BP167/M167</f>
        <v>3615.6671270718234</v>
      </c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>
        <v>0</v>
      </c>
      <c r="FN167" s="25">
        <v>226875</v>
      </c>
      <c r="FO167" s="25">
        <v>226875</v>
      </c>
      <c r="FP167" s="25">
        <v>226875</v>
      </c>
      <c r="FQ167" s="75">
        <v>226875</v>
      </c>
      <c r="FR167" s="28">
        <f t="shared" si="1903"/>
        <v>226875</v>
      </c>
      <c r="FS167" s="51"/>
      <c r="FT167" s="51"/>
      <c r="FU167" s="51"/>
      <c r="FV167" s="51"/>
      <c r="FW167" s="51"/>
      <c r="FX167" s="51"/>
      <c r="FY167" s="51"/>
      <c r="FZ167" s="51"/>
      <c r="GA167" s="51"/>
      <c r="GB167" s="51"/>
      <c r="GC167" s="51"/>
      <c r="GD167" s="51"/>
      <c r="GE167" s="51"/>
      <c r="GF167" s="51"/>
      <c r="GG167" s="51"/>
      <c r="GH167" s="51"/>
      <c r="GI167" s="51"/>
      <c r="GJ167" s="51"/>
      <c r="GK167" s="51"/>
      <c r="GL167" s="51"/>
      <c r="GM167" s="51"/>
      <c r="GN167" s="51"/>
      <c r="GO167" s="51"/>
      <c r="GP167" s="51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75">
        <v>0</v>
      </c>
      <c r="HD167" s="75">
        <v>0</v>
      </c>
      <c r="HE167" s="75">
        <v>0</v>
      </c>
      <c r="HF167" s="75">
        <v>0</v>
      </c>
      <c r="HG167" s="75">
        <v>0</v>
      </c>
      <c r="HH167" s="75">
        <v>0</v>
      </c>
      <c r="HI167" s="75">
        <v>0</v>
      </c>
      <c r="HJ167" s="75">
        <v>0</v>
      </c>
      <c r="HK167" s="75">
        <v>0</v>
      </c>
      <c r="HL167" s="75">
        <v>0</v>
      </c>
      <c r="HM167" s="75">
        <v>0</v>
      </c>
      <c r="HN167" s="75">
        <v>0</v>
      </c>
      <c r="HO167" s="75">
        <v>0</v>
      </c>
      <c r="HP167" s="75">
        <v>0</v>
      </c>
      <c r="HQ167" s="75">
        <v>0</v>
      </c>
      <c r="HR167" s="75">
        <v>0</v>
      </c>
      <c r="HS167" s="51">
        <f t="shared" ref="HS167" si="2507">+DR167+FS167</f>
        <v>0</v>
      </c>
      <c r="HT167" s="51">
        <f t="shared" ref="HT167" si="2508">+DS167+FT167</f>
        <v>0</v>
      </c>
      <c r="HU167" s="51">
        <f t="shared" ref="HU167" si="2509">+DT167+FU167</f>
        <v>0</v>
      </c>
      <c r="HV167" s="51">
        <f t="shared" ref="HV167" si="2510">+DU167+FV167</f>
        <v>0</v>
      </c>
      <c r="HW167" s="51">
        <f t="shared" ref="HW167" si="2511">+DV167+FW167</f>
        <v>0</v>
      </c>
      <c r="HX167" s="51">
        <f t="shared" ref="HX167" si="2512">+DW167+FX167</f>
        <v>0</v>
      </c>
      <c r="HY167" s="51">
        <f t="shared" ref="HY167" si="2513">+DX167+FY167</f>
        <v>0</v>
      </c>
      <c r="HZ167" s="51">
        <f t="shared" ref="HZ167" si="2514">+DY167+FZ167</f>
        <v>0</v>
      </c>
      <c r="IA167" s="51">
        <f t="shared" ref="IA167" si="2515">+DZ167+GA167</f>
        <v>0</v>
      </c>
      <c r="IB167" s="51">
        <f t="shared" ref="IB167" si="2516">+EA167+GB167</f>
        <v>0</v>
      </c>
      <c r="IC167" s="51">
        <f t="shared" ref="IC167" si="2517">+EB167+GC167</f>
        <v>0</v>
      </c>
      <c r="ID167" s="51">
        <f t="shared" ref="ID167" si="2518">+EC167+GD167</f>
        <v>0</v>
      </c>
      <c r="IE167" s="51">
        <f t="shared" ref="IE167" si="2519">+ED167+GE167</f>
        <v>0</v>
      </c>
      <c r="IF167" s="51">
        <f t="shared" ref="IF167" si="2520">+EE167+GF167</f>
        <v>0</v>
      </c>
      <c r="IG167" s="51">
        <f t="shared" ref="IG167" si="2521">+EF167+GG167</f>
        <v>0</v>
      </c>
      <c r="IH167" s="51">
        <f t="shared" ref="IH167" si="2522">+EG167+GH167</f>
        <v>0</v>
      </c>
      <c r="II167" s="51">
        <f t="shared" ref="II167" si="2523">+EH167+GI167</f>
        <v>0</v>
      </c>
      <c r="IJ167" s="51">
        <f t="shared" ref="IJ167" si="2524">+EI167+GJ167</f>
        <v>0</v>
      </c>
      <c r="IK167" s="51">
        <f t="shared" ref="IK167" si="2525">+EJ167+GK167</f>
        <v>0</v>
      </c>
      <c r="IL167" s="51">
        <f t="shared" ref="IL167" si="2526">+EK167+GL167</f>
        <v>0</v>
      </c>
      <c r="IM167" s="51">
        <f t="shared" ref="IM167" si="2527">+EL167+GM167</f>
        <v>0</v>
      </c>
      <c r="IN167" s="51">
        <f t="shared" ref="IN167" si="2528">+EM167+GN167</f>
        <v>0</v>
      </c>
      <c r="IO167" s="51">
        <f t="shared" ref="IO167" si="2529">+EN167+GO167</f>
        <v>0</v>
      </c>
      <c r="IP167" s="51">
        <f t="shared" ref="IP167" si="2530">+EO167+GP167</f>
        <v>0</v>
      </c>
      <c r="IQ167" s="51">
        <f t="shared" ref="IQ167" si="2531">+EP167+GQ167</f>
        <v>0</v>
      </c>
      <c r="IR167" s="51">
        <f t="shared" ref="IR167" si="2532">+EQ167+GR167</f>
        <v>0</v>
      </c>
      <c r="IS167" s="51">
        <f t="shared" ref="IS167" si="2533">+ER167+GS167</f>
        <v>0</v>
      </c>
      <c r="IT167" s="51">
        <f t="shared" ref="IT167" si="2534">+ES167+GT167</f>
        <v>0</v>
      </c>
      <c r="IU167" s="51">
        <f t="shared" ref="IU167" si="2535">+ET167+GU167</f>
        <v>0</v>
      </c>
      <c r="IV167" s="51">
        <f t="shared" ref="IV167" si="2536">+EU167+GV167</f>
        <v>0</v>
      </c>
      <c r="IW167" s="51">
        <f t="shared" ref="IW167" si="2537">+EV167+GW167</f>
        <v>0</v>
      </c>
      <c r="IX167" s="25">
        <f t="shared" ref="IX167" si="2538">+EW167+GX167</f>
        <v>0</v>
      </c>
      <c r="IY167" s="25">
        <f t="shared" ref="IY167" si="2539">+EX167+GY167</f>
        <v>0</v>
      </c>
      <c r="IZ167" s="25">
        <f t="shared" ref="IZ167" si="2540">+EY167+GZ167</f>
        <v>0</v>
      </c>
      <c r="JA167" s="25">
        <f t="shared" ref="JA167" si="2541">+EZ167+HA167</f>
        <v>0</v>
      </c>
      <c r="JB167" s="25">
        <f t="shared" ref="JB167" si="2542">+FA167+HB167</f>
        <v>0</v>
      </c>
      <c r="JC167" s="25">
        <f t="shared" ref="JC167" si="2543">+FB167+HC167</f>
        <v>0</v>
      </c>
      <c r="JD167" s="25">
        <f t="shared" ref="JD167" si="2544">+FC167+HD167</f>
        <v>0</v>
      </c>
      <c r="JE167" s="25">
        <f t="shared" ref="JE167" si="2545">+FD167+HE167</f>
        <v>0</v>
      </c>
      <c r="JF167" s="25">
        <f t="shared" ref="JF167" si="2546">+FE167+HF167</f>
        <v>0</v>
      </c>
      <c r="JG167" s="25">
        <f t="shared" ref="JG167" si="2547">+FF167+HG167</f>
        <v>0</v>
      </c>
      <c r="JH167" s="25">
        <f t="shared" ref="JH167" si="2548">+FG167+HH167</f>
        <v>0</v>
      </c>
      <c r="JI167" s="25">
        <f t="shared" ref="JI167" si="2549">+FH167+HI167</f>
        <v>0</v>
      </c>
      <c r="JJ167" s="25">
        <f t="shared" ref="JJ167" si="2550">+FI167+HJ167</f>
        <v>0</v>
      </c>
      <c r="JK167" s="25">
        <f t="shared" ref="JK167" si="2551">+FJ167+HK167</f>
        <v>0</v>
      </c>
      <c r="JL167" s="25">
        <f t="shared" ref="JL167" si="2552">+FK167+HL167</f>
        <v>0</v>
      </c>
      <c r="JM167" s="25">
        <f t="shared" ref="JM167" si="2553">+FL167+HM167</f>
        <v>0</v>
      </c>
      <c r="JN167" s="25">
        <f t="shared" si="2338"/>
        <v>0</v>
      </c>
      <c r="JO167" s="25">
        <f t="shared" si="2339"/>
        <v>226875</v>
      </c>
      <c r="JP167" s="25">
        <f t="shared" si="2065"/>
        <v>226875</v>
      </c>
      <c r="JQ167" s="25">
        <f t="shared" si="2066"/>
        <v>226875</v>
      </c>
      <c r="JR167" s="25">
        <f t="shared" si="2067"/>
        <v>226875</v>
      </c>
      <c r="JS167" s="28">
        <f t="shared" si="1941"/>
        <v>226875</v>
      </c>
      <c r="JT167" s="30">
        <f t="shared" ref="JT167" si="2554">+HS167/$N167</f>
        <v>0</v>
      </c>
      <c r="JU167" s="30">
        <f t="shared" ref="JU167" si="2555">+HT167/$N167</f>
        <v>0</v>
      </c>
      <c r="JV167" s="30">
        <f t="shared" ref="JV167" si="2556">+HU167/$N167</f>
        <v>0</v>
      </c>
      <c r="JW167" s="30">
        <f t="shared" ref="JW167" si="2557">+HV167/$N167</f>
        <v>0</v>
      </c>
      <c r="JX167" s="30">
        <f t="shared" ref="JX167" si="2558">+HW167/$N167</f>
        <v>0</v>
      </c>
      <c r="JY167" s="30">
        <f t="shared" ref="JY167" si="2559">+HX167/$N167</f>
        <v>0</v>
      </c>
      <c r="JZ167" s="30">
        <f t="shared" ref="JZ167" si="2560">+HY167/$N167</f>
        <v>0</v>
      </c>
      <c r="KA167" s="30">
        <f t="shared" ref="KA167" si="2561">+HZ167/$N167</f>
        <v>0</v>
      </c>
      <c r="KB167" s="30">
        <f t="shared" ref="KB167" si="2562">+IA167/$N167</f>
        <v>0</v>
      </c>
      <c r="KC167" s="30">
        <f t="shared" ref="KC167" si="2563">+IB167/$N167</f>
        <v>0</v>
      </c>
      <c r="KD167" s="30">
        <f t="shared" ref="KD167" si="2564">+IC167/$N167</f>
        <v>0</v>
      </c>
      <c r="KE167" s="30">
        <f t="shared" ref="KE167" si="2565">+ID167/$N167</f>
        <v>0</v>
      </c>
      <c r="KF167" s="30">
        <f t="shared" ref="KF167" si="2566">+IE167/$N167</f>
        <v>0</v>
      </c>
      <c r="KG167" s="30">
        <f t="shared" ref="KG167" si="2567">+IF167/$N167</f>
        <v>0</v>
      </c>
      <c r="KH167" s="30">
        <f t="shared" ref="KH167" si="2568">+IG167/$N167</f>
        <v>0</v>
      </c>
      <c r="KI167" s="30">
        <f t="shared" ref="KI167" si="2569">+IH167/$N167</f>
        <v>0</v>
      </c>
      <c r="KJ167" s="30">
        <f t="shared" ref="KJ167" si="2570">+II167/$N167</f>
        <v>0</v>
      </c>
      <c r="KK167" s="30">
        <f t="shared" ref="KK167" si="2571">+IJ167/$N167</f>
        <v>0</v>
      </c>
      <c r="KL167" s="30">
        <f t="shared" ref="KL167" si="2572">+IK167/$N167</f>
        <v>0</v>
      </c>
      <c r="KM167" s="30">
        <f t="shared" ref="KM167" si="2573">+IL167/$N167</f>
        <v>0</v>
      </c>
      <c r="KN167" s="30">
        <f t="shared" ref="KN167" si="2574">+IM167/$N167</f>
        <v>0</v>
      </c>
      <c r="KO167" s="30">
        <f t="shared" ref="KO167" si="2575">+IN167/$N167</f>
        <v>0</v>
      </c>
      <c r="KP167" s="30">
        <f t="shared" ref="KP167" si="2576">+IO167/$N167</f>
        <v>0</v>
      </c>
      <c r="KQ167" s="30">
        <f t="shared" ref="KQ167" si="2577">+IP167/$N167</f>
        <v>0</v>
      </c>
      <c r="KR167" s="30">
        <f t="shared" ref="KR167" si="2578">+IQ167/$N167</f>
        <v>0</v>
      </c>
      <c r="KS167" s="30">
        <f t="shared" ref="KS167" si="2579">+IR167/$N167</f>
        <v>0</v>
      </c>
      <c r="KT167" s="30">
        <f t="shared" ref="KT167" si="2580">+IS167/$N167</f>
        <v>0</v>
      </c>
      <c r="KU167" s="30">
        <f t="shared" ref="KU167" si="2581">+IT167/$N167</f>
        <v>0</v>
      </c>
      <c r="KV167" s="30">
        <f t="shared" ref="KV167" si="2582">+IU167/$N167</f>
        <v>0</v>
      </c>
      <c r="KW167" s="30">
        <f t="shared" ref="KW167" si="2583">+IV167/$N167</f>
        <v>0</v>
      </c>
      <c r="KX167" s="30">
        <f t="shared" ref="KX167" si="2584">+IW167/$N167</f>
        <v>0</v>
      </c>
      <c r="KY167" s="30">
        <f t="shared" ref="KY167" si="2585">+IX167/$N167</f>
        <v>0</v>
      </c>
      <c r="KZ167" s="30">
        <f t="shared" ref="KZ167:LJ167" si="2586">+IY167/$N167</f>
        <v>0</v>
      </c>
      <c r="LA167" s="30">
        <f t="shared" si="2586"/>
        <v>0</v>
      </c>
      <c r="LB167" s="30">
        <f t="shared" si="2586"/>
        <v>0</v>
      </c>
      <c r="LC167" s="30">
        <f t="shared" si="2586"/>
        <v>0</v>
      </c>
      <c r="LD167" s="30">
        <f t="shared" si="2586"/>
        <v>0</v>
      </c>
      <c r="LE167" s="30">
        <f t="shared" si="2586"/>
        <v>0</v>
      </c>
      <c r="LF167" s="30">
        <f t="shared" si="2586"/>
        <v>0</v>
      </c>
      <c r="LG167" s="30">
        <f t="shared" si="2586"/>
        <v>0</v>
      </c>
      <c r="LH167" s="30">
        <f t="shared" si="2586"/>
        <v>0</v>
      </c>
      <c r="LI167" s="30">
        <f t="shared" si="2586"/>
        <v>0</v>
      </c>
      <c r="LJ167" s="30">
        <f t="shared" si="2586"/>
        <v>0</v>
      </c>
      <c r="LK167" s="30">
        <f t="shared" ref="LK167" si="2587">+JJ167/$N167</f>
        <v>0</v>
      </c>
      <c r="LL167" s="30">
        <f t="shared" ref="LL167" si="2588">+JK167/$N167</f>
        <v>0</v>
      </c>
      <c r="LM167" s="30">
        <f t="shared" ref="LM167" si="2589">+JL167/$N167</f>
        <v>0</v>
      </c>
      <c r="LN167" s="30">
        <f t="shared" ref="LN167" si="2590">+JM167/$N167</f>
        <v>0</v>
      </c>
      <c r="LO167" s="30">
        <f t="shared" ref="LO167:LS167" si="2591">+JN167/$N167</f>
        <v>0</v>
      </c>
      <c r="LP167" s="30">
        <f t="shared" si="2591"/>
        <v>375</v>
      </c>
      <c r="LQ167" s="30">
        <f t="shared" si="2591"/>
        <v>375</v>
      </c>
      <c r="LR167" s="30">
        <f t="shared" si="2591"/>
        <v>375</v>
      </c>
      <c r="LS167" s="30">
        <f t="shared" si="2591"/>
        <v>375</v>
      </c>
      <c r="LT167" s="69">
        <f t="shared" si="1976"/>
        <v>375</v>
      </c>
      <c r="LU167" s="40">
        <f t="shared" si="1977"/>
        <v>375</v>
      </c>
      <c r="LV167" s="40">
        <f t="shared" si="1978"/>
        <v>0</v>
      </c>
    </row>
    <row r="168" spans="1:334" x14ac:dyDescent="0.25">
      <c r="A168" s="21">
        <f t="shared" si="1979"/>
        <v>167</v>
      </c>
      <c r="B168" s="22" t="s">
        <v>109</v>
      </c>
      <c r="C168" s="21" t="s">
        <v>601</v>
      </c>
      <c r="D168" s="22" t="s">
        <v>7</v>
      </c>
      <c r="E168" s="23" t="s">
        <v>918</v>
      </c>
      <c r="F168" s="21" t="s">
        <v>1046</v>
      </c>
      <c r="G168" s="23" t="s">
        <v>223</v>
      </c>
      <c r="H168" s="24" t="s">
        <v>289</v>
      </c>
      <c r="I168" s="21" t="s">
        <v>196</v>
      </c>
      <c r="J168" s="94">
        <v>41297</v>
      </c>
      <c r="K168" s="94">
        <v>43030</v>
      </c>
      <c r="L168" s="21" t="s">
        <v>275</v>
      </c>
      <c r="M168" s="51">
        <v>401</v>
      </c>
      <c r="N168" s="51">
        <v>669.67000000000007</v>
      </c>
      <c r="O168" s="26">
        <v>0.12</v>
      </c>
      <c r="P168" s="52">
        <v>693754.4</v>
      </c>
      <c r="Q168" s="52">
        <v>886127.16999999993</v>
      </c>
      <c r="R168" s="52">
        <v>681577.28</v>
      </c>
      <c r="S168" s="52">
        <v>796289.04999999993</v>
      </c>
      <c r="T168" s="51">
        <v>960609.97999999975</v>
      </c>
      <c r="U168" s="51">
        <v>1487368.99</v>
      </c>
      <c r="V168" s="51">
        <v>544890.99000000011</v>
      </c>
      <c r="W168" s="51">
        <v>656186.43999999994</v>
      </c>
      <c r="X168" s="51">
        <v>1001038.1199999999</v>
      </c>
      <c r="Y168" s="51">
        <v>1007517.2000000001</v>
      </c>
      <c r="Z168" s="51">
        <v>877860.29</v>
      </c>
      <c r="AA168" s="51">
        <v>1153119.6600000001</v>
      </c>
      <c r="AB168" s="51">
        <v>961834.09999999986</v>
      </c>
      <c r="AC168" s="51">
        <v>1160321.9099999999</v>
      </c>
      <c r="AD168" s="51">
        <v>1135555.46</v>
      </c>
      <c r="AE168" s="51">
        <v>1545232.56</v>
      </c>
      <c r="AF168" s="51">
        <v>1506573</v>
      </c>
      <c r="AG168" s="51">
        <v>988425.62</v>
      </c>
      <c r="AH168" s="51">
        <v>1170993</v>
      </c>
      <c r="AI168" s="51">
        <v>976503</v>
      </c>
      <c r="AJ168" s="51">
        <v>1186463</v>
      </c>
      <c r="AK168" s="51">
        <v>1477044</v>
      </c>
      <c r="AL168" s="51">
        <v>1275348.18</v>
      </c>
      <c r="AM168" s="51">
        <v>1225537</v>
      </c>
      <c r="AN168" s="51">
        <v>999613.21</v>
      </c>
      <c r="AO168" s="51">
        <v>1258382.6499999999</v>
      </c>
      <c r="AP168" s="51">
        <v>1099633.82</v>
      </c>
      <c r="AQ168" s="51">
        <v>1480043</v>
      </c>
      <c r="AR168" s="51">
        <v>1576901</v>
      </c>
      <c r="AS168" s="51">
        <v>1078422.53</v>
      </c>
      <c r="AT168" s="51">
        <v>1009997.45</v>
      </c>
      <c r="AU168" s="25">
        <v>1124583.6311771551</v>
      </c>
      <c r="AV168" s="25">
        <v>932789.11550875497</v>
      </c>
      <c r="AW168" s="25">
        <v>1167922.8600000001</v>
      </c>
      <c r="AX168" s="25">
        <v>942181.77</v>
      </c>
      <c r="AY168" s="25">
        <v>991630.43</v>
      </c>
      <c r="AZ168" s="25">
        <v>1249308.96</v>
      </c>
      <c r="BA168" s="25">
        <v>1260752.26</v>
      </c>
      <c r="BB168" s="25">
        <v>1273980.83</v>
      </c>
      <c r="BC168" s="25">
        <v>2793536.45</v>
      </c>
      <c r="BD168" s="75">
        <v>2161220.92</v>
      </c>
      <c r="BE168" s="75">
        <v>1185505.74</v>
      </c>
      <c r="BF168" s="75">
        <v>1314160.0900000001</v>
      </c>
      <c r="BG168" s="75">
        <v>1199636.53</v>
      </c>
      <c r="BH168" s="75">
        <v>1572474.09</v>
      </c>
      <c r="BI168" s="75">
        <v>1953337.25</v>
      </c>
      <c r="BJ168" s="75">
        <v>1425595.16</v>
      </c>
      <c r="BK168" s="75">
        <v>1678216.18</v>
      </c>
      <c r="BL168" s="75">
        <v>1985582.03</v>
      </c>
      <c r="BM168" s="75">
        <v>1252115.94</v>
      </c>
      <c r="BN168" s="75">
        <v>1826536.9</v>
      </c>
      <c r="BO168" s="75">
        <v>1587990.63</v>
      </c>
      <c r="BP168" s="28">
        <f t="shared" si="1902"/>
        <v>1663056.3749999998</v>
      </c>
      <c r="BQ168" s="29">
        <f t="shared" si="1499"/>
        <v>1730.0608478802992</v>
      </c>
      <c r="BR168" s="29">
        <f t="shared" si="1500"/>
        <v>2209.7934413965086</v>
      </c>
      <c r="BS168" s="29">
        <f t="shared" si="1501"/>
        <v>1699.6939650872819</v>
      </c>
      <c r="BT168" s="29">
        <f t="shared" si="1502"/>
        <v>1985.7582294264337</v>
      </c>
      <c r="BU168" s="29">
        <f t="shared" si="1503"/>
        <v>2395.536109725685</v>
      </c>
      <c r="BV168" s="29">
        <f t="shared" si="1504"/>
        <v>3709.1496009975062</v>
      </c>
      <c r="BW168" s="29">
        <f t="shared" si="1505"/>
        <v>1358.830399002494</v>
      </c>
      <c r="BX168" s="29">
        <f t="shared" si="1506"/>
        <v>1636.375162094763</v>
      </c>
      <c r="BY168" s="29">
        <f t="shared" si="1507"/>
        <v>2496.3544139650871</v>
      </c>
      <c r="BZ168" s="29">
        <f t="shared" si="1508"/>
        <v>2512.5117206982545</v>
      </c>
      <c r="CA168" s="29">
        <f t="shared" si="1509"/>
        <v>2189.1777805486286</v>
      </c>
      <c r="CB168" s="29">
        <f t="shared" si="1510"/>
        <v>2875.6101246882795</v>
      </c>
      <c r="CC168" s="29">
        <f t="shared" si="1511"/>
        <v>2398.5887780548624</v>
      </c>
      <c r="CD168" s="29">
        <f t="shared" si="1512"/>
        <v>2893.570847880299</v>
      </c>
      <c r="CE168" s="29">
        <f t="shared" si="1513"/>
        <v>2831.8091271820449</v>
      </c>
      <c r="CF168" s="29">
        <f t="shared" si="1514"/>
        <v>3853.4477805486285</v>
      </c>
      <c r="CG168" s="29">
        <f t="shared" si="1515"/>
        <v>3757.0399002493764</v>
      </c>
      <c r="CH168" s="29">
        <f t="shared" si="1516"/>
        <v>2464.9017955112217</v>
      </c>
      <c r="CI168" s="29">
        <f t="shared" si="1517"/>
        <v>2920.1820448877806</v>
      </c>
      <c r="CJ168" s="29">
        <f t="shared" si="1518"/>
        <v>2435.1695760598504</v>
      </c>
      <c r="CK168" s="29">
        <f t="shared" si="1519"/>
        <v>2958.7605985037408</v>
      </c>
      <c r="CL168" s="29">
        <f t="shared" si="1520"/>
        <v>3683.4014962593515</v>
      </c>
      <c r="CM168" s="29">
        <f t="shared" si="1521"/>
        <v>3180.4194014962591</v>
      </c>
      <c r="CN168" s="29">
        <f t="shared" si="1522"/>
        <v>3056.2019950124686</v>
      </c>
      <c r="CO168" s="29">
        <f t="shared" si="1523"/>
        <v>2492.8010224438904</v>
      </c>
      <c r="CP168" s="29">
        <f t="shared" si="1524"/>
        <v>3138.1113466334164</v>
      </c>
      <c r="CQ168" s="29">
        <f t="shared" si="1525"/>
        <v>2742.2289775561098</v>
      </c>
      <c r="CR168" s="29">
        <f t="shared" ref="CR168:DD233" si="2592">+AQ168/$M168</f>
        <v>3690.8802992518704</v>
      </c>
      <c r="CS168" s="29">
        <f t="shared" si="2335"/>
        <v>3932.4214463840399</v>
      </c>
      <c r="CT168" s="29">
        <f t="shared" si="2335"/>
        <v>2689.3329925187031</v>
      </c>
      <c r="CU168" s="29">
        <f t="shared" si="2335"/>
        <v>2518.6968827930173</v>
      </c>
      <c r="CV168" s="29">
        <f t="shared" si="2335"/>
        <v>2804.4479580477682</v>
      </c>
      <c r="CW168" s="29">
        <f t="shared" si="2335"/>
        <v>2326.1573952836784</v>
      </c>
      <c r="CX168" s="29">
        <f t="shared" si="1899"/>
        <v>2912.5258354114717</v>
      </c>
      <c r="CY168" s="29">
        <f t="shared" si="1899"/>
        <v>2349.5804738154616</v>
      </c>
      <c r="CZ168" s="29">
        <f t="shared" si="1899"/>
        <v>2472.8938403990028</v>
      </c>
      <c r="DA168" s="29">
        <f t="shared" si="1899"/>
        <v>3115.4836907730673</v>
      </c>
      <c r="DB168" s="29">
        <f t="shared" si="1899"/>
        <v>3144.0205985037405</v>
      </c>
      <c r="DC168" s="29">
        <f t="shared" si="1899"/>
        <v>3177.0095511221948</v>
      </c>
      <c r="DD168" s="29">
        <f t="shared" si="1899"/>
        <v>6966.4250623441403</v>
      </c>
      <c r="DE168" s="29">
        <f t="shared" si="1526"/>
        <v>5389.578354114713</v>
      </c>
      <c r="DF168" s="29">
        <f t="shared" si="1527"/>
        <v>2956.3734164588527</v>
      </c>
      <c r="DG168" s="29">
        <f t="shared" si="1528"/>
        <v>3277.207206982544</v>
      </c>
      <c r="DH168" s="29">
        <f t="shared" si="1529"/>
        <v>2991.6122942643392</v>
      </c>
      <c r="DI168" s="29">
        <f t="shared" si="1530"/>
        <v>3921.3817705735664</v>
      </c>
      <c r="DJ168" s="29">
        <f t="shared" si="1531"/>
        <v>4871.1652119700748</v>
      </c>
      <c r="DK168" s="29">
        <f t="shared" si="1531"/>
        <v>3555.100149625935</v>
      </c>
      <c r="DL168" s="29">
        <f t="shared" si="1531"/>
        <v>4185.0777556109724</v>
      </c>
      <c r="DM168" s="29">
        <f t="shared" si="2505"/>
        <v>4951.5761346633417</v>
      </c>
      <c r="DN168" s="29">
        <f t="shared" si="2505"/>
        <v>3122.4836408977553</v>
      </c>
      <c r="DO168" s="29">
        <f t="shared" si="2505"/>
        <v>4554.9548628428929</v>
      </c>
      <c r="DP168" s="29">
        <f t="shared" si="2505"/>
        <v>3960.0763840398999</v>
      </c>
      <c r="DQ168" s="105">
        <f t="shared" si="1532"/>
        <v>4147.2727556109721</v>
      </c>
      <c r="DR168" s="51">
        <v>117250</v>
      </c>
      <c r="DS168" s="51">
        <v>117250</v>
      </c>
      <c r="DT168" s="51">
        <v>117250</v>
      </c>
      <c r="DU168" s="51">
        <v>117250</v>
      </c>
      <c r="DV168" s="51">
        <v>117250</v>
      </c>
      <c r="DW168" s="51">
        <v>117250</v>
      </c>
      <c r="DX168" s="51">
        <v>117250</v>
      </c>
      <c r="DY168" s="51">
        <v>117250</v>
      </c>
      <c r="DZ168" s="51">
        <v>117250</v>
      </c>
      <c r="EA168" s="51">
        <v>117250</v>
      </c>
      <c r="EB168" s="51">
        <v>117250</v>
      </c>
      <c r="EC168" s="51">
        <v>117250</v>
      </c>
      <c r="ED168" s="51">
        <v>117250</v>
      </c>
      <c r="EE168" s="51">
        <v>117250</v>
      </c>
      <c r="EF168" s="51">
        <v>117250</v>
      </c>
      <c r="EG168" s="51">
        <v>117250</v>
      </c>
      <c r="EH168" s="51">
        <v>117250</v>
      </c>
      <c r="EI168" s="51">
        <v>117250</v>
      </c>
      <c r="EJ168" s="51">
        <v>117250</v>
      </c>
      <c r="EK168" s="51">
        <v>117250</v>
      </c>
      <c r="EL168" s="51">
        <v>117250</v>
      </c>
      <c r="EM168" s="51">
        <v>117250</v>
      </c>
      <c r="EN168" s="51">
        <v>117250</v>
      </c>
      <c r="EO168" s="51">
        <v>117250</v>
      </c>
      <c r="EP168" s="25">
        <v>117250</v>
      </c>
      <c r="EQ168" s="25">
        <v>117250</v>
      </c>
      <c r="ER168" s="25">
        <v>117250</v>
      </c>
      <c r="ES168" s="25">
        <v>117250</v>
      </c>
      <c r="ET168" s="25">
        <v>117250</v>
      </c>
      <c r="EU168" s="25">
        <v>117250</v>
      </c>
      <c r="EV168" s="25">
        <v>121940</v>
      </c>
      <c r="EW168" s="25">
        <v>134838</v>
      </c>
      <c r="EX168" s="25">
        <v>134838</v>
      </c>
      <c r="EY168" s="25">
        <v>134838</v>
      </c>
      <c r="EZ168" s="25">
        <v>134838</v>
      </c>
      <c r="FA168" s="25">
        <v>134838</v>
      </c>
      <c r="FB168" s="25">
        <v>134838</v>
      </c>
      <c r="FC168" s="25">
        <v>134838</v>
      </c>
      <c r="FD168" s="25">
        <v>134838</v>
      </c>
      <c r="FE168" s="25">
        <v>134838</v>
      </c>
      <c r="FF168" s="25">
        <v>134838</v>
      </c>
      <c r="FG168" s="25">
        <v>134838</v>
      </c>
      <c r="FH168" s="25">
        <v>134838</v>
      </c>
      <c r="FI168" s="25">
        <v>134838</v>
      </c>
      <c r="FJ168" s="25">
        <v>134838</v>
      </c>
      <c r="FK168" s="25">
        <v>134838</v>
      </c>
      <c r="FL168" s="25">
        <v>134838</v>
      </c>
      <c r="FM168" s="25">
        <v>134838</v>
      </c>
      <c r="FN168" s="25">
        <v>134838</v>
      </c>
      <c r="FO168" s="25">
        <v>134838</v>
      </c>
      <c r="FP168" s="25">
        <v>134838</v>
      </c>
      <c r="FQ168" s="75">
        <v>134838</v>
      </c>
      <c r="FR168" s="28">
        <f t="shared" si="1903"/>
        <v>134838</v>
      </c>
      <c r="FS168" s="51">
        <v>0</v>
      </c>
      <c r="FT168" s="51">
        <v>0</v>
      </c>
      <c r="FU168" s="51">
        <v>0</v>
      </c>
      <c r="FV168" s="51">
        <v>0</v>
      </c>
      <c r="FW168" s="51">
        <v>0</v>
      </c>
      <c r="FX168" s="51">
        <v>0</v>
      </c>
      <c r="FY168" s="51">
        <v>0</v>
      </c>
      <c r="FZ168" s="51">
        <v>0</v>
      </c>
      <c r="GA168" s="51">
        <v>0</v>
      </c>
      <c r="GB168" s="51">
        <v>3280</v>
      </c>
      <c r="GC168" s="51">
        <v>0</v>
      </c>
      <c r="GD168" s="51">
        <v>21124</v>
      </c>
      <c r="GE168" s="51">
        <v>0</v>
      </c>
      <c r="GF168" s="51">
        <v>21988.629199999996</v>
      </c>
      <c r="GG168" s="51">
        <v>19016.655199999979</v>
      </c>
      <c r="GH168" s="51">
        <v>68213.122399999993</v>
      </c>
      <c r="GI168" s="51">
        <v>63539.105599999981</v>
      </c>
      <c r="GJ168" s="51">
        <v>1361.0743999999977</v>
      </c>
      <c r="GK168" s="51">
        <v>23269.160000000003</v>
      </c>
      <c r="GL168" s="51">
        <v>0</v>
      </c>
      <c r="GM168" s="51">
        <v>25125.559999999998</v>
      </c>
      <c r="GN168" s="51">
        <v>59995.28</v>
      </c>
      <c r="GO168" s="51">
        <v>35792</v>
      </c>
      <c r="GP168" s="51">
        <v>29814</v>
      </c>
      <c r="GQ168" s="51">
        <v>2704</v>
      </c>
      <c r="GR168" s="25">
        <v>33756</v>
      </c>
      <c r="GS168" s="25">
        <v>14706</v>
      </c>
      <c r="GT168" s="25">
        <v>60355</v>
      </c>
      <c r="GU168" s="25">
        <v>71978</v>
      </c>
      <c r="GV168" s="25">
        <v>12161</v>
      </c>
      <c r="GW168" s="25">
        <v>0</v>
      </c>
      <c r="GX168" s="25">
        <v>0</v>
      </c>
      <c r="GY168" s="25">
        <v>0</v>
      </c>
      <c r="GZ168" s="25">
        <v>5313</v>
      </c>
      <c r="HA168" s="25">
        <v>0</v>
      </c>
      <c r="HB168" s="25">
        <v>0</v>
      </c>
      <c r="HC168" s="25">
        <v>15079</v>
      </c>
      <c r="HD168" s="75">
        <v>0</v>
      </c>
      <c r="HE168" s="75">
        <v>18040</v>
      </c>
      <c r="HF168" s="75">
        <v>200386</v>
      </c>
      <c r="HG168" s="75">
        <v>124509</v>
      </c>
      <c r="HH168" s="75">
        <v>7423</v>
      </c>
      <c r="HI168" s="75">
        <v>22861</v>
      </c>
      <c r="HJ168" s="75">
        <v>12366</v>
      </c>
      <c r="HK168" s="75">
        <v>53859</v>
      </c>
      <c r="HL168" s="75">
        <v>99562</v>
      </c>
      <c r="HM168" s="75">
        <v>36233</v>
      </c>
      <c r="HN168" s="75">
        <v>66548</v>
      </c>
      <c r="HO168" s="75">
        <v>103431.48360000001</v>
      </c>
      <c r="HP168" s="75">
        <v>15416</v>
      </c>
      <c r="HQ168" s="75">
        <v>84346</v>
      </c>
      <c r="HR168" s="75">
        <v>47694</v>
      </c>
      <c r="HS168" s="51">
        <f t="shared" si="2470"/>
        <v>117250</v>
      </c>
      <c r="HT168" s="51">
        <f t="shared" si="2471"/>
        <v>117250</v>
      </c>
      <c r="HU168" s="51">
        <f t="shared" si="2472"/>
        <v>117250</v>
      </c>
      <c r="HV168" s="51">
        <f t="shared" si="2473"/>
        <v>117250</v>
      </c>
      <c r="HW168" s="51">
        <f t="shared" si="2474"/>
        <v>117250</v>
      </c>
      <c r="HX168" s="51">
        <f t="shared" si="2475"/>
        <v>117250</v>
      </c>
      <c r="HY168" s="51">
        <f t="shared" si="2476"/>
        <v>117250</v>
      </c>
      <c r="HZ168" s="51">
        <f t="shared" si="2477"/>
        <v>117250</v>
      </c>
      <c r="IA168" s="51">
        <f t="shared" si="2478"/>
        <v>117250</v>
      </c>
      <c r="IB168" s="51">
        <f t="shared" si="2479"/>
        <v>120530</v>
      </c>
      <c r="IC168" s="51">
        <f t="shared" si="2480"/>
        <v>117250</v>
      </c>
      <c r="ID168" s="51">
        <f t="shared" si="2481"/>
        <v>138374</v>
      </c>
      <c r="IE168" s="51">
        <f t="shared" si="2482"/>
        <v>117250</v>
      </c>
      <c r="IF168" s="51">
        <f t="shared" si="2483"/>
        <v>139238.6292</v>
      </c>
      <c r="IG168" s="51">
        <f t="shared" si="2484"/>
        <v>136266.65519999998</v>
      </c>
      <c r="IH168" s="51">
        <f t="shared" si="2485"/>
        <v>185463.12239999999</v>
      </c>
      <c r="II168" s="51">
        <f t="shared" si="2486"/>
        <v>180789.10559999998</v>
      </c>
      <c r="IJ168" s="51">
        <f t="shared" si="2487"/>
        <v>118611.0744</v>
      </c>
      <c r="IK168" s="51">
        <f t="shared" si="2488"/>
        <v>140519.16</v>
      </c>
      <c r="IL168" s="51">
        <f t="shared" si="2489"/>
        <v>117250</v>
      </c>
      <c r="IM168" s="51">
        <f t="shared" si="2490"/>
        <v>142375.56</v>
      </c>
      <c r="IN168" s="51">
        <f t="shared" si="2491"/>
        <v>177245.28</v>
      </c>
      <c r="IO168" s="51">
        <f t="shared" si="2492"/>
        <v>153042</v>
      </c>
      <c r="IP168" s="51">
        <f t="shared" si="2493"/>
        <v>147064</v>
      </c>
      <c r="IQ168" s="51">
        <f t="shared" si="1900"/>
        <v>119954</v>
      </c>
      <c r="IR168" s="51">
        <f t="shared" si="1901"/>
        <v>151006</v>
      </c>
      <c r="IS168" s="51">
        <f t="shared" si="2340"/>
        <v>131956</v>
      </c>
      <c r="IT168" s="51">
        <f t="shared" si="2341"/>
        <v>177605</v>
      </c>
      <c r="IU168" s="51">
        <f t="shared" si="2342"/>
        <v>189228</v>
      </c>
      <c r="IV168" s="51">
        <f t="shared" si="2343"/>
        <v>129411</v>
      </c>
      <c r="IW168" s="51">
        <f t="shared" si="1889"/>
        <v>121940</v>
      </c>
      <c r="IX168" s="25">
        <f t="shared" si="2344"/>
        <v>134838</v>
      </c>
      <c r="IY168" s="25">
        <f t="shared" si="2136"/>
        <v>134838</v>
      </c>
      <c r="IZ168" s="25">
        <f t="shared" si="2137"/>
        <v>140151</v>
      </c>
      <c r="JA168" s="25">
        <f t="shared" si="2502"/>
        <v>134838</v>
      </c>
      <c r="JB168" s="25">
        <f t="shared" si="2498"/>
        <v>134838</v>
      </c>
      <c r="JC168" s="25">
        <f t="shared" si="2499"/>
        <v>149917</v>
      </c>
      <c r="JD168" s="25">
        <f t="shared" si="1892"/>
        <v>134838</v>
      </c>
      <c r="JE168" s="25">
        <f t="shared" si="1893"/>
        <v>152878</v>
      </c>
      <c r="JF168" s="25">
        <f t="shared" si="2500"/>
        <v>335224</v>
      </c>
      <c r="JG168" s="25">
        <f t="shared" si="2501"/>
        <v>259347</v>
      </c>
      <c r="JH168" s="25">
        <f t="shared" si="2336"/>
        <v>142261</v>
      </c>
      <c r="JI168" s="25">
        <f t="shared" si="2337"/>
        <v>157699</v>
      </c>
      <c r="JJ168" s="25">
        <f t="shared" si="2494"/>
        <v>147204</v>
      </c>
      <c r="JK168" s="25">
        <f t="shared" si="2495"/>
        <v>188697</v>
      </c>
      <c r="JL168" s="25">
        <f t="shared" si="2496"/>
        <v>234400</v>
      </c>
      <c r="JM168" s="25">
        <f t="shared" si="2497"/>
        <v>171071</v>
      </c>
      <c r="JN168" s="25">
        <f t="shared" si="2338"/>
        <v>201386</v>
      </c>
      <c r="JO168" s="25">
        <f t="shared" si="2339"/>
        <v>238269.48360000001</v>
      </c>
      <c r="JP168" s="25">
        <f t="shared" ref="JP168:JP199" si="2593">+FO168+HP168</f>
        <v>150254</v>
      </c>
      <c r="JQ168" s="25">
        <f t="shared" ref="JQ168:JQ199" si="2594">+FP168+HQ168</f>
        <v>219184</v>
      </c>
      <c r="JR168" s="25">
        <f t="shared" ref="JR168:JR199" si="2595">+FQ168+HR168</f>
        <v>182532</v>
      </c>
      <c r="JS168" s="28">
        <f t="shared" si="1941"/>
        <v>197559.87090000001</v>
      </c>
      <c r="JT168" s="30">
        <f t="shared" si="2301"/>
        <v>175.086236504547</v>
      </c>
      <c r="JU168" s="30">
        <f t="shared" si="2302"/>
        <v>175.086236504547</v>
      </c>
      <c r="JV168" s="30">
        <f t="shared" si="2303"/>
        <v>175.086236504547</v>
      </c>
      <c r="JW168" s="30">
        <f t="shared" si="2304"/>
        <v>175.086236504547</v>
      </c>
      <c r="JX168" s="30">
        <f t="shared" si="2305"/>
        <v>175.086236504547</v>
      </c>
      <c r="JY168" s="30">
        <f t="shared" si="2306"/>
        <v>175.086236504547</v>
      </c>
      <c r="JZ168" s="30">
        <f t="shared" si="2307"/>
        <v>175.086236504547</v>
      </c>
      <c r="KA168" s="30">
        <f t="shared" si="2308"/>
        <v>175.086236504547</v>
      </c>
      <c r="KB168" s="30">
        <f t="shared" si="2309"/>
        <v>175.086236504547</v>
      </c>
      <c r="KC168" s="30">
        <f t="shared" si="2310"/>
        <v>179.98417130825629</v>
      </c>
      <c r="KD168" s="30">
        <f t="shared" si="2311"/>
        <v>175.086236504547</v>
      </c>
      <c r="KE168" s="30">
        <f t="shared" si="2312"/>
        <v>206.63013125867963</v>
      </c>
      <c r="KF168" s="30">
        <f t="shared" si="2313"/>
        <v>175.086236504547</v>
      </c>
      <c r="KG168" s="30">
        <f t="shared" si="2314"/>
        <v>207.92125853032087</v>
      </c>
      <c r="KH168" s="30">
        <f t="shared" si="2315"/>
        <v>203.48329057595527</v>
      </c>
      <c r="KI168" s="30">
        <f t="shared" si="2316"/>
        <v>276.94703719742557</v>
      </c>
      <c r="KJ168" s="30">
        <f t="shared" si="2317"/>
        <v>269.96745501515665</v>
      </c>
      <c r="KK168" s="30">
        <f t="shared" si="2318"/>
        <v>177.11869189302192</v>
      </c>
      <c r="KL168" s="30">
        <f t="shared" si="2319"/>
        <v>209.83344035121775</v>
      </c>
      <c r="KM168" s="30">
        <f t="shared" si="2320"/>
        <v>175.086236504547</v>
      </c>
      <c r="KN168" s="30">
        <f t="shared" si="2321"/>
        <v>212.60555198829272</v>
      </c>
      <c r="KO168" s="30">
        <f t="shared" si="2322"/>
        <v>264.67555661743842</v>
      </c>
      <c r="KP168" s="30">
        <f t="shared" si="2323"/>
        <v>228.53345677721862</v>
      </c>
      <c r="KQ168" s="30">
        <f t="shared" si="2324"/>
        <v>219.60667194289724</v>
      </c>
      <c r="KR168" s="30">
        <f t="shared" si="2325"/>
        <v>179.12404617199513</v>
      </c>
      <c r="KS168" s="30">
        <f t="shared" si="2326"/>
        <v>225.49315334418444</v>
      </c>
      <c r="KT168" s="30">
        <f t="shared" si="2327"/>
        <v>197.04630638971432</v>
      </c>
      <c r="KU168" s="30">
        <f t="shared" si="2328"/>
        <v>265.21271671121593</v>
      </c>
      <c r="KV168" s="30">
        <f t="shared" si="2329"/>
        <v>282.56902653545774</v>
      </c>
      <c r="KW168" s="30">
        <f t="shared" si="2330"/>
        <v>193.24592709842159</v>
      </c>
      <c r="KX168" s="30">
        <f t="shared" si="2331"/>
        <v>182.08968596472889</v>
      </c>
      <c r="KY168" s="30">
        <f t="shared" si="2332"/>
        <v>201.34991861663204</v>
      </c>
      <c r="KZ168" s="30">
        <f t="shared" si="2333"/>
        <v>201.34991861663204</v>
      </c>
      <c r="LA168" s="30">
        <f t="shared" si="2334"/>
        <v>209.28367703495749</v>
      </c>
      <c r="LB168" s="30">
        <f t="shared" si="2334"/>
        <v>201.34991861663204</v>
      </c>
      <c r="LC168" s="30">
        <f t="shared" si="2334"/>
        <v>201.34991861663204</v>
      </c>
      <c r="LD168" s="30">
        <f t="shared" si="2334"/>
        <v>223.86697925844069</v>
      </c>
      <c r="LE168" s="30">
        <f t="shared" si="2503"/>
        <v>201.34991861663204</v>
      </c>
      <c r="LF168" s="30">
        <f t="shared" si="2503"/>
        <v>228.28856003703314</v>
      </c>
      <c r="LG168" s="30">
        <f t="shared" si="2503"/>
        <v>500.5808831215374</v>
      </c>
      <c r="LH168" s="30">
        <f t="shared" si="2503"/>
        <v>387.27582241999789</v>
      </c>
      <c r="LI168" s="30">
        <f t="shared" si="2503"/>
        <v>212.43448265563634</v>
      </c>
      <c r="LJ168" s="30">
        <f t="shared" si="2503"/>
        <v>235.4876282348022</v>
      </c>
      <c r="LK168" s="30">
        <f t="shared" si="2504"/>
        <v>219.81573013573848</v>
      </c>
      <c r="LL168" s="30">
        <f t="shared" si="2504"/>
        <v>281.77609867546698</v>
      </c>
      <c r="LM168" s="30">
        <f t="shared" si="2504"/>
        <v>350.02314572849309</v>
      </c>
      <c r="LN168" s="30">
        <f t="shared" si="2504"/>
        <v>255.4556721967536</v>
      </c>
      <c r="LO168" s="30">
        <f t="shared" si="2504"/>
        <v>300.7242373109143</v>
      </c>
      <c r="LP168" s="30">
        <f t="shared" si="2504"/>
        <v>355.80134036167067</v>
      </c>
      <c r="LQ168" s="30">
        <f t="shared" si="2504"/>
        <v>224.37021219406572</v>
      </c>
      <c r="LR168" s="30">
        <f t="shared" si="2504"/>
        <v>327.30150671226124</v>
      </c>
      <c r="LS168" s="30">
        <f t="shared" si="2504"/>
        <v>272.57007182642195</v>
      </c>
      <c r="LT168" s="69">
        <f t="shared" si="1976"/>
        <v>295.01078277360489</v>
      </c>
      <c r="LU168" s="40">
        <f t="shared" si="1977"/>
        <v>201.34991861663204</v>
      </c>
      <c r="LV168" s="40">
        <f t="shared" si="1978"/>
        <v>71.220153209789885</v>
      </c>
    </row>
    <row r="169" spans="1:334" x14ac:dyDescent="0.25">
      <c r="A169" s="21">
        <f t="shared" si="1979"/>
        <v>168</v>
      </c>
      <c r="B169" s="22" t="s">
        <v>109</v>
      </c>
      <c r="C169" s="21" t="s">
        <v>602</v>
      </c>
      <c r="D169" s="22" t="s">
        <v>7</v>
      </c>
      <c r="E169" s="23" t="s">
        <v>800</v>
      </c>
      <c r="F169" s="21" t="s">
        <v>1047</v>
      </c>
      <c r="G169" s="23" t="s">
        <v>375</v>
      </c>
      <c r="H169" s="24" t="s">
        <v>1339</v>
      </c>
      <c r="I169" s="21" t="s">
        <v>196</v>
      </c>
      <c r="J169" s="94">
        <v>41938</v>
      </c>
      <c r="K169" s="94">
        <v>43555</v>
      </c>
      <c r="L169" s="21" t="s">
        <v>275</v>
      </c>
      <c r="M169" s="51">
        <v>1625</v>
      </c>
      <c r="N169" s="51">
        <v>2713.75</v>
      </c>
      <c r="O169" s="26">
        <v>0.15</v>
      </c>
      <c r="P169" s="23"/>
      <c r="Q169" s="23"/>
      <c r="R169" s="23"/>
      <c r="S169" s="23"/>
      <c r="T169" s="23"/>
      <c r="U169" s="23"/>
      <c r="V169" s="23"/>
      <c r="W169" s="23"/>
      <c r="X169" s="23"/>
      <c r="Y169" s="39">
        <v>0</v>
      </c>
      <c r="Z169" s="39">
        <v>0</v>
      </c>
      <c r="AA169" s="23"/>
      <c r="AB169" s="23"/>
      <c r="AC169" s="23"/>
      <c r="AD169" s="39">
        <v>0</v>
      </c>
      <c r="AE169" s="39">
        <v>0</v>
      </c>
      <c r="AF169" s="39">
        <v>0</v>
      </c>
      <c r="AG169" s="39">
        <v>0</v>
      </c>
      <c r="AH169" s="39">
        <v>414412</v>
      </c>
      <c r="AI169" s="39">
        <v>1616322</v>
      </c>
      <c r="AJ169" s="39">
        <v>1697351</v>
      </c>
      <c r="AK169" s="39">
        <v>1386000</v>
      </c>
      <c r="AL169" s="39">
        <v>1190099</v>
      </c>
      <c r="AM169" s="39">
        <v>962737</v>
      </c>
      <c r="AN169" s="39">
        <v>1334411</v>
      </c>
      <c r="AO169" s="39">
        <v>1555797</v>
      </c>
      <c r="AP169" s="39">
        <v>1418375</v>
      </c>
      <c r="AQ169" s="39">
        <v>1323661</v>
      </c>
      <c r="AR169" s="39">
        <v>1256300</v>
      </c>
      <c r="AS169" s="39">
        <v>1016749.91</v>
      </c>
      <c r="AT169" s="39">
        <v>1260039.3500000001</v>
      </c>
      <c r="AU169" s="25">
        <v>1144159.1393916362</v>
      </c>
      <c r="AV169" s="25">
        <v>815123.24955620978</v>
      </c>
      <c r="AW169" s="25">
        <v>1446367.02</v>
      </c>
      <c r="AX169" s="25">
        <v>1405661</v>
      </c>
      <c r="AY169" s="25">
        <v>1544994</v>
      </c>
      <c r="AZ169" s="25">
        <v>1403629</v>
      </c>
      <c r="BA169" s="25">
        <v>1437350.7103883582</v>
      </c>
      <c r="BB169" s="25">
        <v>1433254.13</v>
      </c>
      <c r="BC169" s="25">
        <v>1756608.9</v>
      </c>
      <c r="BD169" s="75">
        <v>1528190</v>
      </c>
      <c r="BE169" s="75">
        <v>1507636.08</v>
      </c>
      <c r="BF169" s="75">
        <v>1501226.85</v>
      </c>
      <c r="BG169" s="75">
        <v>1226702.04</v>
      </c>
      <c r="BH169" s="75">
        <v>1389495</v>
      </c>
      <c r="BI169" s="75">
        <v>1322412</v>
      </c>
      <c r="BJ169" s="75">
        <v>1086590</v>
      </c>
      <c r="BK169" s="75">
        <v>1153818.3500000001</v>
      </c>
      <c r="BL169" s="75">
        <v>1278950</v>
      </c>
      <c r="BM169" s="75">
        <v>1672435.93</v>
      </c>
      <c r="BN169" s="75">
        <v>1101273.8600000001</v>
      </c>
      <c r="BO169" s="75">
        <v>1341445.56</v>
      </c>
      <c r="BP169" s="28">
        <f t="shared" si="1902"/>
        <v>1348526.3374999999</v>
      </c>
      <c r="BQ169" s="29">
        <f t="shared" ref="BQ169:BQ234" si="2596">+P169/$M169</f>
        <v>0</v>
      </c>
      <c r="BR169" s="29">
        <f t="shared" ref="BR169:BR234" si="2597">+Q169/$M169</f>
        <v>0</v>
      </c>
      <c r="BS169" s="29">
        <f t="shared" ref="BS169:BS234" si="2598">+R169/$M169</f>
        <v>0</v>
      </c>
      <c r="BT169" s="29">
        <f t="shared" ref="BT169:BT234" si="2599">+S169/$M169</f>
        <v>0</v>
      </c>
      <c r="BU169" s="29">
        <f t="shared" ref="BU169:BU234" si="2600">+T169/$M169</f>
        <v>0</v>
      </c>
      <c r="BV169" s="29">
        <f t="shared" ref="BV169:BV234" si="2601">+U169/$M169</f>
        <v>0</v>
      </c>
      <c r="BW169" s="29">
        <f t="shared" ref="BW169:BW234" si="2602">+V169/$M169</f>
        <v>0</v>
      </c>
      <c r="BX169" s="29">
        <f t="shared" ref="BX169:BX234" si="2603">+W169/$M169</f>
        <v>0</v>
      </c>
      <c r="BY169" s="29">
        <f t="shared" ref="BY169:BY234" si="2604">+X169/$M169</f>
        <v>0</v>
      </c>
      <c r="BZ169" s="29">
        <f t="shared" ref="BZ169:BZ234" si="2605">+Y169/$M169</f>
        <v>0</v>
      </c>
      <c r="CA169" s="29">
        <f t="shared" ref="CA169:CA234" si="2606">+Z169/$M169</f>
        <v>0</v>
      </c>
      <c r="CB169" s="29">
        <f t="shared" ref="CB169:CB234" si="2607">+AA169/$M169</f>
        <v>0</v>
      </c>
      <c r="CC169" s="29">
        <f t="shared" ref="CC169:CC234" si="2608">+AB169/$M169</f>
        <v>0</v>
      </c>
      <c r="CD169" s="29">
        <f t="shared" ref="CD169:CD234" si="2609">+AC169/$M169</f>
        <v>0</v>
      </c>
      <c r="CE169" s="29">
        <f t="shared" ref="CE169:CE234" si="2610">+AD169/$M169</f>
        <v>0</v>
      </c>
      <c r="CF169" s="29">
        <f t="shared" ref="CF169:CF234" si="2611">+AE169/$M169</f>
        <v>0</v>
      </c>
      <c r="CG169" s="29">
        <f t="shared" ref="CG169:CG234" si="2612">+AF169/$M169</f>
        <v>0</v>
      </c>
      <c r="CH169" s="29">
        <f t="shared" ref="CH169:CH234" si="2613">+AG169/$M169</f>
        <v>0</v>
      </c>
      <c r="CI169" s="29">
        <f t="shared" ref="CI169:CI234" si="2614">+AH169/$M169</f>
        <v>255.02276923076923</v>
      </c>
      <c r="CJ169" s="29">
        <f t="shared" ref="CJ169:CJ234" si="2615">+AI169/$M169</f>
        <v>994.65969230769235</v>
      </c>
      <c r="CK169" s="29">
        <f t="shared" ref="CK169:CK234" si="2616">+AJ169/$M169</f>
        <v>1044.5236923076923</v>
      </c>
      <c r="CL169" s="29">
        <f t="shared" ref="CL169:CL234" si="2617">+AK169/$M169</f>
        <v>852.92307692307691</v>
      </c>
      <c r="CM169" s="29">
        <f t="shared" ref="CM169:CM234" si="2618">+AL169/$M169</f>
        <v>732.3686153846154</v>
      </c>
      <c r="CN169" s="29">
        <f t="shared" ref="CN169:CN234" si="2619">+AM169/$M169</f>
        <v>592.45353846153841</v>
      </c>
      <c r="CO169" s="29">
        <f t="shared" ref="CO169:CO234" si="2620">+AN169/$M169</f>
        <v>821.17600000000004</v>
      </c>
      <c r="CP169" s="29">
        <f t="shared" ref="CP169:CP234" si="2621">+AO169/$M169</f>
        <v>957.41353846153845</v>
      </c>
      <c r="CQ169" s="29">
        <f t="shared" ref="CQ169:CQ234" si="2622">+AP169/$M169</f>
        <v>872.84615384615381</v>
      </c>
      <c r="CR169" s="29">
        <f t="shared" si="2592"/>
        <v>814.5606153846154</v>
      </c>
      <c r="CS169" s="29">
        <f t="shared" si="2335"/>
        <v>773.10769230769233</v>
      </c>
      <c r="CT169" s="29">
        <f t="shared" si="2335"/>
        <v>625.69225230769234</v>
      </c>
      <c r="CU169" s="29">
        <f t="shared" si="2335"/>
        <v>775.4088307692308</v>
      </c>
      <c r="CV169" s="29">
        <f t="shared" si="2335"/>
        <v>704.09793193331461</v>
      </c>
      <c r="CW169" s="29">
        <f t="shared" si="2335"/>
        <v>501.614307419206</v>
      </c>
      <c r="CX169" s="29">
        <f t="shared" si="1899"/>
        <v>890.07201230769238</v>
      </c>
      <c r="CY169" s="29">
        <f t="shared" si="1899"/>
        <v>865.02215384615386</v>
      </c>
      <c r="CZ169" s="29">
        <f t="shared" si="1899"/>
        <v>950.76553846153843</v>
      </c>
      <c r="DA169" s="29">
        <f t="shared" si="1899"/>
        <v>863.77169230769232</v>
      </c>
      <c r="DB169" s="29">
        <f t="shared" ref="CX169:DD205" si="2623">+BA169/$M169</f>
        <v>884.52351408514357</v>
      </c>
      <c r="DC169" s="29">
        <f t="shared" si="2623"/>
        <v>882.00254153846151</v>
      </c>
      <c r="DD169" s="29">
        <f t="shared" si="2623"/>
        <v>1080.9900923076923</v>
      </c>
      <c r="DE169" s="29">
        <f t="shared" ref="DE169:DE234" si="2624">+BD169/$M169</f>
        <v>940.42461538461544</v>
      </c>
      <c r="DF169" s="29">
        <f t="shared" ref="DF169:DF234" si="2625">+BE169/$M169</f>
        <v>927.77604923076933</v>
      </c>
      <c r="DG169" s="29">
        <f t="shared" ref="DG169:DG234" si="2626">+BF169/$M169</f>
        <v>923.83190769230771</v>
      </c>
      <c r="DH169" s="29">
        <f t="shared" ref="DH169:DH234" si="2627">+BG169/$M169</f>
        <v>754.8935630769231</v>
      </c>
      <c r="DI169" s="29">
        <f t="shared" ref="DI169:DI234" si="2628">+BH169/$M169</f>
        <v>855.07384615384615</v>
      </c>
      <c r="DJ169" s="29">
        <f t="shared" ref="DJ169:DM234" si="2629">+BI169/$M169</f>
        <v>813.79200000000003</v>
      </c>
      <c r="DK169" s="29">
        <f t="shared" si="2629"/>
        <v>668.67076923076922</v>
      </c>
      <c r="DL169" s="29">
        <f t="shared" si="2629"/>
        <v>710.04206153846155</v>
      </c>
      <c r="DM169" s="29">
        <f t="shared" si="2629"/>
        <v>787.04615384615386</v>
      </c>
      <c r="DN169" s="29">
        <f t="shared" si="2505"/>
        <v>1029.1913415384615</v>
      </c>
      <c r="DO169" s="29">
        <f t="shared" si="2505"/>
        <v>677.70699076923086</v>
      </c>
      <c r="DP169" s="29">
        <f t="shared" si="2505"/>
        <v>825.50495999999998</v>
      </c>
      <c r="DQ169" s="105">
        <f t="shared" ref="DQ169:DQ234" si="2630">+BP169/M169</f>
        <v>829.86236153846153</v>
      </c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39"/>
      <c r="EH169" s="39"/>
      <c r="EI169" s="39"/>
      <c r="EJ169" s="51"/>
      <c r="EK169" s="51">
        <v>217120</v>
      </c>
      <c r="EL169" s="51">
        <v>217120</v>
      </c>
      <c r="EM169" s="51">
        <v>217120</v>
      </c>
      <c r="EN169" s="51">
        <v>217120</v>
      </c>
      <c r="EO169" s="51">
        <v>217120</v>
      </c>
      <c r="EP169" s="25">
        <v>217120</v>
      </c>
      <c r="EQ169" s="25">
        <v>217120</v>
      </c>
      <c r="ER169" s="25">
        <v>217120</v>
      </c>
      <c r="ES169" s="25">
        <v>218025</v>
      </c>
      <c r="ET169" s="25">
        <v>244260</v>
      </c>
      <c r="EU169" s="25">
        <v>244260</v>
      </c>
      <c r="EV169" s="25">
        <v>244260</v>
      </c>
      <c r="EW169" s="25">
        <v>244260</v>
      </c>
      <c r="EX169" s="25">
        <v>244260</v>
      </c>
      <c r="EY169" s="25">
        <v>244260</v>
      </c>
      <c r="EZ169" s="25">
        <v>244260</v>
      </c>
      <c r="FA169" s="25">
        <v>244260</v>
      </c>
      <c r="FB169" s="25">
        <v>244260</v>
      </c>
      <c r="FC169" s="25">
        <v>244260</v>
      </c>
      <c r="FD169" s="25">
        <v>244260</v>
      </c>
      <c r="FE169" s="25">
        <v>245165</v>
      </c>
      <c r="FF169" s="25">
        <v>271400</v>
      </c>
      <c r="FG169" s="25">
        <v>271400</v>
      </c>
      <c r="FH169" s="25">
        <v>271400</v>
      </c>
      <c r="FI169" s="25">
        <v>271400</v>
      </c>
      <c r="FJ169" s="25">
        <v>271400</v>
      </c>
      <c r="FK169" s="25">
        <v>271400</v>
      </c>
      <c r="FL169" s="25">
        <v>271400</v>
      </c>
      <c r="FM169" s="25">
        <v>271400</v>
      </c>
      <c r="FN169" s="25">
        <v>271400</v>
      </c>
      <c r="FO169" s="25">
        <v>271400</v>
      </c>
      <c r="FP169" s="25">
        <v>271400</v>
      </c>
      <c r="FQ169" s="75">
        <v>272757</v>
      </c>
      <c r="FR169" s="28">
        <f t="shared" si="1903"/>
        <v>271739.25</v>
      </c>
      <c r="FS169" s="39">
        <v>0</v>
      </c>
      <c r="FT169" s="39">
        <v>0</v>
      </c>
      <c r="FU169" s="39">
        <v>0</v>
      </c>
      <c r="FV169" s="39">
        <v>0</v>
      </c>
      <c r="FW169" s="39">
        <v>0</v>
      </c>
      <c r="FX169" s="39">
        <v>0</v>
      </c>
      <c r="FY169" s="39">
        <v>0</v>
      </c>
      <c r="FZ169" s="39">
        <v>0</v>
      </c>
      <c r="GA169" s="39">
        <v>0</v>
      </c>
      <c r="GB169" s="39">
        <v>0</v>
      </c>
      <c r="GC169" s="39">
        <v>0</v>
      </c>
      <c r="GD169" s="39">
        <v>0</v>
      </c>
      <c r="GE169" s="39">
        <v>0</v>
      </c>
      <c r="GF169" s="39">
        <v>0</v>
      </c>
      <c r="GG169" s="39">
        <v>0</v>
      </c>
      <c r="GH169" s="39">
        <v>0</v>
      </c>
      <c r="GI169" s="51">
        <v>0</v>
      </c>
      <c r="GJ169" s="51">
        <v>0</v>
      </c>
      <c r="GK169" s="51">
        <v>0</v>
      </c>
      <c r="GL169" s="51">
        <v>25328</v>
      </c>
      <c r="GM169" s="51">
        <v>37482.649999999994</v>
      </c>
      <c r="GN169" s="51">
        <v>0</v>
      </c>
      <c r="GO169" s="51">
        <v>0</v>
      </c>
      <c r="GP169" s="51">
        <v>0</v>
      </c>
      <c r="GQ169" s="25">
        <v>0</v>
      </c>
      <c r="GR169" s="25">
        <v>16250</v>
      </c>
      <c r="GS169" s="25">
        <v>0</v>
      </c>
      <c r="GT169" s="25">
        <v>0</v>
      </c>
      <c r="GU169" s="25">
        <v>0</v>
      </c>
      <c r="GV169" s="25">
        <v>0</v>
      </c>
      <c r="GW169" s="25">
        <v>0</v>
      </c>
      <c r="GX169" s="25">
        <v>0</v>
      </c>
      <c r="GY169" s="25">
        <v>0</v>
      </c>
      <c r="GZ169" s="25">
        <v>0</v>
      </c>
      <c r="HA169" s="25">
        <v>0</v>
      </c>
      <c r="HB169" s="25">
        <v>0</v>
      </c>
      <c r="HC169" s="75">
        <v>0</v>
      </c>
      <c r="HD169" s="75">
        <v>0</v>
      </c>
      <c r="HE169" s="75">
        <v>0</v>
      </c>
      <c r="HF169" s="75">
        <v>18326</v>
      </c>
      <c r="HG169" s="75">
        <v>0</v>
      </c>
      <c r="HH169" s="75">
        <v>0</v>
      </c>
      <c r="HI169" s="75">
        <v>0</v>
      </c>
      <c r="HJ169" s="75">
        <v>0</v>
      </c>
      <c r="HK169" s="75">
        <v>0</v>
      </c>
      <c r="HL169" s="75">
        <v>0</v>
      </c>
      <c r="HM169" s="75">
        <v>0</v>
      </c>
      <c r="HN169" s="75">
        <v>0</v>
      </c>
      <c r="HO169" s="75">
        <v>0</v>
      </c>
      <c r="HP169" s="75">
        <v>0</v>
      </c>
      <c r="HQ169" s="75">
        <v>0</v>
      </c>
      <c r="HR169" s="75">
        <v>0</v>
      </c>
      <c r="HS169" s="51">
        <f t="shared" si="2470"/>
        <v>0</v>
      </c>
      <c r="HT169" s="51">
        <f t="shared" si="2471"/>
        <v>0</v>
      </c>
      <c r="HU169" s="51">
        <f t="shared" si="2472"/>
        <v>0</v>
      </c>
      <c r="HV169" s="51">
        <f t="shared" si="2473"/>
        <v>0</v>
      </c>
      <c r="HW169" s="51">
        <f t="shared" si="2474"/>
        <v>0</v>
      </c>
      <c r="HX169" s="51">
        <f t="shared" si="2475"/>
        <v>0</v>
      </c>
      <c r="HY169" s="51">
        <f t="shared" si="2476"/>
        <v>0</v>
      </c>
      <c r="HZ169" s="51">
        <f t="shared" si="2477"/>
        <v>0</v>
      </c>
      <c r="IA169" s="51">
        <f t="shared" si="2478"/>
        <v>0</v>
      </c>
      <c r="IB169" s="51">
        <f t="shared" si="2479"/>
        <v>0</v>
      </c>
      <c r="IC169" s="51">
        <f t="shared" si="2480"/>
        <v>0</v>
      </c>
      <c r="ID169" s="51">
        <f t="shared" si="2481"/>
        <v>0</v>
      </c>
      <c r="IE169" s="51">
        <f t="shared" si="2482"/>
        <v>0</v>
      </c>
      <c r="IF169" s="51">
        <f t="shared" si="2483"/>
        <v>0</v>
      </c>
      <c r="IG169" s="51">
        <f t="shared" si="2484"/>
        <v>0</v>
      </c>
      <c r="IH169" s="51">
        <f t="shared" si="2485"/>
        <v>0</v>
      </c>
      <c r="II169" s="51">
        <f t="shared" si="2486"/>
        <v>0</v>
      </c>
      <c r="IJ169" s="51">
        <f t="shared" si="2487"/>
        <v>0</v>
      </c>
      <c r="IK169" s="51">
        <f t="shared" si="2488"/>
        <v>0</v>
      </c>
      <c r="IL169" s="51">
        <f t="shared" si="2489"/>
        <v>242448</v>
      </c>
      <c r="IM169" s="51">
        <f t="shared" si="2490"/>
        <v>254602.65</v>
      </c>
      <c r="IN169" s="51">
        <f t="shared" si="2491"/>
        <v>217120</v>
      </c>
      <c r="IO169" s="51">
        <f t="shared" si="2492"/>
        <v>217120</v>
      </c>
      <c r="IP169" s="51">
        <f t="shared" si="2493"/>
        <v>217120</v>
      </c>
      <c r="IQ169" s="51">
        <f t="shared" si="1900"/>
        <v>217120</v>
      </c>
      <c r="IR169" s="51">
        <f t="shared" si="1901"/>
        <v>233370</v>
      </c>
      <c r="IS169" s="51">
        <f t="shared" si="2340"/>
        <v>217120</v>
      </c>
      <c r="IT169" s="51">
        <f t="shared" si="2341"/>
        <v>218025</v>
      </c>
      <c r="IU169" s="51">
        <f t="shared" si="2342"/>
        <v>244260</v>
      </c>
      <c r="IV169" s="51">
        <f t="shared" si="2343"/>
        <v>244260</v>
      </c>
      <c r="IW169" s="51">
        <f t="shared" si="1889"/>
        <v>244260</v>
      </c>
      <c r="IX169" s="25">
        <f t="shared" si="2344"/>
        <v>244260</v>
      </c>
      <c r="IY169" s="25">
        <f t="shared" si="2136"/>
        <v>244260</v>
      </c>
      <c r="IZ169" s="25">
        <f t="shared" si="2137"/>
        <v>244260</v>
      </c>
      <c r="JA169" s="25">
        <f t="shared" si="2502"/>
        <v>244260</v>
      </c>
      <c r="JB169" s="25">
        <f t="shared" si="2498"/>
        <v>244260</v>
      </c>
      <c r="JC169" s="25">
        <f t="shared" si="2499"/>
        <v>244260</v>
      </c>
      <c r="JD169" s="25">
        <f t="shared" si="1892"/>
        <v>244260</v>
      </c>
      <c r="JE169" s="25">
        <f t="shared" si="1893"/>
        <v>244260</v>
      </c>
      <c r="JF169" s="25">
        <f t="shared" si="2500"/>
        <v>263491</v>
      </c>
      <c r="JG169" s="25">
        <f t="shared" si="2501"/>
        <v>271400</v>
      </c>
      <c r="JH169" s="25">
        <f t="shared" si="2336"/>
        <v>271400</v>
      </c>
      <c r="JI169" s="25">
        <f t="shared" si="2337"/>
        <v>271400</v>
      </c>
      <c r="JJ169" s="25">
        <f t="shared" si="2494"/>
        <v>271400</v>
      </c>
      <c r="JK169" s="25">
        <f t="shared" si="2495"/>
        <v>271400</v>
      </c>
      <c r="JL169" s="25">
        <f t="shared" si="2496"/>
        <v>271400</v>
      </c>
      <c r="JM169" s="25">
        <f t="shared" si="2497"/>
        <v>271400</v>
      </c>
      <c r="JN169" s="25">
        <f t="shared" si="2338"/>
        <v>271400</v>
      </c>
      <c r="JO169" s="25">
        <f t="shared" si="2339"/>
        <v>271400</v>
      </c>
      <c r="JP169" s="25">
        <f t="shared" si="2593"/>
        <v>271400</v>
      </c>
      <c r="JQ169" s="25">
        <f t="shared" si="2594"/>
        <v>271400</v>
      </c>
      <c r="JR169" s="25">
        <f t="shared" si="2595"/>
        <v>272757</v>
      </c>
      <c r="JS169" s="28">
        <f t="shared" si="1941"/>
        <v>271739.25</v>
      </c>
      <c r="JT169" s="39">
        <f t="shared" si="2301"/>
        <v>0</v>
      </c>
      <c r="JU169" s="39">
        <f t="shared" si="2302"/>
        <v>0</v>
      </c>
      <c r="JV169" s="39">
        <f t="shared" si="2303"/>
        <v>0</v>
      </c>
      <c r="JW169" s="39">
        <f t="shared" si="2304"/>
        <v>0</v>
      </c>
      <c r="JX169" s="39">
        <f t="shared" si="2305"/>
        <v>0</v>
      </c>
      <c r="JY169" s="39">
        <f t="shared" si="2306"/>
        <v>0</v>
      </c>
      <c r="JZ169" s="39">
        <f t="shared" si="2307"/>
        <v>0</v>
      </c>
      <c r="KA169" s="39">
        <f t="shared" si="2308"/>
        <v>0</v>
      </c>
      <c r="KB169" s="39">
        <f t="shared" si="2309"/>
        <v>0</v>
      </c>
      <c r="KC169" s="39">
        <f t="shared" si="2310"/>
        <v>0</v>
      </c>
      <c r="KD169" s="39">
        <f t="shared" si="2311"/>
        <v>0</v>
      </c>
      <c r="KE169" s="39">
        <f t="shared" si="2312"/>
        <v>0</v>
      </c>
      <c r="KF169" s="39">
        <f t="shared" si="2313"/>
        <v>0</v>
      </c>
      <c r="KG169" s="39">
        <f t="shared" si="2314"/>
        <v>0</v>
      </c>
      <c r="KH169" s="30">
        <f t="shared" si="2315"/>
        <v>0</v>
      </c>
      <c r="KI169" s="30">
        <f t="shared" si="2316"/>
        <v>0</v>
      </c>
      <c r="KJ169" s="30">
        <f t="shared" si="2317"/>
        <v>0</v>
      </c>
      <c r="KK169" s="30">
        <f t="shared" si="2318"/>
        <v>0</v>
      </c>
      <c r="KL169" s="30">
        <f t="shared" si="2319"/>
        <v>0</v>
      </c>
      <c r="KM169" s="30">
        <f t="shared" si="2320"/>
        <v>89.340580377706132</v>
      </c>
      <c r="KN169" s="30">
        <f t="shared" si="2321"/>
        <v>93.819493321050203</v>
      </c>
      <c r="KO169" s="30">
        <f t="shared" si="2322"/>
        <v>80.007369875633344</v>
      </c>
      <c r="KP169" s="30">
        <f t="shared" si="2323"/>
        <v>80.007369875633344</v>
      </c>
      <c r="KQ169" s="30">
        <f t="shared" si="2324"/>
        <v>80.007369875633344</v>
      </c>
      <c r="KR169" s="30">
        <f t="shared" si="2325"/>
        <v>80.007369875633344</v>
      </c>
      <c r="KS169" s="30">
        <f t="shared" si="2326"/>
        <v>85.99539382772916</v>
      </c>
      <c r="KT169" s="30">
        <f t="shared" si="2327"/>
        <v>80.007369875633344</v>
      </c>
      <c r="KU169" s="30">
        <f t="shared" si="2328"/>
        <v>80.34085674804237</v>
      </c>
      <c r="KV169" s="30">
        <f t="shared" si="2329"/>
        <v>90.008291110087512</v>
      </c>
      <c r="KW169" s="30">
        <f t="shared" si="2330"/>
        <v>90.008291110087512</v>
      </c>
      <c r="KX169" s="30">
        <f t="shared" si="2331"/>
        <v>90.008291110087512</v>
      </c>
      <c r="KY169" s="30">
        <f t="shared" si="2332"/>
        <v>90.008291110087512</v>
      </c>
      <c r="KZ169" s="30">
        <f t="shared" si="2333"/>
        <v>90.008291110087512</v>
      </c>
      <c r="LA169" s="30">
        <f t="shared" si="2334"/>
        <v>90.008291110087512</v>
      </c>
      <c r="LB169" s="30">
        <f t="shared" si="2334"/>
        <v>90.008291110087512</v>
      </c>
      <c r="LC169" s="30">
        <f t="shared" si="2334"/>
        <v>90.008291110087512</v>
      </c>
      <c r="LD169" s="30">
        <f t="shared" si="2334"/>
        <v>90.008291110087512</v>
      </c>
      <c r="LE169" s="30">
        <f t="shared" si="2503"/>
        <v>90.008291110087512</v>
      </c>
      <c r="LF169" s="30">
        <f t="shared" si="2503"/>
        <v>90.008291110087512</v>
      </c>
      <c r="LG169" s="30">
        <f t="shared" si="2503"/>
        <v>97.094795025333951</v>
      </c>
      <c r="LH169" s="30">
        <f t="shared" si="2503"/>
        <v>100.00921234454168</v>
      </c>
      <c r="LI169" s="30">
        <f t="shared" si="2503"/>
        <v>100.00921234454168</v>
      </c>
      <c r="LJ169" s="30">
        <f t="shared" si="2503"/>
        <v>100.00921234454168</v>
      </c>
      <c r="LK169" s="30">
        <f t="shared" si="2504"/>
        <v>100.00921234454168</v>
      </c>
      <c r="LL169" s="30">
        <f t="shared" si="2504"/>
        <v>100.00921234454168</v>
      </c>
      <c r="LM169" s="30">
        <f t="shared" si="2504"/>
        <v>100.00921234454168</v>
      </c>
      <c r="LN169" s="30">
        <f t="shared" si="2504"/>
        <v>100.00921234454168</v>
      </c>
      <c r="LO169" s="30">
        <f t="shared" si="2504"/>
        <v>100.00921234454168</v>
      </c>
      <c r="LP169" s="30">
        <f t="shared" si="2504"/>
        <v>100.00921234454168</v>
      </c>
      <c r="LQ169" s="30">
        <f t="shared" si="2504"/>
        <v>100.00921234454168</v>
      </c>
      <c r="LR169" s="30">
        <f t="shared" si="2504"/>
        <v>100.00921234454168</v>
      </c>
      <c r="LS169" s="30">
        <f t="shared" si="2504"/>
        <v>100.50925840626439</v>
      </c>
      <c r="LT169" s="69">
        <f t="shared" si="1976"/>
        <v>100.13422385997237</v>
      </c>
      <c r="LU169" s="40">
        <f t="shared" si="1977"/>
        <v>100.50925840626439</v>
      </c>
      <c r="LV169" s="40">
        <f t="shared" si="1978"/>
        <v>0</v>
      </c>
    </row>
    <row r="170" spans="1:334" x14ac:dyDescent="0.25">
      <c r="A170" s="21">
        <f t="shared" si="1979"/>
        <v>169</v>
      </c>
      <c r="B170" s="22" t="s">
        <v>109</v>
      </c>
      <c r="C170" s="21" t="s">
        <v>603</v>
      </c>
      <c r="D170" s="22" t="s">
        <v>7</v>
      </c>
      <c r="E170" s="23" t="s">
        <v>919</v>
      </c>
      <c r="F170" s="21" t="s">
        <v>1173</v>
      </c>
      <c r="G170" s="23" t="s">
        <v>118</v>
      </c>
      <c r="H170" s="31" t="s">
        <v>289</v>
      </c>
      <c r="I170" s="21" t="s">
        <v>196</v>
      </c>
      <c r="J170" s="94">
        <v>41297</v>
      </c>
      <c r="K170" s="94">
        <v>43091</v>
      </c>
      <c r="L170" s="21" t="s">
        <v>275</v>
      </c>
      <c r="M170" s="51">
        <v>706</v>
      </c>
      <c r="N170" s="51">
        <v>1179.02</v>
      </c>
      <c r="O170" s="26">
        <v>0.1</v>
      </c>
      <c r="P170" s="52">
        <v>761415</v>
      </c>
      <c r="Q170" s="52">
        <v>1187550</v>
      </c>
      <c r="R170" s="52">
        <v>1314738</v>
      </c>
      <c r="S170" s="52">
        <v>1246134</v>
      </c>
      <c r="T170" s="51">
        <v>1485492</v>
      </c>
      <c r="U170" s="51">
        <v>1071566</v>
      </c>
      <c r="V170" s="51">
        <v>1007000</v>
      </c>
      <c r="W170" s="51">
        <v>897494</v>
      </c>
      <c r="X170" s="51">
        <v>1023817</v>
      </c>
      <c r="Y170" s="51">
        <v>1208249</v>
      </c>
      <c r="Z170" s="51">
        <v>1179748</v>
      </c>
      <c r="AA170" s="51">
        <v>1408458</v>
      </c>
      <c r="AB170" s="51">
        <v>1243864</v>
      </c>
      <c r="AC170" s="51">
        <v>1621206</v>
      </c>
      <c r="AD170" s="51">
        <v>1713128</v>
      </c>
      <c r="AE170" s="51">
        <v>1923856</v>
      </c>
      <c r="AF170" s="51">
        <v>1485898</v>
      </c>
      <c r="AG170" s="51">
        <v>1288523</v>
      </c>
      <c r="AH170" s="51">
        <v>1496397</v>
      </c>
      <c r="AI170" s="51">
        <v>1273644</v>
      </c>
      <c r="AJ170" s="51">
        <v>1484767</v>
      </c>
      <c r="AK170" s="51">
        <v>2045920</v>
      </c>
      <c r="AL170" s="51">
        <v>1464147</v>
      </c>
      <c r="AM170" s="51">
        <v>1514412</v>
      </c>
      <c r="AN170" s="51">
        <v>1737991</v>
      </c>
      <c r="AO170" s="51">
        <v>2126650</v>
      </c>
      <c r="AP170" s="51">
        <v>1761731</v>
      </c>
      <c r="AQ170" s="51">
        <v>2031190</v>
      </c>
      <c r="AR170" s="51">
        <v>1937812.28</v>
      </c>
      <c r="AS170" s="51">
        <v>1374363</v>
      </c>
      <c r="AT170" s="51">
        <v>1236735.45</v>
      </c>
      <c r="AU170" s="25">
        <v>1049216.0163702019</v>
      </c>
      <c r="AV170" s="25">
        <v>1017736.2594851146</v>
      </c>
      <c r="AW170" s="25">
        <v>1510671.73</v>
      </c>
      <c r="AX170" s="25">
        <v>1301558.8538736</v>
      </c>
      <c r="AY170" s="25">
        <v>1381154.6149632002</v>
      </c>
      <c r="AZ170" s="25">
        <v>1333575.2</v>
      </c>
      <c r="BA170" s="25">
        <v>1655341.96</v>
      </c>
      <c r="BB170" s="25">
        <v>1380706.9</v>
      </c>
      <c r="BC170" s="25">
        <v>1774057.81</v>
      </c>
      <c r="BD170" s="75">
        <v>1633201</v>
      </c>
      <c r="BE170" s="75">
        <v>1242456.92</v>
      </c>
      <c r="BF170" s="75">
        <v>1106195.72</v>
      </c>
      <c r="BG170" s="75">
        <v>1150829.44</v>
      </c>
      <c r="BH170" s="75">
        <v>1661763.63</v>
      </c>
      <c r="BI170" s="75">
        <v>1556508.96</v>
      </c>
      <c r="BJ170" s="75">
        <v>1028341.01</v>
      </c>
      <c r="BK170" s="75">
        <v>1388326.2</v>
      </c>
      <c r="BL170" s="75">
        <v>1723128.5</v>
      </c>
      <c r="BM170" s="75">
        <v>1990760.01</v>
      </c>
      <c r="BN170" s="75">
        <v>1633428.03</v>
      </c>
      <c r="BO170" s="75">
        <v>1371814.4</v>
      </c>
      <c r="BP170" s="28">
        <f t="shared" si="1902"/>
        <v>1679782.7349999999</v>
      </c>
      <c r="BQ170" s="29">
        <f t="shared" si="2596"/>
        <v>1078.4915014164305</v>
      </c>
      <c r="BR170" s="29">
        <f t="shared" si="2597"/>
        <v>1682.0821529745042</v>
      </c>
      <c r="BS170" s="29">
        <f t="shared" si="2598"/>
        <v>1862.2351274787536</v>
      </c>
      <c r="BT170" s="29">
        <f t="shared" si="2599"/>
        <v>1765.0623229461755</v>
      </c>
      <c r="BU170" s="29">
        <f t="shared" si="2600"/>
        <v>2104.0963172804531</v>
      </c>
      <c r="BV170" s="29">
        <f t="shared" si="2601"/>
        <v>1517.798866855524</v>
      </c>
      <c r="BW170" s="29">
        <f t="shared" si="2602"/>
        <v>1426.3456090651557</v>
      </c>
      <c r="BX170" s="29">
        <f t="shared" si="2603"/>
        <v>1271.2379603399434</v>
      </c>
      <c r="BY170" s="29">
        <f t="shared" si="2604"/>
        <v>1450.1657223796035</v>
      </c>
      <c r="BZ170" s="29">
        <f t="shared" si="2605"/>
        <v>1711.4008498583569</v>
      </c>
      <c r="CA170" s="29">
        <f t="shared" si="2606"/>
        <v>1671.0311614730879</v>
      </c>
      <c r="CB170" s="29">
        <f t="shared" si="2607"/>
        <v>1994.9830028328613</v>
      </c>
      <c r="CC170" s="29">
        <f t="shared" si="2608"/>
        <v>1761.8470254957508</v>
      </c>
      <c r="CD170" s="29">
        <f t="shared" si="2609"/>
        <v>2296.325779036827</v>
      </c>
      <c r="CE170" s="29">
        <f t="shared" si="2610"/>
        <v>2426.526912181303</v>
      </c>
      <c r="CF170" s="29">
        <f t="shared" si="2611"/>
        <v>2725.0084985835692</v>
      </c>
      <c r="CG170" s="29">
        <f t="shared" si="2612"/>
        <v>2104.6713881019832</v>
      </c>
      <c r="CH170" s="29">
        <f t="shared" si="2613"/>
        <v>1825.1033994334277</v>
      </c>
      <c r="CI170" s="29">
        <f t="shared" si="2614"/>
        <v>2119.5424929178471</v>
      </c>
      <c r="CJ170" s="29">
        <f t="shared" si="2615"/>
        <v>1804.0283286118979</v>
      </c>
      <c r="CK170" s="29">
        <f t="shared" si="2616"/>
        <v>2103.0694050991501</v>
      </c>
      <c r="CL170" s="29">
        <f t="shared" si="2617"/>
        <v>2897.9036827195469</v>
      </c>
      <c r="CM170" s="29">
        <f t="shared" si="2618"/>
        <v>2073.8626062322946</v>
      </c>
      <c r="CN170" s="29">
        <f t="shared" si="2619"/>
        <v>2145.059490084986</v>
      </c>
      <c r="CO170" s="29">
        <f t="shared" si="2620"/>
        <v>2461.7436260623231</v>
      </c>
      <c r="CP170" s="29">
        <f t="shared" si="2621"/>
        <v>3012.2521246458923</v>
      </c>
      <c r="CQ170" s="29">
        <f t="shared" si="2622"/>
        <v>2495.369688385269</v>
      </c>
      <c r="CR170" s="29">
        <f t="shared" si="2592"/>
        <v>2877.0396600566573</v>
      </c>
      <c r="CS170" s="29">
        <f t="shared" si="2335"/>
        <v>2744.7766005665721</v>
      </c>
      <c r="CT170" s="29">
        <f t="shared" si="2335"/>
        <v>1946.6898016997168</v>
      </c>
      <c r="CU170" s="29">
        <f t="shared" si="2335"/>
        <v>1751.7499291784702</v>
      </c>
      <c r="CV170" s="29">
        <f t="shared" si="2335"/>
        <v>1486.141666246745</v>
      </c>
      <c r="CW170" s="29">
        <f t="shared" si="2335"/>
        <v>1441.5527754746665</v>
      </c>
      <c r="CX170" s="29">
        <f t="shared" si="2623"/>
        <v>2139.7616572237962</v>
      </c>
      <c r="CY170" s="29">
        <f t="shared" si="2623"/>
        <v>1843.5677816906516</v>
      </c>
      <c r="CZ170" s="29">
        <f t="shared" si="2623"/>
        <v>1956.3096529223799</v>
      </c>
      <c r="DA170" s="29">
        <f t="shared" si="2623"/>
        <v>1888.9167138810199</v>
      </c>
      <c r="DB170" s="29">
        <f t="shared" si="2623"/>
        <v>2344.6769971671388</v>
      </c>
      <c r="DC170" s="29">
        <f t="shared" si="2623"/>
        <v>1955.675495750708</v>
      </c>
      <c r="DD170" s="29">
        <f t="shared" si="2623"/>
        <v>2512.8297592067988</v>
      </c>
      <c r="DE170" s="29">
        <f t="shared" si="2624"/>
        <v>2313.3158640226629</v>
      </c>
      <c r="DF170" s="29">
        <f t="shared" si="2625"/>
        <v>1759.8539943342776</v>
      </c>
      <c r="DG170" s="29">
        <f t="shared" si="2626"/>
        <v>1566.8494617563738</v>
      </c>
      <c r="DH170" s="29">
        <f t="shared" si="2627"/>
        <v>1630.0700283286119</v>
      </c>
      <c r="DI170" s="29">
        <f t="shared" si="2628"/>
        <v>2353.7728470254956</v>
      </c>
      <c r="DJ170" s="29">
        <f t="shared" si="2629"/>
        <v>2204.6869121813029</v>
      </c>
      <c r="DK170" s="29">
        <f t="shared" si="2629"/>
        <v>1456.5736685552408</v>
      </c>
      <c r="DL170" s="29">
        <f t="shared" si="2629"/>
        <v>1966.4677053824362</v>
      </c>
      <c r="DM170" s="29">
        <f t="shared" si="2629"/>
        <v>2440.6919263456089</v>
      </c>
      <c r="DN170" s="29">
        <f t="shared" si="2505"/>
        <v>2819.7733852691217</v>
      </c>
      <c r="DO170" s="29">
        <f t="shared" si="2505"/>
        <v>2313.6374362606234</v>
      </c>
      <c r="DP170" s="29">
        <f t="shared" si="2505"/>
        <v>1943.0798866855523</v>
      </c>
      <c r="DQ170" s="105">
        <f t="shared" si="2630"/>
        <v>2379.2956586402265</v>
      </c>
      <c r="DR170" s="51">
        <v>206325</v>
      </c>
      <c r="DS170" s="51">
        <v>206325</v>
      </c>
      <c r="DT170" s="51">
        <v>206325</v>
      </c>
      <c r="DU170" s="51">
        <v>206325</v>
      </c>
      <c r="DV170" s="51">
        <v>206325</v>
      </c>
      <c r="DW170" s="51">
        <v>206325</v>
      </c>
      <c r="DX170" s="51">
        <v>206325</v>
      </c>
      <c r="DY170" s="51">
        <v>206325</v>
      </c>
      <c r="DZ170" s="51">
        <v>206325</v>
      </c>
      <c r="EA170" s="51">
        <v>206325</v>
      </c>
      <c r="EB170" s="51">
        <v>206325</v>
      </c>
      <c r="EC170" s="51">
        <v>206325</v>
      </c>
      <c r="ED170" s="51">
        <v>206325</v>
      </c>
      <c r="EE170" s="51">
        <v>206325</v>
      </c>
      <c r="EF170" s="51">
        <v>206325</v>
      </c>
      <c r="EG170" s="51">
        <v>206325</v>
      </c>
      <c r="EH170" s="51">
        <v>206325</v>
      </c>
      <c r="EI170" s="51">
        <v>206325</v>
      </c>
      <c r="EJ170" s="51">
        <v>206325</v>
      </c>
      <c r="EK170" s="51">
        <v>206325</v>
      </c>
      <c r="EL170" s="51">
        <v>206325</v>
      </c>
      <c r="EM170" s="51">
        <v>206325</v>
      </c>
      <c r="EN170" s="51">
        <v>206325</v>
      </c>
      <c r="EO170" s="51">
        <v>206325</v>
      </c>
      <c r="EP170" s="51">
        <v>206325</v>
      </c>
      <c r="EQ170" s="51">
        <v>206325</v>
      </c>
      <c r="ER170" s="51">
        <v>206325</v>
      </c>
      <c r="ES170" s="25">
        <v>206325</v>
      </c>
      <c r="ET170" s="25">
        <v>206325</v>
      </c>
      <c r="EU170" s="25">
        <v>206325</v>
      </c>
      <c r="EV170" s="25">
        <v>206325</v>
      </c>
      <c r="EW170" s="25">
        <v>206325</v>
      </c>
      <c r="EX170" s="25">
        <v>206325</v>
      </c>
      <c r="EY170" s="25">
        <v>210176</v>
      </c>
      <c r="EZ170" s="25">
        <v>220768</v>
      </c>
      <c r="FA170" s="25">
        <v>220768</v>
      </c>
      <c r="FB170" s="25">
        <v>220768</v>
      </c>
      <c r="FC170" s="25">
        <v>220768</v>
      </c>
      <c r="FD170" s="25">
        <v>220768</v>
      </c>
      <c r="FE170" s="25">
        <v>220768</v>
      </c>
      <c r="FF170" s="25">
        <v>220768</v>
      </c>
      <c r="FG170" s="25">
        <v>220768</v>
      </c>
      <c r="FH170" s="25">
        <v>220768</v>
      </c>
      <c r="FI170" s="25">
        <v>220768</v>
      </c>
      <c r="FJ170" s="25">
        <v>220768</v>
      </c>
      <c r="FK170" s="25">
        <v>224890</v>
      </c>
      <c r="FL170" s="25">
        <v>236222</v>
      </c>
      <c r="FM170" s="25">
        <v>236222</v>
      </c>
      <c r="FN170" s="25">
        <v>236222</v>
      </c>
      <c r="FO170" s="25">
        <v>236222</v>
      </c>
      <c r="FP170" s="25">
        <v>236222</v>
      </c>
      <c r="FQ170" s="75">
        <v>236222</v>
      </c>
      <c r="FR170" s="28">
        <f t="shared" si="1903"/>
        <v>236222</v>
      </c>
      <c r="FS170" s="51">
        <v>0</v>
      </c>
      <c r="FT170" s="51">
        <v>0</v>
      </c>
      <c r="FU170" s="51">
        <v>0</v>
      </c>
      <c r="FV170" s="51">
        <v>0</v>
      </c>
      <c r="FW170" s="51">
        <v>0</v>
      </c>
      <c r="FX170" s="51">
        <v>0</v>
      </c>
      <c r="FY170" s="51">
        <v>0</v>
      </c>
      <c r="FZ170" s="51">
        <v>0</v>
      </c>
      <c r="GA170" s="51">
        <v>0</v>
      </c>
      <c r="GB170" s="51">
        <v>0</v>
      </c>
      <c r="GC170" s="51">
        <v>0</v>
      </c>
      <c r="GD170" s="51">
        <v>0</v>
      </c>
      <c r="GE170" s="51">
        <v>0</v>
      </c>
      <c r="GF170" s="51">
        <v>0</v>
      </c>
      <c r="GG170" s="51">
        <v>0</v>
      </c>
      <c r="GH170" s="51">
        <v>0</v>
      </c>
      <c r="GI170" s="51">
        <v>0</v>
      </c>
      <c r="GJ170" s="51">
        <v>0</v>
      </c>
      <c r="GK170" s="51">
        <v>0</v>
      </c>
      <c r="GL170" s="51">
        <v>0</v>
      </c>
      <c r="GM170" s="51">
        <v>0</v>
      </c>
      <c r="GN170" s="51">
        <v>0</v>
      </c>
      <c r="GO170" s="51">
        <v>0</v>
      </c>
      <c r="GP170" s="51">
        <v>0</v>
      </c>
      <c r="GQ170" s="25">
        <v>0</v>
      </c>
      <c r="GR170" s="25">
        <v>6340</v>
      </c>
      <c r="GS170" s="25">
        <v>0</v>
      </c>
      <c r="GT170" s="25">
        <v>0</v>
      </c>
      <c r="GU170" s="25">
        <v>0</v>
      </c>
      <c r="GV170" s="25">
        <v>0</v>
      </c>
      <c r="GW170" s="25">
        <v>0</v>
      </c>
      <c r="GX170" s="25">
        <v>0</v>
      </c>
      <c r="GY170" s="25">
        <v>0</v>
      </c>
      <c r="GZ170" s="25">
        <v>0</v>
      </c>
      <c r="HA170" s="25">
        <v>0</v>
      </c>
      <c r="HB170" s="25">
        <v>0</v>
      </c>
      <c r="HC170" s="75">
        <v>0</v>
      </c>
      <c r="HD170" s="75">
        <v>0</v>
      </c>
      <c r="HE170" s="75">
        <v>0</v>
      </c>
      <c r="HF170" s="75">
        <v>0</v>
      </c>
      <c r="HG170" s="75">
        <v>0</v>
      </c>
      <c r="HH170" s="75">
        <v>0</v>
      </c>
      <c r="HI170" s="75">
        <v>0</v>
      </c>
      <c r="HJ170" s="75">
        <v>0</v>
      </c>
      <c r="HK170" s="75">
        <v>0</v>
      </c>
      <c r="HL170" s="75">
        <v>0</v>
      </c>
      <c r="HM170" s="75">
        <v>0</v>
      </c>
      <c r="HN170" s="75">
        <v>0</v>
      </c>
      <c r="HO170" s="75">
        <v>0</v>
      </c>
      <c r="HP170" s="75">
        <v>0</v>
      </c>
      <c r="HQ170" s="75">
        <v>0</v>
      </c>
      <c r="HR170" s="75">
        <v>0</v>
      </c>
      <c r="HS170" s="51">
        <f t="shared" si="2470"/>
        <v>206325</v>
      </c>
      <c r="HT170" s="51">
        <f t="shared" si="2471"/>
        <v>206325</v>
      </c>
      <c r="HU170" s="51">
        <f t="shared" si="2472"/>
        <v>206325</v>
      </c>
      <c r="HV170" s="51">
        <f t="shared" si="2473"/>
        <v>206325</v>
      </c>
      <c r="HW170" s="51">
        <f t="shared" si="2474"/>
        <v>206325</v>
      </c>
      <c r="HX170" s="51">
        <f t="shared" si="2475"/>
        <v>206325</v>
      </c>
      <c r="HY170" s="51">
        <f t="shared" si="2476"/>
        <v>206325</v>
      </c>
      <c r="HZ170" s="51">
        <f t="shared" si="2477"/>
        <v>206325</v>
      </c>
      <c r="IA170" s="51">
        <f t="shared" si="2478"/>
        <v>206325</v>
      </c>
      <c r="IB170" s="51">
        <f t="shared" si="2479"/>
        <v>206325</v>
      </c>
      <c r="IC170" s="51">
        <f t="shared" si="2480"/>
        <v>206325</v>
      </c>
      <c r="ID170" s="51">
        <f t="shared" si="2481"/>
        <v>206325</v>
      </c>
      <c r="IE170" s="51">
        <f t="shared" si="2482"/>
        <v>206325</v>
      </c>
      <c r="IF170" s="51">
        <f t="shared" si="2483"/>
        <v>206325</v>
      </c>
      <c r="IG170" s="51">
        <f t="shared" si="2484"/>
        <v>206325</v>
      </c>
      <c r="IH170" s="51">
        <f t="shared" si="2485"/>
        <v>206325</v>
      </c>
      <c r="II170" s="51">
        <f t="shared" si="2486"/>
        <v>206325</v>
      </c>
      <c r="IJ170" s="51">
        <f t="shared" si="2487"/>
        <v>206325</v>
      </c>
      <c r="IK170" s="51">
        <f t="shared" si="2488"/>
        <v>206325</v>
      </c>
      <c r="IL170" s="51">
        <f t="shared" si="2489"/>
        <v>206325</v>
      </c>
      <c r="IM170" s="51">
        <f t="shared" si="2490"/>
        <v>206325</v>
      </c>
      <c r="IN170" s="51">
        <f t="shared" si="2491"/>
        <v>206325</v>
      </c>
      <c r="IO170" s="51">
        <f t="shared" si="2492"/>
        <v>206325</v>
      </c>
      <c r="IP170" s="51">
        <f t="shared" si="2493"/>
        <v>206325</v>
      </c>
      <c r="IQ170" s="51">
        <f t="shared" ref="IQ170:IQ213" si="2631">+EP170+GQ170</f>
        <v>206325</v>
      </c>
      <c r="IR170" s="51">
        <f t="shared" ref="IR170:IR213" si="2632">+EQ170+GR170</f>
        <v>212665</v>
      </c>
      <c r="IS170" s="51">
        <f t="shared" si="2340"/>
        <v>206325</v>
      </c>
      <c r="IT170" s="51">
        <f t="shared" si="2341"/>
        <v>206325</v>
      </c>
      <c r="IU170" s="51">
        <f t="shared" si="2342"/>
        <v>206325</v>
      </c>
      <c r="IV170" s="51">
        <f t="shared" si="2343"/>
        <v>206325</v>
      </c>
      <c r="IW170" s="51">
        <f t="shared" si="1889"/>
        <v>206325</v>
      </c>
      <c r="IX170" s="25">
        <f t="shared" si="2344"/>
        <v>206325</v>
      </c>
      <c r="IY170" s="25">
        <f t="shared" si="2136"/>
        <v>206325</v>
      </c>
      <c r="IZ170" s="25">
        <f t="shared" si="2137"/>
        <v>210176</v>
      </c>
      <c r="JA170" s="25">
        <f t="shared" si="2502"/>
        <v>220768</v>
      </c>
      <c r="JB170" s="25">
        <f t="shared" si="2498"/>
        <v>220768</v>
      </c>
      <c r="JC170" s="25">
        <f t="shared" si="2499"/>
        <v>220768</v>
      </c>
      <c r="JD170" s="25">
        <f t="shared" si="1892"/>
        <v>220768</v>
      </c>
      <c r="JE170" s="25">
        <f t="shared" si="1893"/>
        <v>220768</v>
      </c>
      <c r="JF170" s="25">
        <f t="shared" si="2500"/>
        <v>220768</v>
      </c>
      <c r="JG170" s="25">
        <f t="shared" si="2501"/>
        <v>220768</v>
      </c>
      <c r="JH170" s="25">
        <f t="shared" si="2336"/>
        <v>220768</v>
      </c>
      <c r="JI170" s="25">
        <f t="shared" si="2337"/>
        <v>220768</v>
      </c>
      <c r="JJ170" s="25">
        <f t="shared" si="2494"/>
        <v>220768</v>
      </c>
      <c r="JK170" s="25">
        <f t="shared" si="2495"/>
        <v>220768</v>
      </c>
      <c r="JL170" s="25">
        <f t="shared" si="2496"/>
        <v>224890</v>
      </c>
      <c r="JM170" s="25">
        <f t="shared" si="2497"/>
        <v>236222</v>
      </c>
      <c r="JN170" s="25">
        <f t="shared" si="2338"/>
        <v>236222</v>
      </c>
      <c r="JO170" s="25">
        <f t="shared" si="2339"/>
        <v>236222</v>
      </c>
      <c r="JP170" s="25">
        <f t="shared" si="2593"/>
        <v>236222</v>
      </c>
      <c r="JQ170" s="25">
        <f t="shared" si="2594"/>
        <v>236222</v>
      </c>
      <c r="JR170" s="25">
        <f t="shared" si="2595"/>
        <v>236222</v>
      </c>
      <c r="JS170" s="28">
        <f t="shared" si="1941"/>
        <v>236222</v>
      </c>
      <c r="JT170" s="30">
        <f t="shared" si="2301"/>
        <v>174.99703143288494</v>
      </c>
      <c r="JU170" s="30">
        <f t="shared" si="2302"/>
        <v>174.99703143288494</v>
      </c>
      <c r="JV170" s="30">
        <f t="shared" si="2303"/>
        <v>174.99703143288494</v>
      </c>
      <c r="JW170" s="30">
        <f t="shared" si="2304"/>
        <v>174.99703143288494</v>
      </c>
      <c r="JX170" s="30">
        <f t="shared" si="2305"/>
        <v>174.99703143288494</v>
      </c>
      <c r="JY170" s="30">
        <f t="shared" si="2306"/>
        <v>174.99703143288494</v>
      </c>
      <c r="JZ170" s="30">
        <f t="shared" si="2307"/>
        <v>174.99703143288494</v>
      </c>
      <c r="KA170" s="30">
        <f t="shared" si="2308"/>
        <v>174.99703143288494</v>
      </c>
      <c r="KB170" s="30">
        <f t="shared" si="2309"/>
        <v>174.99703143288494</v>
      </c>
      <c r="KC170" s="30">
        <f t="shared" si="2310"/>
        <v>174.99703143288494</v>
      </c>
      <c r="KD170" s="30">
        <f t="shared" si="2311"/>
        <v>174.99703143288494</v>
      </c>
      <c r="KE170" s="30">
        <f t="shared" si="2312"/>
        <v>174.99703143288494</v>
      </c>
      <c r="KF170" s="30">
        <f t="shared" si="2313"/>
        <v>174.99703143288494</v>
      </c>
      <c r="KG170" s="30">
        <f t="shared" si="2314"/>
        <v>174.99703143288494</v>
      </c>
      <c r="KH170" s="30">
        <f t="shared" si="2315"/>
        <v>174.99703143288494</v>
      </c>
      <c r="KI170" s="30">
        <f t="shared" si="2316"/>
        <v>174.99703143288494</v>
      </c>
      <c r="KJ170" s="30">
        <f t="shared" si="2317"/>
        <v>174.99703143288494</v>
      </c>
      <c r="KK170" s="30">
        <f t="shared" si="2318"/>
        <v>174.99703143288494</v>
      </c>
      <c r="KL170" s="30">
        <f t="shared" si="2319"/>
        <v>174.99703143288494</v>
      </c>
      <c r="KM170" s="30">
        <f t="shared" si="2320"/>
        <v>174.99703143288494</v>
      </c>
      <c r="KN170" s="30">
        <f t="shared" si="2321"/>
        <v>174.99703143288494</v>
      </c>
      <c r="KO170" s="30">
        <f t="shared" si="2322"/>
        <v>174.99703143288494</v>
      </c>
      <c r="KP170" s="30">
        <f t="shared" si="2323"/>
        <v>174.99703143288494</v>
      </c>
      <c r="KQ170" s="30">
        <f t="shared" si="2324"/>
        <v>174.99703143288494</v>
      </c>
      <c r="KR170" s="30">
        <f t="shared" si="2325"/>
        <v>174.99703143288494</v>
      </c>
      <c r="KS170" s="30">
        <f t="shared" si="2326"/>
        <v>180.37437872131093</v>
      </c>
      <c r="KT170" s="30">
        <f t="shared" si="2327"/>
        <v>174.99703143288494</v>
      </c>
      <c r="KU170" s="30">
        <f t="shared" si="2328"/>
        <v>174.99703143288494</v>
      </c>
      <c r="KV170" s="30">
        <f t="shared" si="2329"/>
        <v>174.99703143288494</v>
      </c>
      <c r="KW170" s="30">
        <f t="shared" si="2330"/>
        <v>174.99703143288494</v>
      </c>
      <c r="KX170" s="30">
        <f t="shared" si="2331"/>
        <v>174.99703143288494</v>
      </c>
      <c r="KY170" s="30">
        <f t="shared" si="2332"/>
        <v>174.99703143288494</v>
      </c>
      <c r="KZ170" s="30">
        <f t="shared" si="2333"/>
        <v>174.99703143288494</v>
      </c>
      <c r="LA170" s="30">
        <f t="shared" si="2334"/>
        <v>178.26330342148563</v>
      </c>
      <c r="LB170" s="30">
        <f t="shared" si="2334"/>
        <v>187.24703567369511</v>
      </c>
      <c r="LC170" s="30">
        <f t="shared" si="2334"/>
        <v>187.24703567369511</v>
      </c>
      <c r="LD170" s="30">
        <f t="shared" si="2334"/>
        <v>187.24703567369511</v>
      </c>
      <c r="LE170" s="30">
        <f t="shared" si="2503"/>
        <v>187.24703567369511</v>
      </c>
      <c r="LF170" s="30">
        <f t="shared" si="2503"/>
        <v>187.24703567369511</v>
      </c>
      <c r="LG170" s="30">
        <f t="shared" si="2503"/>
        <v>187.24703567369511</v>
      </c>
      <c r="LH170" s="30">
        <f t="shared" si="2503"/>
        <v>187.24703567369511</v>
      </c>
      <c r="LI170" s="30">
        <f t="shared" si="2503"/>
        <v>187.24703567369511</v>
      </c>
      <c r="LJ170" s="30">
        <f t="shared" si="2503"/>
        <v>187.24703567369511</v>
      </c>
      <c r="LK170" s="30">
        <f t="shared" si="2504"/>
        <v>187.24703567369511</v>
      </c>
      <c r="LL170" s="30">
        <f t="shared" si="2504"/>
        <v>187.24703567369511</v>
      </c>
      <c r="LM170" s="30">
        <f t="shared" si="2504"/>
        <v>190.74315957320488</v>
      </c>
      <c r="LN170" s="30">
        <f t="shared" si="2504"/>
        <v>200.35453172974167</v>
      </c>
      <c r="LO170" s="30">
        <f t="shared" si="2504"/>
        <v>200.35453172974167</v>
      </c>
      <c r="LP170" s="30">
        <f t="shared" si="2504"/>
        <v>200.35453172974167</v>
      </c>
      <c r="LQ170" s="30">
        <f t="shared" si="2504"/>
        <v>200.35453172974167</v>
      </c>
      <c r="LR170" s="30">
        <f t="shared" si="2504"/>
        <v>200.35453172974167</v>
      </c>
      <c r="LS170" s="30">
        <f t="shared" si="2504"/>
        <v>200.35453172974167</v>
      </c>
      <c r="LT170" s="69">
        <f t="shared" si="1976"/>
        <v>200.35453172974167</v>
      </c>
      <c r="LU170" s="40">
        <f t="shared" si="1977"/>
        <v>200.35453172974167</v>
      </c>
      <c r="LV170" s="40">
        <f t="shared" si="1978"/>
        <v>0</v>
      </c>
    </row>
    <row r="171" spans="1:334" x14ac:dyDescent="0.25">
      <c r="A171" s="21">
        <f t="shared" si="1979"/>
        <v>170</v>
      </c>
      <c r="B171" s="22" t="s">
        <v>109</v>
      </c>
      <c r="C171" s="21" t="s">
        <v>604</v>
      </c>
      <c r="D171" s="22" t="s">
        <v>7</v>
      </c>
      <c r="E171" s="23" t="s">
        <v>920</v>
      </c>
      <c r="F171" s="21" t="s">
        <v>1174</v>
      </c>
      <c r="G171" s="23" t="s">
        <v>119</v>
      </c>
      <c r="H171" s="24" t="s">
        <v>289</v>
      </c>
      <c r="I171" s="21" t="s">
        <v>196</v>
      </c>
      <c r="J171" s="94">
        <v>41297</v>
      </c>
      <c r="K171" s="94">
        <v>43014</v>
      </c>
      <c r="L171" s="21" t="s">
        <v>275</v>
      </c>
      <c r="M171" s="51">
        <v>2572</v>
      </c>
      <c r="N171" s="51">
        <v>4295.24</v>
      </c>
      <c r="O171" s="26">
        <v>0.12</v>
      </c>
      <c r="P171" s="52">
        <v>2204449</v>
      </c>
      <c r="Q171" s="52">
        <v>1293642</v>
      </c>
      <c r="R171" s="52">
        <v>1540637</v>
      </c>
      <c r="S171" s="52">
        <v>1259726.47</v>
      </c>
      <c r="T171" s="51">
        <v>2747043</v>
      </c>
      <c r="U171" s="51">
        <v>3132720.6199999992</v>
      </c>
      <c r="V171" s="51">
        <v>1489622.78</v>
      </c>
      <c r="W171" s="51">
        <v>2497300</v>
      </c>
      <c r="X171" s="51">
        <v>3561689.75</v>
      </c>
      <c r="Y171" s="51">
        <v>3074341</v>
      </c>
      <c r="Z171" s="51">
        <v>2325077</v>
      </c>
      <c r="AA171" s="51">
        <v>3526959</v>
      </c>
      <c r="AB171" s="51">
        <v>2844000</v>
      </c>
      <c r="AC171" s="51">
        <v>3825893.77</v>
      </c>
      <c r="AD171" s="51">
        <v>3125920</v>
      </c>
      <c r="AE171" s="51">
        <v>3363108</v>
      </c>
      <c r="AF171" s="51">
        <v>3605959</v>
      </c>
      <c r="AG171" s="51">
        <v>2673956</v>
      </c>
      <c r="AH171" s="51">
        <v>3319364.5</v>
      </c>
      <c r="AI171" s="51">
        <v>3226482</v>
      </c>
      <c r="AJ171" s="51">
        <v>3356901</v>
      </c>
      <c r="AK171" s="51">
        <v>3061287</v>
      </c>
      <c r="AL171" s="51">
        <v>2247310.8199999998</v>
      </c>
      <c r="AM171" s="51">
        <v>2602620.1</v>
      </c>
      <c r="AN171" s="51">
        <v>3105092</v>
      </c>
      <c r="AO171" s="51">
        <v>4296926</v>
      </c>
      <c r="AP171" s="51">
        <v>3707647.93</v>
      </c>
      <c r="AQ171" s="51">
        <v>3780516</v>
      </c>
      <c r="AR171" s="51">
        <v>3630022.59</v>
      </c>
      <c r="AS171" s="51">
        <v>2945637</v>
      </c>
      <c r="AT171" s="51">
        <v>3280001.75</v>
      </c>
      <c r="AU171" s="25">
        <v>3102072.4156171456</v>
      </c>
      <c r="AV171" s="25">
        <v>2894010.6943308236</v>
      </c>
      <c r="AW171" s="25">
        <v>3334373.17</v>
      </c>
      <c r="AX171" s="25">
        <v>2769791</v>
      </c>
      <c r="AY171" s="25">
        <v>2953946.82</v>
      </c>
      <c r="AZ171" s="25">
        <v>3372986.29</v>
      </c>
      <c r="BA171" s="25">
        <v>4290973.9503915776</v>
      </c>
      <c r="BB171" s="25">
        <v>3927134</v>
      </c>
      <c r="BC171" s="25">
        <v>4700948.47</v>
      </c>
      <c r="BD171" s="75">
        <v>3706703.31</v>
      </c>
      <c r="BE171" s="75">
        <v>3550381.84</v>
      </c>
      <c r="BF171" s="75">
        <v>4137433.64</v>
      </c>
      <c r="BG171" s="75">
        <v>3330688.86</v>
      </c>
      <c r="BH171" s="75">
        <v>4072397.37</v>
      </c>
      <c r="BI171" s="75">
        <v>4083680.86</v>
      </c>
      <c r="BJ171" s="75">
        <v>3173730.88</v>
      </c>
      <c r="BK171" s="75">
        <v>3380987.65</v>
      </c>
      <c r="BL171" s="75">
        <v>4171166.82</v>
      </c>
      <c r="BM171" s="75">
        <v>4221082.67</v>
      </c>
      <c r="BN171" s="75">
        <v>4458558</v>
      </c>
      <c r="BO171" s="75">
        <v>4164727.69</v>
      </c>
      <c r="BP171" s="28">
        <f t="shared" si="1902"/>
        <v>4253883.7949999999</v>
      </c>
      <c r="BQ171" s="29">
        <f t="shared" si="2596"/>
        <v>857.09525660964232</v>
      </c>
      <c r="BR171" s="29">
        <f t="shared" si="2597"/>
        <v>502.97122861586314</v>
      </c>
      <c r="BS171" s="29">
        <f t="shared" si="2598"/>
        <v>599.00349922239502</v>
      </c>
      <c r="BT171" s="29">
        <f t="shared" si="2599"/>
        <v>489.78478615863139</v>
      </c>
      <c r="BU171" s="29">
        <f t="shared" si="2600"/>
        <v>1068.0571539657853</v>
      </c>
      <c r="BV171" s="29">
        <f t="shared" si="2601"/>
        <v>1218.0095723172626</v>
      </c>
      <c r="BW171" s="29">
        <f t="shared" si="2602"/>
        <v>579.16904354587871</v>
      </c>
      <c r="BX171" s="29">
        <f t="shared" si="2603"/>
        <v>970.95645412130636</v>
      </c>
      <c r="BY171" s="29">
        <f t="shared" si="2604"/>
        <v>1384.7938374805599</v>
      </c>
      <c r="BZ171" s="29">
        <f t="shared" si="2605"/>
        <v>1195.3114307931571</v>
      </c>
      <c r="CA171" s="29">
        <f t="shared" si="2606"/>
        <v>903.99572317262835</v>
      </c>
      <c r="CB171" s="29">
        <f t="shared" si="2607"/>
        <v>1371.290435458787</v>
      </c>
      <c r="CC171" s="29">
        <f t="shared" si="2608"/>
        <v>1105.7542768273718</v>
      </c>
      <c r="CD171" s="29">
        <f t="shared" si="2609"/>
        <v>1487.5170178849144</v>
      </c>
      <c r="CE171" s="29">
        <f t="shared" si="2610"/>
        <v>1215.3654743390357</v>
      </c>
      <c r="CF171" s="29">
        <f t="shared" si="2611"/>
        <v>1307.5847589424573</v>
      </c>
      <c r="CG171" s="29">
        <f t="shared" si="2612"/>
        <v>1402.005832037325</v>
      </c>
      <c r="CH171" s="29">
        <f t="shared" si="2613"/>
        <v>1039.6407465007776</v>
      </c>
      <c r="CI171" s="29">
        <f t="shared" si="2614"/>
        <v>1290.5771772939347</v>
      </c>
      <c r="CJ171" s="29">
        <f t="shared" si="2615"/>
        <v>1254.464230171073</v>
      </c>
      <c r="CK171" s="29">
        <f t="shared" si="2616"/>
        <v>1305.171461897356</v>
      </c>
      <c r="CL171" s="29">
        <f t="shared" si="2617"/>
        <v>1190.2360031104199</v>
      </c>
      <c r="CM171" s="29">
        <f t="shared" si="2618"/>
        <v>873.76003888024877</v>
      </c>
      <c r="CN171" s="29">
        <f t="shared" si="2619"/>
        <v>1011.9051710730949</v>
      </c>
      <c r="CO171" s="29">
        <f t="shared" si="2620"/>
        <v>1207.2674961119751</v>
      </c>
      <c r="CP171" s="29">
        <f t="shared" si="2621"/>
        <v>1670.6555209953344</v>
      </c>
      <c r="CQ171" s="29">
        <f t="shared" si="2622"/>
        <v>1441.5427410575428</v>
      </c>
      <c r="CR171" s="29">
        <f t="shared" si="2592"/>
        <v>1469.8740279937792</v>
      </c>
      <c r="CS171" s="29">
        <f t="shared" si="2335"/>
        <v>1411.3618157076205</v>
      </c>
      <c r="CT171" s="29">
        <f t="shared" si="2335"/>
        <v>1145.2709953343701</v>
      </c>
      <c r="CU171" s="29">
        <f t="shared" si="2335"/>
        <v>1275.2728421461898</v>
      </c>
      <c r="CV171" s="29">
        <f t="shared" si="2335"/>
        <v>1206.093474190181</v>
      </c>
      <c r="CW171" s="29">
        <f t="shared" si="2335"/>
        <v>1125.1985592266033</v>
      </c>
      <c r="CX171" s="29">
        <f t="shared" si="2623"/>
        <v>1296.4125855365473</v>
      </c>
      <c r="CY171" s="29">
        <f t="shared" si="2623"/>
        <v>1076.9016329704509</v>
      </c>
      <c r="CZ171" s="29">
        <f t="shared" si="2623"/>
        <v>1148.5018740279936</v>
      </c>
      <c r="DA171" s="29">
        <f t="shared" si="2623"/>
        <v>1311.4254626749612</v>
      </c>
      <c r="DB171" s="29">
        <f t="shared" si="2623"/>
        <v>1668.3413492968809</v>
      </c>
      <c r="DC171" s="29">
        <f t="shared" si="2623"/>
        <v>1526.8794712286158</v>
      </c>
      <c r="DD171" s="29">
        <f t="shared" si="2623"/>
        <v>1827.740462674961</v>
      </c>
      <c r="DE171" s="29">
        <f t="shared" si="2624"/>
        <v>1441.1754704510108</v>
      </c>
      <c r="DF171" s="29">
        <f t="shared" si="2625"/>
        <v>1380.3972939346811</v>
      </c>
      <c r="DG171" s="29">
        <f t="shared" si="2626"/>
        <v>1608.6444945567653</v>
      </c>
      <c r="DH171" s="29">
        <f t="shared" si="2627"/>
        <v>1294.9801166407465</v>
      </c>
      <c r="DI171" s="29">
        <f t="shared" si="2628"/>
        <v>1583.3582309486781</v>
      </c>
      <c r="DJ171" s="29">
        <f t="shared" si="2629"/>
        <v>1587.7452799377916</v>
      </c>
      <c r="DK171" s="29">
        <f t="shared" si="2629"/>
        <v>1233.954463452566</v>
      </c>
      <c r="DL171" s="29">
        <f t="shared" si="2629"/>
        <v>1314.5364113530327</v>
      </c>
      <c r="DM171" s="29">
        <f t="shared" si="2629"/>
        <v>1621.7600388802487</v>
      </c>
      <c r="DN171" s="29">
        <f t="shared" si="2505"/>
        <v>1641.1674455676516</v>
      </c>
      <c r="DO171" s="29">
        <f t="shared" si="2505"/>
        <v>1733.4984447900467</v>
      </c>
      <c r="DP171" s="29">
        <f t="shared" si="2505"/>
        <v>1619.2564891135303</v>
      </c>
      <c r="DQ171" s="105">
        <f t="shared" si="2630"/>
        <v>1653.9206045878693</v>
      </c>
      <c r="DR171" s="51">
        <v>472450</v>
      </c>
      <c r="DS171" s="51">
        <v>472450</v>
      </c>
      <c r="DT171" s="51">
        <v>472450</v>
      </c>
      <c r="DU171" s="51">
        <v>472450</v>
      </c>
      <c r="DV171" s="51">
        <v>472450</v>
      </c>
      <c r="DW171" s="51">
        <v>472450</v>
      </c>
      <c r="DX171" s="51">
        <v>472450</v>
      </c>
      <c r="DY171" s="51">
        <v>472450</v>
      </c>
      <c r="DZ171" s="51">
        <v>472450</v>
      </c>
      <c r="EA171" s="51">
        <v>478177</v>
      </c>
      <c r="EB171" s="51">
        <v>493925</v>
      </c>
      <c r="EC171" s="51">
        <v>493925</v>
      </c>
      <c r="ED171" s="51">
        <v>493925</v>
      </c>
      <c r="EE171" s="51">
        <v>493925</v>
      </c>
      <c r="EF171" s="51">
        <v>493925</v>
      </c>
      <c r="EG171" s="51">
        <v>493925</v>
      </c>
      <c r="EH171" s="51">
        <v>493925</v>
      </c>
      <c r="EI171" s="51">
        <v>493925</v>
      </c>
      <c r="EJ171" s="51">
        <v>493925</v>
      </c>
      <c r="EK171" s="51">
        <v>493925</v>
      </c>
      <c r="EL171" s="51">
        <v>493925</v>
      </c>
      <c r="EM171" s="51">
        <v>499652</v>
      </c>
      <c r="EN171" s="51">
        <v>515400</v>
      </c>
      <c r="EO171" s="51">
        <v>515400</v>
      </c>
      <c r="EP171" s="51">
        <v>515400</v>
      </c>
      <c r="EQ171" s="51">
        <v>515400</v>
      </c>
      <c r="ER171" s="51">
        <v>515400</v>
      </c>
      <c r="ES171" s="25">
        <v>515400</v>
      </c>
      <c r="ET171" s="25">
        <v>515400</v>
      </c>
      <c r="EU171" s="25">
        <v>515400</v>
      </c>
      <c r="EV171" s="25">
        <v>515400</v>
      </c>
      <c r="EW171" s="25">
        <v>515400</v>
      </c>
      <c r="EX171" s="25">
        <v>515400</v>
      </c>
      <c r="EY171" s="25">
        <v>536016</v>
      </c>
      <c r="EZ171" s="25">
        <v>592710</v>
      </c>
      <c r="FA171" s="25">
        <v>592710</v>
      </c>
      <c r="FB171" s="25">
        <v>592710</v>
      </c>
      <c r="FC171" s="25">
        <v>592710</v>
      </c>
      <c r="FD171" s="25">
        <v>592710</v>
      </c>
      <c r="FE171" s="25">
        <v>592710</v>
      </c>
      <c r="FF171" s="25">
        <v>592710</v>
      </c>
      <c r="FG171" s="25">
        <v>592710</v>
      </c>
      <c r="FH171" s="25">
        <v>592710</v>
      </c>
      <c r="FI171" s="25">
        <v>592710</v>
      </c>
      <c r="FJ171" s="25">
        <v>592710</v>
      </c>
      <c r="FK171" s="25">
        <v>592710</v>
      </c>
      <c r="FL171" s="25">
        <v>592710</v>
      </c>
      <c r="FM171" s="25">
        <v>592710</v>
      </c>
      <c r="FN171" s="25">
        <v>592710</v>
      </c>
      <c r="FO171" s="25">
        <v>592710</v>
      </c>
      <c r="FP171" s="25">
        <v>592710</v>
      </c>
      <c r="FQ171" s="75">
        <v>592710</v>
      </c>
      <c r="FR171" s="28">
        <f t="shared" si="1903"/>
        <v>592710</v>
      </c>
      <c r="FS171" s="51">
        <v>0</v>
      </c>
      <c r="FT171" s="51">
        <v>0</v>
      </c>
      <c r="FU171" s="51">
        <v>0</v>
      </c>
      <c r="FV171" s="51">
        <v>0</v>
      </c>
      <c r="FW171" s="51">
        <v>0</v>
      </c>
      <c r="FX171" s="51">
        <v>0</v>
      </c>
      <c r="FY171" s="51">
        <v>0</v>
      </c>
      <c r="FZ171" s="51">
        <v>0</v>
      </c>
      <c r="GA171" s="51">
        <v>0</v>
      </c>
      <c r="GB171" s="51">
        <v>0</v>
      </c>
      <c r="GC171" s="51">
        <v>0</v>
      </c>
      <c r="GD171" s="51">
        <v>0</v>
      </c>
      <c r="GE171" s="51">
        <v>0</v>
      </c>
      <c r="GF171" s="51">
        <v>3441.1901000000071</v>
      </c>
      <c r="GG171" s="51">
        <v>0</v>
      </c>
      <c r="GH171" s="51">
        <v>0</v>
      </c>
      <c r="GI171" s="51">
        <v>0</v>
      </c>
      <c r="GJ171" s="51">
        <v>0</v>
      </c>
      <c r="GK171" s="51">
        <v>0</v>
      </c>
      <c r="GL171" s="51">
        <v>0</v>
      </c>
      <c r="GM171" s="51">
        <v>0</v>
      </c>
      <c r="GN171" s="51">
        <v>0</v>
      </c>
      <c r="GO171" s="51">
        <v>0</v>
      </c>
      <c r="GP171" s="51">
        <v>0</v>
      </c>
      <c r="GQ171" s="25">
        <v>0</v>
      </c>
      <c r="GR171" s="25">
        <v>231</v>
      </c>
      <c r="GS171" s="25">
        <v>0</v>
      </c>
      <c r="GT171" s="25">
        <v>0</v>
      </c>
      <c r="GU171" s="25">
        <v>0</v>
      </c>
      <c r="GV171" s="25">
        <v>0</v>
      </c>
      <c r="GW171" s="25">
        <v>0</v>
      </c>
      <c r="GX171" s="25">
        <v>0</v>
      </c>
      <c r="GY171" s="25">
        <v>0</v>
      </c>
      <c r="GZ171" s="25">
        <v>0</v>
      </c>
      <c r="HA171" s="25">
        <v>0</v>
      </c>
      <c r="HB171" s="25">
        <v>0</v>
      </c>
      <c r="HC171" s="75">
        <v>0</v>
      </c>
      <c r="HD171" s="75">
        <v>0</v>
      </c>
      <c r="HE171" s="75">
        <v>0</v>
      </c>
      <c r="HF171" s="75">
        <v>0</v>
      </c>
      <c r="HG171" s="75">
        <v>0</v>
      </c>
      <c r="HH171" s="75">
        <v>0</v>
      </c>
      <c r="HI171" s="75">
        <v>0</v>
      </c>
      <c r="HJ171" s="75">
        <v>0</v>
      </c>
      <c r="HK171" s="75">
        <v>0</v>
      </c>
      <c r="HL171" s="75">
        <v>0</v>
      </c>
      <c r="HM171" s="75">
        <v>0</v>
      </c>
      <c r="HN171" s="75">
        <v>0</v>
      </c>
      <c r="HO171" s="75">
        <v>0</v>
      </c>
      <c r="HP171" s="75">
        <v>0</v>
      </c>
      <c r="HQ171" s="75">
        <v>0</v>
      </c>
      <c r="HR171" s="75">
        <v>0</v>
      </c>
      <c r="HS171" s="51">
        <f t="shared" si="2470"/>
        <v>472450</v>
      </c>
      <c r="HT171" s="51">
        <f t="shared" si="2471"/>
        <v>472450</v>
      </c>
      <c r="HU171" s="51">
        <f t="shared" si="2472"/>
        <v>472450</v>
      </c>
      <c r="HV171" s="51">
        <f t="shared" si="2473"/>
        <v>472450</v>
      </c>
      <c r="HW171" s="51">
        <f t="shared" si="2474"/>
        <v>472450</v>
      </c>
      <c r="HX171" s="51">
        <f t="shared" si="2475"/>
        <v>472450</v>
      </c>
      <c r="HY171" s="51">
        <f t="shared" si="2476"/>
        <v>472450</v>
      </c>
      <c r="HZ171" s="51">
        <f t="shared" si="2477"/>
        <v>472450</v>
      </c>
      <c r="IA171" s="51">
        <f t="shared" si="2478"/>
        <v>472450</v>
      </c>
      <c r="IB171" s="51">
        <f t="shared" si="2479"/>
        <v>478177</v>
      </c>
      <c r="IC171" s="51">
        <f t="shared" si="2480"/>
        <v>493925</v>
      </c>
      <c r="ID171" s="51">
        <f t="shared" si="2481"/>
        <v>493925</v>
      </c>
      <c r="IE171" s="51">
        <f t="shared" si="2482"/>
        <v>493925</v>
      </c>
      <c r="IF171" s="51">
        <f t="shared" si="2483"/>
        <v>497366.19010000001</v>
      </c>
      <c r="IG171" s="51">
        <f t="shared" si="2484"/>
        <v>493925</v>
      </c>
      <c r="IH171" s="51">
        <f t="shared" si="2485"/>
        <v>493925</v>
      </c>
      <c r="II171" s="51">
        <f t="shared" si="2486"/>
        <v>493925</v>
      </c>
      <c r="IJ171" s="51">
        <f t="shared" si="2487"/>
        <v>493925</v>
      </c>
      <c r="IK171" s="51">
        <f t="shared" si="2488"/>
        <v>493925</v>
      </c>
      <c r="IL171" s="51">
        <f t="shared" si="2489"/>
        <v>493925</v>
      </c>
      <c r="IM171" s="51">
        <f t="shared" si="2490"/>
        <v>493925</v>
      </c>
      <c r="IN171" s="51">
        <f t="shared" si="2491"/>
        <v>499652</v>
      </c>
      <c r="IO171" s="51">
        <f t="shared" si="2492"/>
        <v>515400</v>
      </c>
      <c r="IP171" s="51">
        <f t="shared" si="2493"/>
        <v>515400</v>
      </c>
      <c r="IQ171" s="51">
        <f t="shared" si="2631"/>
        <v>515400</v>
      </c>
      <c r="IR171" s="51">
        <f t="shared" si="2632"/>
        <v>515631</v>
      </c>
      <c r="IS171" s="51">
        <f t="shared" si="2340"/>
        <v>515400</v>
      </c>
      <c r="IT171" s="51">
        <f t="shared" si="2341"/>
        <v>515400</v>
      </c>
      <c r="IU171" s="51">
        <f t="shared" si="2342"/>
        <v>515400</v>
      </c>
      <c r="IV171" s="51">
        <f t="shared" si="2343"/>
        <v>515400</v>
      </c>
      <c r="IW171" s="51">
        <f t="shared" si="1889"/>
        <v>515400</v>
      </c>
      <c r="IX171" s="25">
        <f t="shared" si="2344"/>
        <v>515400</v>
      </c>
      <c r="IY171" s="25">
        <f t="shared" si="2136"/>
        <v>515400</v>
      </c>
      <c r="IZ171" s="25">
        <f t="shared" si="2137"/>
        <v>536016</v>
      </c>
      <c r="JA171" s="25">
        <f t="shared" si="2502"/>
        <v>592710</v>
      </c>
      <c r="JB171" s="25">
        <f t="shared" si="2498"/>
        <v>592710</v>
      </c>
      <c r="JC171" s="25">
        <f t="shared" si="2499"/>
        <v>592710</v>
      </c>
      <c r="JD171" s="25">
        <f t="shared" si="1892"/>
        <v>592710</v>
      </c>
      <c r="JE171" s="25">
        <f t="shared" si="1893"/>
        <v>592710</v>
      </c>
      <c r="JF171" s="25">
        <f t="shared" si="2500"/>
        <v>592710</v>
      </c>
      <c r="JG171" s="25">
        <f t="shared" si="2501"/>
        <v>592710</v>
      </c>
      <c r="JH171" s="25">
        <f t="shared" si="2336"/>
        <v>592710</v>
      </c>
      <c r="JI171" s="25">
        <f t="shared" si="2337"/>
        <v>592710</v>
      </c>
      <c r="JJ171" s="25">
        <f t="shared" si="2494"/>
        <v>592710</v>
      </c>
      <c r="JK171" s="25">
        <f t="shared" si="2495"/>
        <v>592710</v>
      </c>
      <c r="JL171" s="25">
        <f t="shared" si="2496"/>
        <v>592710</v>
      </c>
      <c r="JM171" s="25">
        <f t="shared" si="2497"/>
        <v>592710</v>
      </c>
      <c r="JN171" s="25">
        <f t="shared" si="2338"/>
        <v>592710</v>
      </c>
      <c r="JO171" s="25">
        <f t="shared" si="2339"/>
        <v>592710</v>
      </c>
      <c r="JP171" s="25">
        <f t="shared" si="2593"/>
        <v>592710</v>
      </c>
      <c r="JQ171" s="25">
        <f t="shared" si="2594"/>
        <v>592710</v>
      </c>
      <c r="JR171" s="25">
        <f t="shared" si="2595"/>
        <v>592710</v>
      </c>
      <c r="JS171" s="28">
        <f t="shared" si="1941"/>
        <v>592710</v>
      </c>
      <c r="JT171" s="30">
        <f t="shared" si="2301"/>
        <v>109.99385366126224</v>
      </c>
      <c r="JU171" s="30">
        <f t="shared" si="2302"/>
        <v>109.99385366126224</v>
      </c>
      <c r="JV171" s="30">
        <f t="shared" si="2303"/>
        <v>109.99385366126224</v>
      </c>
      <c r="JW171" s="30">
        <f t="shared" si="2304"/>
        <v>109.99385366126224</v>
      </c>
      <c r="JX171" s="30">
        <f t="shared" si="2305"/>
        <v>109.99385366126224</v>
      </c>
      <c r="JY171" s="30">
        <f t="shared" si="2306"/>
        <v>109.99385366126224</v>
      </c>
      <c r="JZ171" s="30">
        <f t="shared" si="2307"/>
        <v>109.99385366126224</v>
      </c>
      <c r="KA171" s="30">
        <f t="shared" si="2308"/>
        <v>109.99385366126224</v>
      </c>
      <c r="KB171" s="30">
        <f t="shared" si="2309"/>
        <v>109.99385366126224</v>
      </c>
      <c r="KC171" s="30">
        <f t="shared" si="2310"/>
        <v>111.32719009880705</v>
      </c>
      <c r="KD171" s="30">
        <f t="shared" si="2311"/>
        <v>114.99357428222871</v>
      </c>
      <c r="KE171" s="30">
        <f t="shared" si="2312"/>
        <v>114.99357428222871</v>
      </c>
      <c r="KF171" s="30">
        <f t="shared" si="2313"/>
        <v>114.99357428222871</v>
      </c>
      <c r="KG171" s="30">
        <f t="shared" si="2314"/>
        <v>115.79473791918497</v>
      </c>
      <c r="KH171" s="30">
        <f t="shared" si="2315"/>
        <v>114.99357428222871</v>
      </c>
      <c r="KI171" s="30">
        <f t="shared" si="2316"/>
        <v>114.99357428222871</v>
      </c>
      <c r="KJ171" s="30">
        <f t="shared" si="2317"/>
        <v>114.99357428222871</v>
      </c>
      <c r="KK171" s="30">
        <f t="shared" si="2318"/>
        <v>114.99357428222871</v>
      </c>
      <c r="KL171" s="30">
        <f t="shared" si="2319"/>
        <v>114.99357428222871</v>
      </c>
      <c r="KM171" s="30">
        <f t="shared" si="2320"/>
        <v>114.99357428222871</v>
      </c>
      <c r="KN171" s="30">
        <f t="shared" si="2321"/>
        <v>114.99357428222871</v>
      </c>
      <c r="KO171" s="30">
        <f t="shared" si="2322"/>
        <v>116.32691071977352</v>
      </c>
      <c r="KP171" s="30">
        <f t="shared" si="2323"/>
        <v>119.99329490319518</v>
      </c>
      <c r="KQ171" s="30">
        <f t="shared" si="2324"/>
        <v>119.99329490319518</v>
      </c>
      <c r="KR171" s="30">
        <f t="shared" si="2325"/>
        <v>119.99329490319518</v>
      </c>
      <c r="KS171" s="30">
        <f t="shared" si="2326"/>
        <v>120.04707536715063</v>
      </c>
      <c r="KT171" s="30">
        <f t="shared" si="2327"/>
        <v>119.99329490319518</v>
      </c>
      <c r="KU171" s="30">
        <f t="shared" si="2328"/>
        <v>119.99329490319518</v>
      </c>
      <c r="KV171" s="30">
        <f t="shared" si="2329"/>
        <v>119.99329490319518</v>
      </c>
      <c r="KW171" s="30">
        <f t="shared" si="2330"/>
        <v>119.99329490319518</v>
      </c>
      <c r="KX171" s="30">
        <f t="shared" si="2331"/>
        <v>119.99329490319518</v>
      </c>
      <c r="KY171" s="30">
        <f t="shared" si="2332"/>
        <v>119.99329490319518</v>
      </c>
      <c r="KZ171" s="30">
        <f t="shared" si="2333"/>
        <v>119.99329490319518</v>
      </c>
      <c r="LA171" s="30">
        <f t="shared" si="2334"/>
        <v>124.79302669932298</v>
      </c>
      <c r="LB171" s="30">
        <f t="shared" si="2334"/>
        <v>137.99228913867444</v>
      </c>
      <c r="LC171" s="30">
        <f t="shared" si="2334"/>
        <v>137.99228913867444</v>
      </c>
      <c r="LD171" s="30">
        <f t="shared" si="2334"/>
        <v>137.99228913867444</v>
      </c>
      <c r="LE171" s="30">
        <f t="shared" si="2503"/>
        <v>137.99228913867444</v>
      </c>
      <c r="LF171" s="30">
        <f t="shared" si="2503"/>
        <v>137.99228913867444</v>
      </c>
      <c r="LG171" s="30">
        <f t="shared" si="2503"/>
        <v>137.99228913867444</v>
      </c>
      <c r="LH171" s="30">
        <f t="shared" si="2503"/>
        <v>137.99228913867444</v>
      </c>
      <c r="LI171" s="30">
        <f t="shared" si="2503"/>
        <v>137.99228913867444</v>
      </c>
      <c r="LJ171" s="30">
        <f t="shared" si="2503"/>
        <v>137.99228913867444</v>
      </c>
      <c r="LK171" s="30">
        <f t="shared" si="2504"/>
        <v>137.99228913867444</v>
      </c>
      <c r="LL171" s="30">
        <f t="shared" si="2504"/>
        <v>137.99228913867444</v>
      </c>
      <c r="LM171" s="30">
        <f t="shared" si="2504"/>
        <v>137.99228913867444</v>
      </c>
      <c r="LN171" s="30">
        <f t="shared" si="2504"/>
        <v>137.99228913867444</v>
      </c>
      <c r="LO171" s="30">
        <f t="shared" si="2504"/>
        <v>137.99228913867444</v>
      </c>
      <c r="LP171" s="30">
        <f t="shared" si="2504"/>
        <v>137.99228913867444</v>
      </c>
      <c r="LQ171" s="30">
        <f t="shared" si="2504"/>
        <v>137.99228913867444</v>
      </c>
      <c r="LR171" s="30">
        <f t="shared" si="2504"/>
        <v>137.99228913867444</v>
      </c>
      <c r="LS171" s="30">
        <f t="shared" si="2504"/>
        <v>137.99228913867444</v>
      </c>
      <c r="LT171" s="69">
        <f t="shared" si="1976"/>
        <v>137.99228913867444</v>
      </c>
      <c r="LU171" s="40">
        <f t="shared" si="1977"/>
        <v>137.99228913867444</v>
      </c>
      <c r="LV171" s="40">
        <f t="shared" si="1978"/>
        <v>0</v>
      </c>
    </row>
    <row r="172" spans="1:334" x14ac:dyDescent="0.25">
      <c r="A172" s="21">
        <f t="shared" si="1979"/>
        <v>171</v>
      </c>
      <c r="B172" s="22" t="s">
        <v>109</v>
      </c>
      <c r="C172" s="21" t="s">
        <v>605</v>
      </c>
      <c r="D172" s="22" t="s">
        <v>63</v>
      </c>
      <c r="E172" s="23" t="s">
        <v>921</v>
      </c>
      <c r="F172" s="21" t="s">
        <v>1175</v>
      </c>
      <c r="G172" s="23" t="s">
        <v>120</v>
      </c>
      <c r="H172" s="24" t="s">
        <v>1339</v>
      </c>
      <c r="I172" s="21" t="s">
        <v>197</v>
      </c>
      <c r="J172" s="94">
        <v>41359</v>
      </c>
      <c r="K172" s="94">
        <v>43068</v>
      </c>
      <c r="L172" s="21" t="s">
        <v>275</v>
      </c>
      <c r="M172" s="51">
        <v>9500</v>
      </c>
      <c r="N172" s="51">
        <v>12350</v>
      </c>
      <c r="O172" s="26">
        <v>0.08</v>
      </c>
      <c r="P172" s="52">
        <v>2006000</v>
      </c>
      <c r="Q172" s="52">
        <v>4106500</v>
      </c>
      <c r="R172" s="52">
        <v>3925000</v>
      </c>
      <c r="S172" s="52">
        <v>4601000</v>
      </c>
      <c r="T172" s="51">
        <v>4186000</v>
      </c>
      <c r="U172" s="51">
        <v>3701000</v>
      </c>
      <c r="V172" s="51">
        <v>4006000</v>
      </c>
      <c r="W172" s="51">
        <v>4800000</v>
      </c>
      <c r="X172" s="51">
        <v>6375000</v>
      </c>
      <c r="Y172" s="51">
        <v>4502000</v>
      </c>
      <c r="Z172" s="51">
        <v>2790000</v>
      </c>
      <c r="AA172" s="51">
        <v>2948500</v>
      </c>
      <c r="AB172" s="51">
        <v>8691020</v>
      </c>
      <c r="AC172" s="51">
        <v>4150000</v>
      </c>
      <c r="AD172" s="51">
        <v>3700000</v>
      </c>
      <c r="AE172" s="51">
        <v>5400000</v>
      </c>
      <c r="AF172" s="51">
        <v>7500000</v>
      </c>
      <c r="AG172" s="51">
        <v>4736000</v>
      </c>
      <c r="AH172" s="51">
        <v>6216623</v>
      </c>
      <c r="AI172" s="51">
        <v>6008823</v>
      </c>
      <c r="AJ172" s="51">
        <v>7112544</v>
      </c>
      <c r="AK172" s="51">
        <v>9408011</v>
      </c>
      <c r="AL172" s="51">
        <v>7294883</v>
      </c>
      <c r="AM172" s="51">
        <v>4559625.4000000004</v>
      </c>
      <c r="AN172" s="51">
        <v>6999863</v>
      </c>
      <c r="AO172" s="51">
        <v>7564244</v>
      </c>
      <c r="AP172" s="51">
        <v>6830875</v>
      </c>
      <c r="AQ172" s="51">
        <v>10624374</v>
      </c>
      <c r="AR172" s="51">
        <v>10435202</v>
      </c>
      <c r="AS172" s="51">
        <v>6304717</v>
      </c>
      <c r="AT172" s="51">
        <v>7913257</v>
      </c>
      <c r="AU172" s="25">
        <v>6320089.6502902079</v>
      </c>
      <c r="AV172" s="25">
        <v>6064480.087075986</v>
      </c>
      <c r="AW172" s="25">
        <v>11832712</v>
      </c>
      <c r="AX172" s="25">
        <v>7867531</v>
      </c>
      <c r="AY172" s="25">
        <v>6341697</v>
      </c>
      <c r="AZ172" s="25">
        <v>7639200</v>
      </c>
      <c r="BA172" s="25">
        <v>8466463.0128777698</v>
      </c>
      <c r="BB172" s="25">
        <v>8286665</v>
      </c>
      <c r="BC172" s="25">
        <v>11798813</v>
      </c>
      <c r="BD172" s="75">
        <v>9124774</v>
      </c>
      <c r="BE172" s="75">
        <v>7411283</v>
      </c>
      <c r="BF172" s="75">
        <v>8685618</v>
      </c>
      <c r="BG172" s="75">
        <v>6861831</v>
      </c>
      <c r="BH172" s="75">
        <v>9008596</v>
      </c>
      <c r="BI172" s="75">
        <v>11841034</v>
      </c>
      <c r="BJ172" s="75">
        <v>6706452</v>
      </c>
      <c r="BK172" s="75">
        <v>6126105</v>
      </c>
      <c r="BL172" s="75">
        <v>8628992</v>
      </c>
      <c r="BM172" s="75">
        <v>7170491</v>
      </c>
      <c r="BN172" s="75">
        <v>8184901</v>
      </c>
      <c r="BO172" s="75">
        <v>8411216</v>
      </c>
      <c r="BP172" s="28">
        <f t="shared" si="1902"/>
        <v>8098900</v>
      </c>
      <c r="BQ172" s="29">
        <f t="shared" si="2596"/>
        <v>211.15789473684211</v>
      </c>
      <c r="BR172" s="29">
        <f t="shared" si="2597"/>
        <v>432.26315789473682</v>
      </c>
      <c r="BS172" s="29">
        <f t="shared" si="2598"/>
        <v>413.15789473684208</v>
      </c>
      <c r="BT172" s="29">
        <f t="shared" si="2599"/>
        <v>484.31578947368422</v>
      </c>
      <c r="BU172" s="29">
        <f t="shared" si="2600"/>
        <v>440.63157894736844</v>
      </c>
      <c r="BV172" s="29">
        <f t="shared" si="2601"/>
        <v>389.57894736842104</v>
      </c>
      <c r="BW172" s="29">
        <f t="shared" si="2602"/>
        <v>421.68421052631578</v>
      </c>
      <c r="BX172" s="29">
        <f t="shared" si="2603"/>
        <v>505.26315789473682</v>
      </c>
      <c r="BY172" s="29">
        <f t="shared" si="2604"/>
        <v>671.0526315789474</v>
      </c>
      <c r="BZ172" s="29">
        <f t="shared" si="2605"/>
        <v>473.89473684210526</v>
      </c>
      <c r="CA172" s="29">
        <f t="shared" si="2606"/>
        <v>293.68421052631578</v>
      </c>
      <c r="CB172" s="29">
        <f t="shared" si="2607"/>
        <v>310.36842105263156</v>
      </c>
      <c r="CC172" s="29">
        <f t="shared" si="2608"/>
        <v>914.84421052631581</v>
      </c>
      <c r="CD172" s="29">
        <f t="shared" si="2609"/>
        <v>436.84210526315792</v>
      </c>
      <c r="CE172" s="29">
        <f t="shared" si="2610"/>
        <v>389.4736842105263</v>
      </c>
      <c r="CF172" s="29">
        <f t="shared" si="2611"/>
        <v>568.42105263157896</v>
      </c>
      <c r="CG172" s="29">
        <f t="shared" si="2612"/>
        <v>789.47368421052636</v>
      </c>
      <c r="CH172" s="29">
        <f t="shared" si="2613"/>
        <v>498.5263157894737</v>
      </c>
      <c r="CI172" s="29">
        <f t="shared" si="2614"/>
        <v>654.38136842105268</v>
      </c>
      <c r="CJ172" s="29">
        <f t="shared" si="2615"/>
        <v>632.50768421052635</v>
      </c>
      <c r="CK172" s="29">
        <f t="shared" si="2616"/>
        <v>748.68884210526312</v>
      </c>
      <c r="CL172" s="29">
        <f t="shared" si="2617"/>
        <v>990.3169473684211</v>
      </c>
      <c r="CM172" s="29">
        <f t="shared" si="2618"/>
        <v>767.88242105263157</v>
      </c>
      <c r="CN172" s="29">
        <f t="shared" si="2619"/>
        <v>479.9605684210527</v>
      </c>
      <c r="CO172" s="29">
        <f t="shared" si="2620"/>
        <v>736.82768421052629</v>
      </c>
      <c r="CP172" s="29">
        <f t="shared" si="2621"/>
        <v>796.23621052631574</v>
      </c>
      <c r="CQ172" s="29">
        <f t="shared" si="2622"/>
        <v>719.03947368421052</v>
      </c>
      <c r="CR172" s="29">
        <f t="shared" si="2592"/>
        <v>1118.3551578947367</v>
      </c>
      <c r="CS172" s="29">
        <f t="shared" si="2335"/>
        <v>1098.4423157894737</v>
      </c>
      <c r="CT172" s="29">
        <f t="shared" si="2335"/>
        <v>663.65442105263162</v>
      </c>
      <c r="CU172" s="29">
        <f t="shared" si="2335"/>
        <v>832.97442105263156</v>
      </c>
      <c r="CV172" s="29">
        <f t="shared" si="2335"/>
        <v>665.27259476739027</v>
      </c>
      <c r="CW172" s="29">
        <f t="shared" si="2335"/>
        <v>638.36632495536696</v>
      </c>
      <c r="CX172" s="29">
        <f t="shared" si="2623"/>
        <v>1245.5486315789474</v>
      </c>
      <c r="CY172" s="29">
        <f t="shared" si="2623"/>
        <v>828.16115789473679</v>
      </c>
      <c r="CZ172" s="29">
        <f t="shared" si="2623"/>
        <v>667.54705263157894</v>
      </c>
      <c r="DA172" s="29">
        <f t="shared" si="2623"/>
        <v>804.12631578947367</v>
      </c>
      <c r="DB172" s="29">
        <f t="shared" si="2623"/>
        <v>891.20663293450207</v>
      </c>
      <c r="DC172" s="29">
        <f t="shared" si="2623"/>
        <v>872.28052631578953</v>
      </c>
      <c r="DD172" s="29">
        <f t="shared" si="2623"/>
        <v>1241.9803157894737</v>
      </c>
      <c r="DE172" s="29">
        <f t="shared" si="2624"/>
        <v>960.50252631578951</v>
      </c>
      <c r="DF172" s="29">
        <f t="shared" si="2625"/>
        <v>780.1350526315789</v>
      </c>
      <c r="DG172" s="29">
        <f t="shared" si="2626"/>
        <v>914.27557894736844</v>
      </c>
      <c r="DH172" s="29">
        <f t="shared" si="2627"/>
        <v>722.298</v>
      </c>
      <c r="DI172" s="29">
        <f t="shared" si="2628"/>
        <v>948.27326315789469</v>
      </c>
      <c r="DJ172" s="29">
        <f t="shared" si="2629"/>
        <v>1246.4246315789474</v>
      </c>
      <c r="DK172" s="29">
        <f t="shared" si="2629"/>
        <v>705.9423157894737</v>
      </c>
      <c r="DL172" s="29">
        <f t="shared" si="2629"/>
        <v>644.8531578947368</v>
      </c>
      <c r="DM172" s="29">
        <f t="shared" si="2629"/>
        <v>908.31494736842103</v>
      </c>
      <c r="DN172" s="29">
        <f t="shared" si="2505"/>
        <v>754.78852631578945</v>
      </c>
      <c r="DO172" s="29">
        <f t="shared" si="2505"/>
        <v>861.56852631578943</v>
      </c>
      <c r="DP172" s="29">
        <f t="shared" si="2505"/>
        <v>885.39115789473681</v>
      </c>
      <c r="DQ172" s="105">
        <f t="shared" si="2630"/>
        <v>852.51578947368421</v>
      </c>
      <c r="DR172" s="51">
        <v>807950</v>
      </c>
      <c r="DS172" s="51">
        <v>807950</v>
      </c>
      <c r="DT172" s="51">
        <v>807950</v>
      </c>
      <c r="DU172" s="51">
        <v>802750</v>
      </c>
      <c r="DV172" s="51">
        <v>802750</v>
      </c>
      <c r="DW172" s="51">
        <v>802750</v>
      </c>
      <c r="DX172" s="51">
        <v>802750</v>
      </c>
      <c r="DY172" s="51">
        <v>802750</v>
      </c>
      <c r="DZ172" s="51">
        <v>802750</v>
      </c>
      <c r="EA172" s="51">
        <v>802750</v>
      </c>
      <c r="EB172" s="51">
        <v>802750</v>
      </c>
      <c r="EC172" s="51">
        <v>802750</v>
      </c>
      <c r="ED172" s="51">
        <v>802750</v>
      </c>
      <c r="EE172" s="51">
        <v>802750</v>
      </c>
      <c r="EF172" s="51">
        <v>802750</v>
      </c>
      <c r="EG172" s="51">
        <v>802750</v>
      </c>
      <c r="EH172" s="51">
        <v>802750</v>
      </c>
      <c r="EI172" s="51">
        <v>802750</v>
      </c>
      <c r="EJ172" s="51">
        <v>802750</v>
      </c>
      <c r="EK172" s="51">
        <v>802750</v>
      </c>
      <c r="EL172" s="51">
        <v>802750</v>
      </c>
      <c r="EM172" s="51">
        <v>802750</v>
      </c>
      <c r="EN172" s="51">
        <v>802750</v>
      </c>
      <c r="EO172" s="51">
        <v>802750</v>
      </c>
      <c r="EP172" s="51">
        <v>802750</v>
      </c>
      <c r="EQ172" s="51">
        <v>802750</v>
      </c>
      <c r="ER172" s="51">
        <v>802750</v>
      </c>
      <c r="ES172" s="25">
        <v>802750</v>
      </c>
      <c r="ET172" s="25">
        <v>802750</v>
      </c>
      <c r="EU172" s="25">
        <v>802750</v>
      </c>
      <c r="EV172" s="25">
        <v>802750</v>
      </c>
      <c r="EW172" s="25">
        <v>802750</v>
      </c>
      <c r="EX172" s="25">
        <v>802750</v>
      </c>
      <c r="EY172" s="25">
        <v>802750</v>
      </c>
      <c r="EZ172" s="25">
        <v>802750</v>
      </c>
      <c r="FA172" s="25">
        <v>848033</v>
      </c>
      <c r="FB172" s="25">
        <v>926250</v>
      </c>
      <c r="FC172" s="25">
        <v>926250</v>
      </c>
      <c r="FD172" s="25">
        <v>926250</v>
      </c>
      <c r="FE172" s="25">
        <v>926250</v>
      </c>
      <c r="FF172" s="25">
        <v>926250</v>
      </c>
      <c r="FG172" s="25">
        <v>926250</v>
      </c>
      <c r="FH172" s="25">
        <v>926250</v>
      </c>
      <c r="FI172" s="25">
        <v>926250</v>
      </c>
      <c r="FJ172" s="25">
        <v>926250</v>
      </c>
      <c r="FK172" s="25">
        <v>926250</v>
      </c>
      <c r="FL172" s="25">
        <v>926250</v>
      </c>
      <c r="FM172" s="25">
        <v>926250</v>
      </c>
      <c r="FN172" s="25">
        <v>926250</v>
      </c>
      <c r="FO172" s="25">
        <v>926250</v>
      </c>
      <c r="FP172" s="25">
        <v>926250</v>
      </c>
      <c r="FQ172" s="75">
        <v>926250</v>
      </c>
      <c r="FR172" s="28">
        <f t="shared" si="1903"/>
        <v>926250</v>
      </c>
      <c r="FS172" s="51">
        <v>0</v>
      </c>
      <c r="FT172" s="51">
        <v>0</v>
      </c>
      <c r="FU172" s="51">
        <v>0</v>
      </c>
      <c r="FV172" s="51">
        <v>0</v>
      </c>
      <c r="FW172" s="51">
        <v>0</v>
      </c>
      <c r="FX172" s="51">
        <v>0</v>
      </c>
      <c r="FY172" s="51">
        <v>0</v>
      </c>
      <c r="FZ172" s="51">
        <v>0</v>
      </c>
      <c r="GA172" s="51">
        <v>0</v>
      </c>
      <c r="GB172" s="51">
        <v>0</v>
      </c>
      <c r="GC172" s="51">
        <v>0</v>
      </c>
      <c r="GD172" s="51">
        <v>0</v>
      </c>
      <c r="GE172" s="51">
        <v>0</v>
      </c>
      <c r="GF172" s="51">
        <v>0</v>
      </c>
      <c r="GG172" s="51">
        <v>0</v>
      </c>
      <c r="GH172" s="51">
        <v>0</v>
      </c>
      <c r="GI172" s="51">
        <v>0</v>
      </c>
      <c r="GJ172" s="51">
        <v>0</v>
      </c>
      <c r="GK172" s="51">
        <v>0</v>
      </c>
      <c r="GL172" s="51">
        <v>0</v>
      </c>
      <c r="GM172" s="51">
        <v>0</v>
      </c>
      <c r="GN172" s="51">
        <v>0</v>
      </c>
      <c r="GO172" s="51">
        <v>0</v>
      </c>
      <c r="GP172" s="51">
        <v>0</v>
      </c>
      <c r="GQ172" s="25">
        <v>0</v>
      </c>
      <c r="GR172" s="25">
        <v>0</v>
      </c>
      <c r="GS172" s="25">
        <v>0</v>
      </c>
      <c r="GT172" s="25">
        <v>0</v>
      </c>
      <c r="GU172" s="25">
        <v>0</v>
      </c>
      <c r="GV172" s="25">
        <v>0</v>
      </c>
      <c r="GW172" s="25">
        <v>0</v>
      </c>
      <c r="GX172" s="25">
        <v>0</v>
      </c>
      <c r="GY172" s="25">
        <v>0</v>
      </c>
      <c r="GZ172" s="25">
        <v>0</v>
      </c>
      <c r="HA172" s="25">
        <v>0</v>
      </c>
      <c r="HB172" s="25">
        <v>0</v>
      </c>
      <c r="HC172" s="75">
        <v>0</v>
      </c>
      <c r="HD172" s="75">
        <v>0</v>
      </c>
      <c r="HE172" s="75">
        <v>0</v>
      </c>
      <c r="HF172" s="75">
        <v>0</v>
      </c>
      <c r="HG172" s="75">
        <v>0</v>
      </c>
      <c r="HH172" s="75">
        <v>0</v>
      </c>
      <c r="HI172" s="75">
        <v>0</v>
      </c>
      <c r="HJ172" s="75">
        <v>0</v>
      </c>
      <c r="HK172" s="75">
        <v>0</v>
      </c>
      <c r="HL172" s="75">
        <v>0</v>
      </c>
      <c r="HM172" s="75">
        <v>0</v>
      </c>
      <c r="HN172" s="75">
        <v>0</v>
      </c>
      <c r="HO172" s="75">
        <v>0</v>
      </c>
      <c r="HP172" s="75">
        <v>0</v>
      </c>
      <c r="HQ172" s="75">
        <v>0</v>
      </c>
      <c r="HR172" s="75">
        <v>0</v>
      </c>
      <c r="HS172" s="51">
        <f t="shared" si="2470"/>
        <v>807950</v>
      </c>
      <c r="HT172" s="51">
        <f t="shared" si="2471"/>
        <v>807950</v>
      </c>
      <c r="HU172" s="51">
        <f t="shared" si="2472"/>
        <v>807950</v>
      </c>
      <c r="HV172" s="51">
        <f t="shared" si="2473"/>
        <v>802750</v>
      </c>
      <c r="HW172" s="51">
        <f t="shared" si="2474"/>
        <v>802750</v>
      </c>
      <c r="HX172" s="51">
        <f t="shared" si="2475"/>
        <v>802750</v>
      </c>
      <c r="HY172" s="51">
        <f t="shared" si="2476"/>
        <v>802750</v>
      </c>
      <c r="HZ172" s="51">
        <f t="shared" si="2477"/>
        <v>802750</v>
      </c>
      <c r="IA172" s="51">
        <f t="shared" si="2478"/>
        <v>802750</v>
      </c>
      <c r="IB172" s="51">
        <f t="shared" si="2479"/>
        <v>802750</v>
      </c>
      <c r="IC172" s="51">
        <f t="shared" si="2480"/>
        <v>802750</v>
      </c>
      <c r="ID172" s="51">
        <f t="shared" si="2481"/>
        <v>802750</v>
      </c>
      <c r="IE172" s="51">
        <f t="shared" si="2482"/>
        <v>802750</v>
      </c>
      <c r="IF172" s="51">
        <f t="shared" si="2483"/>
        <v>802750</v>
      </c>
      <c r="IG172" s="51">
        <f t="shared" si="2484"/>
        <v>802750</v>
      </c>
      <c r="IH172" s="51">
        <f t="shared" si="2485"/>
        <v>802750</v>
      </c>
      <c r="II172" s="51">
        <f t="shared" si="2486"/>
        <v>802750</v>
      </c>
      <c r="IJ172" s="51">
        <f t="shared" si="2487"/>
        <v>802750</v>
      </c>
      <c r="IK172" s="51">
        <f t="shared" si="2488"/>
        <v>802750</v>
      </c>
      <c r="IL172" s="51">
        <f t="shared" si="2489"/>
        <v>802750</v>
      </c>
      <c r="IM172" s="51">
        <f t="shared" si="2490"/>
        <v>802750</v>
      </c>
      <c r="IN172" s="51">
        <f t="shared" si="2491"/>
        <v>802750</v>
      </c>
      <c r="IO172" s="51">
        <f t="shared" si="2492"/>
        <v>802750</v>
      </c>
      <c r="IP172" s="51">
        <f t="shared" si="2493"/>
        <v>802750</v>
      </c>
      <c r="IQ172" s="51">
        <f t="shared" si="2631"/>
        <v>802750</v>
      </c>
      <c r="IR172" s="51">
        <f t="shared" si="2632"/>
        <v>802750</v>
      </c>
      <c r="IS172" s="51">
        <f t="shared" si="2340"/>
        <v>802750</v>
      </c>
      <c r="IT172" s="51">
        <f t="shared" si="2341"/>
        <v>802750</v>
      </c>
      <c r="IU172" s="51">
        <f t="shared" si="2342"/>
        <v>802750</v>
      </c>
      <c r="IV172" s="51">
        <f t="shared" si="2343"/>
        <v>802750</v>
      </c>
      <c r="IW172" s="51">
        <f t="shared" si="1889"/>
        <v>802750</v>
      </c>
      <c r="IX172" s="25">
        <f t="shared" si="2344"/>
        <v>802750</v>
      </c>
      <c r="IY172" s="25">
        <f t="shared" si="2136"/>
        <v>802750</v>
      </c>
      <c r="IZ172" s="25">
        <f t="shared" si="2137"/>
        <v>802750</v>
      </c>
      <c r="JA172" s="25">
        <f t="shared" si="2502"/>
        <v>802750</v>
      </c>
      <c r="JB172" s="25">
        <f t="shared" si="2498"/>
        <v>848033</v>
      </c>
      <c r="JC172" s="25">
        <f t="shared" si="2499"/>
        <v>926250</v>
      </c>
      <c r="JD172" s="25">
        <f t="shared" si="1892"/>
        <v>926250</v>
      </c>
      <c r="JE172" s="25">
        <f t="shared" si="1893"/>
        <v>926250</v>
      </c>
      <c r="JF172" s="25">
        <f t="shared" si="2500"/>
        <v>926250</v>
      </c>
      <c r="JG172" s="25">
        <f t="shared" si="2501"/>
        <v>926250</v>
      </c>
      <c r="JH172" s="25">
        <f t="shared" si="2336"/>
        <v>926250</v>
      </c>
      <c r="JI172" s="25">
        <f t="shared" si="2337"/>
        <v>926250</v>
      </c>
      <c r="JJ172" s="25">
        <f t="shared" si="2494"/>
        <v>926250</v>
      </c>
      <c r="JK172" s="25">
        <f t="shared" si="2495"/>
        <v>926250</v>
      </c>
      <c r="JL172" s="25">
        <f t="shared" si="2496"/>
        <v>926250</v>
      </c>
      <c r="JM172" s="25">
        <f t="shared" si="2497"/>
        <v>926250</v>
      </c>
      <c r="JN172" s="25">
        <f t="shared" si="2338"/>
        <v>926250</v>
      </c>
      <c r="JO172" s="25">
        <f t="shared" si="2339"/>
        <v>926250</v>
      </c>
      <c r="JP172" s="25">
        <f t="shared" si="2593"/>
        <v>926250</v>
      </c>
      <c r="JQ172" s="25">
        <f t="shared" si="2594"/>
        <v>926250</v>
      </c>
      <c r="JR172" s="25">
        <f t="shared" si="2595"/>
        <v>926250</v>
      </c>
      <c r="JS172" s="28">
        <f t="shared" si="1941"/>
        <v>926250</v>
      </c>
      <c r="JT172" s="30">
        <f t="shared" si="2301"/>
        <v>65.421052631578945</v>
      </c>
      <c r="JU172" s="30">
        <f t="shared" si="2302"/>
        <v>65.421052631578945</v>
      </c>
      <c r="JV172" s="30">
        <f t="shared" si="2303"/>
        <v>65.421052631578945</v>
      </c>
      <c r="JW172" s="30">
        <f t="shared" si="2304"/>
        <v>65</v>
      </c>
      <c r="JX172" s="30">
        <f t="shared" si="2305"/>
        <v>65</v>
      </c>
      <c r="JY172" s="30">
        <f t="shared" si="2306"/>
        <v>65</v>
      </c>
      <c r="JZ172" s="30">
        <f t="shared" si="2307"/>
        <v>65</v>
      </c>
      <c r="KA172" s="30">
        <f t="shared" si="2308"/>
        <v>65</v>
      </c>
      <c r="KB172" s="30">
        <f t="shared" si="2309"/>
        <v>65</v>
      </c>
      <c r="KC172" s="30">
        <f t="shared" si="2310"/>
        <v>65</v>
      </c>
      <c r="KD172" s="30">
        <f t="shared" si="2311"/>
        <v>65</v>
      </c>
      <c r="KE172" s="30">
        <f t="shared" si="2312"/>
        <v>65</v>
      </c>
      <c r="KF172" s="30">
        <f t="shared" si="2313"/>
        <v>65</v>
      </c>
      <c r="KG172" s="30">
        <f t="shared" si="2314"/>
        <v>65</v>
      </c>
      <c r="KH172" s="30">
        <f t="shared" si="2315"/>
        <v>65</v>
      </c>
      <c r="KI172" s="30">
        <f t="shared" si="2316"/>
        <v>65</v>
      </c>
      <c r="KJ172" s="30">
        <f t="shared" si="2317"/>
        <v>65</v>
      </c>
      <c r="KK172" s="30">
        <f t="shared" si="2318"/>
        <v>65</v>
      </c>
      <c r="KL172" s="30">
        <f t="shared" si="2319"/>
        <v>65</v>
      </c>
      <c r="KM172" s="30">
        <f t="shared" si="2320"/>
        <v>65</v>
      </c>
      <c r="KN172" s="30">
        <f t="shared" si="2321"/>
        <v>65</v>
      </c>
      <c r="KO172" s="30">
        <f t="shared" si="2322"/>
        <v>65</v>
      </c>
      <c r="KP172" s="30">
        <f t="shared" si="2323"/>
        <v>65</v>
      </c>
      <c r="KQ172" s="30">
        <f t="shared" si="2324"/>
        <v>65</v>
      </c>
      <c r="KR172" s="30">
        <f t="shared" si="2325"/>
        <v>65</v>
      </c>
      <c r="KS172" s="30">
        <f t="shared" si="2326"/>
        <v>65</v>
      </c>
      <c r="KT172" s="30">
        <f t="shared" si="2327"/>
        <v>65</v>
      </c>
      <c r="KU172" s="30">
        <f t="shared" si="2328"/>
        <v>65</v>
      </c>
      <c r="KV172" s="30">
        <f t="shared" si="2329"/>
        <v>65</v>
      </c>
      <c r="KW172" s="30">
        <f t="shared" si="2330"/>
        <v>65</v>
      </c>
      <c r="KX172" s="30">
        <f t="shared" si="2331"/>
        <v>65</v>
      </c>
      <c r="KY172" s="30">
        <f t="shared" si="2332"/>
        <v>65</v>
      </c>
      <c r="KZ172" s="30">
        <f t="shared" si="2333"/>
        <v>65</v>
      </c>
      <c r="LA172" s="30">
        <f t="shared" si="2334"/>
        <v>65</v>
      </c>
      <c r="LB172" s="30">
        <f t="shared" si="2334"/>
        <v>65</v>
      </c>
      <c r="LC172" s="30">
        <f t="shared" si="2334"/>
        <v>68.666639676113363</v>
      </c>
      <c r="LD172" s="30">
        <f t="shared" si="2334"/>
        <v>75</v>
      </c>
      <c r="LE172" s="30">
        <f t="shared" si="2503"/>
        <v>75</v>
      </c>
      <c r="LF172" s="30">
        <f t="shared" si="2503"/>
        <v>75</v>
      </c>
      <c r="LG172" s="30">
        <f t="shared" si="2503"/>
        <v>75</v>
      </c>
      <c r="LH172" s="30">
        <f t="shared" si="2503"/>
        <v>75</v>
      </c>
      <c r="LI172" s="30">
        <f t="shared" si="2503"/>
        <v>75</v>
      </c>
      <c r="LJ172" s="30">
        <f t="shared" si="2503"/>
        <v>75</v>
      </c>
      <c r="LK172" s="30">
        <f t="shared" si="2504"/>
        <v>75</v>
      </c>
      <c r="LL172" s="30">
        <f t="shared" si="2504"/>
        <v>75</v>
      </c>
      <c r="LM172" s="30">
        <f t="shared" si="2504"/>
        <v>75</v>
      </c>
      <c r="LN172" s="30">
        <f t="shared" si="2504"/>
        <v>75</v>
      </c>
      <c r="LO172" s="30">
        <f t="shared" si="2504"/>
        <v>75</v>
      </c>
      <c r="LP172" s="30">
        <f t="shared" si="2504"/>
        <v>75</v>
      </c>
      <c r="LQ172" s="30">
        <f t="shared" si="2504"/>
        <v>75</v>
      </c>
      <c r="LR172" s="30">
        <f t="shared" si="2504"/>
        <v>75</v>
      </c>
      <c r="LS172" s="30">
        <f t="shared" si="2504"/>
        <v>75</v>
      </c>
      <c r="LT172" s="69">
        <f t="shared" si="1976"/>
        <v>75</v>
      </c>
      <c r="LU172" s="40">
        <f t="shared" si="1977"/>
        <v>75</v>
      </c>
      <c r="LV172" s="40">
        <f t="shared" si="1978"/>
        <v>0</v>
      </c>
    </row>
    <row r="173" spans="1:334" x14ac:dyDescent="0.25">
      <c r="A173" s="21">
        <f t="shared" si="1979"/>
        <v>172</v>
      </c>
      <c r="B173" s="22" t="s">
        <v>109</v>
      </c>
      <c r="C173" s="21" t="s">
        <v>606</v>
      </c>
      <c r="D173" s="22" t="s">
        <v>7</v>
      </c>
      <c r="E173" s="23" t="s">
        <v>922</v>
      </c>
      <c r="F173" s="21" t="s">
        <v>1176</v>
      </c>
      <c r="G173" s="23" t="s">
        <v>121</v>
      </c>
      <c r="H173" s="24" t="s">
        <v>289</v>
      </c>
      <c r="I173" s="21" t="s">
        <v>196</v>
      </c>
      <c r="J173" s="94">
        <v>41297</v>
      </c>
      <c r="K173" s="94">
        <v>43030</v>
      </c>
      <c r="L173" s="21" t="s">
        <v>275</v>
      </c>
      <c r="M173" s="51">
        <v>1079</v>
      </c>
      <c r="N173" s="51">
        <v>1802</v>
      </c>
      <c r="O173" s="26">
        <v>0.12</v>
      </c>
      <c r="P173" s="52">
        <v>1046920</v>
      </c>
      <c r="Q173" s="52">
        <v>857385.73</v>
      </c>
      <c r="R173" s="52">
        <v>1240183.3500000001</v>
      </c>
      <c r="S173" s="52">
        <v>1322827.2100000002</v>
      </c>
      <c r="T173" s="51">
        <v>1218938.1300000001</v>
      </c>
      <c r="U173" s="51">
        <v>1097212</v>
      </c>
      <c r="V173" s="51">
        <v>880640.75</v>
      </c>
      <c r="W173" s="51">
        <v>864899.7899999998</v>
      </c>
      <c r="X173" s="51">
        <v>545707.40999999992</v>
      </c>
      <c r="Y173" s="51">
        <v>1785431</v>
      </c>
      <c r="Z173" s="51">
        <v>895235.29</v>
      </c>
      <c r="AA173" s="51">
        <v>765628.92999999993</v>
      </c>
      <c r="AB173" s="51">
        <v>908733.78000000014</v>
      </c>
      <c r="AC173" s="51">
        <v>1104945.3899999999</v>
      </c>
      <c r="AD173" s="51">
        <v>1262143.6399999999</v>
      </c>
      <c r="AE173" s="51">
        <v>1799894.58</v>
      </c>
      <c r="AF173" s="51">
        <v>1484212</v>
      </c>
      <c r="AG173" s="51">
        <v>1038231.28</v>
      </c>
      <c r="AH173" s="51">
        <v>1141217</v>
      </c>
      <c r="AI173" s="51">
        <v>1313625</v>
      </c>
      <c r="AJ173" s="51">
        <v>1763915</v>
      </c>
      <c r="AK173" s="51">
        <v>2020658</v>
      </c>
      <c r="AL173" s="51">
        <v>1340092.8999999999</v>
      </c>
      <c r="AM173" s="51">
        <v>1330898.76</v>
      </c>
      <c r="AN173" s="51">
        <v>1737272.55</v>
      </c>
      <c r="AO173" s="51">
        <v>1896422.51</v>
      </c>
      <c r="AP173" s="51">
        <v>1598823.25</v>
      </c>
      <c r="AQ173" s="51">
        <v>1765419.35</v>
      </c>
      <c r="AR173" s="51">
        <v>158666.94</v>
      </c>
      <c r="AS173" s="51">
        <v>1479282.06</v>
      </c>
      <c r="AT173" s="51">
        <v>2274958.94</v>
      </c>
      <c r="AU173" s="25">
        <v>2338543.665535091</v>
      </c>
      <c r="AV173" s="25">
        <v>2004045.6465550961</v>
      </c>
      <c r="AW173" s="25">
        <v>2824324</v>
      </c>
      <c r="AX173" s="25">
        <v>1666393.1</v>
      </c>
      <c r="AY173" s="25">
        <v>1742636</v>
      </c>
      <c r="AZ173" s="25">
        <v>2205953.7799999998</v>
      </c>
      <c r="BA173" s="25">
        <v>2442101.4912050851</v>
      </c>
      <c r="BB173" s="25">
        <v>2001746</v>
      </c>
      <c r="BC173" s="25">
        <v>3042755.83</v>
      </c>
      <c r="BD173" s="75">
        <v>1991286.97</v>
      </c>
      <c r="BE173" s="75">
        <v>1720666</v>
      </c>
      <c r="BF173" s="75">
        <v>1964216.51</v>
      </c>
      <c r="BG173" s="75">
        <v>1814052</v>
      </c>
      <c r="BH173" s="75">
        <v>2521676</v>
      </c>
      <c r="BI173" s="75">
        <v>3656474.65</v>
      </c>
      <c r="BJ173" s="75">
        <v>2287709</v>
      </c>
      <c r="BK173" s="75">
        <v>2309495</v>
      </c>
      <c r="BL173" s="75">
        <v>2910476.76</v>
      </c>
      <c r="BM173" s="75">
        <v>2997517.01</v>
      </c>
      <c r="BN173" s="75">
        <v>3179321.28</v>
      </c>
      <c r="BO173" s="75">
        <v>2833512.1</v>
      </c>
      <c r="BP173" s="28">
        <f t="shared" si="1902"/>
        <v>2980206.7874999996</v>
      </c>
      <c r="BQ173" s="29">
        <f t="shared" si="2596"/>
        <v>970.26876737720113</v>
      </c>
      <c r="BR173" s="29">
        <f t="shared" si="2597"/>
        <v>794.61142724745127</v>
      </c>
      <c r="BS173" s="29">
        <f t="shared" si="2598"/>
        <v>1149.3821594068584</v>
      </c>
      <c r="BT173" s="29">
        <f t="shared" si="2599"/>
        <v>1225.9751714550512</v>
      </c>
      <c r="BU173" s="29">
        <f t="shared" si="2600"/>
        <v>1129.6924281742356</v>
      </c>
      <c r="BV173" s="29">
        <f t="shared" si="2601"/>
        <v>1016.8785912882298</v>
      </c>
      <c r="BW173" s="29">
        <f t="shared" si="2602"/>
        <v>816.16380908248379</v>
      </c>
      <c r="BX173" s="29">
        <f t="shared" si="2603"/>
        <v>801.57533827618147</v>
      </c>
      <c r="BY173" s="29">
        <f t="shared" si="2604"/>
        <v>505.75292863762735</v>
      </c>
      <c r="BZ173" s="29">
        <f t="shared" si="2605"/>
        <v>1654.7089898053753</v>
      </c>
      <c r="CA173" s="29">
        <f t="shared" si="2606"/>
        <v>829.68979610750694</v>
      </c>
      <c r="CB173" s="29">
        <f t="shared" si="2607"/>
        <v>709.57268767377195</v>
      </c>
      <c r="CC173" s="29">
        <f t="shared" si="2608"/>
        <v>842.19998146431897</v>
      </c>
      <c r="CD173" s="29">
        <f t="shared" si="2609"/>
        <v>1024.0457738646894</v>
      </c>
      <c r="CE173" s="29">
        <f t="shared" si="2610"/>
        <v>1169.7346061167748</v>
      </c>
      <c r="CF173" s="29">
        <f t="shared" si="2611"/>
        <v>1668.1136051899907</v>
      </c>
      <c r="CG173" s="29">
        <f t="shared" si="2612"/>
        <v>1375.5440222428174</v>
      </c>
      <c r="CH173" s="29">
        <f t="shared" si="2613"/>
        <v>962.2162001853568</v>
      </c>
      <c r="CI173" s="29">
        <f t="shared" si="2614"/>
        <v>1057.6617238183503</v>
      </c>
      <c r="CJ173" s="29">
        <f t="shared" si="2615"/>
        <v>1217.4467099165895</v>
      </c>
      <c r="CK173" s="29">
        <f t="shared" si="2616"/>
        <v>1634.7683039851715</v>
      </c>
      <c r="CL173" s="29">
        <f t="shared" si="2617"/>
        <v>1872.7136237256718</v>
      </c>
      <c r="CM173" s="29">
        <f t="shared" si="2618"/>
        <v>1241.976737720111</v>
      </c>
      <c r="CN173" s="29">
        <f t="shared" si="2619"/>
        <v>1233.4557553290083</v>
      </c>
      <c r="CO173" s="29">
        <f t="shared" si="2620"/>
        <v>1610.0765060240965</v>
      </c>
      <c r="CP173" s="29">
        <f t="shared" si="2621"/>
        <v>1757.5741519925857</v>
      </c>
      <c r="CQ173" s="29">
        <f t="shared" si="2622"/>
        <v>1481.7639017608897</v>
      </c>
      <c r="CR173" s="29">
        <f t="shared" si="2592"/>
        <v>1636.1625115848008</v>
      </c>
      <c r="CS173" s="29">
        <f t="shared" si="2335"/>
        <v>147.04999073215942</v>
      </c>
      <c r="CT173" s="29">
        <f t="shared" si="2335"/>
        <v>1370.9750324374422</v>
      </c>
      <c r="CU173" s="29">
        <f t="shared" si="2335"/>
        <v>2108.3956811862836</v>
      </c>
      <c r="CV173" s="29">
        <f t="shared" si="2335"/>
        <v>2167.324991228073</v>
      </c>
      <c r="CW173" s="29">
        <f t="shared" si="2335"/>
        <v>1857.317559365242</v>
      </c>
      <c r="CX173" s="29">
        <f t="shared" si="2623"/>
        <v>2617.5384615384614</v>
      </c>
      <c r="CY173" s="29">
        <f t="shared" si="2623"/>
        <v>1544.38656163114</v>
      </c>
      <c r="CZ173" s="29">
        <f t="shared" si="2623"/>
        <v>1615.047265987025</v>
      </c>
      <c r="DA173" s="29">
        <f t="shared" si="2623"/>
        <v>2044.442798887859</v>
      </c>
      <c r="DB173" s="29">
        <f t="shared" si="2623"/>
        <v>2263.3007332762604</v>
      </c>
      <c r="DC173" s="29">
        <f t="shared" si="2623"/>
        <v>1855.1862835959221</v>
      </c>
      <c r="DD173" s="29">
        <f t="shared" si="2623"/>
        <v>2819.9775996292865</v>
      </c>
      <c r="DE173" s="29">
        <f t="shared" si="2624"/>
        <v>1845.4930213160333</v>
      </c>
      <c r="DF173" s="29">
        <f t="shared" si="2625"/>
        <v>1594.6858202038925</v>
      </c>
      <c r="DG173" s="29">
        <f t="shared" si="2626"/>
        <v>1820.4045505097313</v>
      </c>
      <c r="DH173" s="29">
        <f t="shared" si="2627"/>
        <v>1681.2344763670064</v>
      </c>
      <c r="DI173" s="29">
        <f t="shared" si="2628"/>
        <v>2337.0491195551435</v>
      </c>
      <c r="DJ173" s="29">
        <f t="shared" si="2629"/>
        <v>3388.7624189063949</v>
      </c>
      <c r="DK173" s="29">
        <f t="shared" si="2629"/>
        <v>2120.2122335495828</v>
      </c>
      <c r="DL173" s="29">
        <f t="shared" si="2629"/>
        <v>2140.4031510658015</v>
      </c>
      <c r="DM173" s="29">
        <f t="shared" si="2629"/>
        <v>2697.3834661723818</v>
      </c>
      <c r="DN173" s="29">
        <f t="shared" si="2505"/>
        <v>2778.0509823911025</v>
      </c>
      <c r="DO173" s="29">
        <f t="shared" si="2505"/>
        <v>2946.5442817423536</v>
      </c>
      <c r="DP173" s="29">
        <f t="shared" si="2505"/>
        <v>2626.0538461538463</v>
      </c>
      <c r="DQ173" s="105">
        <f t="shared" si="2630"/>
        <v>2762.0081441149209</v>
      </c>
      <c r="DR173" s="51">
        <v>324360</v>
      </c>
      <c r="DS173" s="51">
        <v>324360</v>
      </c>
      <c r="DT173" s="51">
        <v>324360</v>
      </c>
      <c r="DU173" s="51">
        <v>324360</v>
      </c>
      <c r="DV173" s="51">
        <v>324360</v>
      </c>
      <c r="DW173" s="51">
        <v>324360</v>
      </c>
      <c r="DX173" s="51">
        <v>324360</v>
      </c>
      <c r="DY173" s="51">
        <v>324360</v>
      </c>
      <c r="DZ173" s="51">
        <v>324360</v>
      </c>
      <c r="EA173" s="51">
        <v>333971</v>
      </c>
      <c r="EB173" s="51">
        <v>360400</v>
      </c>
      <c r="EC173" s="51">
        <v>360400</v>
      </c>
      <c r="ED173" s="51">
        <v>360400</v>
      </c>
      <c r="EE173" s="51">
        <v>360400</v>
      </c>
      <c r="EF173" s="51">
        <v>360400</v>
      </c>
      <c r="EG173" s="51">
        <v>360400</v>
      </c>
      <c r="EH173" s="51">
        <v>360400</v>
      </c>
      <c r="EI173" s="51">
        <v>360400</v>
      </c>
      <c r="EJ173" s="51">
        <v>360400</v>
      </c>
      <c r="EK173" s="51">
        <v>360400</v>
      </c>
      <c r="EL173" s="51">
        <v>360400</v>
      </c>
      <c r="EM173" s="51">
        <v>365205</v>
      </c>
      <c r="EN173" s="51">
        <v>378420</v>
      </c>
      <c r="EO173" s="51">
        <v>378420</v>
      </c>
      <c r="EP173" s="51">
        <v>378420</v>
      </c>
      <c r="EQ173" s="51">
        <v>378420</v>
      </c>
      <c r="ER173" s="51">
        <v>378420</v>
      </c>
      <c r="ES173" s="25">
        <v>378420</v>
      </c>
      <c r="ET173" s="25">
        <v>378420</v>
      </c>
      <c r="EU173" s="25">
        <v>378420</v>
      </c>
      <c r="EV173" s="25">
        <v>378420</v>
      </c>
      <c r="EW173" s="25">
        <v>378420</v>
      </c>
      <c r="EX173" s="25">
        <v>378420</v>
      </c>
      <c r="EY173" s="25">
        <v>383225</v>
      </c>
      <c r="EZ173" s="25">
        <v>396440</v>
      </c>
      <c r="FA173" s="25">
        <v>396440</v>
      </c>
      <c r="FB173" s="25">
        <v>396440</v>
      </c>
      <c r="FC173" s="25">
        <v>396440</v>
      </c>
      <c r="FD173" s="25">
        <v>396440</v>
      </c>
      <c r="FE173" s="25">
        <v>396440</v>
      </c>
      <c r="FF173" s="25">
        <v>396440</v>
      </c>
      <c r="FG173" s="25">
        <v>396440</v>
      </c>
      <c r="FH173" s="25">
        <v>396440</v>
      </c>
      <c r="FI173" s="25">
        <v>396440</v>
      </c>
      <c r="FJ173" s="25">
        <v>396440</v>
      </c>
      <c r="FK173" s="25">
        <v>401246</v>
      </c>
      <c r="FL173" s="25">
        <v>414460</v>
      </c>
      <c r="FM173" s="25">
        <v>414460</v>
      </c>
      <c r="FN173" s="25">
        <v>414460</v>
      </c>
      <c r="FO173" s="25">
        <v>414460</v>
      </c>
      <c r="FP173" s="25">
        <v>414460</v>
      </c>
      <c r="FQ173" s="75">
        <v>414460</v>
      </c>
      <c r="FR173" s="28">
        <f t="shared" si="1903"/>
        <v>414460</v>
      </c>
      <c r="FS173" s="51">
        <v>0</v>
      </c>
      <c r="FT173" s="51">
        <v>0</v>
      </c>
      <c r="FU173" s="51">
        <v>0</v>
      </c>
      <c r="FV173" s="51">
        <v>0</v>
      </c>
      <c r="FW173" s="51">
        <v>0</v>
      </c>
      <c r="FX173" s="51">
        <v>0</v>
      </c>
      <c r="FY173" s="51">
        <v>0</v>
      </c>
      <c r="FZ173" s="51">
        <v>0</v>
      </c>
      <c r="GA173" s="51">
        <v>0</v>
      </c>
      <c r="GB173" s="51">
        <v>0</v>
      </c>
      <c r="GC173" s="51">
        <v>0</v>
      </c>
      <c r="GD173" s="51">
        <v>0</v>
      </c>
      <c r="GE173" s="51">
        <v>0</v>
      </c>
      <c r="GF173" s="51">
        <v>0</v>
      </c>
      <c r="GG173" s="51">
        <v>0</v>
      </c>
      <c r="GH173" s="51">
        <v>0</v>
      </c>
      <c r="GI173" s="51">
        <v>0</v>
      </c>
      <c r="GJ173" s="51">
        <v>0</v>
      </c>
      <c r="GK173" s="51">
        <v>0</v>
      </c>
      <c r="GL173" s="51">
        <v>0</v>
      </c>
      <c r="GM173" s="51">
        <v>0</v>
      </c>
      <c r="GN173" s="51">
        <v>0</v>
      </c>
      <c r="GO173" s="51">
        <v>0</v>
      </c>
      <c r="GP173" s="51">
        <v>0</v>
      </c>
      <c r="GQ173" s="25">
        <v>0</v>
      </c>
      <c r="GR173" s="25">
        <v>0</v>
      </c>
      <c r="GS173" s="25">
        <v>0</v>
      </c>
      <c r="GT173" s="25">
        <v>0</v>
      </c>
      <c r="GU173" s="25">
        <v>0</v>
      </c>
      <c r="GV173" s="25">
        <v>0</v>
      </c>
      <c r="GW173" s="25">
        <v>0</v>
      </c>
      <c r="GX173" s="25">
        <v>0</v>
      </c>
      <c r="GY173" s="25">
        <v>0</v>
      </c>
      <c r="GZ173" s="25">
        <v>0</v>
      </c>
      <c r="HA173" s="25">
        <v>0</v>
      </c>
      <c r="HB173" s="25">
        <v>0</v>
      </c>
      <c r="HC173" s="75">
        <v>0</v>
      </c>
      <c r="HD173" s="75">
        <v>0</v>
      </c>
      <c r="HE173" s="75">
        <v>0</v>
      </c>
      <c r="HF173" s="75">
        <v>0</v>
      </c>
      <c r="HG173" s="75">
        <v>0</v>
      </c>
      <c r="HH173" s="75">
        <v>0</v>
      </c>
      <c r="HI173" s="75">
        <v>0</v>
      </c>
      <c r="HJ173" s="75">
        <v>0</v>
      </c>
      <c r="HK173" s="75">
        <v>0</v>
      </c>
      <c r="HL173" s="75">
        <v>37531</v>
      </c>
      <c r="HM173" s="75">
        <v>0</v>
      </c>
      <c r="HN173" s="75">
        <v>0</v>
      </c>
      <c r="HO173" s="75">
        <v>0</v>
      </c>
      <c r="HP173" s="75">
        <v>0</v>
      </c>
      <c r="HQ173" s="75">
        <v>0</v>
      </c>
      <c r="HR173" s="75">
        <v>0</v>
      </c>
      <c r="HS173" s="51">
        <f t="shared" si="2470"/>
        <v>324360</v>
      </c>
      <c r="HT173" s="51">
        <f t="shared" si="2471"/>
        <v>324360</v>
      </c>
      <c r="HU173" s="51">
        <f t="shared" si="2472"/>
        <v>324360</v>
      </c>
      <c r="HV173" s="51">
        <f t="shared" si="2473"/>
        <v>324360</v>
      </c>
      <c r="HW173" s="51">
        <f t="shared" si="2474"/>
        <v>324360</v>
      </c>
      <c r="HX173" s="51">
        <f t="shared" si="2475"/>
        <v>324360</v>
      </c>
      <c r="HY173" s="51">
        <f t="shared" si="2476"/>
        <v>324360</v>
      </c>
      <c r="HZ173" s="51">
        <f t="shared" si="2477"/>
        <v>324360</v>
      </c>
      <c r="IA173" s="51">
        <f t="shared" si="2478"/>
        <v>324360</v>
      </c>
      <c r="IB173" s="51">
        <f t="shared" si="2479"/>
        <v>333971</v>
      </c>
      <c r="IC173" s="51">
        <f t="shared" si="2480"/>
        <v>360400</v>
      </c>
      <c r="ID173" s="51">
        <f t="shared" si="2481"/>
        <v>360400</v>
      </c>
      <c r="IE173" s="51">
        <f t="shared" si="2482"/>
        <v>360400</v>
      </c>
      <c r="IF173" s="51">
        <f t="shared" si="2483"/>
        <v>360400</v>
      </c>
      <c r="IG173" s="51">
        <f t="shared" si="2484"/>
        <v>360400</v>
      </c>
      <c r="IH173" s="51">
        <f t="shared" si="2485"/>
        <v>360400</v>
      </c>
      <c r="II173" s="51">
        <f t="shared" si="2486"/>
        <v>360400</v>
      </c>
      <c r="IJ173" s="51">
        <f t="shared" si="2487"/>
        <v>360400</v>
      </c>
      <c r="IK173" s="51">
        <f t="shared" si="2488"/>
        <v>360400</v>
      </c>
      <c r="IL173" s="51">
        <f t="shared" si="2489"/>
        <v>360400</v>
      </c>
      <c r="IM173" s="51">
        <f t="shared" si="2490"/>
        <v>360400</v>
      </c>
      <c r="IN173" s="51">
        <f t="shared" si="2491"/>
        <v>365205</v>
      </c>
      <c r="IO173" s="51">
        <f t="shared" si="2492"/>
        <v>378420</v>
      </c>
      <c r="IP173" s="51">
        <f t="shared" si="2493"/>
        <v>378420</v>
      </c>
      <c r="IQ173" s="51">
        <f t="shared" si="2631"/>
        <v>378420</v>
      </c>
      <c r="IR173" s="51">
        <f t="shared" si="2632"/>
        <v>378420</v>
      </c>
      <c r="IS173" s="51">
        <f t="shared" si="2340"/>
        <v>378420</v>
      </c>
      <c r="IT173" s="51">
        <f t="shared" si="2341"/>
        <v>378420</v>
      </c>
      <c r="IU173" s="51">
        <f t="shared" si="2342"/>
        <v>378420</v>
      </c>
      <c r="IV173" s="51">
        <f t="shared" si="2343"/>
        <v>378420</v>
      </c>
      <c r="IW173" s="51">
        <f t="shared" si="1889"/>
        <v>378420</v>
      </c>
      <c r="IX173" s="25">
        <f t="shared" si="2344"/>
        <v>378420</v>
      </c>
      <c r="IY173" s="25">
        <f t="shared" si="2136"/>
        <v>378420</v>
      </c>
      <c r="IZ173" s="25">
        <f t="shared" si="2137"/>
        <v>383225</v>
      </c>
      <c r="JA173" s="25">
        <f t="shared" si="2502"/>
        <v>396440</v>
      </c>
      <c r="JB173" s="25">
        <f t="shared" si="2498"/>
        <v>396440</v>
      </c>
      <c r="JC173" s="25">
        <f t="shared" si="2499"/>
        <v>396440</v>
      </c>
      <c r="JD173" s="25">
        <f t="shared" si="1892"/>
        <v>396440</v>
      </c>
      <c r="JE173" s="25">
        <f t="shared" si="1893"/>
        <v>396440</v>
      </c>
      <c r="JF173" s="25">
        <f t="shared" si="2500"/>
        <v>396440</v>
      </c>
      <c r="JG173" s="25">
        <f t="shared" si="2501"/>
        <v>396440</v>
      </c>
      <c r="JH173" s="25">
        <f t="shared" si="2336"/>
        <v>396440</v>
      </c>
      <c r="JI173" s="25">
        <f t="shared" si="2337"/>
        <v>396440</v>
      </c>
      <c r="JJ173" s="25">
        <f t="shared" si="2494"/>
        <v>396440</v>
      </c>
      <c r="JK173" s="25">
        <f t="shared" si="2495"/>
        <v>396440</v>
      </c>
      <c r="JL173" s="25">
        <f t="shared" si="2496"/>
        <v>438777</v>
      </c>
      <c r="JM173" s="25">
        <f t="shared" si="2497"/>
        <v>414460</v>
      </c>
      <c r="JN173" s="25">
        <f t="shared" si="2338"/>
        <v>414460</v>
      </c>
      <c r="JO173" s="25">
        <f t="shared" si="2339"/>
        <v>414460</v>
      </c>
      <c r="JP173" s="25">
        <f t="shared" si="2593"/>
        <v>414460</v>
      </c>
      <c r="JQ173" s="25">
        <f t="shared" si="2594"/>
        <v>414460</v>
      </c>
      <c r="JR173" s="25">
        <f t="shared" si="2595"/>
        <v>414460</v>
      </c>
      <c r="JS173" s="28">
        <f t="shared" si="1941"/>
        <v>414460</v>
      </c>
      <c r="JT173" s="30">
        <f t="shared" si="2301"/>
        <v>180</v>
      </c>
      <c r="JU173" s="30">
        <f t="shared" si="2302"/>
        <v>180</v>
      </c>
      <c r="JV173" s="30">
        <f t="shared" si="2303"/>
        <v>180</v>
      </c>
      <c r="JW173" s="30">
        <f t="shared" si="2304"/>
        <v>180</v>
      </c>
      <c r="JX173" s="30">
        <f t="shared" si="2305"/>
        <v>180</v>
      </c>
      <c r="JY173" s="30">
        <f t="shared" si="2306"/>
        <v>180</v>
      </c>
      <c r="JZ173" s="30">
        <f t="shared" si="2307"/>
        <v>180</v>
      </c>
      <c r="KA173" s="30">
        <f t="shared" si="2308"/>
        <v>180</v>
      </c>
      <c r="KB173" s="30">
        <f t="shared" si="2309"/>
        <v>180</v>
      </c>
      <c r="KC173" s="30">
        <f t="shared" si="2310"/>
        <v>185.33351831298557</v>
      </c>
      <c r="KD173" s="30">
        <f t="shared" si="2311"/>
        <v>200</v>
      </c>
      <c r="KE173" s="30">
        <f t="shared" si="2312"/>
        <v>200</v>
      </c>
      <c r="KF173" s="30">
        <f t="shared" si="2313"/>
        <v>200</v>
      </c>
      <c r="KG173" s="30">
        <f t="shared" si="2314"/>
        <v>200</v>
      </c>
      <c r="KH173" s="30">
        <f t="shared" si="2315"/>
        <v>200</v>
      </c>
      <c r="KI173" s="30">
        <f t="shared" si="2316"/>
        <v>200</v>
      </c>
      <c r="KJ173" s="30">
        <f t="shared" si="2317"/>
        <v>200</v>
      </c>
      <c r="KK173" s="30">
        <f t="shared" si="2318"/>
        <v>200</v>
      </c>
      <c r="KL173" s="30">
        <f t="shared" si="2319"/>
        <v>200</v>
      </c>
      <c r="KM173" s="30">
        <f t="shared" si="2320"/>
        <v>200</v>
      </c>
      <c r="KN173" s="30">
        <f t="shared" si="2321"/>
        <v>200</v>
      </c>
      <c r="KO173" s="30">
        <f t="shared" si="2322"/>
        <v>202.66648168701443</v>
      </c>
      <c r="KP173" s="30">
        <f t="shared" si="2323"/>
        <v>210</v>
      </c>
      <c r="KQ173" s="30">
        <f t="shared" si="2324"/>
        <v>210</v>
      </c>
      <c r="KR173" s="30">
        <f t="shared" si="2325"/>
        <v>210</v>
      </c>
      <c r="KS173" s="30">
        <f t="shared" si="2326"/>
        <v>210</v>
      </c>
      <c r="KT173" s="30">
        <f t="shared" si="2327"/>
        <v>210</v>
      </c>
      <c r="KU173" s="30">
        <f t="shared" si="2328"/>
        <v>210</v>
      </c>
      <c r="KV173" s="30">
        <f t="shared" si="2329"/>
        <v>210</v>
      </c>
      <c r="KW173" s="30">
        <f t="shared" si="2330"/>
        <v>210</v>
      </c>
      <c r="KX173" s="30">
        <f t="shared" si="2331"/>
        <v>210</v>
      </c>
      <c r="KY173" s="30">
        <f t="shared" si="2332"/>
        <v>210</v>
      </c>
      <c r="KZ173" s="30">
        <f t="shared" si="2333"/>
        <v>210</v>
      </c>
      <c r="LA173" s="30">
        <f t="shared" si="2334"/>
        <v>212.66648168701443</v>
      </c>
      <c r="LB173" s="30">
        <f t="shared" si="2334"/>
        <v>220</v>
      </c>
      <c r="LC173" s="30">
        <f t="shared" si="2334"/>
        <v>220</v>
      </c>
      <c r="LD173" s="30">
        <f t="shared" si="2334"/>
        <v>220</v>
      </c>
      <c r="LE173" s="30">
        <f t="shared" si="2503"/>
        <v>220</v>
      </c>
      <c r="LF173" s="30">
        <f t="shared" si="2503"/>
        <v>220</v>
      </c>
      <c r="LG173" s="30">
        <f t="shared" si="2503"/>
        <v>220</v>
      </c>
      <c r="LH173" s="30">
        <f t="shared" si="2503"/>
        <v>220</v>
      </c>
      <c r="LI173" s="30">
        <f t="shared" si="2503"/>
        <v>220</v>
      </c>
      <c r="LJ173" s="30">
        <f t="shared" si="2503"/>
        <v>220</v>
      </c>
      <c r="LK173" s="30">
        <f t="shared" si="2504"/>
        <v>220</v>
      </c>
      <c r="LL173" s="30">
        <f t="shared" si="2504"/>
        <v>220</v>
      </c>
      <c r="LM173" s="30">
        <f t="shared" si="2504"/>
        <v>243.49445061043286</v>
      </c>
      <c r="LN173" s="30">
        <f t="shared" si="2504"/>
        <v>230</v>
      </c>
      <c r="LO173" s="30">
        <f t="shared" si="2504"/>
        <v>230</v>
      </c>
      <c r="LP173" s="30">
        <f t="shared" si="2504"/>
        <v>230</v>
      </c>
      <c r="LQ173" s="30">
        <f t="shared" si="2504"/>
        <v>230</v>
      </c>
      <c r="LR173" s="30">
        <f t="shared" si="2504"/>
        <v>230</v>
      </c>
      <c r="LS173" s="30">
        <f t="shared" si="2504"/>
        <v>230</v>
      </c>
      <c r="LT173" s="69">
        <f t="shared" si="1976"/>
        <v>230</v>
      </c>
      <c r="LU173" s="40">
        <f t="shared" si="1977"/>
        <v>230</v>
      </c>
      <c r="LV173" s="40">
        <f t="shared" si="1978"/>
        <v>0</v>
      </c>
    </row>
    <row r="174" spans="1:334" x14ac:dyDescent="0.25">
      <c r="A174" s="21">
        <f t="shared" si="1979"/>
        <v>173</v>
      </c>
      <c r="B174" s="22" t="s">
        <v>109</v>
      </c>
      <c r="C174" s="21" t="s">
        <v>607</v>
      </c>
      <c r="D174" s="22" t="s">
        <v>7</v>
      </c>
      <c r="E174" s="23" t="s">
        <v>923</v>
      </c>
      <c r="F174" s="21" t="s">
        <v>1177</v>
      </c>
      <c r="G174" s="23" t="s">
        <v>237</v>
      </c>
      <c r="H174" s="24" t="s">
        <v>289</v>
      </c>
      <c r="I174" s="21" t="s">
        <v>196</v>
      </c>
      <c r="J174" s="94">
        <v>41297</v>
      </c>
      <c r="K174" s="94">
        <v>42961</v>
      </c>
      <c r="L174" s="21" t="s">
        <v>275</v>
      </c>
      <c r="M174" s="51">
        <v>1094</v>
      </c>
      <c r="N174" s="51">
        <v>1827</v>
      </c>
      <c r="O174" s="26">
        <v>0.16</v>
      </c>
      <c r="P174" s="52">
        <v>596674</v>
      </c>
      <c r="Q174" s="52">
        <v>650456</v>
      </c>
      <c r="R174" s="52">
        <v>660435</v>
      </c>
      <c r="S174" s="52">
        <v>1405228</v>
      </c>
      <c r="T174" s="51">
        <v>1596446</v>
      </c>
      <c r="U174" s="51">
        <v>1050790</v>
      </c>
      <c r="V174" s="51">
        <v>789307</v>
      </c>
      <c r="W174" s="51">
        <v>1035712</v>
      </c>
      <c r="X174" s="51">
        <v>982420</v>
      </c>
      <c r="Y174" s="51">
        <v>1468811</v>
      </c>
      <c r="Z174" s="51">
        <v>1016302</v>
      </c>
      <c r="AA174" s="51">
        <v>1015997</v>
      </c>
      <c r="AB174" s="51">
        <v>1012356</v>
      </c>
      <c r="AC174" s="51">
        <v>1217597</v>
      </c>
      <c r="AD174" s="51">
        <v>1336346</v>
      </c>
      <c r="AE174" s="51">
        <v>1802428</v>
      </c>
      <c r="AF174" s="51">
        <v>2198898</v>
      </c>
      <c r="AG174" s="51">
        <v>900354</v>
      </c>
      <c r="AH174" s="51">
        <v>986938</v>
      </c>
      <c r="AI174" s="51">
        <v>1290871</v>
      </c>
      <c r="AJ174" s="51">
        <v>1497982.97</v>
      </c>
      <c r="AK174" s="51">
        <v>1706976.93</v>
      </c>
      <c r="AL174" s="51">
        <v>1206146.02</v>
      </c>
      <c r="AM174" s="51">
        <v>1224212.3899999999</v>
      </c>
      <c r="AN174" s="51">
        <v>1293086.51</v>
      </c>
      <c r="AO174" s="51">
        <v>1836217.47</v>
      </c>
      <c r="AP174" s="51">
        <v>1510810</v>
      </c>
      <c r="AQ174" s="51">
        <v>2098793.0299999998</v>
      </c>
      <c r="AR174" s="51">
        <v>2212043.5</v>
      </c>
      <c r="AS174" s="51">
        <v>1438976.55</v>
      </c>
      <c r="AT174" s="51">
        <v>1314661.54</v>
      </c>
      <c r="AU174" s="25">
        <v>1136233.6455371263</v>
      </c>
      <c r="AV174" s="25">
        <v>1005212.412423172</v>
      </c>
      <c r="AW174" s="25">
        <v>2216381.2200000002</v>
      </c>
      <c r="AX174" s="25">
        <v>1695426.76</v>
      </c>
      <c r="AY174" s="25">
        <v>1623817.66</v>
      </c>
      <c r="AZ174" s="25">
        <v>1748275.59</v>
      </c>
      <c r="BA174" s="25">
        <v>1999120.74</v>
      </c>
      <c r="BB174" s="25">
        <v>1575522.16</v>
      </c>
      <c r="BC174" s="25">
        <v>2973001.22</v>
      </c>
      <c r="BD174" s="75">
        <v>1640124.86</v>
      </c>
      <c r="BE174" s="75">
        <v>1246991.31</v>
      </c>
      <c r="BF174" s="75">
        <v>1043940.69</v>
      </c>
      <c r="BG174" s="75">
        <v>1074613.2</v>
      </c>
      <c r="BH174" s="75">
        <v>884519.23</v>
      </c>
      <c r="BI174" s="75">
        <v>1417190.27</v>
      </c>
      <c r="BJ174" s="75">
        <v>1116484.8500000001</v>
      </c>
      <c r="BK174" s="75">
        <v>1405932.12</v>
      </c>
      <c r="BL174" s="75">
        <v>435943.29</v>
      </c>
      <c r="BM174" s="75">
        <v>930603.1</v>
      </c>
      <c r="BN174" s="75">
        <v>1370799.5</v>
      </c>
      <c r="BO174" s="75">
        <v>1411835.53</v>
      </c>
      <c r="BP174" s="28">
        <f t="shared" si="1902"/>
        <v>1037295.355</v>
      </c>
      <c r="BQ174" s="29">
        <f t="shared" si="2596"/>
        <v>545.40585009140773</v>
      </c>
      <c r="BR174" s="29">
        <f t="shared" si="2597"/>
        <v>594.56672760511879</v>
      </c>
      <c r="BS174" s="29">
        <f t="shared" si="2598"/>
        <v>603.68829981718466</v>
      </c>
      <c r="BT174" s="29">
        <f t="shared" si="2599"/>
        <v>1284.4862888482633</v>
      </c>
      <c r="BU174" s="29">
        <f t="shared" si="2600"/>
        <v>1459.2742230347349</v>
      </c>
      <c r="BV174" s="29">
        <f t="shared" si="2601"/>
        <v>960.50274223034739</v>
      </c>
      <c r="BW174" s="29">
        <f t="shared" si="2602"/>
        <v>721.48720292504572</v>
      </c>
      <c r="BX174" s="29">
        <f t="shared" si="2603"/>
        <v>946.72029250457035</v>
      </c>
      <c r="BY174" s="29">
        <f t="shared" si="2604"/>
        <v>898.0073126142596</v>
      </c>
      <c r="BZ174" s="29">
        <f t="shared" si="2605"/>
        <v>1342.6060329067641</v>
      </c>
      <c r="CA174" s="29">
        <f t="shared" si="2606"/>
        <v>928.97806215722119</v>
      </c>
      <c r="CB174" s="29">
        <f t="shared" si="2607"/>
        <v>928.69926873857401</v>
      </c>
      <c r="CC174" s="29">
        <f t="shared" si="2608"/>
        <v>925.37111517367464</v>
      </c>
      <c r="CD174" s="29">
        <f t="shared" si="2609"/>
        <v>1112.9771480804388</v>
      </c>
      <c r="CE174" s="29">
        <f t="shared" si="2610"/>
        <v>1221.5228519195612</v>
      </c>
      <c r="CF174" s="29">
        <f t="shared" si="2611"/>
        <v>1647.5575868372944</v>
      </c>
      <c r="CG174" s="29">
        <f t="shared" si="2612"/>
        <v>2009.9616087751372</v>
      </c>
      <c r="CH174" s="29">
        <f t="shared" si="2613"/>
        <v>822.9926873857404</v>
      </c>
      <c r="CI174" s="29">
        <f t="shared" si="2614"/>
        <v>902.13711151736743</v>
      </c>
      <c r="CJ174" s="29">
        <f t="shared" si="2615"/>
        <v>1179.9552102376599</v>
      </c>
      <c r="CK174" s="29">
        <f t="shared" si="2616"/>
        <v>1369.271453382084</v>
      </c>
      <c r="CL174" s="29">
        <f t="shared" si="2617"/>
        <v>1560.3079798903107</v>
      </c>
      <c r="CM174" s="29">
        <f t="shared" si="2618"/>
        <v>1102.5100731261425</v>
      </c>
      <c r="CN174" s="29">
        <f t="shared" si="2619"/>
        <v>1119.0241224862887</v>
      </c>
      <c r="CO174" s="29">
        <f t="shared" si="2620"/>
        <v>1181.9803564899451</v>
      </c>
      <c r="CP174" s="29">
        <f t="shared" si="2621"/>
        <v>1678.4437568555759</v>
      </c>
      <c r="CQ174" s="29">
        <f t="shared" si="2622"/>
        <v>1380.9963436928701</v>
      </c>
      <c r="CR174" s="29">
        <f t="shared" si="2592"/>
        <v>1918.4579798903105</v>
      </c>
      <c r="CS174" s="29">
        <f t="shared" si="2335"/>
        <v>2021.9776051188301</v>
      </c>
      <c r="CT174" s="29">
        <f t="shared" si="2335"/>
        <v>1315.3350548446069</v>
      </c>
      <c r="CU174" s="29">
        <f t="shared" si="2335"/>
        <v>1201.7015904936015</v>
      </c>
      <c r="CV174" s="29">
        <f t="shared" si="2335"/>
        <v>1038.6047948236987</v>
      </c>
      <c r="CW174" s="29">
        <f t="shared" si="2335"/>
        <v>918.84132762629986</v>
      </c>
      <c r="CX174" s="29">
        <f t="shared" si="2623"/>
        <v>2025.942614259598</v>
      </c>
      <c r="CY174" s="29">
        <f t="shared" si="2623"/>
        <v>1549.7502376599634</v>
      </c>
      <c r="CZ174" s="29">
        <f t="shared" si="2623"/>
        <v>1484.2940219378427</v>
      </c>
      <c r="DA174" s="29">
        <f t="shared" si="2623"/>
        <v>1598.0581261425962</v>
      </c>
      <c r="DB174" s="29">
        <f t="shared" si="2623"/>
        <v>1827.3498537477149</v>
      </c>
      <c r="DC174" s="29">
        <f t="shared" si="2623"/>
        <v>1440.1482266910421</v>
      </c>
      <c r="DD174" s="29">
        <f t="shared" si="2623"/>
        <v>2717.5513893967095</v>
      </c>
      <c r="DE174" s="29">
        <f t="shared" si="2624"/>
        <v>1499.2000548446069</v>
      </c>
      <c r="DF174" s="29">
        <f t="shared" si="2625"/>
        <v>1139.8458043875687</v>
      </c>
      <c r="DG174" s="29">
        <f t="shared" si="2626"/>
        <v>954.24194698354654</v>
      </c>
      <c r="DH174" s="29">
        <f t="shared" si="2627"/>
        <v>982.27897623400361</v>
      </c>
      <c r="DI174" s="29">
        <f t="shared" si="2628"/>
        <v>808.51849177330894</v>
      </c>
      <c r="DJ174" s="29">
        <f t="shared" si="2629"/>
        <v>1295.4207221206582</v>
      </c>
      <c r="DK174" s="29">
        <f t="shared" si="2629"/>
        <v>1020.5528793418648</v>
      </c>
      <c r="DL174" s="29">
        <f t="shared" si="2629"/>
        <v>1285.129908592322</v>
      </c>
      <c r="DM174" s="29">
        <f t="shared" si="2629"/>
        <v>398.48563985374767</v>
      </c>
      <c r="DN174" s="29">
        <f t="shared" si="2505"/>
        <v>850.64268738574037</v>
      </c>
      <c r="DO174" s="29">
        <f t="shared" si="2505"/>
        <v>1253.0159963436929</v>
      </c>
      <c r="DP174" s="29">
        <f t="shared" si="2505"/>
        <v>1290.5260786106032</v>
      </c>
      <c r="DQ174" s="105">
        <f t="shared" si="2630"/>
        <v>948.1676005484461</v>
      </c>
      <c r="DR174" s="51">
        <v>274050</v>
      </c>
      <c r="DS174" s="51">
        <v>274050</v>
      </c>
      <c r="DT174" s="51">
        <v>274050</v>
      </c>
      <c r="DU174" s="51">
        <v>274050</v>
      </c>
      <c r="DV174" s="51">
        <v>274050</v>
      </c>
      <c r="DW174" s="51">
        <v>274050</v>
      </c>
      <c r="DX174" s="51">
        <v>274050</v>
      </c>
      <c r="DY174" s="51">
        <v>274050</v>
      </c>
      <c r="DZ174" s="51">
        <v>274050</v>
      </c>
      <c r="EA174" s="51">
        <v>288666</v>
      </c>
      <c r="EB174" s="51">
        <v>328860</v>
      </c>
      <c r="EC174" s="51">
        <v>328860</v>
      </c>
      <c r="ED174" s="51">
        <v>328860</v>
      </c>
      <c r="EE174" s="51">
        <v>328860</v>
      </c>
      <c r="EF174" s="51">
        <v>328860</v>
      </c>
      <c r="EG174" s="51">
        <v>328860</v>
      </c>
      <c r="EH174" s="51">
        <v>328860</v>
      </c>
      <c r="EI174" s="51">
        <v>328860</v>
      </c>
      <c r="EJ174" s="51">
        <v>328860</v>
      </c>
      <c r="EK174" s="51">
        <v>328860</v>
      </c>
      <c r="EL174" s="51">
        <v>328860</v>
      </c>
      <c r="EM174" s="51">
        <v>343476</v>
      </c>
      <c r="EN174" s="51">
        <v>383671</v>
      </c>
      <c r="EO174" s="51">
        <v>383671</v>
      </c>
      <c r="EP174" s="51">
        <v>383671</v>
      </c>
      <c r="EQ174" s="51">
        <v>383671</v>
      </c>
      <c r="ER174" s="51">
        <v>383671</v>
      </c>
      <c r="ES174" s="25">
        <v>383671</v>
      </c>
      <c r="ET174" s="25">
        <v>383671</v>
      </c>
      <c r="EU174" s="25">
        <v>383671</v>
      </c>
      <c r="EV174" s="25">
        <v>383671</v>
      </c>
      <c r="EW174" s="25">
        <v>383671</v>
      </c>
      <c r="EX174" s="25">
        <v>383671</v>
      </c>
      <c r="EY174" s="25">
        <v>399018</v>
      </c>
      <c r="EZ174" s="25">
        <v>441222</v>
      </c>
      <c r="FA174" s="25">
        <v>441222</v>
      </c>
      <c r="FB174" s="25">
        <v>441222</v>
      </c>
      <c r="FC174" s="25">
        <v>441222</v>
      </c>
      <c r="FD174" s="25">
        <v>441222</v>
      </c>
      <c r="FE174" s="25">
        <v>441222</v>
      </c>
      <c r="FF174" s="25">
        <v>441222</v>
      </c>
      <c r="FG174" s="25">
        <v>441222</v>
      </c>
      <c r="FH174" s="25">
        <v>441222</v>
      </c>
      <c r="FI174" s="25">
        <v>441222</v>
      </c>
      <c r="FJ174" s="25">
        <v>441222</v>
      </c>
      <c r="FK174" s="25">
        <v>441222</v>
      </c>
      <c r="FL174" s="25">
        <v>441222</v>
      </c>
      <c r="FM174" s="25">
        <v>441222</v>
      </c>
      <c r="FN174" s="25">
        <v>441222</v>
      </c>
      <c r="FO174" s="25">
        <v>441222</v>
      </c>
      <c r="FP174" s="25">
        <v>441222</v>
      </c>
      <c r="FQ174" s="75">
        <v>441222</v>
      </c>
      <c r="FR174" s="28">
        <f t="shared" si="1903"/>
        <v>441222</v>
      </c>
      <c r="FS174" s="51">
        <v>0</v>
      </c>
      <c r="FT174" s="51">
        <v>0</v>
      </c>
      <c r="FU174" s="51">
        <v>0</v>
      </c>
      <c r="FV174" s="51">
        <v>0</v>
      </c>
      <c r="FW174" s="51">
        <v>0</v>
      </c>
      <c r="FX174" s="51">
        <v>0</v>
      </c>
      <c r="FY174" s="51">
        <v>0</v>
      </c>
      <c r="FZ174" s="51">
        <v>0</v>
      </c>
      <c r="GA174" s="51">
        <v>2875</v>
      </c>
      <c r="GB174" s="51">
        <v>0</v>
      </c>
      <c r="GC174" s="51">
        <v>0</v>
      </c>
      <c r="GD174" s="51">
        <v>0</v>
      </c>
      <c r="GE174" s="51">
        <v>0</v>
      </c>
      <c r="GF174" s="51">
        <v>0</v>
      </c>
      <c r="GG174" s="51">
        <v>0</v>
      </c>
      <c r="GH174" s="51">
        <v>0</v>
      </c>
      <c r="GI174" s="51">
        <v>22963.679999999993</v>
      </c>
      <c r="GJ174" s="51">
        <v>0</v>
      </c>
      <c r="GK174" s="51">
        <v>0</v>
      </c>
      <c r="GL174" s="51">
        <v>0</v>
      </c>
      <c r="GM174" s="51">
        <v>0</v>
      </c>
      <c r="GN174" s="51">
        <v>0</v>
      </c>
      <c r="GO174" s="51">
        <v>0</v>
      </c>
      <c r="GP174" s="51">
        <v>0</v>
      </c>
      <c r="GQ174" s="25">
        <v>0</v>
      </c>
      <c r="GR174" s="25">
        <v>0</v>
      </c>
      <c r="GS174" s="25">
        <v>0</v>
      </c>
      <c r="GT174" s="25">
        <v>0</v>
      </c>
      <c r="GU174" s="25">
        <v>0</v>
      </c>
      <c r="GV174" s="25">
        <v>0</v>
      </c>
      <c r="GW174" s="25">
        <v>0</v>
      </c>
      <c r="GX174" s="25">
        <v>0</v>
      </c>
      <c r="GY174" s="25">
        <v>0</v>
      </c>
      <c r="GZ174" s="25">
        <v>0</v>
      </c>
      <c r="HA174" s="25">
        <v>0</v>
      </c>
      <c r="HB174" s="25">
        <v>0</v>
      </c>
      <c r="HC174" s="75">
        <v>0</v>
      </c>
      <c r="HD174" s="75">
        <v>0</v>
      </c>
      <c r="HE174" s="75">
        <v>0</v>
      </c>
      <c r="HF174" s="75">
        <v>34458</v>
      </c>
      <c r="HG174" s="75">
        <v>0</v>
      </c>
      <c r="HH174" s="75">
        <v>0</v>
      </c>
      <c r="HI174" s="75">
        <v>0</v>
      </c>
      <c r="HJ174" s="75">
        <v>0</v>
      </c>
      <c r="HK174" s="75">
        <v>0</v>
      </c>
      <c r="HL174" s="75">
        <v>0</v>
      </c>
      <c r="HM174" s="75">
        <v>0</v>
      </c>
      <c r="HN174" s="75">
        <v>0</v>
      </c>
      <c r="HO174" s="75">
        <v>0</v>
      </c>
      <c r="HP174" s="75">
        <v>0</v>
      </c>
      <c r="HQ174" s="75">
        <v>0</v>
      </c>
      <c r="HR174" s="75">
        <v>0</v>
      </c>
      <c r="HS174" s="51">
        <f t="shared" si="2470"/>
        <v>274050</v>
      </c>
      <c r="HT174" s="51">
        <f t="shared" si="2471"/>
        <v>274050</v>
      </c>
      <c r="HU174" s="51">
        <f t="shared" si="2472"/>
        <v>274050</v>
      </c>
      <c r="HV174" s="51">
        <f t="shared" si="2473"/>
        <v>274050</v>
      </c>
      <c r="HW174" s="51">
        <f t="shared" si="2474"/>
        <v>274050</v>
      </c>
      <c r="HX174" s="51">
        <f t="shared" si="2475"/>
        <v>274050</v>
      </c>
      <c r="HY174" s="51">
        <f t="shared" si="2476"/>
        <v>274050</v>
      </c>
      <c r="HZ174" s="51">
        <f t="shared" si="2477"/>
        <v>274050</v>
      </c>
      <c r="IA174" s="51">
        <f t="shared" si="2478"/>
        <v>276925</v>
      </c>
      <c r="IB174" s="51">
        <f t="shared" si="2479"/>
        <v>288666</v>
      </c>
      <c r="IC174" s="51">
        <f t="shared" si="2480"/>
        <v>328860</v>
      </c>
      <c r="ID174" s="51">
        <f t="shared" si="2481"/>
        <v>328860</v>
      </c>
      <c r="IE174" s="51">
        <f t="shared" si="2482"/>
        <v>328860</v>
      </c>
      <c r="IF174" s="51">
        <f t="shared" si="2483"/>
        <v>328860</v>
      </c>
      <c r="IG174" s="51">
        <f t="shared" si="2484"/>
        <v>328860</v>
      </c>
      <c r="IH174" s="51">
        <f t="shared" si="2485"/>
        <v>328860</v>
      </c>
      <c r="II174" s="51">
        <f t="shared" si="2486"/>
        <v>351823.68</v>
      </c>
      <c r="IJ174" s="51">
        <f t="shared" si="2487"/>
        <v>328860</v>
      </c>
      <c r="IK174" s="51">
        <f t="shared" si="2488"/>
        <v>328860</v>
      </c>
      <c r="IL174" s="51">
        <f t="shared" si="2489"/>
        <v>328860</v>
      </c>
      <c r="IM174" s="51">
        <f t="shared" si="2490"/>
        <v>328860</v>
      </c>
      <c r="IN174" s="51">
        <f t="shared" si="2491"/>
        <v>343476</v>
      </c>
      <c r="IO174" s="51">
        <f t="shared" si="2492"/>
        <v>383671</v>
      </c>
      <c r="IP174" s="51">
        <f t="shared" si="2493"/>
        <v>383671</v>
      </c>
      <c r="IQ174" s="51">
        <f t="shared" si="2631"/>
        <v>383671</v>
      </c>
      <c r="IR174" s="51">
        <f t="shared" si="2632"/>
        <v>383671</v>
      </c>
      <c r="IS174" s="51">
        <f t="shared" si="2340"/>
        <v>383671</v>
      </c>
      <c r="IT174" s="51">
        <f t="shared" si="2341"/>
        <v>383671</v>
      </c>
      <c r="IU174" s="51">
        <f t="shared" si="2342"/>
        <v>383671</v>
      </c>
      <c r="IV174" s="51">
        <f t="shared" si="2343"/>
        <v>383671</v>
      </c>
      <c r="IW174" s="51">
        <f t="shared" si="1889"/>
        <v>383671</v>
      </c>
      <c r="IX174" s="25">
        <f t="shared" si="2344"/>
        <v>383671</v>
      </c>
      <c r="IY174" s="25">
        <f t="shared" si="2136"/>
        <v>383671</v>
      </c>
      <c r="IZ174" s="25">
        <f t="shared" si="2137"/>
        <v>399018</v>
      </c>
      <c r="JA174" s="25">
        <f t="shared" si="2502"/>
        <v>441222</v>
      </c>
      <c r="JB174" s="25">
        <f t="shared" si="2498"/>
        <v>441222</v>
      </c>
      <c r="JC174" s="25">
        <f t="shared" si="2499"/>
        <v>441222</v>
      </c>
      <c r="JD174" s="25">
        <f t="shared" si="1892"/>
        <v>441222</v>
      </c>
      <c r="JE174" s="25">
        <f t="shared" si="1893"/>
        <v>441222</v>
      </c>
      <c r="JF174" s="25">
        <f t="shared" si="2500"/>
        <v>475680</v>
      </c>
      <c r="JG174" s="25">
        <f t="shared" si="2501"/>
        <v>441222</v>
      </c>
      <c r="JH174" s="25">
        <f t="shared" si="2336"/>
        <v>441222</v>
      </c>
      <c r="JI174" s="25">
        <f t="shared" si="2337"/>
        <v>441222</v>
      </c>
      <c r="JJ174" s="25">
        <f t="shared" si="2494"/>
        <v>441222</v>
      </c>
      <c r="JK174" s="25">
        <f t="shared" si="2495"/>
        <v>441222</v>
      </c>
      <c r="JL174" s="25">
        <f t="shared" si="2496"/>
        <v>441222</v>
      </c>
      <c r="JM174" s="25">
        <f t="shared" si="2497"/>
        <v>441222</v>
      </c>
      <c r="JN174" s="25">
        <f t="shared" si="2338"/>
        <v>441222</v>
      </c>
      <c r="JO174" s="25">
        <f t="shared" si="2339"/>
        <v>441222</v>
      </c>
      <c r="JP174" s="25">
        <f t="shared" si="2593"/>
        <v>441222</v>
      </c>
      <c r="JQ174" s="25">
        <f t="shared" si="2594"/>
        <v>441222</v>
      </c>
      <c r="JR174" s="25">
        <f t="shared" si="2595"/>
        <v>441222</v>
      </c>
      <c r="JS174" s="28">
        <f t="shared" si="1941"/>
        <v>441222</v>
      </c>
      <c r="JT174" s="30">
        <f t="shared" si="2301"/>
        <v>150</v>
      </c>
      <c r="JU174" s="30">
        <f t="shared" si="2302"/>
        <v>150</v>
      </c>
      <c r="JV174" s="30">
        <f t="shared" si="2303"/>
        <v>150</v>
      </c>
      <c r="JW174" s="30">
        <f t="shared" si="2304"/>
        <v>150</v>
      </c>
      <c r="JX174" s="30">
        <f t="shared" si="2305"/>
        <v>150</v>
      </c>
      <c r="JY174" s="30">
        <f t="shared" si="2306"/>
        <v>150</v>
      </c>
      <c r="JZ174" s="30">
        <f t="shared" si="2307"/>
        <v>150</v>
      </c>
      <c r="KA174" s="30">
        <f t="shared" si="2308"/>
        <v>150</v>
      </c>
      <c r="KB174" s="30">
        <f t="shared" si="2309"/>
        <v>151.57361795292829</v>
      </c>
      <c r="KC174" s="30">
        <f t="shared" si="2310"/>
        <v>158</v>
      </c>
      <c r="KD174" s="30">
        <f t="shared" si="2311"/>
        <v>180</v>
      </c>
      <c r="KE174" s="30">
        <f t="shared" si="2312"/>
        <v>180</v>
      </c>
      <c r="KF174" s="30">
        <f t="shared" si="2313"/>
        <v>180</v>
      </c>
      <c r="KG174" s="30">
        <f t="shared" si="2314"/>
        <v>180</v>
      </c>
      <c r="KH174" s="30">
        <f t="shared" si="2315"/>
        <v>180</v>
      </c>
      <c r="KI174" s="30">
        <f t="shared" si="2316"/>
        <v>180</v>
      </c>
      <c r="KJ174" s="30">
        <f t="shared" si="2317"/>
        <v>192.56906403940886</v>
      </c>
      <c r="KK174" s="30">
        <f t="shared" si="2318"/>
        <v>180</v>
      </c>
      <c r="KL174" s="30">
        <f t="shared" si="2319"/>
        <v>180</v>
      </c>
      <c r="KM174" s="30">
        <f t="shared" si="2320"/>
        <v>180</v>
      </c>
      <c r="KN174" s="30">
        <f t="shared" si="2321"/>
        <v>180</v>
      </c>
      <c r="KO174" s="30">
        <f t="shared" si="2322"/>
        <v>188</v>
      </c>
      <c r="KP174" s="30">
        <f t="shared" si="2323"/>
        <v>210.00054734537494</v>
      </c>
      <c r="KQ174" s="30">
        <f t="shared" si="2324"/>
        <v>210.00054734537494</v>
      </c>
      <c r="KR174" s="30">
        <f t="shared" si="2325"/>
        <v>210.00054734537494</v>
      </c>
      <c r="KS174" s="30">
        <f t="shared" si="2326"/>
        <v>210.00054734537494</v>
      </c>
      <c r="KT174" s="30">
        <f t="shared" si="2327"/>
        <v>210.00054734537494</v>
      </c>
      <c r="KU174" s="30">
        <f t="shared" si="2328"/>
        <v>210.00054734537494</v>
      </c>
      <c r="KV174" s="30">
        <f t="shared" si="2329"/>
        <v>210.00054734537494</v>
      </c>
      <c r="KW174" s="30">
        <f t="shared" si="2330"/>
        <v>210.00054734537494</v>
      </c>
      <c r="KX174" s="30">
        <f t="shared" si="2331"/>
        <v>210.00054734537494</v>
      </c>
      <c r="KY174" s="30">
        <f t="shared" si="2332"/>
        <v>210.00054734537494</v>
      </c>
      <c r="KZ174" s="30">
        <f t="shared" si="2333"/>
        <v>210.00054734537494</v>
      </c>
      <c r="LA174" s="30">
        <f t="shared" si="2334"/>
        <v>218.40065681444992</v>
      </c>
      <c r="LB174" s="30">
        <f t="shared" si="2334"/>
        <v>241.5008210180624</v>
      </c>
      <c r="LC174" s="30">
        <f t="shared" si="2334"/>
        <v>241.5008210180624</v>
      </c>
      <c r="LD174" s="30">
        <f t="shared" si="2334"/>
        <v>241.5008210180624</v>
      </c>
      <c r="LE174" s="30">
        <f t="shared" si="2503"/>
        <v>241.5008210180624</v>
      </c>
      <c r="LF174" s="30">
        <f t="shared" si="2503"/>
        <v>241.5008210180624</v>
      </c>
      <c r="LG174" s="30">
        <f t="shared" si="2503"/>
        <v>260.36124794745484</v>
      </c>
      <c r="LH174" s="30">
        <f t="shared" si="2503"/>
        <v>241.5008210180624</v>
      </c>
      <c r="LI174" s="30">
        <f t="shared" si="2503"/>
        <v>241.5008210180624</v>
      </c>
      <c r="LJ174" s="30">
        <f t="shared" si="2503"/>
        <v>241.5008210180624</v>
      </c>
      <c r="LK174" s="30">
        <f t="shared" si="2504"/>
        <v>241.5008210180624</v>
      </c>
      <c r="LL174" s="30">
        <f t="shared" si="2504"/>
        <v>241.5008210180624</v>
      </c>
      <c r="LM174" s="30">
        <f t="shared" si="2504"/>
        <v>241.5008210180624</v>
      </c>
      <c r="LN174" s="30">
        <f t="shared" si="2504"/>
        <v>241.5008210180624</v>
      </c>
      <c r="LO174" s="30">
        <f t="shared" si="2504"/>
        <v>241.5008210180624</v>
      </c>
      <c r="LP174" s="30">
        <f t="shared" si="2504"/>
        <v>241.5008210180624</v>
      </c>
      <c r="LQ174" s="30">
        <f t="shared" si="2504"/>
        <v>241.5008210180624</v>
      </c>
      <c r="LR174" s="30">
        <f t="shared" si="2504"/>
        <v>241.5008210180624</v>
      </c>
      <c r="LS174" s="30">
        <f t="shared" si="2504"/>
        <v>241.5008210180624</v>
      </c>
      <c r="LT174" s="69">
        <f t="shared" si="1976"/>
        <v>241.5008210180624</v>
      </c>
      <c r="LU174" s="40">
        <f t="shared" si="1977"/>
        <v>241.5008210180624</v>
      </c>
      <c r="LV174" s="40">
        <f t="shared" si="1978"/>
        <v>0</v>
      </c>
    </row>
    <row r="175" spans="1:334" x14ac:dyDescent="0.25">
      <c r="A175" s="21">
        <f t="shared" si="1979"/>
        <v>174</v>
      </c>
      <c r="B175" s="22" t="s">
        <v>109</v>
      </c>
      <c r="C175" s="21" t="s">
        <v>608</v>
      </c>
      <c r="D175" s="22" t="s">
        <v>7</v>
      </c>
      <c r="E175" s="23" t="s">
        <v>1259</v>
      </c>
      <c r="F175" s="21" t="s">
        <v>1259</v>
      </c>
      <c r="G175" s="32" t="s">
        <v>122</v>
      </c>
      <c r="H175" s="24" t="s">
        <v>289</v>
      </c>
      <c r="I175" s="21" t="s">
        <v>196</v>
      </c>
      <c r="J175" s="94">
        <v>41297</v>
      </c>
      <c r="K175" s="94"/>
      <c r="L175" s="21" t="s">
        <v>275</v>
      </c>
      <c r="M175" s="51">
        <v>847</v>
      </c>
      <c r="N175" s="51">
        <v>1414</v>
      </c>
      <c r="O175" s="26">
        <v>0.12</v>
      </c>
      <c r="P175" s="52">
        <v>88588.6</v>
      </c>
      <c r="Q175" s="52">
        <v>302322.75</v>
      </c>
      <c r="R175" s="52">
        <v>317660</v>
      </c>
      <c r="S175" s="52">
        <v>138165.90000000002</v>
      </c>
      <c r="T175" s="51">
        <v>224991.90000000002</v>
      </c>
      <c r="U175" s="51">
        <v>303677.08</v>
      </c>
      <c r="V175" s="51">
        <v>189218.46000000002</v>
      </c>
      <c r="W175" s="51">
        <v>247945.97999999995</v>
      </c>
      <c r="X175" s="51">
        <v>247458</v>
      </c>
      <c r="Y175" s="51">
        <v>394882.27</v>
      </c>
      <c r="Z175" s="51">
        <v>234987.03</v>
      </c>
      <c r="AA175" s="51">
        <v>324901.39</v>
      </c>
      <c r="AB175" s="51">
        <v>406847.25</v>
      </c>
      <c r="AC175" s="51">
        <v>543860.32999999996</v>
      </c>
      <c r="AD175" s="51">
        <v>379633.22</v>
      </c>
      <c r="AE175" s="51">
        <v>416052.42</v>
      </c>
      <c r="AF175" s="51">
        <v>398316</v>
      </c>
      <c r="AG175" s="51">
        <v>429842.10526315792</v>
      </c>
      <c r="AH175" s="51">
        <v>464982.4561403509</v>
      </c>
      <c r="AI175" s="51">
        <v>381281</v>
      </c>
      <c r="AJ175" s="51">
        <v>512228.0701754386</v>
      </c>
      <c r="AK175" s="51">
        <v>407385.96491228067</v>
      </c>
      <c r="AL175" s="51">
        <v>375789.4736842105</v>
      </c>
      <c r="AM175" s="51">
        <v>408824.56140350876</v>
      </c>
      <c r="AN175" s="51">
        <v>510410.31</v>
      </c>
      <c r="AO175" s="51">
        <v>587685.6</v>
      </c>
      <c r="AP175" s="51">
        <v>500541.57</v>
      </c>
      <c r="AQ175" s="51">
        <v>350078.71999999997</v>
      </c>
      <c r="AR175" s="51">
        <v>408104.9</v>
      </c>
      <c r="AS175" s="51">
        <v>327301.39</v>
      </c>
      <c r="AT175" s="51">
        <v>304227.26</v>
      </c>
      <c r="AU175" s="25">
        <v>308499.33554072294</v>
      </c>
      <c r="AV175" s="25">
        <v>0</v>
      </c>
      <c r="AW175" s="25">
        <v>0</v>
      </c>
      <c r="AX175" s="25">
        <v>425836.81445399998</v>
      </c>
      <c r="AY175" s="25">
        <v>441608.54832266667</v>
      </c>
      <c r="AZ175" s="25">
        <v>0</v>
      </c>
      <c r="BA175" s="25">
        <v>0</v>
      </c>
      <c r="BB175" s="25">
        <v>0</v>
      </c>
      <c r="BC175" s="25">
        <v>0</v>
      </c>
      <c r="BD175" s="75">
        <v>0</v>
      </c>
      <c r="BE175" s="75">
        <v>0</v>
      </c>
      <c r="BF175" s="75">
        <v>0</v>
      </c>
      <c r="BG175" s="75">
        <v>0</v>
      </c>
      <c r="BH175" s="75">
        <v>0</v>
      </c>
      <c r="BI175" s="75">
        <v>0</v>
      </c>
      <c r="BJ175" s="75">
        <v>0</v>
      </c>
      <c r="BK175" s="75">
        <v>0</v>
      </c>
      <c r="BL175" s="75">
        <v>0</v>
      </c>
      <c r="BM175" s="75">
        <v>0</v>
      </c>
      <c r="BN175" s="75">
        <v>0</v>
      </c>
      <c r="BO175" s="75">
        <v>0</v>
      </c>
      <c r="BP175" s="28">
        <f t="shared" si="1902"/>
        <v>0</v>
      </c>
      <c r="BQ175" s="29">
        <f t="shared" si="2596"/>
        <v>104.59102715466352</v>
      </c>
      <c r="BR175" s="29">
        <f t="shared" si="2597"/>
        <v>356.93358913813461</v>
      </c>
      <c r="BS175" s="29">
        <f t="shared" si="2598"/>
        <v>375.04132231404958</v>
      </c>
      <c r="BT175" s="29">
        <f t="shared" si="2599"/>
        <v>163.12384887839437</v>
      </c>
      <c r="BU175" s="29">
        <f t="shared" si="2600"/>
        <v>265.63388429752069</v>
      </c>
      <c r="BV175" s="29">
        <f t="shared" si="2601"/>
        <v>358.53256198347111</v>
      </c>
      <c r="BW175" s="29">
        <f t="shared" si="2602"/>
        <v>223.39841794569071</v>
      </c>
      <c r="BX175" s="29">
        <f t="shared" si="2603"/>
        <v>292.73433293978741</v>
      </c>
      <c r="BY175" s="29">
        <f t="shared" si="2604"/>
        <v>292.1582054309327</v>
      </c>
      <c r="BZ175" s="29">
        <f t="shared" si="2605"/>
        <v>466.21283353010625</v>
      </c>
      <c r="CA175" s="29">
        <f t="shared" si="2606"/>
        <v>277.43451003541912</v>
      </c>
      <c r="CB175" s="29">
        <f t="shared" si="2607"/>
        <v>383.59077922077921</v>
      </c>
      <c r="CC175" s="29">
        <f t="shared" si="2608"/>
        <v>480.3391381345927</v>
      </c>
      <c r="CD175" s="29">
        <f t="shared" si="2609"/>
        <v>642.10192443919709</v>
      </c>
      <c r="CE175" s="29">
        <f t="shared" si="2610"/>
        <v>448.20923258559617</v>
      </c>
      <c r="CF175" s="29">
        <f t="shared" si="2611"/>
        <v>491.20710743801652</v>
      </c>
      <c r="CG175" s="29">
        <f t="shared" si="2612"/>
        <v>470.26682408500591</v>
      </c>
      <c r="CH175" s="29">
        <f t="shared" si="2613"/>
        <v>507.48772758342142</v>
      </c>
      <c r="CI175" s="29">
        <f t="shared" si="2614"/>
        <v>548.97574514799396</v>
      </c>
      <c r="CJ175" s="29">
        <f t="shared" si="2615"/>
        <v>450.15466351829986</v>
      </c>
      <c r="CK175" s="29">
        <f t="shared" si="2616"/>
        <v>604.75569088009274</v>
      </c>
      <c r="CL175" s="29">
        <f t="shared" si="2617"/>
        <v>480.97516518569148</v>
      </c>
      <c r="CM175" s="29">
        <f t="shared" si="2618"/>
        <v>443.67116137451063</v>
      </c>
      <c r="CN175" s="29">
        <f t="shared" si="2619"/>
        <v>482.67362621429606</v>
      </c>
      <c r="CO175" s="29">
        <f t="shared" si="2620"/>
        <v>602.609574970484</v>
      </c>
      <c r="CP175" s="29">
        <f t="shared" si="2621"/>
        <v>693.8436835891381</v>
      </c>
      <c r="CQ175" s="29">
        <f t="shared" si="2622"/>
        <v>590.95817001180637</v>
      </c>
      <c r="CR175" s="29">
        <f t="shared" si="2592"/>
        <v>413.31608028335296</v>
      </c>
      <c r="CS175" s="29">
        <f t="shared" si="2335"/>
        <v>481.82396694214879</v>
      </c>
      <c r="CT175" s="29">
        <f t="shared" si="2335"/>
        <v>386.42430932703661</v>
      </c>
      <c r="CU175" s="29">
        <f t="shared" si="2335"/>
        <v>359.18212514757971</v>
      </c>
      <c r="CV175" s="29">
        <f t="shared" si="2335"/>
        <v>364.22589792293144</v>
      </c>
      <c r="CW175" s="29">
        <f t="shared" si="2335"/>
        <v>0</v>
      </c>
      <c r="CX175" s="29">
        <f t="shared" si="2623"/>
        <v>0</v>
      </c>
      <c r="CY175" s="29">
        <f t="shared" si="2623"/>
        <v>502.75893087839432</v>
      </c>
      <c r="CZ175" s="29">
        <f t="shared" si="2623"/>
        <v>521.37963202203855</v>
      </c>
      <c r="DA175" s="29">
        <f t="shared" si="2623"/>
        <v>0</v>
      </c>
      <c r="DB175" s="29">
        <f t="shared" si="2623"/>
        <v>0</v>
      </c>
      <c r="DC175" s="29">
        <f t="shared" si="2623"/>
        <v>0</v>
      </c>
      <c r="DD175" s="29">
        <f t="shared" si="2623"/>
        <v>0</v>
      </c>
      <c r="DE175" s="29">
        <f t="shared" si="2624"/>
        <v>0</v>
      </c>
      <c r="DF175" s="29">
        <f t="shared" si="2625"/>
        <v>0</v>
      </c>
      <c r="DG175" s="29">
        <f t="shared" si="2626"/>
        <v>0</v>
      </c>
      <c r="DH175" s="29">
        <f t="shared" si="2627"/>
        <v>0</v>
      </c>
      <c r="DI175" s="29">
        <f t="shared" si="2628"/>
        <v>0</v>
      </c>
      <c r="DJ175" s="29">
        <f t="shared" si="2629"/>
        <v>0</v>
      </c>
      <c r="DK175" s="29">
        <f t="shared" si="2629"/>
        <v>0</v>
      </c>
      <c r="DL175" s="29">
        <f t="shared" si="2629"/>
        <v>0</v>
      </c>
      <c r="DM175" s="29">
        <f t="shared" si="2629"/>
        <v>0</v>
      </c>
      <c r="DN175" s="29">
        <f t="shared" si="2505"/>
        <v>0</v>
      </c>
      <c r="DO175" s="29">
        <f t="shared" si="2505"/>
        <v>0</v>
      </c>
      <c r="DP175" s="29">
        <f t="shared" si="2505"/>
        <v>0</v>
      </c>
      <c r="DQ175" s="105">
        <f t="shared" si="2630"/>
        <v>0</v>
      </c>
      <c r="DR175" s="51">
        <v>325220</v>
      </c>
      <c r="DS175" s="51">
        <v>325220</v>
      </c>
      <c r="DT175" s="51">
        <v>325220</v>
      </c>
      <c r="DU175" s="51">
        <v>325220</v>
      </c>
      <c r="DV175" s="51">
        <v>325220</v>
      </c>
      <c r="DW175" s="51">
        <v>325220</v>
      </c>
      <c r="DX175" s="51">
        <v>325220</v>
      </c>
      <c r="DY175" s="51">
        <v>325220</v>
      </c>
      <c r="DZ175" s="51">
        <v>325220</v>
      </c>
      <c r="EA175" s="51">
        <v>328991</v>
      </c>
      <c r="EB175" s="51">
        <v>339360</v>
      </c>
      <c r="EC175" s="51">
        <v>339360</v>
      </c>
      <c r="ED175" s="51">
        <v>339360</v>
      </c>
      <c r="EE175" s="51">
        <v>339360</v>
      </c>
      <c r="EF175" s="51">
        <v>339360</v>
      </c>
      <c r="EG175" s="51">
        <v>339360</v>
      </c>
      <c r="EH175" s="51">
        <v>339360</v>
      </c>
      <c r="EI175" s="51">
        <v>339360</v>
      </c>
      <c r="EJ175" s="51">
        <v>339360</v>
      </c>
      <c r="EK175" s="51">
        <v>339360</v>
      </c>
      <c r="EL175" s="51">
        <v>339360</v>
      </c>
      <c r="EM175" s="51">
        <v>343131</v>
      </c>
      <c r="EN175" s="51">
        <v>353500</v>
      </c>
      <c r="EO175" s="51">
        <v>353500</v>
      </c>
      <c r="EP175" s="51">
        <v>353500</v>
      </c>
      <c r="EQ175" s="51">
        <v>353500</v>
      </c>
      <c r="ER175" s="51">
        <v>353500</v>
      </c>
      <c r="ES175" s="25">
        <v>353500</v>
      </c>
      <c r="ET175" s="25">
        <v>353500</v>
      </c>
      <c r="EU175" s="25">
        <v>353500</v>
      </c>
      <c r="EV175" s="25">
        <v>353500</v>
      </c>
      <c r="EW175" s="25">
        <v>353500</v>
      </c>
      <c r="EX175" s="25">
        <v>353500</v>
      </c>
      <c r="EY175" s="25">
        <v>360099</v>
      </c>
      <c r="EZ175" s="25">
        <v>378245</v>
      </c>
      <c r="FA175" s="25">
        <v>378245</v>
      </c>
      <c r="FB175" s="25">
        <v>0</v>
      </c>
      <c r="FC175" s="25">
        <v>0</v>
      </c>
      <c r="FD175" s="25">
        <v>0</v>
      </c>
      <c r="FE175" s="25">
        <v>0</v>
      </c>
      <c r="FF175" s="25">
        <v>0</v>
      </c>
      <c r="FG175" s="25">
        <v>0</v>
      </c>
      <c r="FH175" s="25">
        <v>0</v>
      </c>
      <c r="FI175" s="25">
        <v>0</v>
      </c>
      <c r="FJ175" s="25">
        <v>0</v>
      </c>
      <c r="FK175" s="25">
        <v>0</v>
      </c>
      <c r="FL175" s="25">
        <v>0</v>
      </c>
      <c r="FM175" s="25">
        <v>0</v>
      </c>
      <c r="FN175" s="25">
        <v>0</v>
      </c>
      <c r="FO175" s="25">
        <v>0</v>
      </c>
      <c r="FP175" s="25">
        <v>0</v>
      </c>
      <c r="FQ175" s="75">
        <v>0</v>
      </c>
      <c r="FR175" s="28">
        <f t="shared" si="1903"/>
        <v>0</v>
      </c>
      <c r="FS175" s="51">
        <v>0</v>
      </c>
      <c r="FT175" s="51">
        <v>0</v>
      </c>
      <c r="FU175" s="51">
        <v>0</v>
      </c>
      <c r="FV175" s="51">
        <v>0</v>
      </c>
      <c r="FW175" s="51">
        <v>0</v>
      </c>
      <c r="FX175" s="51">
        <v>0</v>
      </c>
      <c r="FY175" s="51">
        <v>0</v>
      </c>
      <c r="FZ175" s="51">
        <v>0</v>
      </c>
      <c r="GA175" s="51">
        <v>0</v>
      </c>
      <c r="GB175" s="51">
        <v>0</v>
      </c>
      <c r="GC175" s="51">
        <v>0</v>
      </c>
      <c r="GD175" s="51">
        <v>0</v>
      </c>
      <c r="GE175" s="51">
        <v>0</v>
      </c>
      <c r="GF175" s="51">
        <v>0</v>
      </c>
      <c r="GG175" s="51">
        <v>0</v>
      </c>
      <c r="GH175" s="51">
        <v>0</v>
      </c>
      <c r="GI175" s="51">
        <v>0</v>
      </c>
      <c r="GJ175" s="51">
        <v>0</v>
      </c>
      <c r="GK175" s="51">
        <v>0</v>
      </c>
      <c r="GL175" s="51">
        <v>0</v>
      </c>
      <c r="GM175" s="51">
        <v>0</v>
      </c>
      <c r="GN175" s="51">
        <v>0</v>
      </c>
      <c r="GO175" s="51">
        <v>0</v>
      </c>
      <c r="GP175" s="51">
        <v>0</v>
      </c>
      <c r="GQ175" s="25">
        <v>0</v>
      </c>
      <c r="GR175" s="25">
        <v>0</v>
      </c>
      <c r="GS175" s="25">
        <v>0</v>
      </c>
      <c r="GT175" s="25">
        <v>0</v>
      </c>
      <c r="GU175" s="25">
        <v>0</v>
      </c>
      <c r="GV175" s="25">
        <v>0</v>
      </c>
      <c r="GW175" s="25">
        <v>0</v>
      </c>
      <c r="GX175" s="25">
        <v>0</v>
      </c>
      <c r="GY175" s="25">
        <v>0</v>
      </c>
      <c r="GZ175" s="25">
        <v>0</v>
      </c>
      <c r="HA175" s="25">
        <v>0</v>
      </c>
      <c r="HB175" s="25">
        <v>0</v>
      </c>
      <c r="HC175" s="75">
        <v>0</v>
      </c>
      <c r="HD175" s="75">
        <v>0</v>
      </c>
      <c r="HE175" s="75">
        <v>0</v>
      </c>
      <c r="HF175" s="75">
        <v>0</v>
      </c>
      <c r="HG175" s="75">
        <v>0</v>
      </c>
      <c r="HH175" s="75">
        <v>0</v>
      </c>
      <c r="HI175" s="75">
        <v>0</v>
      </c>
      <c r="HJ175" s="75">
        <v>0</v>
      </c>
      <c r="HK175" s="75">
        <v>0</v>
      </c>
      <c r="HL175" s="75">
        <v>0</v>
      </c>
      <c r="HM175" s="75">
        <v>0</v>
      </c>
      <c r="HN175" s="75">
        <v>0</v>
      </c>
      <c r="HO175" s="75">
        <v>0</v>
      </c>
      <c r="HP175" s="75">
        <v>0</v>
      </c>
      <c r="HQ175" s="75">
        <v>0</v>
      </c>
      <c r="HR175" s="75">
        <v>0</v>
      </c>
      <c r="HS175" s="51">
        <f t="shared" si="2470"/>
        <v>325220</v>
      </c>
      <c r="HT175" s="51">
        <f t="shared" si="2471"/>
        <v>325220</v>
      </c>
      <c r="HU175" s="51">
        <f t="shared" si="2472"/>
        <v>325220</v>
      </c>
      <c r="HV175" s="51">
        <f t="shared" si="2473"/>
        <v>325220</v>
      </c>
      <c r="HW175" s="51">
        <f t="shared" si="2474"/>
        <v>325220</v>
      </c>
      <c r="HX175" s="51">
        <f t="shared" si="2475"/>
        <v>325220</v>
      </c>
      <c r="HY175" s="51">
        <f t="shared" si="2476"/>
        <v>325220</v>
      </c>
      <c r="HZ175" s="51">
        <f t="shared" si="2477"/>
        <v>325220</v>
      </c>
      <c r="IA175" s="51">
        <f t="shared" si="2478"/>
        <v>325220</v>
      </c>
      <c r="IB175" s="51">
        <f t="shared" si="2479"/>
        <v>328991</v>
      </c>
      <c r="IC175" s="51">
        <f t="shared" si="2480"/>
        <v>339360</v>
      </c>
      <c r="ID175" s="51">
        <f t="shared" si="2481"/>
        <v>339360</v>
      </c>
      <c r="IE175" s="51">
        <f t="shared" si="2482"/>
        <v>339360</v>
      </c>
      <c r="IF175" s="51">
        <f t="shared" si="2483"/>
        <v>339360</v>
      </c>
      <c r="IG175" s="51">
        <f t="shared" si="2484"/>
        <v>339360</v>
      </c>
      <c r="IH175" s="51">
        <f t="shared" si="2485"/>
        <v>339360</v>
      </c>
      <c r="II175" s="51">
        <f t="shared" si="2486"/>
        <v>339360</v>
      </c>
      <c r="IJ175" s="51">
        <f t="shared" si="2487"/>
        <v>339360</v>
      </c>
      <c r="IK175" s="51">
        <f t="shared" si="2488"/>
        <v>339360</v>
      </c>
      <c r="IL175" s="51">
        <f t="shared" si="2489"/>
        <v>339360</v>
      </c>
      <c r="IM175" s="51">
        <f t="shared" si="2490"/>
        <v>339360</v>
      </c>
      <c r="IN175" s="51">
        <f t="shared" si="2491"/>
        <v>343131</v>
      </c>
      <c r="IO175" s="51">
        <f t="shared" si="2492"/>
        <v>353500</v>
      </c>
      <c r="IP175" s="51">
        <f t="shared" si="2493"/>
        <v>353500</v>
      </c>
      <c r="IQ175" s="51">
        <f t="shared" si="2631"/>
        <v>353500</v>
      </c>
      <c r="IR175" s="51">
        <f t="shared" si="2632"/>
        <v>353500</v>
      </c>
      <c r="IS175" s="51">
        <f t="shared" si="2340"/>
        <v>353500</v>
      </c>
      <c r="IT175" s="51">
        <f t="shared" si="2341"/>
        <v>353500</v>
      </c>
      <c r="IU175" s="51">
        <f t="shared" si="2342"/>
        <v>353500</v>
      </c>
      <c r="IV175" s="51">
        <f t="shared" si="2343"/>
        <v>353500</v>
      </c>
      <c r="IW175" s="51">
        <f t="shared" si="1889"/>
        <v>353500</v>
      </c>
      <c r="IX175" s="25">
        <f t="shared" si="2344"/>
        <v>353500</v>
      </c>
      <c r="IY175" s="25">
        <f t="shared" ref="IY175:IY198" si="2633">+EX175+GY175</f>
        <v>353500</v>
      </c>
      <c r="IZ175" s="25">
        <f t="shared" ref="IZ175:IZ198" si="2634">+EY175+GZ175</f>
        <v>360099</v>
      </c>
      <c r="JA175" s="25">
        <f t="shared" si="2502"/>
        <v>378245</v>
      </c>
      <c r="JB175" s="25">
        <f t="shared" si="2498"/>
        <v>378245</v>
      </c>
      <c r="JC175" s="25">
        <f t="shared" si="2499"/>
        <v>0</v>
      </c>
      <c r="JD175" s="25">
        <f t="shared" si="1892"/>
        <v>0</v>
      </c>
      <c r="JE175" s="25">
        <f t="shared" si="1893"/>
        <v>0</v>
      </c>
      <c r="JF175" s="25">
        <f t="shared" si="2500"/>
        <v>0</v>
      </c>
      <c r="JG175" s="25">
        <f t="shared" si="2501"/>
        <v>0</v>
      </c>
      <c r="JH175" s="25">
        <f t="shared" si="2336"/>
        <v>0</v>
      </c>
      <c r="JI175" s="25">
        <f t="shared" si="2337"/>
        <v>0</v>
      </c>
      <c r="JJ175" s="25">
        <f t="shared" si="2494"/>
        <v>0</v>
      </c>
      <c r="JK175" s="25">
        <f t="shared" si="2495"/>
        <v>0</v>
      </c>
      <c r="JL175" s="25">
        <f t="shared" si="2496"/>
        <v>0</v>
      </c>
      <c r="JM175" s="25">
        <f t="shared" si="2497"/>
        <v>0</v>
      </c>
      <c r="JN175" s="25">
        <f t="shared" si="2338"/>
        <v>0</v>
      </c>
      <c r="JO175" s="25">
        <f t="shared" si="2339"/>
        <v>0</v>
      </c>
      <c r="JP175" s="25">
        <f t="shared" si="2593"/>
        <v>0</v>
      </c>
      <c r="JQ175" s="25">
        <f t="shared" si="2594"/>
        <v>0</v>
      </c>
      <c r="JR175" s="25">
        <f t="shared" si="2595"/>
        <v>0</v>
      </c>
      <c r="JS175" s="28">
        <f t="shared" si="1941"/>
        <v>0</v>
      </c>
      <c r="JT175" s="30">
        <f t="shared" si="2301"/>
        <v>230</v>
      </c>
      <c r="JU175" s="30">
        <f t="shared" si="2302"/>
        <v>230</v>
      </c>
      <c r="JV175" s="30">
        <f t="shared" si="2303"/>
        <v>230</v>
      </c>
      <c r="JW175" s="30">
        <f t="shared" si="2304"/>
        <v>230</v>
      </c>
      <c r="JX175" s="30">
        <f t="shared" si="2305"/>
        <v>230</v>
      </c>
      <c r="JY175" s="30">
        <f t="shared" si="2306"/>
        <v>230</v>
      </c>
      <c r="JZ175" s="30">
        <f t="shared" si="2307"/>
        <v>230</v>
      </c>
      <c r="KA175" s="30">
        <f t="shared" si="2308"/>
        <v>230</v>
      </c>
      <c r="KB175" s="30">
        <f t="shared" si="2309"/>
        <v>230</v>
      </c>
      <c r="KC175" s="30">
        <f t="shared" si="2310"/>
        <v>232.66690240452616</v>
      </c>
      <c r="KD175" s="30">
        <f t="shared" si="2311"/>
        <v>240</v>
      </c>
      <c r="KE175" s="30">
        <f t="shared" si="2312"/>
        <v>240</v>
      </c>
      <c r="KF175" s="30">
        <f t="shared" si="2313"/>
        <v>240</v>
      </c>
      <c r="KG175" s="30">
        <f t="shared" si="2314"/>
        <v>240</v>
      </c>
      <c r="KH175" s="30">
        <f t="shared" si="2315"/>
        <v>240</v>
      </c>
      <c r="KI175" s="30">
        <f t="shared" si="2316"/>
        <v>240</v>
      </c>
      <c r="KJ175" s="30">
        <f t="shared" si="2317"/>
        <v>240</v>
      </c>
      <c r="KK175" s="30">
        <f t="shared" si="2318"/>
        <v>240</v>
      </c>
      <c r="KL175" s="30">
        <f t="shared" si="2319"/>
        <v>240</v>
      </c>
      <c r="KM175" s="30">
        <f t="shared" si="2320"/>
        <v>240</v>
      </c>
      <c r="KN175" s="30">
        <f t="shared" si="2321"/>
        <v>240</v>
      </c>
      <c r="KO175" s="30">
        <f t="shared" si="2322"/>
        <v>242.66690240452616</v>
      </c>
      <c r="KP175" s="30">
        <f t="shared" si="2323"/>
        <v>250</v>
      </c>
      <c r="KQ175" s="30">
        <f t="shared" si="2324"/>
        <v>250</v>
      </c>
      <c r="KR175" s="30">
        <f t="shared" si="2325"/>
        <v>250</v>
      </c>
      <c r="KS175" s="30">
        <f t="shared" si="2326"/>
        <v>250</v>
      </c>
      <c r="KT175" s="30">
        <f t="shared" si="2327"/>
        <v>250</v>
      </c>
      <c r="KU175" s="30">
        <f t="shared" si="2328"/>
        <v>250</v>
      </c>
      <c r="KV175" s="30">
        <f t="shared" si="2329"/>
        <v>250</v>
      </c>
      <c r="KW175" s="30">
        <f t="shared" si="2330"/>
        <v>250</v>
      </c>
      <c r="KX175" s="30">
        <f t="shared" si="2331"/>
        <v>250</v>
      </c>
      <c r="KY175" s="30">
        <f t="shared" si="2332"/>
        <v>250</v>
      </c>
      <c r="KZ175" s="30">
        <f t="shared" si="2333"/>
        <v>250</v>
      </c>
      <c r="LA175" s="30">
        <f t="shared" si="2334"/>
        <v>254.66690240452616</v>
      </c>
      <c r="LB175" s="30">
        <f t="shared" si="2334"/>
        <v>267.5</v>
      </c>
      <c r="LC175" s="30">
        <f t="shared" si="2334"/>
        <v>267.5</v>
      </c>
      <c r="LD175" s="30">
        <f t="shared" si="2334"/>
        <v>0</v>
      </c>
      <c r="LE175" s="30">
        <f t="shared" si="2503"/>
        <v>0</v>
      </c>
      <c r="LF175" s="30">
        <f t="shared" si="2503"/>
        <v>0</v>
      </c>
      <c r="LG175" s="30">
        <f t="shared" si="2503"/>
        <v>0</v>
      </c>
      <c r="LH175" s="30">
        <f t="shared" si="2503"/>
        <v>0</v>
      </c>
      <c r="LI175" s="30">
        <f t="shared" si="2503"/>
        <v>0</v>
      </c>
      <c r="LJ175" s="30">
        <f t="shared" si="2503"/>
        <v>0</v>
      </c>
      <c r="LK175" s="30">
        <f t="shared" si="2504"/>
        <v>0</v>
      </c>
      <c r="LL175" s="30">
        <f t="shared" si="2504"/>
        <v>0</v>
      </c>
      <c r="LM175" s="30">
        <f t="shared" si="2504"/>
        <v>0</v>
      </c>
      <c r="LN175" s="30">
        <f t="shared" si="2504"/>
        <v>0</v>
      </c>
      <c r="LO175" s="30">
        <f t="shared" si="2504"/>
        <v>0</v>
      </c>
      <c r="LP175" s="30">
        <f t="shared" si="2504"/>
        <v>0</v>
      </c>
      <c r="LQ175" s="30">
        <f t="shared" si="2504"/>
        <v>0</v>
      </c>
      <c r="LR175" s="30">
        <f t="shared" si="2504"/>
        <v>0</v>
      </c>
      <c r="LS175" s="30">
        <f t="shared" si="2504"/>
        <v>0</v>
      </c>
      <c r="LT175" s="69">
        <f t="shared" si="1976"/>
        <v>0</v>
      </c>
      <c r="LU175" s="40">
        <f t="shared" si="1977"/>
        <v>0</v>
      </c>
      <c r="LV175" s="40">
        <f t="shared" si="1978"/>
        <v>0</v>
      </c>
    </row>
    <row r="176" spans="1:334" x14ac:dyDescent="0.25">
      <c r="A176" s="21">
        <f t="shared" si="1979"/>
        <v>175</v>
      </c>
      <c r="B176" s="22" t="s">
        <v>109</v>
      </c>
      <c r="C176" s="21" t="s">
        <v>608</v>
      </c>
      <c r="D176" s="22" t="s">
        <v>7</v>
      </c>
      <c r="E176" s="23" t="s">
        <v>812</v>
      </c>
      <c r="F176" s="21" t="s">
        <v>1146</v>
      </c>
      <c r="G176" s="23" t="s">
        <v>86</v>
      </c>
      <c r="H176" s="24" t="s">
        <v>289</v>
      </c>
      <c r="I176" s="21" t="s">
        <v>197</v>
      </c>
      <c r="J176" s="94">
        <v>42518</v>
      </c>
      <c r="K176" s="94">
        <v>44262</v>
      </c>
      <c r="L176" s="21" t="s">
        <v>275</v>
      </c>
      <c r="M176" s="51">
        <v>847</v>
      </c>
      <c r="N176" s="51">
        <v>1415</v>
      </c>
      <c r="O176" s="26">
        <v>0.14000000000000001</v>
      </c>
      <c r="P176" s="52"/>
      <c r="Q176" s="52"/>
      <c r="R176" s="52"/>
      <c r="S176" s="52"/>
      <c r="T176" s="51"/>
      <c r="U176" s="51"/>
      <c r="V176" s="51"/>
      <c r="W176" s="51"/>
      <c r="X176" s="51"/>
      <c r="Y176" s="51">
        <v>0</v>
      </c>
      <c r="Z176" s="51">
        <v>0</v>
      </c>
      <c r="AA176" s="51"/>
      <c r="AB176" s="51"/>
      <c r="AC176" s="51"/>
      <c r="AD176" s="51">
        <v>0</v>
      </c>
      <c r="AE176" s="51">
        <v>0</v>
      </c>
      <c r="AF176" s="51">
        <v>0</v>
      </c>
      <c r="AG176" s="51">
        <v>0</v>
      </c>
      <c r="AH176" s="51">
        <v>0</v>
      </c>
      <c r="AI176" s="51">
        <v>0</v>
      </c>
      <c r="AJ176" s="51">
        <v>0</v>
      </c>
      <c r="AK176" s="51">
        <v>0</v>
      </c>
      <c r="AL176" s="51">
        <v>0</v>
      </c>
      <c r="AM176" s="51">
        <v>0</v>
      </c>
      <c r="AN176" s="51">
        <v>883396</v>
      </c>
      <c r="AO176" s="51">
        <v>1484687</v>
      </c>
      <c r="AP176" s="51">
        <v>1086603</v>
      </c>
      <c r="AQ176" s="51">
        <v>2274309</v>
      </c>
      <c r="AR176" s="51">
        <v>1538896</v>
      </c>
      <c r="AS176" s="51">
        <v>812921</v>
      </c>
      <c r="AT176" s="51">
        <v>1089711.1299999999</v>
      </c>
      <c r="AU176" s="51">
        <v>745910.11838086974</v>
      </c>
      <c r="AV176" s="51">
        <v>651900.23913718399</v>
      </c>
      <c r="AW176" s="51">
        <v>1537216</v>
      </c>
      <c r="AX176" s="51">
        <v>1078036</v>
      </c>
      <c r="AY176" s="51">
        <v>1372141.4373333333</v>
      </c>
      <c r="AZ176" s="25">
        <v>0</v>
      </c>
      <c r="BA176" s="25">
        <v>0</v>
      </c>
      <c r="BB176" s="25">
        <v>1322180.58</v>
      </c>
      <c r="BC176" s="25">
        <v>1801411.51</v>
      </c>
      <c r="BD176" s="75">
        <v>1213140</v>
      </c>
      <c r="BE176" s="75">
        <v>910362</v>
      </c>
      <c r="BF176" s="75">
        <v>1158656</v>
      </c>
      <c r="BG176" s="75">
        <v>842789.64</v>
      </c>
      <c r="BH176" s="75">
        <v>1244915</v>
      </c>
      <c r="BI176" s="75">
        <v>1514369.95</v>
      </c>
      <c r="BJ176" s="75">
        <v>1144821</v>
      </c>
      <c r="BK176" s="75">
        <v>906198</v>
      </c>
      <c r="BL176" s="75">
        <v>1160691</v>
      </c>
      <c r="BM176" s="75">
        <v>1060082</v>
      </c>
      <c r="BN176" s="75">
        <v>1552852</v>
      </c>
      <c r="BO176" s="75">
        <v>1138622</v>
      </c>
      <c r="BP176" s="28">
        <f t="shared" si="1902"/>
        <v>1228061.75</v>
      </c>
      <c r="BQ176" s="29">
        <f t="shared" si="2596"/>
        <v>0</v>
      </c>
      <c r="BR176" s="29">
        <f t="shared" si="2597"/>
        <v>0</v>
      </c>
      <c r="BS176" s="29">
        <f t="shared" si="2598"/>
        <v>0</v>
      </c>
      <c r="BT176" s="29">
        <f t="shared" si="2599"/>
        <v>0</v>
      </c>
      <c r="BU176" s="29">
        <f t="shared" si="2600"/>
        <v>0</v>
      </c>
      <c r="BV176" s="29">
        <f t="shared" si="2601"/>
        <v>0</v>
      </c>
      <c r="BW176" s="29">
        <f t="shared" si="2602"/>
        <v>0</v>
      </c>
      <c r="BX176" s="29">
        <f t="shared" si="2603"/>
        <v>0</v>
      </c>
      <c r="BY176" s="29">
        <f t="shared" si="2604"/>
        <v>0</v>
      </c>
      <c r="BZ176" s="29">
        <f t="shared" si="2605"/>
        <v>0</v>
      </c>
      <c r="CA176" s="29">
        <f t="shared" si="2606"/>
        <v>0</v>
      </c>
      <c r="CB176" s="29">
        <f t="shared" si="2607"/>
        <v>0</v>
      </c>
      <c r="CC176" s="29">
        <f t="shared" si="2608"/>
        <v>0</v>
      </c>
      <c r="CD176" s="29">
        <f t="shared" si="2609"/>
        <v>0</v>
      </c>
      <c r="CE176" s="29">
        <f t="shared" si="2610"/>
        <v>0</v>
      </c>
      <c r="CF176" s="29">
        <f t="shared" si="2611"/>
        <v>0</v>
      </c>
      <c r="CG176" s="29">
        <f t="shared" si="2612"/>
        <v>0</v>
      </c>
      <c r="CH176" s="29">
        <f t="shared" si="2613"/>
        <v>0</v>
      </c>
      <c r="CI176" s="29">
        <f t="shared" si="2614"/>
        <v>0</v>
      </c>
      <c r="CJ176" s="29">
        <f t="shared" si="2615"/>
        <v>0</v>
      </c>
      <c r="CK176" s="29">
        <f t="shared" si="2616"/>
        <v>0</v>
      </c>
      <c r="CL176" s="29">
        <f t="shared" si="2617"/>
        <v>0</v>
      </c>
      <c r="CM176" s="29">
        <f t="shared" si="2618"/>
        <v>0</v>
      </c>
      <c r="CN176" s="29">
        <f t="shared" si="2619"/>
        <v>0</v>
      </c>
      <c r="CO176" s="29">
        <f t="shared" si="2620"/>
        <v>1042.9704840613931</v>
      </c>
      <c r="CP176" s="29">
        <f t="shared" si="2621"/>
        <v>1752.8772136953955</v>
      </c>
      <c r="CQ176" s="29">
        <f t="shared" si="2622"/>
        <v>1282.8842975206612</v>
      </c>
      <c r="CR176" s="29">
        <f t="shared" si="2592"/>
        <v>2685.1345926800473</v>
      </c>
      <c r="CS176" s="29">
        <f t="shared" si="2335"/>
        <v>1816.8783943329397</v>
      </c>
      <c r="CT176" s="29">
        <f t="shared" si="2335"/>
        <v>959.76505312868949</v>
      </c>
      <c r="CU176" s="29">
        <f t="shared" si="2335"/>
        <v>1286.5538724911451</v>
      </c>
      <c r="CV176" s="29">
        <f t="shared" si="2335"/>
        <v>880.64949041424995</v>
      </c>
      <c r="CW176" s="29">
        <f t="shared" si="2335"/>
        <v>769.65789744649817</v>
      </c>
      <c r="CX176" s="29">
        <f t="shared" si="2623"/>
        <v>1814.8949232585596</v>
      </c>
      <c r="CY176" s="29">
        <f t="shared" si="2623"/>
        <v>1272.7697756788666</v>
      </c>
      <c r="CZ176" s="29">
        <f t="shared" si="2623"/>
        <v>1620.0016969696969</v>
      </c>
      <c r="DA176" s="29">
        <f t="shared" si="2623"/>
        <v>0</v>
      </c>
      <c r="DB176" s="29">
        <f t="shared" si="2623"/>
        <v>0</v>
      </c>
      <c r="DC176" s="29">
        <f t="shared" si="2623"/>
        <v>1561.0160330578512</v>
      </c>
      <c r="DD176" s="29">
        <f t="shared" si="2623"/>
        <v>2126.8140613931523</v>
      </c>
      <c r="DE176" s="29">
        <f t="shared" si="2624"/>
        <v>1432.2786304604485</v>
      </c>
      <c r="DF176" s="29">
        <f t="shared" si="2625"/>
        <v>1074.8075560802833</v>
      </c>
      <c r="DG176" s="29">
        <f t="shared" si="2626"/>
        <v>1367.952774498229</v>
      </c>
      <c r="DH176" s="29">
        <f t="shared" si="2627"/>
        <v>995.02909090909088</v>
      </c>
      <c r="DI176" s="29">
        <f t="shared" si="2628"/>
        <v>1469.793388429752</v>
      </c>
      <c r="DJ176" s="29">
        <f t="shared" si="2629"/>
        <v>1787.9220188902007</v>
      </c>
      <c r="DK176" s="29">
        <f t="shared" si="2629"/>
        <v>1351.6186540731994</v>
      </c>
      <c r="DL176" s="29">
        <f t="shared" si="2629"/>
        <v>1069.8913813459269</v>
      </c>
      <c r="DM176" s="29">
        <f t="shared" si="2629"/>
        <v>1370.3553719008264</v>
      </c>
      <c r="DN176" s="29">
        <f t="shared" si="2505"/>
        <v>1251.5726092089728</v>
      </c>
      <c r="DO176" s="29">
        <f t="shared" si="2505"/>
        <v>1833.3553719008264</v>
      </c>
      <c r="DP176" s="29">
        <f t="shared" si="2505"/>
        <v>1344.2998819362456</v>
      </c>
      <c r="DQ176" s="105">
        <f t="shared" si="2630"/>
        <v>1449.8958087367178</v>
      </c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>
        <v>233475</v>
      </c>
      <c r="FF176" s="25">
        <v>233475</v>
      </c>
      <c r="FG176" s="25">
        <v>233475</v>
      </c>
      <c r="FH176" s="25">
        <v>233475</v>
      </c>
      <c r="FI176" s="25">
        <v>233475</v>
      </c>
      <c r="FJ176" s="25">
        <v>233475</v>
      </c>
      <c r="FK176" s="25">
        <v>233475</v>
      </c>
      <c r="FL176" s="25">
        <v>233475</v>
      </c>
      <c r="FM176" s="25">
        <v>233475</v>
      </c>
      <c r="FN176" s="25">
        <v>233475</v>
      </c>
      <c r="FO176" s="25">
        <v>235362</v>
      </c>
      <c r="FP176" s="25">
        <v>240550</v>
      </c>
      <c r="FQ176" s="75">
        <v>240550</v>
      </c>
      <c r="FR176" s="28">
        <f t="shared" si="1903"/>
        <v>237484.25</v>
      </c>
      <c r="FS176" s="51"/>
      <c r="FT176" s="51"/>
      <c r="FU176" s="51"/>
      <c r="FV176" s="51"/>
      <c r="FW176" s="51"/>
      <c r="FX176" s="51"/>
      <c r="FY176" s="51"/>
      <c r="FZ176" s="51"/>
      <c r="GA176" s="51"/>
      <c r="GB176" s="51"/>
      <c r="GC176" s="51"/>
      <c r="GD176" s="51"/>
      <c r="GE176" s="51"/>
      <c r="GF176" s="51"/>
      <c r="GG176" s="51"/>
      <c r="GH176" s="51"/>
      <c r="GI176" s="51"/>
      <c r="GJ176" s="51"/>
      <c r="GK176" s="51"/>
      <c r="GL176" s="51"/>
      <c r="GM176" s="51"/>
      <c r="GN176" s="51"/>
      <c r="GO176" s="51"/>
      <c r="GP176" s="51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75">
        <v>0</v>
      </c>
      <c r="HD176" s="75">
        <v>0</v>
      </c>
      <c r="HE176" s="75">
        <v>0</v>
      </c>
      <c r="HF176" s="75">
        <v>0</v>
      </c>
      <c r="HG176" s="75">
        <v>0</v>
      </c>
      <c r="HH176" s="75">
        <v>0</v>
      </c>
      <c r="HI176" s="75">
        <v>0</v>
      </c>
      <c r="HJ176" s="75">
        <v>0</v>
      </c>
      <c r="HK176" s="75">
        <v>0</v>
      </c>
      <c r="HL176" s="75">
        <v>0</v>
      </c>
      <c r="HM176" s="75">
        <v>0</v>
      </c>
      <c r="HN176" s="75">
        <v>0</v>
      </c>
      <c r="HO176" s="75">
        <v>0</v>
      </c>
      <c r="HP176" s="75">
        <v>0</v>
      </c>
      <c r="HQ176" s="75">
        <v>0</v>
      </c>
      <c r="HR176" s="75">
        <v>0</v>
      </c>
      <c r="HS176" s="51">
        <f t="shared" ref="HS176" si="2635">+DR176+FS176</f>
        <v>0</v>
      </c>
      <c r="HT176" s="51">
        <f t="shared" ref="HT176" si="2636">+DS176+FT176</f>
        <v>0</v>
      </c>
      <c r="HU176" s="51">
        <f t="shared" ref="HU176" si="2637">+DT176+FU176</f>
        <v>0</v>
      </c>
      <c r="HV176" s="51">
        <f t="shared" ref="HV176" si="2638">+DU176+FV176</f>
        <v>0</v>
      </c>
      <c r="HW176" s="51">
        <f t="shared" ref="HW176" si="2639">+DV176+FW176</f>
        <v>0</v>
      </c>
      <c r="HX176" s="51">
        <f t="shared" ref="HX176" si="2640">+DW176+FX176</f>
        <v>0</v>
      </c>
      <c r="HY176" s="51">
        <f t="shared" ref="HY176" si="2641">+DX176+FY176</f>
        <v>0</v>
      </c>
      <c r="HZ176" s="51">
        <f t="shared" ref="HZ176" si="2642">+DY176+FZ176</f>
        <v>0</v>
      </c>
      <c r="IA176" s="51">
        <f t="shared" ref="IA176" si="2643">+DZ176+GA176</f>
        <v>0</v>
      </c>
      <c r="IB176" s="51">
        <f t="shared" ref="IB176" si="2644">+EA176+GB176</f>
        <v>0</v>
      </c>
      <c r="IC176" s="51">
        <f t="shared" ref="IC176" si="2645">+EB176+GC176</f>
        <v>0</v>
      </c>
      <c r="ID176" s="51">
        <f t="shared" ref="ID176" si="2646">+EC176+GD176</f>
        <v>0</v>
      </c>
      <c r="IE176" s="51">
        <f t="shared" ref="IE176" si="2647">+ED176+GE176</f>
        <v>0</v>
      </c>
      <c r="IF176" s="51">
        <f t="shared" ref="IF176" si="2648">+EE176+GF176</f>
        <v>0</v>
      </c>
      <c r="IG176" s="51">
        <f t="shared" ref="IG176" si="2649">+EF176+GG176</f>
        <v>0</v>
      </c>
      <c r="IH176" s="51">
        <f t="shared" ref="IH176" si="2650">+EG176+GH176</f>
        <v>0</v>
      </c>
      <c r="II176" s="51">
        <f t="shared" ref="II176" si="2651">+EH176+GI176</f>
        <v>0</v>
      </c>
      <c r="IJ176" s="51">
        <f t="shared" ref="IJ176" si="2652">+EI176+GJ176</f>
        <v>0</v>
      </c>
      <c r="IK176" s="51">
        <f t="shared" ref="IK176" si="2653">+EJ176+GK176</f>
        <v>0</v>
      </c>
      <c r="IL176" s="51">
        <f t="shared" ref="IL176" si="2654">+EK176+GL176</f>
        <v>0</v>
      </c>
      <c r="IM176" s="51">
        <f t="shared" ref="IM176" si="2655">+EL176+GM176</f>
        <v>0</v>
      </c>
      <c r="IN176" s="51">
        <f t="shared" ref="IN176" si="2656">+EM176+GN176</f>
        <v>0</v>
      </c>
      <c r="IO176" s="51">
        <f t="shared" ref="IO176" si="2657">+EN176+GO176</f>
        <v>0</v>
      </c>
      <c r="IP176" s="51">
        <f t="shared" ref="IP176" si="2658">+EO176+GP176</f>
        <v>0</v>
      </c>
      <c r="IQ176" s="51">
        <f t="shared" ref="IQ176" si="2659">+EP176+GQ176</f>
        <v>0</v>
      </c>
      <c r="IR176" s="51">
        <f t="shared" ref="IR176" si="2660">+EQ176+GR176</f>
        <v>0</v>
      </c>
      <c r="IS176" s="51">
        <f t="shared" ref="IS176" si="2661">+ER176+GS176</f>
        <v>0</v>
      </c>
      <c r="IT176" s="51">
        <f t="shared" ref="IT176" si="2662">+ES176+GT176</f>
        <v>0</v>
      </c>
      <c r="IU176" s="51">
        <f t="shared" ref="IU176" si="2663">+ET176+GU176</f>
        <v>0</v>
      </c>
      <c r="IV176" s="51">
        <f t="shared" ref="IV176" si="2664">+EU176+GV176</f>
        <v>0</v>
      </c>
      <c r="IW176" s="51">
        <f t="shared" ref="IW176" si="2665">+EV176+GW176</f>
        <v>0</v>
      </c>
      <c r="IX176" s="25">
        <f t="shared" ref="IX176" si="2666">+EW176+GX176</f>
        <v>0</v>
      </c>
      <c r="IY176" s="25">
        <f t="shared" ref="IY176" si="2667">+EX176+GY176</f>
        <v>0</v>
      </c>
      <c r="IZ176" s="25">
        <f t="shared" ref="IZ176" si="2668">+EY176+GZ176</f>
        <v>0</v>
      </c>
      <c r="JA176" s="25">
        <f t="shared" ref="JA176" si="2669">+EZ176+HA176</f>
        <v>0</v>
      </c>
      <c r="JB176" s="25">
        <f t="shared" ref="JB176" si="2670">+FA176+HB176</f>
        <v>0</v>
      </c>
      <c r="JC176" s="25">
        <f t="shared" ref="JC176" si="2671">+FB176+HC176</f>
        <v>0</v>
      </c>
      <c r="JD176" s="25">
        <f t="shared" ref="JD176" si="2672">+FC176+HD176</f>
        <v>0</v>
      </c>
      <c r="JE176" s="25">
        <f t="shared" ref="JE176" si="2673">+FD176+HE176</f>
        <v>0</v>
      </c>
      <c r="JF176" s="25">
        <f t="shared" ref="JF176" si="2674">+FE176+HF176</f>
        <v>233475</v>
      </c>
      <c r="JG176" s="25">
        <f>+FF176+HG176</f>
        <v>233475</v>
      </c>
      <c r="JH176" s="25">
        <f t="shared" si="2336"/>
        <v>233475</v>
      </c>
      <c r="JI176" s="25">
        <f t="shared" si="2337"/>
        <v>233475</v>
      </c>
      <c r="JJ176" s="25">
        <f t="shared" si="2494"/>
        <v>233475</v>
      </c>
      <c r="JK176" s="25">
        <f t="shared" si="2495"/>
        <v>233475</v>
      </c>
      <c r="JL176" s="25">
        <f t="shared" si="2496"/>
        <v>233475</v>
      </c>
      <c r="JM176" s="25">
        <f t="shared" si="2497"/>
        <v>233475</v>
      </c>
      <c r="JN176" s="25">
        <f t="shared" si="2338"/>
        <v>233475</v>
      </c>
      <c r="JO176" s="25">
        <f t="shared" si="2339"/>
        <v>233475</v>
      </c>
      <c r="JP176" s="25">
        <f t="shared" si="2593"/>
        <v>235362</v>
      </c>
      <c r="JQ176" s="25">
        <f t="shared" si="2594"/>
        <v>240550</v>
      </c>
      <c r="JR176" s="25">
        <f t="shared" si="2595"/>
        <v>240550</v>
      </c>
      <c r="JS176" s="28">
        <f t="shared" si="1941"/>
        <v>237484.25</v>
      </c>
      <c r="JT176" s="30">
        <f t="shared" ref="JT176" si="2675">+HS176/$N176</f>
        <v>0</v>
      </c>
      <c r="JU176" s="30">
        <f t="shared" ref="JU176" si="2676">+HT176/$N176</f>
        <v>0</v>
      </c>
      <c r="JV176" s="30">
        <f t="shared" ref="JV176" si="2677">+HU176/$N176</f>
        <v>0</v>
      </c>
      <c r="JW176" s="30">
        <f t="shared" ref="JW176" si="2678">+HV176/$N176</f>
        <v>0</v>
      </c>
      <c r="JX176" s="30">
        <f t="shared" ref="JX176" si="2679">+HW176/$N176</f>
        <v>0</v>
      </c>
      <c r="JY176" s="30">
        <f t="shared" ref="JY176" si="2680">+HX176/$N176</f>
        <v>0</v>
      </c>
      <c r="JZ176" s="30">
        <f t="shared" ref="JZ176" si="2681">+HY176/$N176</f>
        <v>0</v>
      </c>
      <c r="KA176" s="30">
        <f t="shared" ref="KA176" si="2682">+HZ176/$N176</f>
        <v>0</v>
      </c>
      <c r="KB176" s="30">
        <f t="shared" ref="KB176" si="2683">+IA176/$N176</f>
        <v>0</v>
      </c>
      <c r="KC176" s="30">
        <f t="shared" ref="KC176" si="2684">+IB176/$N176</f>
        <v>0</v>
      </c>
      <c r="KD176" s="30">
        <f t="shared" ref="KD176" si="2685">+IC176/$N176</f>
        <v>0</v>
      </c>
      <c r="KE176" s="30">
        <f t="shared" ref="KE176" si="2686">+ID176/$N176</f>
        <v>0</v>
      </c>
      <c r="KF176" s="30">
        <f t="shared" ref="KF176" si="2687">+IE176/$N176</f>
        <v>0</v>
      </c>
      <c r="KG176" s="30">
        <f t="shared" ref="KG176" si="2688">+IF176/$N176</f>
        <v>0</v>
      </c>
      <c r="KH176" s="30">
        <f t="shared" ref="KH176" si="2689">+IG176/$N176</f>
        <v>0</v>
      </c>
      <c r="KI176" s="30">
        <f t="shared" ref="KI176" si="2690">+IH176/$N176</f>
        <v>0</v>
      </c>
      <c r="KJ176" s="30">
        <f t="shared" ref="KJ176" si="2691">+II176/$N176</f>
        <v>0</v>
      </c>
      <c r="KK176" s="30">
        <f t="shared" ref="KK176" si="2692">+IJ176/$N176</f>
        <v>0</v>
      </c>
      <c r="KL176" s="30">
        <f t="shared" ref="KL176" si="2693">+IK176/$N176</f>
        <v>0</v>
      </c>
      <c r="KM176" s="30">
        <f t="shared" ref="KM176" si="2694">+IL176/$N176</f>
        <v>0</v>
      </c>
      <c r="KN176" s="30">
        <f t="shared" ref="KN176" si="2695">+IM176/$N176</f>
        <v>0</v>
      </c>
      <c r="KO176" s="30">
        <f t="shared" ref="KO176" si="2696">+IN176/$N176</f>
        <v>0</v>
      </c>
      <c r="KP176" s="30">
        <f t="shared" ref="KP176" si="2697">+IO176/$N176</f>
        <v>0</v>
      </c>
      <c r="KQ176" s="30">
        <f t="shared" ref="KQ176" si="2698">+IP176/$N176</f>
        <v>0</v>
      </c>
      <c r="KR176" s="30">
        <f t="shared" ref="KR176" si="2699">+IQ176/$N176</f>
        <v>0</v>
      </c>
      <c r="KS176" s="30">
        <f t="shared" ref="KS176" si="2700">+IR176/$N176</f>
        <v>0</v>
      </c>
      <c r="KT176" s="30">
        <f t="shared" ref="KT176" si="2701">+IS176/$N176</f>
        <v>0</v>
      </c>
      <c r="KU176" s="30">
        <f t="shared" ref="KU176" si="2702">+IT176/$N176</f>
        <v>0</v>
      </c>
      <c r="KV176" s="30">
        <f t="shared" ref="KV176" si="2703">+IU176/$N176</f>
        <v>0</v>
      </c>
      <c r="KW176" s="30">
        <f t="shared" ref="KW176" si="2704">+IV176/$N176</f>
        <v>0</v>
      </c>
      <c r="KX176" s="30">
        <f t="shared" ref="KX176" si="2705">+IW176/$N176</f>
        <v>0</v>
      </c>
      <c r="KY176" s="30">
        <f t="shared" ref="KY176" si="2706">+IX176/$N176</f>
        <v>0</v>
      </c>
      <c r="KZ176" s="30">
        <f t="shared" ref="KZ176:LD176" si="2707">+IY176/$N176</f>
        <v>0</v>
      </c>
      <c r="LA176" s="30">
        <f t="shared" si="2707"/>
        <v>0</v>
      </c>
      <c r="LB176" s="30">
        <f t="shared" si="2707"/>
        <v>0</v>
      </c>
      <c r="LC176" s="30">
        <f t="shared" si="2707"/>
        <v>0</v>
      </c>
      <c r="LD176" s="30">
        <f t="shared" si="2707"/>
        <v>0</v>
      </c>
      <c r="LE176" s="30">
        <f t="shared" ref="LE176" si="2708">+JD176/$N176</f>
        <v>0</v>
      </c>
      <c r="LF176" s="30">
        <f t="shared" ref="LF176" si="2709">+JE176/$N176</f>
        <v>0</v>
      </c>
      <c r="LG176" s="30">
        <f t="shared" ref="LG176" si="2710">+JF176/$N176</f>
        <v>165</v>
      </c>
      <c r="LH176" s="30">
        <f t="shared" ref="LH176:LS176" si="2711">+JG176/$N176</f>
        <v>165</v>
      </c>
      <c r="LI176" s="30">
        <f t="shared" si="2711"/>
        <v>165</v>
      </c>
      <c r="LJ176" s="30">
        <f t="shared" si="2711"/>
        <v>165</v>
      </c>
      <c r="LK176" s="30">
        <f t="shared" si="2711"/>
        <v>165</v>
      </c>
      <c r="LL176" s="30">
        <f t="shared" si="2711"/>
        <v>165</v>
      </c>
      <c r="LM176" s="30">
        <f t="shared" si="2711"/>
        <v>165</v>
      </c>
      <c r="LN176" s="30">
        <f t="shared" si="2711"/>
        <v>165</v>
      </c>
      <c r="LO176" s="30">
        <f t="shared" si="2711"/>
        <v>165</v>
      </c>
      <c r="LP176" s="30">
        <f t="shared" si="2711"/>
        <v>165</v>
      </c>
      <c r="LQ176" s="30">
        <f t="shared" si="2711"/>
        <v>166.33356890459365</v>
      </c>
      <c r="LR176" s="30">
        <f t="shared" si="2711"/>
        <v>170</v>
      </c>
      <c r="LS176" s="30">
        <f t="shared" si="2711"/>
        <v>170</v>
      </c>
      <c r="LT176" s="69">
        <f t="shared" si="1976"/>
        <v>167.83339222614842</v>
      </c>
      <c r="LU176" s="40">
        <f t="shared" si="1977"/>
        <v>170</v>
      </c>
      <c r="LV176" s="40">
        <f t="shared" si="1978"/>
        <v>0</v>
      </c>
    </row>
    <row r="177" spans="1:334" x14ac:dyDescent="0.25">
      <c r="A177" s="21">
        <f t="shared" si="1979"/>
        <v>176</v>
      </c>
      <c r="B177" s="22" t="s">
        <v>109</v>
      </c>
      <c r="C177" s="21" t="s">
        <v>609</v>
      </c>
      <c r="D177" s="22" t="s">
        <v>7</v>
      </c>
      <c r="E177" s="23" t="s">
        <v>1260</v>
      </c>
      <c r="F177" s="21" t="s">
        <v>1260</v>
      </c>
      <c r="G177" s="32" t="s">
        <v>123</v>
      </c>
      <c r="H177" s="24" t="s">
        <v>281</v>
      </c>
      <c r="I177" s="21" t="s">
        <v>197</v>
      </c>
      <c r="J177" s="94">
        <v>41297</v>
      </c>
      <c r="K177" s="94"/>
      <c r="L177" s="21" t="s">
        <v>275</v>
      </c>
      <c r="M177" s="51">
        <v>907</v>
      </c>
      <c r="N177" s="51">
        <v>1515</v>
      </c>
      <c r="O177" s="26">
        <v>0.22</v>
      </c>
      <c r="P177" s="52">
        <v>415022</v>
      </c>
      <c r="Q177" s="52">
        <v>439321.28</v>
      </c>
      <c r="R177" s="52">
        <v>405426.52</v>
      </c>
      <c r="S177" s="52">
        <v>669414.95000000007</v>
      </c>
      <c r="T177" s="51">
        <v>571767.49999999988</v>
      </c>
      <c r="U177" s="51">
        <v>497668.87</v>
      </c>
      <c r="V177" s="51">
        <v>326190.84000000003</v>
      </c>
      <c r="W177" s="51">
        <v>296062.90999999992</v>
      </c>
      <c r="X177" s="51">
        <v>451020.02000000008</v>
      </c>
      <c r="Y177" s="51">
        <v>530106.04</v>
      </c>
      <c r="Z177" s="51">
        <v>306118.36</v>
      </c>
      <c r="AA177" s="51">
        <v>239118.20999999996</v>
      </c>
      <c r="AB177" s="51">
        <v>333522.9200000001</v>
      </c>
      <c r="AC177" s="51">
        <v>326416.41000000003</v>
      </c>
      <c r="AD177" s="51">
        <v>171429.85</v>
      </c>
      <c r="AE177" s="51">
        <v>523702.24</v>
      </c>
      <c r="AF177" s="51">
        <v>324424</v>
      </c>
      <c r="AG177" s="51">
        <v>295755.13</v>
      </c>
      <c r="AH177" s="51">
        <v>362917</v>
      </c>
      <c r="AI177" s="51">
        <v>231207</v>
      </c>
      <c r="AJ177" s="51">
        <v>486511</v>
      </c>
      <c r="AK177" s="51">
        <v>565348</v>
      </c>
      <c r="AL177" s="51">
        <v>340860.01</v>
      </c>
      <c r="AM177" s="51">
        <v>373851.25</v>
      </c>
      <c r="AN177" s="51">
        <v>371725.72</v>
      </c>
      <c r="AO177" s="51">
        <v>364049.14</v>
      </c>
      <c r="AP177" s="51">
        <v>0</v>
      </c>
      <c r="AQ177" s="51">
        <v>0</v>
      </c>
      <c r="AR177" s="51">
        <v>0</v>
      </c>
      <c r="AS177" s="51">
        <v>0</v>
      </c>
      <c r="AT177" s="51">
        <v>0</v>
      </c>
      <c r="AU177" s="25">
        <v>0</v>
      </c>
      <c r="AV177" s="25">
        <v>0</v>
      </c>
      <c r="AW177" s="25">
        <v>0</v>
      </c>
      <c r="AX177" s="25">
        <v>0</v>
      </c>
      <c r="AY177" s="25">
        <v>0</v>
      </c>
      <c r="AZ177" s="25">
        <v>0</v>
      </c>
      <c r="BA177" s="25">
        <v>0</v>
      </c>
      <c r="BB177" s="25">
        <v>0</v>
      </c>
      <c r="BC177" s="25">
        <v>0</v>
      </c>
      <c r="BD177" s="75">
        <v>0</v>
      </c>
      <c r="BE177" s="75">
        <v>0</v>
      </c>
      <c r="BF177" s="75">
        <v>0</v>
      </c>
      <c r="BG177" s="75">
        <v>0</v>
      </c>
      <c r="BH177" s="75">
        <v>0</v>
      </c>
      <c r="BI177" s="75">
        <v>0</v>
      </c>
      <c r="BJ177" s="75">
        <v>0</v>
      </c>
      <c r="BK177" s="75">
        <v>0</v>
      </c>
      <c r="BL177" s="75">
        <v>0</v>
      </c>
      <c r="BM177" s="75">
        <v>0</v>
      </c>
      <c r="BN177" s="75">
        <v>0</v>
      </c>
      <c r="BO177" s="75">
        <v>0</v>
      </c>
      <c r="BP177" s="28">
        <f t="shared" si="1902"/>
        <v>0</v>
      </c>
      <c r="BQ177" s="29">
        <f t="shared" si="2596"/>
        <v>457.57662624035282</v>
      </c>
      <c r="BR177" s="29">
        <f t="shared" si="2597"/>
        <v>484.36745314222713</v>
      </c>
      <c r="BS177" s="29">
        <f t="shared" si="2598"/>
        <v>446.99726571113564</v>
      </c>
      <c r="BT177" s="29">
        <f t="shared" si="2599"/>
        <v>738.05396912899675</v>
      </c>
      <c r="BU177" s="29">
        <f t="shared" si="2600"/>
        <v>630.39415656008805</v>
      </c>
      <c r="BV177" s="29">
        <f t="shared" si="2601"/>
        <v>548.69776185226021</v>
      </c>
      <c r="BW177" s="29">
        <f t="shared" si="2602"/>
        <v>359.63708930540247</v>
      </c>
      <c r="BX177" s="29">
        <f t="shared" si="2603"/>
        <v>326.41996692392496</v>
      </c>
      <c r="BY177" s="29">
        <f t="shared" si="2604"/>
        <v>497.26573318632865</v>
      </c>
      <c r="BZ177" s="29">
        <f t="shared" si="2605"/>
        <v>584.46090407938266</v>
      </c>
      <c r="CA177" s="29">
        <f t="shared" si="2606"/>
        <v>337.50646085997795</v>
      </c>
      <c r="CB177" s="29">
        <f t="shared" si="2607"/>
        <v>263.63639470782795</v>
      </c>
      <c r="CC177" s="29">
        <f t="shared" si="2608"/>
        <v>367.72097023153265</v>
      </c>
      <c r="CD177" s="29">
        <f t="shared" si="2609"/>
        <v>359.8857883131202</v>
      </c>
      <c r="CE177" s="29">
        <f t="shared" si="2610"/>
        <v>189.00755237045203</v>
      </c>
      <c r="CF177" s="29">
        <f t="shared" si="2611"/>
        <v>577.40048511576629</v>
      </c>
      <c r="CG177" s="29">
        <f t="shared" si="2612"/>
        <v>357.6890848952591</v>
      </c>
      <c r="CH177" s="29">
        <f t="shared" si="2613"/>
        <v>326.08062844542451</v>
      </c>
      <c r="CI177" s="29">
        <f t="shared" si="2614"/>
        <v>400.12899669239249</v>
      </c>
      <c r="CJ177" s="29">
        <f t="shared" si="2615"/>
        <v>254.91400220507165</v>
      </c>
      <c r="CK177" s="29">
        <f t="shared" si="2616"/>
        <v>536.39581036383686</v>
      </c>
      <c r="CL177" s="29">
        <f t="shared" si="2617"/>
        <v>623.31642778390301</v>
      </c>
      <c r="CM177" s="29">
        <f t="shared" si="2618"/>
        <v>375.81037486218304</v>
      </c>
      <c r="CN177" s="29">
        <f t="shared" si="2619"/>
        <v>412.18439911797134</v>
      </c>
      <c r="CO177" s="29">
        <f t="shared" si="2620"/>
        <v>409.84092613009921</v>
      </c>
      <c r="CP177" s="29">
        <f t="shared" si="2621"/>
        <v>401.3772216097023</v>
      </c>
      <c r="CQ177" s="29">
        <f t="shared" si="2622"/>
        <v>0</v>
      </c>
      <c r="CR177" s="29">
        <f t="shared" si="2592"/>
        <v>0</v>
      </c>
      <c r="CS177" s="29">
        <f t="shared" si="2335"/>
        <v>0</v>
      </c>
      <c r="CT177" s="29">
        <f t="shared" si="2335"/>
        <v>0</v>
      </c>
      <c r="CU177" s="29">
        <f t="shared" si="2335"/>
        <v>0</v>
      </c>
      <c r="CV177" s="29">
        <f t="shared" si="2335"/>
        <v>0</v>
      </c>
      <c r="CW177" s="29">
        <f t="shared" si="2335"/>
        <v>0</v>
      </c>
      <c r="CX177" s="29">
        <f t="shared" si="2623"/>
        <v>0</v>
      </c>
      <c r="CY177" s="29">
        <f t="shared" si="2623"/>
        <v>0</v>
      </c>
      <c r="CZ177" s="29">
        <f t="shared" si="2623"/>
        <v>0</v>
      </c>
      <c r="DA177" s="29">
        <f t="shared" si="2623"/>
        <v>0</v>
      </c>
      <c r="DB177" s="29">
        <f t="shared" si="2623"/>
        <v>0</v>
      </c>
      <c r="DC177" s="29">
        <f t="shared" si="2623"/>
        <v>0</v>
      </c>
      <c r="DD177" s="29">
        <f t="shared" si="2623"/>
        <v>0</v>
      </c>
      <c r="DE177" s="29">
        <f t="shared" si="2624"/>
        <v>0</v>
      </c>
      <c r="DF177" s="29">
        <f t="shared" si="2625"/>
        <v>0</v>
      </c>
      <c r="DG177" s="29">
        <f t="shared" si="2626"/>
        <v>0</v>
      </c>
      <c r="DH177" s="29">
        <f t="shared" si="2627"/>
        <v>0</v>
      </c>
      <c r="DI177" s="29">
        <f t="shared" si="2628"/>
        <v>0</v>
      </c>
      <c r="DJ177" s="29">
        <f t="shared" si="2629"/>
        <v>0</v>
      </c>
      <c r="DK177" s="29">
        <f t="shared" si="2629"/>
        <v>0</v>
      </c>
      <c r="DL177" s="29">
        <f t="shared" si="2629"/>
        <v>0</v>
      </c>
      <c r="DM177" s="29">
        <f t="shared" si="2629"/>
        <v>0</v>
      </c>
      <c r="DN177" s="29">
        <f t="shared" si="2505"/>
        <v>0</v>
      </c>
      <c r="DO177" s="29">
        <f t="shared" si="2505"/>
        <v>0</v>
      </c>
      <c r="DP177" s="29">
        <f t="shared" si="2505"/>
        <v>0</v>
      </c>
      <c r="DQ177" s="105">
        <f t="shared" si="2630"/>
        <v>0</v>
      </c>
      <c r="DR177" s="51">
        <v>189375</v>
      </c>
      <c r="DS177" s="51">
        <v>189375</v>
      </c>
      <c r="DT177" s="51">
        <v>189375</v>
      </c>
      <c r="DU177" s="51">
        <v>189375</v>
      </c>
      <c r="DV177" s="51">
        <v>189375</v>
      </c>
      <c r="DW177" s="51">
        <v>189375</v>
      </c>
      <c r="DX177" s="51">
        <v>189375</v>
      </c>
      <c r="DY177" s="51">
        <v>189375</v>
      </c>
      <c r="DZ177" s="51">
        <v>189375</v>
      </c>
      <c r="EA177" s="51">
        <v>193415</v>
      </c>
      <c r="EB177" s="51">
        <v>204525</v>
      </c>
      <c r="EC177" s="51">
        <v>204525</v>
      </c>
      <c r="ED177" s="51">
        <v>204525</v>
      </c>
      <c r="EE177" s="51">
        <v>204525</v>
      </c>
      <c r="EF177" s="51">
        <v>204525</v>
      </c>
      <c r="EG177" s="51">
        <v>204525</v>
      </c>
      <c r="EH177" s="51">
        <v>204525</v>
      </c>
      <c r="EI177" s="51">
        <v>204525</v>
      </c>
      <c r="EJ177" s="51">
        <v>204525</v>
      </c>
      <c r="EK177" s="51">
        <v>204525</v>
      </c>
      <c r="EL177" s="51">
        <v>204525</v>
      </c>
      <c r="EM177" s="51">
        <v>214625</v>
      </c>
      <c r="EN177" s="51">
        <v>242400</v>
      </c>
      <c r="EO177" s="51">
        <v>0</v>
      </c>
      <c r="EP177" s="25">
        <v>0</v>
      </c>
      <c r="EQ177" s="25">
        <v>0</v>
      </c>
      <c r="ER177" s="25">
        <v>0</v>
      </c>
      <c r="ES177" s="25">
        <v>0</v>
      </c>
      <c r="ET177" s="25">
        <v>0</v>
      </c>
      <c r="EU177" s="25">
        <v>0</v>
      </c>
      <c r="EV177" s="25">
        <v>0</v>
      </c>
      <c r="EW177" s="25">
        <v>0</v>
      </c>
      <c r="EX177" s="25">
        <v>0</v>
      </c>
      <c r="EY177" s="25">
        <v>0</v>
      </c>
      <c r="EZ177" s="25">
        <v>0</v>
      </c>
      <c r="FA177" s="25">
        <v>0</v>
      </c>
      <c r="FB177" s="25">
        <v>0</v>
      </c>
      <c r="FC177" s="25">
        <v>0</v>
      </c>
      <c r="FD177" s="25">
        <v>0</v>
      </c>
      <c r="FE177" s="25">
        <v>0</v>
      </c>
      <c r="FF177" s="25">
        <v>0</v>
      </c>
      <c r="FG177" s="25">
        <v>0</v>
      </c>
      <c r="FH177" s="25">
        <v>0</v>
      </c>
      <c r="FI177" s="25">
        <v>0</v>
      </c>
      <c r="FJ177" s="25">
        <v>0</v>
      </c>
      <c r="FK177" s="25">
        <v>0</v>
      </c>
      <c r="FL177" s="25">
        <v>0</v>
      </c>
      <c r="FM177" s="25">
        <v>0</v>
      </c>
      <c r="FN177" s="25">
        <v>0</v>
      </c>
      <c r="FO177" s="25">
        <v>0</v>
      </c>
      <c r="FP177" s="25">
        <v>0</v>
      </c>
      <c r="FQ177" s="75">
        <v>0</v>
      </c>
      <c r="FR177" s="28">
        <f t="shared" si="1903"/>
        <v>0</v>
      </c>
      <c r="FS177" s="51">
        <v>0</v>
      </c>
      <c r="FT177" s="51">
        <v>0</v>
      </c>
      <c r="FU177" s="51">
        <v>0</v>
      </c>
      <c r="FV177" s="51">
        <v>0</v>
      </c>
      <c r="FW177" s="51">
        <v>0</v>
      </c>
      <c r="FX177" s="51">
        <v>0</v>
      </c>
      <c r="FY177" s="51">
        <v>0</v>
      </c>
      <c r="FZ177" s="51">
        <v>0</v>
      </c>
      <c r="GA177" s="51">
        <v>0</v>
      </c>
      <c r="GB177" s="51">
        <v>0</v>
      </c>
      <c r="GC177" s="51">
        <v>0</v>
      </c>
      <c r="GD177" s="51">
        <v>0</v>
      </c>
      <c r="GE177" s="51">
        <v>0</v>
      </c>
      <c r="GF177" s="51">
        <v>0</v>
      </c>
      <c r="GG177" s="51">
        <v>0</v>
      </c>
      <c r="GH177" s="51">
        <v>0</v>
      </c>
      <c r="GI177" s="51">
        <v>0</v>
      </c>
      <c r="GJ177" s="51">
        <v>0</v>
      </c>
      <c r="GK177" s="51">
        <v>0</v>
      </c>
      <c r="GL177" s="51">
        <v>0</v>
      </c>
      <c r="GM177" s="51">
        <v>0</v>
      </c>
      <c r="GN177" s="51">
        <v>0</v>
      </c>
      <c r="GO177" s="51">
        <v>0</v>
      </c>
      <c r="GP177" s="51">
        <v>0</v>
      </c>
      <c r="GQ177" s="25">
        <v>0</v>
      </c>
      <c r="GR177" s="25">
        <v>0</v>
      </c>
      <c r="GS177" s="25">
        <v>0</v>
      </c>
      <c r="GT177" s="25">
        <v>0</v>
      </c>
      <c r="GU177" s="25">
        <v>0</v>
      </c>
      <c r="GV177" s="25">
        <v>0</v>
      </c>
      <c r="GW177" s="25">
        <v>0</v>
      </c>
      <c r="GX177" s="25">
        <v>0</v>
      </c>
      <c r="GY177" s="25">
        <v>0</v>
      </c>
      <c r="GZ177" s="25">
        <v>0</v>
      </c>
      <c r="HA177" s="25">
        <v>0</v>
      </c>
      <c r="HB177" s="25">
        <v>0</v>
      </c>
      <c r="HC177" s="75">
        <v>0</v>
      </c>
      <c r="HD177" s="75">
        <v>0</v>
      </c>
      <c r="HE177" s="75">
        <v>0</v>
      </c>
      <c r="HF177" s="75">
        <v>0</v>
      </c>
      <c r="HG177" s="75">
        <v>0</v>
      </c>
      <c r="HH177" s="75">
        <v>0</v>
      </c>
      <c r="HI177" s="75">
        <v>0</v>
      </c>
      <c r="HJ177" s="75">
        <v>0</v>
      </c>
      <c r="HK177" s="75">
        <v>0</v>
      </c>
      <c r="HL177" s="75">
        <v>0</v>
      </c>
      <c r="HM177" s="75">
        <v>0</v>
      </c>
      <c r="HN177" s="75">
        <v>0</v>
      </c>
      <c r="HO177" s="75">
        <v>0</v>
      </c>
      <c r="HP177" s="75">
        <v>0</v>
      </c>
      <c r="HQ177" s="75">
        <v>0</v>
      </c>
      <c r="HR177" s="75">
        <v>0</v>
      </c>
      <c r="HS177" s="51">
        <f t="shared" si="2470"/>
        <v>189375</v>
      </c>
      <c r="HT177" s="51">
        <f t="shared" si="2471"/>
        <v>189375</v>
      </c>
      <c r="HU177" s="51">
        <f t="shared" si="2472"/>
        <v>189375</v>
      </c>
      <c r="HV177" s="51">
        <f t="shared" si="2473"/>
        <v>189375</v>
      </c>
      <c r="HW177" s="51">
        <f t="shared" si="2474"/>
        <v>189375</v>
      </c>
      <c r="HX177" s="51">
        <f t="shared" si="2475"/>
        <v>189375</v>
      </c>
      <c r="HY177" s="51">
        <f t="shared" si="2476"/>
        <v>189375</v>
      </c>
      <c r="HZ177" s="51">
        <f t="shared" si="2477"/>
        <v>189375</v>
      </c>
      <c r="IA177" s="51">
        <f t="shared" si="2478"/>
        <v>189375</v>
      </c>
      <c r="IB177" s="51">
        <f t="shared" si="2479"/>
        <v>193415</v>
      </c>
      <c r="IC177" s="51">
        <f t="shared" si="2480"/>
        <v>204525</v>
      </c>
      <c r="ID177" s="51">
        <f t="shared" si="2481"/>
        <v>204525</v>
      </c>
      <c r="IE177" s="51">
        <f t="shared" si="2482"/>
        <v>204525</v>
      </c>
      <c r="IF177" s="51">
        <f t="shared" si="2483"/>
        <v>204525</v>
      </c>
      <c r="IG177" s="51">
        <f t="shared" si="2484"/>
        <v>204525</v>
      </c>
      <c r="IH177" s="51">
        <f t="shared" si="2485"/>
        <v>204525</v>
      </c>
      <c r="II177" s="51">
        <f t="shared" si="2486"/>
        <v>204525</v>
      </c>
      <c r="IJ177" s="51">
        <f t="shared" si="2487"/>
        <v>204525</v>
      </c>
      <c r="IK177" s="51">
        <f t="shared" si="2488"/>
        <v>204525</v>
      </c>
      <c r="IL177" s="51">
        <f t="shared" si="2489"/>
        <v>204525</v>
      </c>
      <c r="IM177" s="51">
        <f t="shared" si="2490"/>
        <v>204525</v>
      </c>
      <c r="IN177" s="51">
        <f t="shared" si="2491"/>
        <v>214625</v>
      </c>
      <c r="IO177" s="51">
        <f t="shared" si="2492"/>
        <v>242400</v>
      </c>
      <c r="IP177" s="51">
        <f t="shared" si="2493"/>
        <v>0</v>
      </c>
      <c r="IQ177" s="51">
        <f t="shared" si="2631"/>
        <v>0</v>
      </c>
      <c r="IR177" s="51">
        <f t="shared" si="2632"/>
        <v>0</v>
      </c>
      <c r="IS177" s="51">
        <f t="shared" si="2340"/>
        <v>0</v>
      </c>
      <c r="IT177" s="51">
        <f t="shared" si="2341"/>
        <v>0</v>
      </c>
      <c r="IU177" s="51">
        <f t="shared" si="2342"/>
        <v>0</v>
      </c>
      <c r="IV177" s="51">
        <f t="shared" si="2343"/>
        <v>0</v>
      </c>
      <c r="IW177" s="51">
        <f t="shared" si="1889"/>
        <v>0</v>
      </c>
      <c r="IX177" s="25">
        <f t="shared" si="2344"/>
        <v>0</v>
      </c>
      <c r="IY177" s="25">
        <f t="shared" si="2633"/>
        <v>0</v>
      </c>
      <c r="IZ177" s="25">
        <f t="shared" si="2634"/>
        <v>0</v>
      </c>
      <c r="JA177" s="25">
        <f t="shared" si="2502"/>
        <v>0</v>
      </c>
      <c r="JB177" s="25">
        <f t="shared" si="2498"/>
        <v>0</v>
      </c>
      <c r="JC177" s="25">
        <f t="shared" si="2499"/>
        <v>0</v>
      </c>
      <c r="JD177" s="25">
        <f t="shared" si="1892"/>
        <v>0</v>
      </c>
      <c r="JE177" s="25">
        <f t="shared" si="1893"/>
        <v>0</v>
      </c>
      <c r="JF177" s="25">
        <f t="shared" ref="JF177:JF212" si="2712">+FE177+HF177</f>
        <v>0</v>
      </c>
      <c r="JG177" s="25">
        <f t="shared" ref="JG177:JG212" si="2713">+FF177+HG177</f>
        <v>0</v>
      </c>
      <c r="JH177" s="25">
        <f t="shared" si="2336"/>
        <v>0</v>
      </c>
      <c r="JI177" s="25">
        <f t="shared" si="2337"/>
        <v>0</v>
      </c>
      <c r="JJ177" s="25">
        <f t="shared" si="2494"/>
        <v>0</v>
      </c>
      <c r="JK177" s="25">
        <f t="shared" si="2495"/>
        <v>0</v>
      </c>
      <c r="JL177" s="25">
        <f t="shared" si="2496"/>
        <v>0</v>
      </c>
      <c r="JM177" s="25">
        <f t="shared" si="2497"/>
        <v>0</v>
      </c>
      <c r="JN177" s="25">
        <f t="shared" si="2338"/>
        <v>0</v>
      </c>
      <c r="JO177" s="25">
        <f t="shared" si="2339"/>
        <v>0</v>
      </c>
      <c r="JP177" s="25">
        <f t="shared" si="2593"/>
        <v>0</v>
      </c>
      <c r="JQ177" s="25">
        <f t="shared" si="2594"/>
        <v>0</v>
      </c>
      <c r="JR177" s="25">
        <f t="shared" si="2595"/>
        <v>0</v>
      </c>
      <c r="JS177" s="28">
        <f t="shared" si="1941"/>
        <v>0</v>
      </c>
      <c r="JT177" s="30">
        <f t="shared" si="2301"/>
        <v>125</v>
      </c>
      <c r="JU177" s="30">
        <f t="shared" si="2302"/>
        <v>125</v>
      </c>
      <c r="JV177" s="30">
        <f t="shared" si="2303"/>
        <v>125</v>
      </c>
      <c r="JW177" s="30">
        <f t="shared" si="2304"/>
        <v>125</v>
      </c>
      <c r="JX177" s="30">
        <f t="shared" si="2305"/>
        <v>125</v>
      </c>
      <c r="JY177" s="30">
        <f t="shared" si="2306"/>
        <v>125</v>
      </c>
      <c r="JZ177" s="30">
        <f t="shared" si="2307"/>
        <v>125</v>
      </c>
      <c r="KA177" s="30">
        <f t="shared" si="2308"/>
        <v>125</v>
      </c>
      <c r="KB177" s="30">
        <f t="shared" si="2309"/>
        <v>125</v>
      </c>
      <c r="KC177" s="30">
        <f t="shared" si="2310"/>
        <v>127.66666666666667</v>
      </c>
      <c r="KD177" s="30">
        <f t="shared" si="2311"/>
        <v>135</v>
      </c>
      <c r="KE177" s="30">
        <f t="shared" si="2312"/>
        <v>135</v>
      </c>
      <c r="KF177" s="30">
        <f t="shared" si="2313"/>
        <v>135</v>
      </c>
      <c r="KG177" s="30">
        <f t="shared" si="2314"/>
        <v>135</v>
      </c>
      <c r="KH177" s="30">
        <f t="shared" si="2315"/>
        <v>135</v>
      </c>
      <c r="KI177" s="30">
        <f t="shared" si="2316"/>
        <v>135</v>
      </c>
      <c r="KJ177" s="30">
        <f t="shared" si="2317"/>
        <v>135</v>
      </c>
      <c r="KK177" s="30">
        <f t="shared" si="2318"/>
        <v>135</v>
      </c>
      <c r="KL177" s="30">
        <f t="shared" si="2319"/>
        <v>135</v>
      </c>
      <c r="KM177" s="30">
        <f t="shared" si="2320"/>
        <v>135</v>
      </c>
      <c r="KN177" s="30">
        <f t="shared" si="2321"/>
        <v>135</v>
      </c>
      <c r="KO177" s="30">
        <f t="shared" si="2322"/>
        <v>141.66666666666666</v>
      </c>
      <c r="KP177" s="30">
        <f t="shared" si="2323"/>
        <v>160</v>
      </c>
      <c r="KQ177" s="30">
        <f t="shared" si="2324"/>
        <v>0</v>
      </c>
      <c r="KR177" s="30">
        <f t="shared" si="2325"/>
        <v>0</v>
      </c>
      <c r="KS177" s="30">
        <f t="shared" si="2326"/>
        <v>0</v>
      </c>
      <c r="KT177" s="30">
        <f t="shared" si="2327"/>
        <v>0</v>
      </c>
      <c r="KU177" s="30">
        <f t="shared" si="2328"/>
        <v>0</v>
      </c>
      <c r="KV177" s="30">
        <f t="shared" si="2329"/>
        <v>0</v>
      </c>
      <c r="KW177" s="30">
        <f t="shared" si="2330"/>
        <v>0</v>
      </c>
      <c r="KX177" s="30">
        <f t="shared" si="2331"/>
        <v>0</v>
      </c>
      <c r="KY177" s="30">
        <f t="shared" si="2332"/>
        <v>0</v>
      </c>
      <c r="KZ177" s="30">
        <f t="shared" si="2333"/>
        <v>0</v>
      </c>
      <c r="LA177" s="30">
        <f t="shared" si="2334"/>
        <v>0</v>
      </c>
      <c r="LB177" s="30">
        <f t="shared" si="2334"/>
        <v>0</v>
      </c>
      <c r="LC177" s="30">
        <f t="shared" si="2334"/>
        <v>0</v>
      </c>
      <c r="LD177" s="30">
        <f t="shared" si="2334"/>
        <v>0</v>
      </c>
      <c r="LE177" s="30">
        <f t="shared" si="2503"/>
        <v>0</v>
      </c>
      <c r="LF177" s="30">
        <f t="shared" si="2503"/>
        <v>0</v>
      </c>
      <c r="LG177" s="30">
        <f t="shared" si="2503"/>
        <v>0</v>
      </c>
      <c r="LH177" s="30">
        <f t="shared" si="2503"/>
        <v>0</v>
      </c>
      <c r="LI177" s="30">
        <f t="shared" si="2503"/>
        <v>0</v>
      </c>
      <c r="LJ177" s="30">
        <f t="shared" si="2503"/>
        <v>0</v>
      </c>
      <c r="LK177" s="30">
        <f t="shared" si="2504"/>
        <v>0</v>
      </c>
      <c r="LL177" s="30">
        <f t="shared" si="2504"/>
        <v>0</v>
      </c>
      <c r="LM177" s="30">
        <f t="shared" si="2504"/>
        <v>0</v>
      </c>
      <c r="LN177" s="30">
        <f t="shared" si="2504"/>
        <v>0</v>
      </c>
      <c r="LO177" s="30">
        <f t="shared" si="2504"/>
        <v>0</v>
      </c>
      <c r="LP177" s="30">
        <f t="shared" si="2504"/>
        <v>0</v>
      </c>
      <c r="LQ177" s="30">
        <f t="shared" si="2504"/>
        <v>0</v>
      </c>
      <c r="LR177" s="30">
        <f t="shared" si="2504"/>
        <v>0</v>
      </c>
      <c r="LS177" s="30">
        <f t="shared" si="2504"/>
        <v>0</v>
      </c>
      <c r="LT177" s="69">
        <f t="shared" si="1976"/>
        <v>0</v>
      </c>
      <c r="LU177" s="40">
        <f t="shared" si="1977"/>
        <v>0</v>
      </c>
      <c r="LV177" s="40">
        <f t="shared" si="1978"/>
        <v>0</v>
      </c>
    </row>
    <row r="178" spans="1:334" x14ac:dyDescent="0.25">
      <c r="A178" s="21">
        <f t="shared" si="1979"/>
        <v>177</v>
      </c>
      <c r="B178" s="22" t="s">
        <v>109</v>
      </c>
      <c r="C178" s="21" t="s">
        <v>609</v>
      </c>
      <c r="D178" s="22" t="s">
        <v>7</v>
      </c>
      <c r="E178" s="23" t="s">
        <v>801</v>
      </c>
      <c r="F178" s="21" t="s">
        <v>1048</v>
      </c>
      <c r="G178" s="23" t="s">
        <v>478</v>
      </c>
      <c r="H178" s="24" t="s">
        <v>281</v>
      </c>
      <c r="I178" s="21" t="s">
        <v>196</v>
      </c>
      <c r="J178" s="94">
        <v>42300</v>
      </c>
      <c r="K178" s="94">
        <v>44018</v>
      </c>
      <c r="L178" s="21" t="s">
        <v>275</v>
      </c>
      <c r="M178" s="51">
        <v>907</v>
      </c>
      <c r="N178" s="51">
        <v>1515</v>
      </c>
      <c r="O178" s="26">
        <v>0.15</v>
      </c>
      <c r="P178" s="52"/>
      <c r="Q178" s="52"/>
      <c r="R178" s="52"/>
      <c r="S178" s="52"/>
      <c r="T178" s="51"/>
      <c r="U178" s="51"/>
      <c r="V178" s="51"/>
      <c r="W178" s="51"/>
      <c r="X178" s="51"/>
      <c r="Y178" s="51">
        <v>0</v>
      </c>
      <c r="Z178" s="51">
        <v>0</v>
      </c>
      <c r="AA178" s="51"/>
      <c r="AB178" s="51"/>
      <c r="AC178" s="51"/>
      <c r="AD178" s="51">
        <v>0</v>
      </c>
      <c r="AE178" s="51">
        <v>0</v>
      </c>
      <c r="AF178" s="51">
        <v>0</v>
      </c>
      <c r="AG178" s="51">
        <v>0</v>
      </c>
      <c r="AH178" s="51">
        <v>0</v>
      </c>
      <c r="AI178" s="51">
        <v>0</v>
      </c>
      <c r="AJ178" s="51">
        <v>0</v>
      </c>
      <c r="AK178" s="51">
        <v>0</v>
      </c>
      <c r="AL178" s="51">
        <v>0</v>
      </c>
      <c r="AM178" s="51">
        <v>0</v>
      </c>
      <c r="AN178" s="51">
        <v>0</v>
      </c>
      <c r="AO178" s="51">
        <v>0</v>
      </c>
      <c r="AP178" s="51">
        <v>0</v>
      </c>
      <c r="AQ178" s="51">
        <v>0</v>
      </c>
      <c r="AR178" s="51">
        <v>0</v>
      </c>
      <c r="AS178" s="51">
        <v>0</v>
      </c>
      <c r="AT178" s="51">
        <v>0</v>
      </c>
      <c r="AU178" s="25">
        <v>400000</v>
      </c>
      <c r="AV178" s="25">
        <v>600000</v>
      </c>
      <c r="AW178" s="25">
        <v>919080</v>
      </c>
      <c r="AX178" s="25">
        <v>602000</v>
      </c>
      <c r="AY178" s="25">
        <v>862399.99999999988</v>
      </c>
      <c r="AZ178" s="25">
        <v>762799</v>
      </c>
      <c r="BA178" s="25">
        <v>720529.76925077545</v>
      </c>
      <c r="BB178" s="25">
        <v>814637.44</v>
      </c>
      <c r="BC178" s="25">
        <v>874134.14</v>
      </c>
      <c r="BD178" s="75">
        <v>734086.73</v>
      </c>
      <c r="BE178" s="75">
        <v>707993.33000000019</v>
      </c>
      <c r="BF178" s="75">
        <v>858189.83000000042</v>
      </c>
      <c r="BG178" s="75">
        <v>454738.62</v>
      </c>
      <c r="BH178" s="75">
        <v>744854.44</v>
      </c>
      <c r="BI178" s="75">
        <v>952283.83</v>
      </c>
      <c r="BJ178" s="75">
        <v>436137</v>
      </c>
      <c r="BK178" s="75">
        <v>856655.6</v>
      </c>
      <c r="BL178" s="75">
        <v>1012572.15</v>
      </c>
      <c r="BM178" s="75">
        <v>769830.37</v>
      </c>
      <c r="BN178" s="75">
        <v>1100466.6100000001</v>
      </c>
      <c r="BO178" s="75">
        <v>1208106.96</v>
      </c>
      <c r="BP178" s="28">
        <f t="shared" si="1902"/>
        <v>1022744.0225</v>
      </c>
      <c r="BQ178" s="29">
        <f t="shared" si="2596"/>
        <v>0</v>
      </c>
      <c r="BR178" s="29">
        <f t="shared" si="2597"/>
        <v>0</v>
      </c>
      <c r="BS178" s="29">
        <f t="shared" si="2598"/>
        <v>0</v>
      </c>
      <c r="BT178" s="29">
        <f t="shared" si="2599"/>
        <v>0</v>
      </c>
      <c r="BU178" s="29">
        <f t="shared" si="2600"/>
        <v>0</v>
      </c>
      <c r="BV178" s="29">
        <f t="shared" si="2601"/>
        <v>0</v>
      </c>
      <c r="BW178" s="29">
        <f t="shared" si="2602"/>
        <v>0</v>
      </c>
      <c r="BX178" s="29">
        <f t="shared" si="2603"/>
        <v>0</v>
      </c>
      <c r="BY178" s="29">
        <f t="shared" si="2604"/>
        <v>0</v>
      </c>
      <c r="BZ178" s="29">
        <f t="shared" si="2605"/>
        <v>0</v>
      </c>
      <c r="CA178" s="29">
        <f t="shared" si="2606"/>
        <v>0</v>
      </c>
      <c r="CB178" s="29">
        <f t="shared" si="2607"/>
        <v>0</v>
      </c>
      <c r="CC178" s="29">
        <f t="shared" si="2608"/>
        <v>0</v>
      </c>
      <c r="CD178" s="29">
        <f t="shared" si="2609"/>
        <v>0</v>
      </c>
      <c r="CE178" s="29">
        <f t="shared" si="2610"/>
        <v>0</v>
      </c>
      <c r="CF178" s="29">
        <f t="shared" si="2611"/>
        <v>0</v>
      </c>
      <c r="CG178" s="29">
        <f t="shared" si="2612"/>
        <v>0</v>
      </c>
      <c r="CH178" s="29">
        <f t="shared" si="2613"/>
        <v>0</v>
      </c>
      <c r="CI178" s="29">
        <f t="shared" si="2614"/>
        <v>0</v>
      </c>
      <c r="CJ178" s="29">
        <f t="shared" si="2615"/>
        <v>0</v>
      </c>
      <c r="CK178" s="29">
        <f t="shared" si="2616"/>
        <v>0</v>
      </c>
      <c r="CL178" s="29">
        <f t="shared" si="2617"/>
        <v>0</v>
      </c>
      <c r="CM178" s="29">
        <f t="shared" si="2618"/>
        <v>0</v>
      </c>
      <c r="CN178" s="29">
        <f t="shared" si="2619"/>
        <v>0</v>
      </c>
      <c r="CO178" s="29">
        <f t="shared" si="2620"/>
        <v>0</v>
      </c>
      <c r="CP178" s="29">
        <f t="shared" si="2621"/>
        <v>0</v>
      </c>
      <c r="CQ178" s="29">
        <f t="shared" si="2622"/>
        <v>0</v>
      </c>
      <c r="CR178" s="29">
        <f t="shared" si="2592"/>
        <v>0</v>
      </c>
      <c r="CS178" s="29">
        <f t="shared" si="2335"/>
        <v>0</v>
      </c>
      <c r="CT178" s="29">
        <f t="shared" si="2335"/>
        <v>0</v>
      </c>
      <c r="CU178" s="29">
        <f t="shared" si="2335"/>
        <v>0</v>
      </c>
      <c r="CV178" s="29">
        <f t="shared" si="2335"/>
        <v>441.01433296582138</v>
      </c>
      <c r="CW178" s="29">
        <f t="shared" si="2335"/>
        <v>661.52149944873213</v>
      </c>
      <c r="CX178" s="29">
        <f t="shared" si="2623"/>
        <v>1013.3186328555678</v>
      </c>
      <c r="CY178" s="29">
        <f t="shared" si="2623"/>
        <v>663.72657111356114</v>
      </c>
      <c r="CZ178" s="29">
        <f t="shared" si="2623"/>
        <v>950.82690187431081</v>
      </c>
      <c r="DA178" s="29">
        <f t="shared" si="2623"/>
        <v>841.01323042998899</v>
      </c>
      <c r="DB178" s="29">
        <f t="shared" si="2623"/>
        <v>794.40988892036989</v>
      </c>
      <c r="DC178" s="29">
        <f t="shared" si="2623"/>
        <v>898.16696802646084</v>
      </c>
      <c r="DD178" s="29">
        <f t="shared" si="2623"/>
        <v>963.76421168687989</v>
      </c>
      <c r="DE178" s="29">
        <f t="shared" si="2624"/>
        <v>809.35692392502756</v>
      </c>
      <c r="DF178" s="29">
        <f t="shared" si="2625"/>
        <v>780.58801543550192</v>
      </c>
      <c r="DG178" s="29">
        <f t="shared" si="2626"/>
        <v>946.18503858875465</v>
      </c>
      <c r="DH178" s="29">
        <f t="shared" si="2627"/>
        <v>501.36562293274528</v>
      </c>
      <c r="DI178" s="29">
        <f t="shared" si="2628"/>
        <v>821.22871003307603</v>
      </c>
      <c r="DJ178" s="29">
        <f t="shared" si="2629"/>
        <v>1049.9270452039691</v>
      </c>
      <c r="DK178" s="29">
        <f t="shared" si="2629"/>
        <v>480.85667034178613</v>
      </c>
      <c r="DL178" s="29">
        <f t="shared" si="2629"/>
        <v>944.49349503858878</v>
      </c>
      <c r="DM178" s="29">
        <f t="shared" si="2629"/>
        <v>1116.3970782800441</v>
      </c>
      <c r="DN178" s="29">
        <f t="shared" si="2505"/>
        <v>848.76556780595365</v>
      </c>
      <c r="DO178" s="29">
        <f t="shared" si="2505"/>
        <v>1213.3038699007718</v>
      </c>
      <c r="DP178" s="29">
        <f t="shared" si="2505"/>
        <v>1331.9812127894156</v>
      </c>
      <c r="DQ178" s="105">
        <f t="shared" si="2630"/>
        <v>1127.6119321940462</v>
      </c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25"/>
      <c r="EQ178" s="25"/>
      <c r="ER178" s="25"/>
      <c r="ES178" s="25"/>
      <c r="ET178" s="25"/>
      <c r="EU178" s="25"/>
      <c r="EV178" s="25">
        <v>170438</v>
      </c>
      <c r="EW178" s="25">
        <v>204525</v>
      </c>
      <c r="EX178" s="25">
        <v>204525</v>
      </c>
      <c r="EY178" s="25">
        <v>204525</v>
      </c>
      <c r="EZ178" s="25">
        <v>204525</v>
      </c>
      <c r="FA178" s="25">
        <v>204525</v>
      </c>
      <c r="FB178" s="25">
        <v>204525</v>
      </c>
      <c r="FC178" s="25">
        <v>204525</v>
      </c>
      <c r="FD178" s="25">
        <v>204525</v>
      </c>
      <c r="FE178" s="25">
        <v>204525</v>
      </c>
      <c r="FF178" s="25">
        <v>204525</v>
      </c>
      <c r="FG178" s="25">
        <v>204525</v>
      </c>
      <c r="FH178" s="25">
        <v>213047</v>
      </c>
      <c r="FI178" s="25">
        <v>214751</v>
      </c>
      <c r="FJ178" s="25">
        <v>214751</v>
      </c>
      <c r="FK178" s="25">
        <v>214751</v>
      </c>
      <c r="FL178" s="25">
        <v>214751</v>
      </c>
      <c r="FM178" s="25">
        <v>214751</v>
      </c>
      <c r="FN178" s="25">
        <v>214751</v>
      </c>
      <c r="FO178" s="25">
        <v>214751</v>
      </c>
      <c r="FP178" s="25">
        <v>214751</v>
      </c>
      <c r="FQ178" s="75">
        <v>214751</v>
      </c>
      <c r="FR178" s="28">
        <f t="shared" si="1903"/>
        <v>214751</v>
      </c>
      <c r="FS178" s="51">
        <v>0</v>
      </c>
      <c r="FT178" s="25">
        <v>0</v>
      </c>
      <c r="FU178" s="25">
        <v>0</v>
      </c>
      <c r="FV178" s="25">
        <v>0</v>
      </c>
      <c r="FW178" s="25">
        <v>0</v>
      </c>
      <c r="FX178" s="25">
        <v>0</v>
      </c>
      <c r="FY178" s="25">
        <v>0</v>
      </c>
      <c r="FZ178" s="25">
        <v>0</v>
      </c>
      <c r="GA178" s="25">
        <v>0</v>
      </c>
      <c r="GB178" s="25">
        <v>0</v>
      </c>
      <c r="GC178" s="25">
        <v>0</v>
      </c>
      <c r="GD178" s="25">
        <v>0</v>
      </c>
      <c r="GE178" s="25">
        <v>0</v>
      </c>
      <c r="GF178" s="25">
        <v>0</v>
      </c>
      <c r="GG178" s="25">
        <v>0</v>
      </c>
      <c r="GH178" s="25">
        <v>0</v>
      </c>
      <c r="GI178" s="25">
        <v>0</v>
      </c>
      <c r="GJ178" s="25">
        <v>0</v>
      </c>
      <c r="GK178" s="25">
        <v>0</v>
      </c>
      <c r="GL178" s="25">
        <v>0</v>
      </c>
      <c r="GM178" s="25">
        <v>0</v>
      </c>
      <c r="GN178" s="25">
        <v>0</v>
      </c>
      <c r="GO178" s="25">
        <v>0</v>
      </c>
      <c r="GP178" s="25">
        <v>0</v>
      </c>
      <c r="GQ178" s="25">
        <v>0</v>
      </c>
      <c r="GR178" s="25">
        <v>0</v>
      </c>
      <c r="GS178" s="25">
        <v>0</v>
      </c>
      <c r="GT178" s="25">
        <v>0</v>
      </c>
      <c r="GU178" s="25">
        <v>0</v>
      </c>
      <c r="GV178" s="25">
        <v>0</v>
      </c>
      <c r="GW178" s="25">
        <v>0</v>
      </c>
      <c r="GX178" s="25">
        <v>0</v>
      </c>
      <c r="GY178" s="25">
        <v>0</v>
      </c>
      <c r="GZ178" s="25">
        <v>0</v>
      </c>
      <c r="HA178" s="25">
        <v>0</v>
      </c>
      <c r="HB178" s="25">
        <v>0</v>
      </c>
      <c r="HC178" s="75">
        <v>0</v>
      </c>
      <c r="HD178" s="75">
        <v>0</v>
      </c>
      <c r="HE178" s="75">
        <v>0</v>
      </c>
      <c r="HF178" s="75">
        <v>0</v>
      </c>
      <c r="HG178" s="75">
        <v>0</v>
      </c>
      <c r="HH178" s="75">
        <v>0</v>
      </c>
      <c r="HI178" s="75">
        <v>0</v>
      </c>
      <c r="HJ178" s="75">
        <v>0</v>
      </c>
      <c r="HK178" s="75">
        <v>0</v>
      </c>
      <c r="HL178" s="75">
        <v>0</v>
      </c>
      <c r="HM178" s="75">
        <v>0</v>
      </c>
      <c r="HN178" s="75">
        <v>0</v>
      </c>
      <c r="HO178" s="75">
        <v>0</v>
      </c>
      <c r="HP178" s="75">
        <v>0</v>
      </c>
      <c r="HQ178" s="75">
        <v>0</v>
      </c>
      <c r="HR178" s="75">
        <v>0</v>
      </c>
      <c r="HS178" s="51">
        <f t="shared" ref="HS178" si="2714">+DR178+FS178</f>
        <v>0</v>
      </c>
      <c r="HT178" s="51">
        <f t="shared" ref="HT178" si="2715">+DS178+FT178</f>
        <v>0</v>
      </c>
      <c r="HU178" s="51">
        <f t="shared" ref="HU178" si="2716">+DT178+FU178</f>
        <v>0</v>
      </c>
      <c r="HV178" s="51">
        <f t="shared" ref="HV178" si="2717">+DU178+FV178</f>
        <v>0</v>
      </c>
      <c r="HW178" s="51">
        <f t="shared" ref="HW178" si="2718">+DV178+FW178</f>
        <v>0</v>
      </c>
      <c r="HX178" s="51">
        <f t="shared" ref="HX178" si="2719">+DW178+FX178</f>
        <v>0</v>
      </c>
      <c r="HY178" s="51">
        <f t="shared" ref="HY178" si="2720">+DX178+FY178</f>
        <v>0</v>
      </c>
      <c r="HZ178" s="51">
        <f t="shared" ref="HZ178" si="2721">+DY178+FZ178</f>
        <v>0</v>
      </c>
      <c r="IA178" s="51">
        <f t="shared" ref="IA178" si="2722">+DZ178+GA178</f>
        <v>0</v>
      </c>
      <c r="IB178" s="51">
        <f t="shared" ref="IB178" si="2723">+EA178+GB178</f>
        <v>0</v>
      </c>
      <c r="IC178" s="51">
        <f t="shared" ref="IC178" si="2724">+EB178+GC178</f>
        <v>0</v>
      </c>
      <c r="ID178" s="51">
        <f t="shared" ref="ID178" si="2725">+EC178+GD178</f>
        <v>0</v>
      </c>
      <c r="IE178" s="51">
        <f t="shared" ref="IE178" si="2726">+ED178+GE178</f>
        <v>0</v>
      </c>
      <c r="IF178" s="51">
        <f t="shared" ref="IF178" si="2727">+EE178+GF178</f>
        <v>0</v>
      </c>
      <c r="IG178" s="51">
        <f t="shared" ref="IG178" si="2728">+EF178+GG178</f>
        <v>0</v>
      </c>
      <c r="IH178" s="51">
        <f t="shared" ref="IH178" si="2729">+EG178+GH178</f>
        <v>0</v>
      </c>
      <c r="II178" s="51">
        <f t="shared" ref="II178" si="2730">+EH178+GI178</f>
        <v>0</v>
      </c>
      <c r="IJ178" s="51">
        <f t="shared" ref="IJ178" si="2731">+EI178+GJ178</f>
        <v>0</v>
      </c>
      <c r="IK178" s="51">
        <f t="shared" ref="IK178" si="2732">+EJ178+GK178</f>
        <v>0</v>
      </c>
      <c r="IL178" s="51">
        <f t="shared" ref="IL178" si="2733">+EK178+GL178</f>
        <v>0</v>
      </c>
      <c r="IM178" s="51">
        <f t="shared" ref="IM178" si="2734">+EL178+GM178</f>
        <v>0</v>
      </c>
      <c r="IN178" s="51">
        <f t="shared" ref="IN178" si="2735">+EM178+GN178</f>
        <v>0</v>
      </c>
      <c r="IO178" s="51">
        <f t="shared" ref="IO178" si="2736">+EN178+GO178</f>
        <v>0</v>
      </c>
      <c r="IP178" s="51">
        <f t="shared" ref="IP178" si="2737">+EO178+GP178</f>
        <v>0</v>
      </c>
      <c r="IQ178" s="51">
        <f t="shared" ref="IQ178" si="2738">+EP178+GQ178</f>
        <v>0</v>
      </c>
      <c r="IR178" s="51">
        <f t="shared" ref="IR178" si="2739">+EQ178+GR178</f>
        <v>0</v>
      </c>
      <c r="IS178" s="51">
        <f t="shared" ref="IS178" si="2740">+ER178+GS178</f>
        <v>0</v>
      </c>
      <c r="IT178" s="51">
        <f t="shared" ref="IT178" si="2741">+ES178+GT178</f>
        <v>0</v>
      </c>
      <c r="IU178" s="51">
        <f t="shared" ref="IU178" si="2742">+ET178+GU178</f>
        <v>0</v>
      </c>
      <c r="IV178" s="51">
        <f t="shared" ref="IV178" si="2743">+EU178+GV178</f>
        <v>0</v>
      </c>
      <c r="IW178" s="51">
        <f t="shared" ref="IW178" si="2744">+EV178+GW178</f>
        <v>170438</v>
      </c>
      <c r="IX178" s="25">
        <f t="shared" si="2344"/>
        <v>204525</v>
      </c>
      <c r="IY178" s="25">
        <f t="shared" si="2633"/>
        <v>204525</v>
      </c>
      <c r="IZ178" s="25">
        <f t="shared" si="2634"/>
        <v>204525</v>
      </c>
      <c r="JA178" s="25">
        <f t="shared" si="2502"/>
        <v>204525</v>
      </c>
      <c r="JB178" s="25">
        <f t="shared" si="2498"/>
        <v>204525</v>
      </c>
      <c r="JC178" s="25">
        <f t="shared" si="2499"/>
        <v>204525</v>
      </c>
      <c r="JD178" s="25">
        <f t="shared" si="1892"/>
        <v>204525</v>
      </c>
      <c r="JE178" s="25">
        <f t="shared" si="1893"/>
        <v>204525</v>
      </c>
      <c r="JF178" s="25">
        <f t="shared" si="2712"/>
        <v>204525</v>
      </c>
      <c r="JG178" s="25">
        <f t="shared" si="2713"/>
        <v>204525</v>
      </c>
      <c r="JH178" s="25">
        <f t="shared" si="2336"/>
        <v>204525</v>
      </c>
      <c r="JI178" s="25">
        <f t="shared" si="2337"/>
        <v>213047</v>
      </c>
      <c r="JJ178" s="25">
        <f t="shared" si="2494"/>
        <v>214751</v>
      </c>
      <c r="JK178" s="25">
        <f t="shared" si="2495"/>
        <v>214751</v>
      </c>
      <c r="JL178" s="25">
        <f t="shared" si="2496"/>
        <v>214751</v>
      </c>
      <c r="JM178" s="25">
        <f t="shared" si="2497"/>
        <v>214751</v>
      </c>
      <c r="JN178" s="25">
        <f t="shared" si="2338"/>
        <v>214751</v>
      </c>
      <c r="JO178" s="25">
        <f t="shared" si="2339"/>
        <v>214751</v>
      </c>
      <c r="JP178" s="25">
        <f t="shared" si="2593"/>
        <v>214751</v>
      </c>
      <c r="JQ178" s="25">
        <f t="shared" si="2594"/>
        <v>214751</v>
      </c>
      <c r="JR178" s="25">
        <f t="shared" si="2595"/>
        <v>214751</v>
      </c>
      <c r="JS178" s="28">
        <f t="shared" si="1941"/>
        <v>214751</v>
      </c>
      <c r="JT178" s="30">
        <f t="shared" si="2301"/>
        <v>0</v>
      </c>
      <c r="JU178" s="30">
        <f t="shared" si="2302"/>
        <v>0</v>
      </c>
      <c r="JV178" s="30">
        <f t="shared" si="2303"/>
        <v>0</v>
      </c>
      <c r="JW178" s="30">
        <f t="shared" si="2304"/>
        <v>0</v>
      </c>
      <c r="JX178" s="30">
        <f t="shared" si="2305"/>
        <v>0</v>
      </c>
      <c r="JY178" s="30">
        <f t="shared" si="2306"/>
        <v>0</v>
      </c>
      <c r="JZ178" s="30">
        <f t="shared" si="2307"/>
        <v>0</v>
      </c>
      <c r="KA178" s="30">
        <f t="shared" si="2308"/>
        <v>0</v>
      </c>
      <c r="KB178" s="30">
        <f t="shared" si="2309"/>
        <v>0</v>
      </c>
      <c r="KC178" s="30">
        <f t="shared" si="2310"/>
        <v>0</v>
      </c>
      <c r="KD178" s="30">
        <f t="shared" si="2311"/>
        <v>0</v>
      </c>
      <c r="KE178" s="30">
        <f t="shared" si="2312"/>
        <v>0</v>
      </c>
      <c r="KF178" s="30">
        <f t="shared" si="2313"/>
        <v>0</v>
      </c>
      <c r="KG178" s="30">
        <f t="shared" si="2314"/>
        <v>0</v>
      </c>
      <c r="KH178" s="30">
        <f t="shared" si="2315"/>
        <v>0</v>
      </c>
      <c r="KI178" s="30">
        <f t="shared" si="2316"/>
        <v>0</v>
      </c>
      <c r="KJ178" s="30">
        <f t="shared" si="2317"/>
        <v>0</v>
      </c>
      <c r="KK178" s="30">
        <f t="shared" si="2318"/>
        <v>0</v>
      </c>
      <c r="KL178" s="30">
        <f t="shared" si="2319"/>
        <v>0</v>
      </c>
      <c r="KM178" s="30">
        <f t="shared" si="2320"/>
        <v>0</v>
      </c>
      <c r="KN178" s="30">
        <f t="shared" si="2321"/>
        <v>0</v>
      </c>
      <c r="KO178" s="30">
        <f t="shared" si="2322"/>
        <v>0</v>
      </c>
      <c r="KP178" s="30">
        <f t="shared" si="2323"/>
        <v>0</v>
      </c>
      <c r="KQ178" s="30">
        <f t="shared" si="2324"/>
        <v>0</v>
      </c>
      <c r="KR178" s="30">
        <f t="shared" si="2325"/>
        <v>0</v>
      </c>
      <c r="KS178" s="30">
        <f t="shared" si="2326"/>
        <v>0</v>
      </c>
      <c r="KT178" s="30">
        <f t="shared" si="2327"/>
        <v>0</v>
      </c>
      <c r="KU178" s="30">
        <f t="shared" si="2328"/>
        <v>0</v>
      </c>
      <c r="KV178" s="30">
        <f t="shared" si="2329"/>
        <v>0</v>
      </c>
      <c r="KW178" s="30">
        <f t="shared" si="2330"/>
        <v>0</v>
      </c>
      <c r="KX178" s="30">
        <f t="shared" si="2331"/>
        <v>112.50033003300329</v>
      </c>
      <c r="KY178" s="30">
        <f t="shared" si="2332"/>
        <v>135</v>
      </c>
      <c r="KZ178" s="30">
        <f t="shared" si="2333"/>
        <v>135</v>
      </c>
      <c r="LA178" s="30">
        <f t="shared" si="2334"/>
        <v>135</v>
      </c>
      <c r="LB178" s="30">
        <f t="shared" si="2334"/>
        <v>135</v>
      </c>
      <c r="LC178" s="30">
        <f t="shared" si="2334"/>
        <v>135</v>
      </c>
      <c r="LD178" s="30">
        <f t="shared" si="2334"/>
        <v>135</v>
      </c>
      <c r="LE178" s="30">
        <f t="shared" si="2503"/>
        <v>135</v>
      </c>
      <c r="LF178" s="30">
        <f t="shared" si="2503"/>
        <v>135</v>
      </c>
      <c r="LG178" s="30">
        <f t="shared" si="2503"/>
        <v>135</v>
      </c>
      <c r="LH178" s="30">
        <f t="shared" si="2503"/>
        <v>135</v>
      </c>
      <c r="LI178" s="30">
        <f t="shared" si="2503"/>
        <v>135</v>
      </c>
      <c r="LJ178" s="30">
        <f t="shared" si="2503"/>
        <v>140.62508250825081</v>
      </c>
      <c r="LK178" s="30">
        <f t="shared" si="2504"/>
        <v>141.74983498349835</v>
      </c>
      <c r="LL178" s="30">
        <f t="shared" si="2504"/>
        <v>141.74983498349835</v>
      </c>
      <c r="LM178" s="30">
        <f t="shared" si="2504"/>
        <v>141.74983498349835</v>
      </c>
      <c r="LN178" s="30">
        <f t="shared" si="2504"/>
        <v>141.74983498349835</v>
      </c>
      <c r="LO178" s="30">
        <f t="shared" si="2504"/>
        <v>141.74983498349835</v>
      </c>
      <c r="LP178" s="30">
        <f t="shared" si="2504"/>
        <v>141.74983498349835</v>
      </c>
      <c r="LQ178" s="30">
        <f t="shared" si="2504"/>
        <v>141.74983498349835</v>
      </c>
      <c r="LR178" s="30">
        <f t="shared" si="2504"/>
        <v>141.74983498349835</v>
      </c>
      <c r="LS178" s="30">
        <f t="shared" si="2504"/>
        <v>141.74983498349835</v>
      </c>
      <c r="LT178" s="69">
        <f t="shared" si="1976"/>
        <v>141.74983498349835</v>
      </c>
      <c r="LU178" s="40">
        <f t="shared" si="1977"/>
        <v>141.74983498349835</v>
      </c>
      <c r="LV178" s="40">
        <f t="shared" si="1978"/>
        <v>0</v>
      </c>
    </row>
    <row r="179" spans="1:334" x14ac:dyDescent="0.25">
      <c r="A179" s="21">
        <f t="shared" si="1979"/>
        <v>178</v>
      </c>
      <c r="B179" s="22" t="s">
        <v>109</v>
      </c>
      <c r="C179" s="21" t="s">
        <v>610</v>
      </c>
      <c r="D179" s="22" t="s">
        <v>7</v>
      </c>
      <c r="E179" s="23" t="s">
        <v>924</v>
      </c>
      <c r="F179" s="21" t="s">
        <v>1178</v>
      </c>
      <c r="G179" s="23" t="s">
        <v>124</v>
      </c>
      <c r="H179" s="24" t="s">
        <v>280</v>
      </c>
      <c r="I179" s="21" t="s">
        <v>196</v>
      </c>
      <c r="J179" s="94">
        <v>41329</v>
      </c>
      <c r="K179" s="94">
        <v>43030</v>
      </c>
      <c r="L179" s="21" t="s">
        <v>275</v>
      </c>
      <c r="M179" s="51">
        <v>2127</v>
      </c>
      <c r="N179" s="51">
        <v>3552</v>
      </c>
      <c r="O179" s="26">
        <v>0.14000000000000001</v>
      </c>
      <c r="P179" s="52">
        <v>788321</v>
      </c>
      <c r="Q179" s="52">
        <v>1073713</v>
      </c>
      <c r="R179" s="52">
        <v>319006</v>
      </c>
      <c r="S179" s="52">
        <v>1031816.6700000002</v>
      </c>
      <c r="T179" s="51">
        <v>968101.26999999967</v>
      </c>
      <c r="U179" s="51">
        <v>850213.4300000004</v>
      </c>
      <c r="V179" s="51">
        <v>1053516.8600000003</v>
      </c>
      <c r="W179" s="51">
        <v>879822.55000000016</v>
      </c>
      <c r="X179" s="51">
        <v>1714000</v>
      </c>
      <c r="Y179" s="51">
        <v>1288975.32</v>
      </c>
      <c r="Z179" s="51">
        <v>885964.9</v>
      </c>
      <c r="AA179" s="51">
        <v>1121931.49</v>
      </c>
      <c r="AB179" s="51">
        <v>1087045</v>
      </c>
      <c r="AC179" s="51">
        <v>1397406.38</v>
      </c>
      <c r="AD179" s="51">
        <v>1962169.19</v>
      </c>
      <c r="AE179" s="51">
        <v>1870699.73</v>
      </c>
      <c r="AF179" s="51">
        <v>1925021.0299999996</v>
      </c>
      <c r="AG179" s="51">
        <v>1527854.22</v>
      </c>
      <c r="AH179" s="51">
        <v>1988483.47</v>
      </c>
      <c r="AI179" s="51">
        <v>1472866.58</v>
      </c>
      <c r="AJ179" s="51">
        <v>1804279.72</v>
      </c>
      <c r="AK179" s="51">
        <v>2681454.3351769978</v>
      </c>
      <c r="AL179" s="51">
        <v>1387590.6382719995</v>
      </c>
      <c r="AM179" s="51">
        <v>1470717.9628579996</v>
      </c>
      <c r="AN179" s="51">
        <v>1733224.95</v>
      </c>
      <c r="AO179" s="51">
        <v>1847469.52</v>
      </c>
      <c r="AP179" s="51">
        <v>1771407.86</v>
      </c>
      <c r="AQ179" s="51">
        <v>2385267.9500000002</v>
      </c>
      <c r="AR179" s="51">
        <v>2860188.85</v>
      </c>
      <c r="AS179" s="51">
        <v>1522865</v>
      </c>
      <c r="AT179" s="51">
        <v>2220000</v>
      </c>
      <c r="AU179" s="25">
        <v>1779540</v>
      </c>
      <c r="AV179" s="25">
        <v>1534472.6483931451</v>
      </c>
      <c r="AW179" s="25">
        <v>2314495.2896551723</v>
      </c>
      <c r="AX179" s="25">
        <v>1697350.1399999997</v>
      </c>
      <c r="AY179" s="25">
        <v>1732935.3958158295</v>
      </c>
      <c r="AZ179" s="25">
        <v>1566915.6689655199</v>
      </c>
      <c r="BA179" s="25">
        <v>1809939.94</v>
      </c>
      <c r="BB179" s="25">
        <v>1983727.57</v>
      </c>
      <c r="BC179" s="25">
        <v>2694474.6399999596</v>
      </c>
      <c r="BD179" s="75">
        <v>1938801.25</v>
      </c>
      <c r="BE179" s="75">
        <v>1447867.86</v>
      </c>
      <c r="BF179" s="75">
        <v>2392313.5099999998</v>
      </c>
      <c r="BG179" s="75">
        <v>1409878.0100000002</v>
      </c>
      <c r="BH179" s="75">
        <v>1940581.35</v>
      </c>
      <c r="BI179" s="75">
        <v>2220913.21</v>
      </c>
      <c r="BJ179" s="75">
        <v>1511764.22</v>
      </c>
      <c r="BK179" s="75">
        <v>1070592</v>
      </c>
      <c r="BL179" s="75">
        <v>1255036.6300000004</v>
      </c>
      <c r="BM179" s="75">
        <v>1207607.47</v>
      </c>
      <c r="BN179" s="75">
        <v>1624080.4099999974</v>
      </c>
      <c r="BO179" s="75">
        <v>1732368.46</v>
      </c>
      <c r="BP179" s="28">
        <f t="shared" si="1902"/>
        <v>1454773.2424999995</v>
      </c>
      <c r="BQ179" s="29">
        <f t="shared" si="2596"/>
        <v>370.62576398683592</v>
      </c>
      <c r="BR179" s="29">
        <f t="shared" si="2597"/>
        <v>504.8015984955336</v>
      </c>
      <c r="BS179" s="29">
        <f t="shared" si="2598"/>
        <v>149.97931358721203</v>
      </c>
      <c r="BT179" s="29">
        <f t="shared" si="2599"/>
        <v>485.10421720733433</v>
      </c>
      <c r="BU179" s="29">
        <f t="shared" si="2600"/>
        <v>455.14869299482825</v>
      </c>
      <c r="BV179" s="29">
        <f t="shared" si="2601"/>
        <v>399.72422661024939</v>
      </c>
      <c r="BW179" s="29">
        <f t="shared" si="2602"/>
        <v>495.30646920545382</v>
      </c>
      <c r="BX179" s="29">
        <f t="shared" si="2603"/>
        <v>413.64482839680306</v>
      </c>
      <c r="BY179" s="29">
        <f t="shared" si="2604"/>
        <v>805.82980724024446</v>
      </c>
      <c r="BZ179" s="29">
        <f t="shared" si="2605"/>
        <v>606.00626234132585</v>
      </c>
      <c r="CA179" s="29">
        <f t="shared" si="2606"/>
        <v>416.53262811471558</v>
      </c>
      <c r="CB179" s="29">
        <f t="shared" si="2607"/>
        <v>527.47131640808652</v>
      </c>
      <c r="CC179" s="29">
        <f t="shared" si="2608"/>
        <v>511.0695815702868</v>
      </c>
      <c r="CD179" s="29">
        <f t="shared" si="2609"/>
        <v>656.98466384579217</v>
      </c>
      <c r="CE179" s="29">
        <f t="shared" si="2610"/>
        <v>922.5054960037611</v>
      </c>
      <c r="CF179" s="29">
        <f t="shared" si="2611"/>
        <v>879.50151857075696</v>
      </c>
      <c r="CG179" s="29">
        <f t="shared" si="2612"/>
        <v>905.04044663845775</v>
      </c>
      <c r="CH179" s="29">
        <f t="shared" si="2613"/>
        <v>718.31416078984489</v>
      </c>
      <c r="CI179" s="29">
        <f t="shared" si="2614"/>
        <v>934.87704278326282</v>
      </c>
      <c r="CJ179" s="29">
        <f t="shared" si="2615"/>
        <v>692.46195580630001</v>
      </c>
      <c r="CK179" s="29">
        <f t="shared" si="2616"/>
        <v>848.27443347437702</v>
      </c>
      <c r="CL179" s="29">
        <f t="shared" si="2617"/>
        <v>1260.6743465806289</v>
      </c>
      <c r="CM179" s="29">
        <f t="shared" si="2618"/>
        <v>652.36983463657714</v>
      </c>
      <c r="CN179" s="29">
        <f t="shared" si="2619"/>
        <v>691.45179259896554</v>
      </c>
      <c r="CO179" s="29">
        <f t="shared" si="2620"/>
        <v>814.868335684062</v>
      </c>
      <c r="CP179" s="29">
        <f t="shared" si="2621"/>
        <v>868.57993417959574</v>
      </c>
      <c r="CQ179" s="29">
        <f t="shared" si="2622"/>
        <v>832.81986835919145</v>
      </c>
      <c r="CR179" s="29">
        <f t="shared" si="2592"/>
        <v>1121.4235778091208</v>
      </c>
      <c r="CS179" s="29">
        <f t="shared" si="2335"/>
        <v>1344.705618241655</v>
      </c>
      <c r="CT179" s="29">
        <f t="shared" si="2335"/>
        <v>715.96850023507284</v>
      </c>
      <c r="CU179" s="29">
        <f t="shared" si="2335"/>
        <v>1043.7235543018335</v>
      </c>
      <c r="CV179" s="29">
        <f t="shared" si="2335"/>
        <v>836.64315937940762</v>
      </c>
      <c r="CW179" s="29">
        <f t="shared" si="2335"/>
        <v>721.42578673866717</v>
      </c>
      <c r="CX179" s="29">
        <f t="shared" si="2623"/>
        <v>1088.1501126728594</v>
      </c>
      <c r="CY179" s="29">
        <f t="shared" si="2623"/>
        <v>798.00194640338486</v>
      </c>
      <c r="CZ179" s="29">
        <f t="shared" si="2623"/>
        <v>814.73220301637491</v>
      </c>
      <c r="DA179" s="29">
        <f t="shared" si="2623"/>
        <v>736.67873482158905</v>
      </c>
      <c r="DB179" s="29">
        <f t="shared" si="2623"/>
        <v>850.93556182416546</v>
      </c>
      <c r="DC179" s="29">
        <f t="shared" si="2623"/>
        <v>932.64107663375648</v>
      </c>
      <c r="DD179" s="29">
        <f t="shared" si="2623"/>
        <v>1266.7957874941042</v>
      </c>
      <c r="DE179" s="29">
        <f t="shared" si="2624"/>
        <v>911.51915843911615</v>
      </c>
      <c r="DF179" s="29">
        <f t="shared" si="2625"/>
        <v>680.70891396332865</v>
      </c>
      <c r="DG179" s="29">
        <f t="shared" si="2626"/>
        <v>1124.7360178655383</v>
      </c>
      <c r="DH179" s="29">
        <f t="shared" si="2627"/>
        <v>662.84814762576411</v>
      </c>
      <c r="DI179" s="29">
        <f t="shared" si="2628"/>
        <v>912.35606488011285</v>
      </c>
      <c r="DJ179" s="29">
        <f t="shared" si="2629"/>
        <v>1044.1528960977903</v>
      </c>
      <c r="DK179" s="29">
        <f t="shared" si="2629"/>
        <v>710.74951574988245</v>
      </c>
      <c r="DL179" s="29">
        <f t="shared" si="2629"/>
        <v>503.33427362482371</v>
      </c>
      <c r="DM179" s="29">
        <f t="shared" si="2629"/>
        <v>590.05013164080879</v>
      </c>
      <c r="DN179" s="29">
        <f t="shared" si="2505"/>
        <v>567.75151386929952</v>
      </c>
      <c r="DO179" s="29">
        <f t="shared" si="2505"/>
        <v>763.55449459332272</v>
      </c>
      <c r="DP179" s="29">
        <f t="shared" si="2505"/>
        <v>814.46566055477194</v>
      </c>
      <c r="DQ179" s="105">
        <f t="shared" si="2630"/>
        <v>683.95545016455071</v>
      </c>
      <c r="DR179" s="51">
        <v>390720</v>
      </c>
      <c r="DS179" s="51">
        <v>390720</v>
      </c>
      <c r="DT179" s="51">
        <v>390720</v>
      </c>
      <c r="DU179" s="51">
        <v>390720</v>
      </c>
      <c r="DV179" s="51">
        <v>390720</v>
      </c>
      <c r="DW179" s="51">
        <v>390720</v>
      </c>
      <c r="DX179" s="51">
        <v>390720</v>
      </c>
      <c r="DY179" s="51">
        <v>390720</v>
      </c>
      <c r="DZ179" s="51">
        <v>390720</v>
      </c>
      <c r="EA179" s="51">
        <v>400192</v>
      </c>
      <c r="EB179" s="51">
        <v>426240</v>
      </c>
      <c r="EC179" s="51">
        <v>426240</v>
      </c>
      <c r="ED179" s="51">
        <v>426240</v>
      </c>
      <c r="EE179" s="51">
        <v>426240</v>
      </c>
      <c r="EF179" s="51">
        <v>426240</v>
      </c>
      <c r="EG179" s="51">
        <v>426240</v>
      </c>
      <c r="EH179" s="51">
        <v>426240</v>
      </c>
      <c r="EI179" s="51">
        <v>426240</v>
      </c>
      <c r="EJ179" s="51">
        <v>426240</v>
      </c>
      <c r="EK179" s="51">
        <v>426240</v>
      </c>
      <c r="EL179" s="51">
        <v>426240</v>
      </c>
      <c r="EM179" s="51">
        <v>435712</v>
      </c>
      <c r="EN179" s="51">
        <v>461760</v>
      </c>
      <c r="EO179" s="51">
        <v>461760</v>
      </c>
      <c r="EP179" s="51">
        <v>461760</v>
      </c>
      <c r="EQ179" s="51">
        <v>461760</v>
      </c>
      <c r="ER179" s="51">
        <v>461760</v>
      </c>
      <c r="ES179" s="25">
        <v>461760</v>
      </c>
      <c r="ET179" s="25">
        <v>461760</v>
      </c>
      <c r="EU179" s="25">
        <v>461760</v>
      </c>
      <c r="EV179" s="25">
        <v>461760</v>
      </c>
      <c r="EW179" s="25">
        <v>461760</v>
      </c>
      <c r="EX179" s="25">
        <v>461760</v>
      </c>
      <c r="EY179" s="25">
        <v>480230</v>
      </c>
      <c r="EZ179" s="25">
        <v>531024</v>
      </c>
      <c r="FA179" s="25">
        <v>531024</v>
      </c>
      <c r="FB179" s="25">
        <v>490176</v>
      </c>
      <c r="FC179" s="25">
        <v>490176</v>
      </c>
      <c r="FD179" s="25">
        <v>490176</v>
      </c>
      <c r="FE179" s="25">
        <v>490176</v>
      </c>
      <c r="FF179" s="25">
        <v>490176</v>
      </c>
      <c r="FG179" s="25">
        <v>490176</v>
      </c>
      <c r="FH179" s="25">
        <v>490176</v>
      </c>
      <c r="FI179" s="25">
        <v>490176</v>
      </c>
      <c r="FJ179" s="25">
        <v>490176</v>
      </c>
      <c r="FK179" s="25">
        <v>490176</v>
      </c>
      <c r="FL179" s="25">
        <v>490176</v>
      </c>
      <c r="FM179" s="25">
        <v>490176</v>
      </c>
      <c r="FN179" s="25">
        <v>490176</v>
      </c>
      <c r="FO179" s="25">
        <v>490176</v>
      </c>
      <c r="FP179" s="25">
        <v>490176</v>
      </c>
      <c r="FQ179" s="75">
        <v>490176</v>
      </c>
      <c r="FR179" s="28">
        <f t="shared" si="1903"/>
        <v>490176</v>
      </c>
      <c r="FS179" s="51">
        <v>0</v>
      </c>
      <c r="FT179" s="51">
        <v>0</v>
      </c>
      <c r="FU179" s="51">
        <v>0</v>
      </c>
      <c r="FV179" s="51">
        <v>0</v>
      </c>
      <c r="FW179" s="51">
        <v>0</v>
      </c>
      <c r="FX179" s="51">
        <v>0</v>
      </c>
      <c r="FY179" s="51">
        <v>0</v>
      </c>
      <c r="FZ179" s="51">
        <v>0</v>
      </c>
      <c r="GA179" s="51">
        <v>0</v>
      </c>
      <c r="GB179" s="51">
        <v>0</v>
      </c>
      <c r="GC179" s="51">
        <v>0</v>
      </c>
      <c r="GD179" s="51">
        <v>0</v>
      </c>
      <c r="GE179" s="51">
        <v>0</v>
      </c>
      <c r="GF179" s="51">
        <v>0</v>
      </c>
      <c r="GG179" s="51">
        <v>0</v>
      </c>
      <c r="GH179" s="51">
        <v>0</v>
      </c>
      <c r="GI179" s="51">
        <v>0</v>
      </c>
      <c r="GJ179" s="51">
        <v>0</v>
      </c>
      <c r="GK179" s="51">
        <v>0</v>
      </c>
      <c r="GL179" s="51">
        <v>0</v>
      </c>
      <c r="GM179" s="51">
        <v>0</v>
      </c>
      <c r="GN179" s="51">
        <v>0</v>
      </c>
      <c r="GO179" s="51">
        <v>0</v>
      </c>
      <c r="GP179" s="51">
        <v>0</v>
      </c>
      <c r="GQ179" s="25">
        <v>0</v>
      </c>
      <c r="GR179" s="25">
        <v>0</v>
      </c>
      <c r="GS179" s="25">
        <v>0</v>
      </c>
      <c r="GT179" s="25">
        <v>0</v>
      </c>
      <c r="GU179" s="25">
        <v>0</v>
      </c>
      <c r="GV179" s="25">
        <v>0</v>
      </c>
      <c r="GW179" s="25">
        <v>0</v>
      </c>
      <c r="GX179" s="25">
        <v>0</v>
      </c>
      <c r="GY179" s="25">
        <v>0</v>
      </c>
      <c r="GZ179" s="25">
        <v>0</v>
      </c>
      <c r="HA179" s="25">
        <v>0</v>
      </c>
      <c r="HB179" s="25">
        <v>0</v>
      </c>
      <c r="HC179" s="75">
        <v>0</v>
      </c>
      <c r="HD179" s="75">
        <v>0</v>
      </c>
      <c r="HE179" s="75">
        <v>0</v>
      </c>
      <c r="HF179" s="75">
        <v>0</v>
      </c>
      <c r="HG179" s="75">
        <v>0</v>
      </c>
      <c r="HH179" s="75">
        <v>0</v>
      </c>
      <c r="HI179" s="75">
        <v>0</v>
      </c>
      <c r="HJ179" s="75">
        <v>0</v>
      </c>
      <c r="HK179" s="75">
        <v>0</v>
      </c>
      <c r="HL179" s="75">
        <v>0</v>
      </c>
      <c r="HM179" s="75">
        <v>0</v>
      </c>
      <c r="HN179" s="75">
        <v>0</v>
      </c>
      <c r="HO179" s="75">
        <v>0</v>
      </c>
      <c r="HP179" s="75">
        <v>0</v>
      </c>
      <c r="HQ179" s="75">
        <v>0</v>
      </c>
      <c r="HR179" s="75">
        <v>0</v>
      </c>
      <c r="HS179" s="51">
        <f t="shared" si="2470"/>
        <v>390720</v>
      </c>
      <c r="HT179" s="51">
        <f t="shared" si="2471"/>
        <v>390720</v>
      </c>
      <c r="HU179" s="51">
        <f t="shared" si="2472"/>
        <v>390720</v>
      </c>
      <c r="HV179" s="51">
        <f t="shared" si="2473"/>
        <v>390720</v>
      </c>
      <c r="HW179" s="51">
        <f t="shared" si="2474"/>
        <v>390720</v>
      </c>
      <c r="HX179" s="51">
        <f t="shared" si="2475"/>
        <v>390720</v>
      </c>
      <c r="HY179" s="51">
        <f t="shared" si="2476"/>
        <v>390720</v>
      </c>
      <c r="HZ179" s="51">
        <f t="shared" si="2477"/>
        <v>390720</v>
      </c>
      <c r="IA179" s="51">
        <f t="shared" si="2478"/>
        <v>390720</v>
      </c>
      <c r="IB179" s="51">
        <f t="shared" si="2479"/>
        <v>400192</v>
      </c>
      <c r="IC179" s="51">
        <f t="shared" si="2480"/>
        <v>426240</v>
      </c>
      <c r="ID179" s="51">
        <f t="shared" si="2481"/>
        <v>426240</v>
      </c>
      <c r="IE179" s="51">
        <f t="shared" si="2482"/>
        <v>426240</v>
      </c>
      <c r="IF179" s="51">
        <f t="shared" si="2483"/>
        <v>426240</v>
      </c>
      <c r="IG179" s="51">
        <f t="shared" si="2484"/>
        <v>426240</v>
      </c>
      <c r="IH179" s="51">
        <f t="shared" si="2485"/>
        <v>426240</v>
      </c>
      <c r="II179" s="51">
        <f t="shared" si="2486"/>
        <v>426240</v>
      </c>
      <c r="IJ179" s="51">
        <f t="shared" si="2487"/>
        <v>426240</v>
      </c>
      <c r="IK179" s="51">
        <f t="shared" si="2488"/>
        <v>426240</v>
      </c>
      <c r="IL179" s="51">
        <f t="shared" si="2489"/>
        <v>426240</v>
      </c>
      <c r="IM179" s="51">
        <f t="shared" si="2490"/>
        <v>426240</v>
      </c>
      <c r="IN179" s="51">
        <f t="shared" si="2491"/>
        <v>435712</v>
      </c>
      <c r="IO179" s="51">
        <f t="shared" si="2492"/>
        <v>461760</v>
      </c>
      <c r="IP179" s="51">
        <f t="shared" si="2493"/>
        <v>461760</v>
      </c>
      <c r="IQ179" s="51">
        <f t="shared" si="2631"/>
        <v>461760</v>
      </c>
      <c r="IR179" s="51">
        <f t="shared" si="2632"/>
        <v>461760</v>
      </c>
      <c r="IS179" s="51">
        <f t="shared" si="2340"/>
        <v>461760</v>
      </c>
      <c r="IT179" s="51">
        <f t="shared" si="2341"/>
        <v>461760</v>
      </c>
      <c r="IU179" s="51">
        <f t="shared" si="2342"/>
        <v>461760</v>
      </c>
      <c r="IV179" s="51">
        <f t="shared" si="2343"/>
        <v>461760</v>
      </c>
      <c r="IW179" s="51">
        <f t="shared" ref="IW179:IW193" si="2745">+EV179+GW179</f>
        <v>461760</v>
      </c>
      <c r="IX179" s="25">
        <f t="shared" si="2344"/>
        <v>461760</v>
      </c>
      <c r="IY179" s="25">
        <f t="shared" si="2633"/>
        <v>461760</v>
      </c>
      <c r="IZ179" s="25">
        <f t="shared" si="2634"/>
        <v>480230</v>
      </c>
      <c r="JA179" s="25">
        <f t="shared" si="2502"/>
        <v>531024</v>
      </c>
      <c r="JB179" s="25">
        <f t="shared" si="2498"/>
        <v>531024</v>
      </c>
      <c r="JC179" s="25">
        <f t="shared" si="2499"/>
        <v>490176</v>
      </c>
      <c r="JD179" s="25">
        <f t="shared" si="1892"/>
        <v>490176</v>
      </c>
      <c r="JE179" s="25">
        <f t="shared" si="1893"/>
        <v>490176</v>
      </c>
      <c r="JF179" s="25">
        <f t="shared" si="2712"/>
        <v>490176</v>
      </c>
      <c r="JG179" s="25">
        <f t="shared" si="2713"/>
        <v>490176</v>
      </c>
      <c r="JH179" s="25">
        <f t="shared" si="2336"/>
        <v>490176</v>
      </c>
      <c r="JI179" s="25">
        <f t="shared" si="2337"/>
        <v>490176</v>
      </c>
      <c r="JJ179" s="25">
        <f t="shared" si="2494"/>
        <v>490176</v>
      </c>
      <c r="JK179" s="25">
        <f t="shared" si="2495"/>
        <v>490176</v>
      </c>
      <c r="JL179" s="25">
        <f t="shared" si="2496"/>
        <v>490176</v>
      </c>
      <c r="JM179" s="25">
        <f t="shared" si="2497"/>
        <v>490176</v>
      </c>
      <c r="JN179" s="25">
        <f t="shared" si="2338"/>
        <v>490176</v>
      </c>
      <c r="JO179" s="25">
        <f t="shared" si="2339"/>
        <v>490176</v>
      </c>
      <c r="JP179" s="25">
        <f t="shared" si="2593"/>
        <v>490176</v>
      </c>
      <c r="JQ179" s="25">
        <f t="shared" si="2594"/>
        <v>490176</v>
      </c>
      <c r="JR179" s="25">
        <f t="shared" si="2595"/>
        <v>490176</v>
      </c>
      <c r="JS179" s="28">
        <f t="shared" si="1941"/>
        <v>490176</v>
      </c>
      <c r="JT179" s="30">
        <f t="shared" si="2301"/>
        <v>110</v>
      </c>
      <c r="JU179" s="30">
        <f t="shared" si="2302"/>
        <v>110</v>
      </c>
      <c r="JV179" s="30">
        <f t="shared" si="2303"/>
        <v>110</v>
      </c>
      <c r="JW179" s="30">
        <f t="shared" si="2304"/>
        <v>110</v>
      </c>
      <c r="JX179" s="30">
        <f t="shared" si="2305"/>
        <v>110</v>
      </c>
      <c r="JY179" s="30">
        <f t="shared" si="2306"/>
        <v>110</v>
      </c>
      <c r="JZ179" s="30">
        <f t="shared" si="2307"/>
        <v>110</v>
      </c>
      <c r="KA179" s="30">
        <f t="shared" si="2308"/>
        <v>110</v>
      </c>
      <c r="KB179" s="30">
        <f t="shared" si="2309"/>
        <v>110</v>
      </c>
      <c r="KC179" s="30">
        <f t="shared" si="2310"/>
        <v>112.66666666666667</v>
      </c>
      <c r="KD179" s="30">
        <f t="shared" si="2311"/>
        <v>120</v>
      </c>
      <c r="KE179" s="30">
        <f t="shared" si="2312"/>
        <v>120</v>
      </c>
      <c r="KF179" s="30">
        <f t="shared" si="2313"/>
        <v>120</v>
      </c>
      <c r="KG179" s="30">
        <f t="shared" si="2314"/>
        <v>120</v>
      </c>
      <c r="KH179" s="30">
        <f t="shared" si="2315"/>
        <v>120</v>
      </c>
      <c r="KI179" s="30">
        <f t="shared" si="2316"/>
        <v>120</v>
      </c>
      <c r="KJ179" s="30">
        <f t="shared" si="2317"/>
        <v>120</v>
      </c>
      <c r="KK179" s="30">
        <f t="shared" si="2318"/>
        <v>120</v>
      </c>
      <c r="KL179" s="30">
        <f t="shared" si="2319"/>
        <v>120</v>
      </c>
      <c r="KM179" s="30">
        <f t="shared" si="2320"/>
        <v>120</v>
      </c>
      <c r="KN179" s="30">
        <f t="shared" si="2321"/>
        <v>120</v>
      </c>
      <c r="KO179" s="30">
        <f t="shared" si="2322"/>
        <v>122.66666666666667</v>
      </c>
      <c r="KP179" s="30">
        <f t="shared" si="2323"/>
        <v>130</v>
      </c>
      <c r="KQ179" s="30">
        <f t="shared" si="2324"/>
        <v>130</v>
      </c>
      <c r="KR179" s="30">
        <f t="shared" si="2325"/>
        <v>130</v>
      </c>
      <c r="KS179" s="30">
        <f t="shared" si="2326"/>
        <v>130</v>
      </c>
      <c r="KT179" s="30">
        <f t="shared" si="2327"/>
        <v>130</v>
      </c>
      <c r="KU179" s="30">
        <f t="shared" si="2328"/>
        <v>130</v>
      </c>
      <c r="KV179" s="30">
        <f t="shared" si="2329"/>
        <v>130</v>
      </c>
      <c r="KW179" s="30">
        <f t="shared" si="2330"/>
        <v>130</v>
      </c>
      <c r="KX179" s="30">
        <f t="shared" si="2331"/>
        <v>130</v>
      </c>
      <c r="KY179" s="30">
        <f t="shared" si="2332"/>
        <v>130</v>
      </c>
      <c r="KZ179" s="30">
        <f t="shared" si="2333"/>
        <v>130</v>
      </c>
      <c r="LA179" s="30">
        <f t="shared" si="2334"/>
        <v>135.19988738738738</v>
      </c>
      <c r="LB179" s="30">
        <f t="shared" si="2334"/>
        <v>149.5</v>
      </c>
      <c r="LC179" s="30">
        <f t="shared" si="2334"/>
        <v>149.5</v>
      </c>
      <c r="LD179" s="30">
        <f t="shared" si="2334"/>
        <v>138</v>
      </c>
      <c r="LE179" s="30">
        <f t="shared" si="2503"/>
        <v>138</v>
      </c>
      <c r="LF179" s="30">
        <f t="shared" si="2503"/>
        <v>138</v>
      </c>
      <c r="LG179" s="30">
        <f t="shared" si="2503"/>
        <v>138</v>
      </c>
      <c r="LH179" s="30">
        <f t="shared" si="2503"/>
        <v>138</v>
      </c>
      <c r="LI179" s="30">
        <f t="shared" si="2503"/>
        <v>138</v>
      </c>
      <c r="LJ179" s="30">
        <f t="shared" si="2503"/>
        <v>138</v>
      </c>
      <c r="LK179" s="30">
        <f t="shared" si="2504"/>
        <v>138</v>
      </c>
      <c r="LL179" s="30">
        <f t="shared" si="2504"/>
        <v>138</v>
      </c>
      <c r="LM179" s="30">
        <f t="shared" si="2504"/>
        <v>138</v>
      </c>
      <c r="LN179" s="30">
        <f t="shared" si="2504"/>
        <v>138</v>
      </c>
      <c r="LO179" s="30">
        <f t="shared" si="2504"/>
        <v>138</v>
      </c>
      <c r="LP179" s="30">
        <f t="shared" si="2504"/>
        <v>138</v>
      </c>
      <c r="LQ179" s="30">
        <f t="shared" si="2504"/>
        <v>138</v>
      </c>
      <c r="LR179" s="30">
        <f t="shared" si="2504"/>
        <v>138</v>
      </c>
      <c r="LS179" s="30">
        <f t="shared" si="2504"/>
        <v>138</v>
      </c>
      <c r="LT179" s="69">
        <f t="shared" si="1976"/>
        <v>138</v>
      </c>
      <c r="LU179" s="40">
        <f t="shared" si="1977"/>
        <v>138</v>
      </c>
      <c r="LV179" s="40">
        <f t="shared" si="1978"/>
        <v>0</v>
      </c>
    </row>
    <row r="180" spans="1:334" x14ac:dyDescent="0.25">
      <c r="A180" s="21">
        <f t="shared" si="1979"/>
        <v>179</v>
      </c>
      <c r="B180" s="22" t="s">
        <v>109</v>
      </c>
      <c r="C180" s="21" t="s">
        <v>611</v>
      </c>
      <c r="D180" s="22" t="s">
        <v>63</v>
      </c>
      <c r="E180" s="23" t="s">
        <v>925</v>
      </c>
      <c r="F180" s="21" t="s">
        <v>1179</v>
      </c>
      <c r="G180" s="23" t="s">
        <v>125</v>
      </c>
      <c r="H180" s="24" t="s">
        <v>290</v>
      </c>
      <c r="I180" s="21" t="s">
        <v>196</v>
      </c>
      <c r="J180" s="94">
        <v>41347</v>
      </c>
      <c r="K180" s="94">
        <v>43082</v>
      </c>
      <c r="L180" s="21" t="s">
        <v>275</v>
      </c>
      <c r="M180" s="51">
        <v>6375</v>
      </c>
      <c r="N180" s="51">
        <v>9818</v>
      </c>
      <c r="O180" s="26">
        <v>0.04</v>
      </c>
      <c r="P180" s="52">
        <v>10021308</v>
      </c>
      <c r="Q180" s="52">
        <v>26983039</v>
      </c>
      <c r="R180" s="52">
        <v>42029597</v>
      </c>
      <c r="S180" s="52">
        <v>16000000</v>
      </c>
      <c r="T180" s="51">
        <v>20120385</v>
      </c>
      <c r="U180" s="51">
        <v>16474601</v>
      </c>
      <c r="V180" s="51">
        <v>22050417.900000006</v>
      </c>
      <c r="W180" s="51">
        <v>22744548</v>
      </c>
      <c r="X180" s="51">
        <v>24298013.179999996</v>
      </c>
      <c r="Y180" s="51">
        <v>20625375</v>
      </c>
      <c r="Z180" s="51">
        <v>16964281</v>
      </c>
      <c r="AA180" s="51">
        <v>20943653</v>
      </c>
      <c r="AB180" s="51">
        <v>21401247</v>
      </c>
      <c r="AC180" s="51">
        <v>23869317</v>
      </c>
      <c r="AD180" s="51">
        <v>22500846</v>
      </c>
      <c r="AE180" s="51">
        <v>23618012</v>
      </c>
      <c r="AF180" s="51">
        <v>27887447</v>
      </c>
      <c r="AG180" s="51">
        <v>18729290</v>
      </c>
      <c r="AH180" s="51">
        <v>28201536</v>
      </c>
      <c r="AI180" s="51">
        <v>19936187</v>
      </c>
      <c r="AJ180" s="51">
        <v>19832057</v>
      </c>
      <c r="AK180" s="51">
        <v>21366492</v>
      </c>
      <c r="AL180" s="51">
        <v>15799946</v>
      </c>
      <c r="AM180" s="51">
        <v>20718895</v>
      </c>
      <c r="AN180" s="51">
        <v>18624731</v>
      </c>
      <c r="AO180" s="51">
        <v>20208185</v>
      </c>
      <c r="AP180" s="51">
        <v>17591880.699999999</v>
      </c>
      <c r="AQ180" s="51">
        <v>21632094</v>
      </c>
      <c r="AR180" s="51">
        <v>27214975</v>
      </c>
      <c r="AS180" s="51">
        <v>24876742.02</v>
      </c>
      <c r="AT180" s="51">
        <v>25778931</v>
      </c>
      <c r="AU180" s="25">
        <v>27316702.490792535</v>
      </c>
      <c r="AV180" s="25">
        <v>24510471.3527954</v>
      </c>
      <c r="AW180" s="25">
        <v>26424823</v>
      </c>
      <c r="AX180" s="25">
        <v>20391257</v>
      </c>
      <c r="AY180" s="25">
        <v>23243901.460000001</v>
      </c>
      <c r="AZ180" s="25">
        <v>24813999</v>
      </c>
      <c r="BA180" s="25">
        <v>24785011</v>
      </c>
      <c r="BB180" s="25">
        <v>23384681</v>
      </c>
      <c r="BC180" s="25">
        <v>29448575</v>
      </c>
      <c r="BD180" s="75">
        <v>28493807</v>
      </c>
      <c r="BE180" s="75">
        <v>22428540</v>
      </c>
      <c r="BF180" s="75">
        <v>37064202</v>
      </c>
      <c r="BG180" s="75">
        <v>18452162</v>
      </c>
      <c r="BH180" s="75">
        <v>25678981</v>
      </c>
      <c r="BI180" s="75">
        <v>25752581</v>
      </c>
      <c r="BJ180" s="75">
        <v>20256413</v>
      </c>
      <c r="BK180" s="75">
        <v>25020107</v>
      </c>
      <c r="BL180" s="75">
        <v>27614017</v>
      </c>
      <c r="BM180" s="75">
        <v>26657363</v>
      </c>
      <c r="BN180" s="75">
        <v>28645856</v>
      </c>
      <c r="BO180" s="75">
        <v>26753593</v>
      </c>
      <c r="BP180" s="28">
        <f t="shared" si="1902"/>
        <v>27417707.25</v>
      </c>
      <c r="BQ180" s="29">
        <f t="shared" si="2596"/>
        <v>1571.9698823529411</v>
      </c>
      <c r="BR180" s="29">
        <f t="shared" si="2597"/>
        <v>4232.6335686274506</v>
      </c>
      <c r="BS180" s="29">
        <f t="shared" si="2598"/>
        <v>6592.8779607843135</v>
      </c>
      <c r="BT180" s="29">
        <f t="shared" si="2599"/>
        <v>2509.8039215686276</v>
      </c>
      <c r="BU180" s="29">
        <f t="shared" si="2600"/>
        <v>3156.1388235294116</v>
      </c>
      <c r="BV180" s="29">
        <f t="shared" si="2601"/>
        <v>2584.251137254902</v>
      </c>
      <c r="BW180" s="29">
        <f t="shared" si="2602"/>
        <v>3458.8890823529423</v>
      </c>
      <c r="BX180" s="29">
        <f t="shared" si="2603"/>
        <v>3567.7722352941178</v>
      </c>
      <c r="BY180" s="29">
        <f t="shared" si="2604"/>
        <v>3811.4530478431366</v>
      </c>
      <c r="BZ180" s="29">
        <f t="shared" si="2605"/>
        <v>3235.3529411764707</v>
      </c>
      <c r="CA180" s="29">
        <f t="shared" si="2606"/>
        <v>2661.06368627451</v>
      </c>
      <c r="CB180" s="29">
        <f t="shared" si="2607"/>
        <v>3285.2789019607844</v>
      </c>
      <c r="CC180" s="29">
        <f t="shared" si="2608"/>
        <v>3357.0583529411765</v>
      </c>
      <c r="CD180" s="29">
        <f t="shared" si="2609"/>
        <v>3744.206588235294</v>
      </c>
      <c r="CE180" s="29">
        <f t="shared" si="2610"/>
        <v>3529.5444705882351</v>
      </c>
      <c r="CF180" s="29">
        <f t="shared" si="2611"/>
        <v>3704.7861960784312</v>
      </c>
      <c r="CG180" s="29">
        <f t="shared" si="2612"/>
        <v>4374.5014901960785</v>
      </c>
      <c r="CH180" s="29">
        <f t="shared" si="2613"/>
        <v>2937.927843137255</v>
      </c>
      <c r="CI180" s="29">
        <f t="shared" si="2614"/>
        <v>4423.7703529411765</v>
      </c>
      <c r="CJ180" s="29">
        <f t="shared" si="2615"/>
        <v>3127.245019607843</v>
      </c>
      <c r="CK180" s="29">
        <f t="shared" si="2616"/>
        <v>3110.9109019607845</v>
      </c>
      <c r="CL180" s="29">
        <f t="shared" si="2617"/>
        <v>3351.6065882352941</v>
      </c>
      <c r="CM180" s="29">
        <f t="shared" si="2618"/>
        <v>2478.4229019607842</v>
      </c>
      <c r="CN180" s="29">
        <f t="shared" si="2619"/>
        <v>3250.0227450980392</v>
      </c>
      <c r="CO180" s="29">
        <f t="shared" si="2620"/>
        <v>2921.5264313725488</v>
      </c>
      <c r="CP180" s="29">
        <f t="shared" si="2621"/>
        <v>3169.9113725490197</v>
      </c>
      <c r="CQ180" s="29">
        <f t="shared" si="2622"/>
        <v>2759.5106980392156</v>
      </c>
      <c r="CR180" s="29">
        <f t="shared" si="2592"/>
        <v>3393.2696470588235</v>
      </c>
      <c r="CS180" s="29">
        <f t="shared" si="2335"/>
        <v>4269.0156862745098</v>
      </c>
      <c r="CT180" s="29">
        <f t="shared" si="2335"/>
        <v>3902.2340423529413</v>
      </c>
      <c r="CU180" s="29">
        <f t="shared" si="2335"/>
        <v>4043.7538823529412</v>
      </c>
      <c r="CV180" s="29">
        <f t="shared" si="2335"/>
        <v>4284.9729397321626</v>
      </c>
      <c r="CW180" s="29">
        <f t="shared" si="2335"/>
        <v>3844.7798200463371</v>
      </c>
      <c r="CX180" s="29">
        <f t="shared" si="2623"/>
        <v>4145.0702745098042</v>
      </c>
      <c r="CY180" s="29">
        <f t="shared" si="2623"/>
        <v>3198.6285490196078</v>
      </c>
      <c r="CZ180" s="29">
        <f t="shared" si="2623"/>
        <v>3646.1021898039216</v>
      </c>
      <c r="DA180" s="29">
        <f t="shared" si="2623"/>
        <v>3892.3919999999998</v>
      </c>
      <c r="DB180" s="29">
        <f t="shared" si="2623"/>
        <v>3887.844862745098</v>
      </c>
      <c r="DC180" s="29">
        <f t="shared" si="2623"/>
        <v>3668.1852549019609</v>
      </c>
      <c r="DD180" s="29">
        <f t="shared" si="2623"/>
        <v>4619.3843137254898</v>
      </c>
      <c r="DE180" s="29">
        <f t="shared" si="2624"/>
        <v>4469.6167843137255</v>
      </c>
      <c r="DF180" s="29">
        <f t="shared" si="2625"/>
        <v>3518.2023529411763</v>
      </c>
      <c r="DG180" s="29">
        <f t="shared" si="2626"/>
        <v>5813.9924705882349</v>
      </c>
      <c r="DH180" s="29">
        <f t="shared" si="2627"/>
        <v>2894.4567843137256</v>
      </c>
      <c r="DI180" s="29">
        <f t="shared" si="2628"/>
        <v>4028.0754509803924</v>
      </c>
      <c r="DJ180" s="29">
        <f t="shared" si="2629"/>
        <v>4039.620549019608</v>
      </c>
      <c r="DK180" s="29">
        <f t="shared" si="2629"/>
        <v>3177.4765490196078</v>
      </c>
      <c r="DL180" s="29">
        <f t="shared" si="2629"/>
        <v>3924.7226666666666</v>
      </c>
      <c r="DM180" s="29">
        <f t="shared" si="2629"/>
        <v>4331.6105098039216</v>
      </c>
      <c r="DN180" s="29">
        <f t="shared" si="2505"/>
        <v>4181.5471372549018</v>
      </c>
      <c r="DO180" s="29">
        <f t="shared" si="2505"/>
        <v>4493.4676078431376</v>
      </c>
      <c r="DP180" s="29">
        <f t="shared" si="2505"/>
        <v>4196.6420392156861</v>
      </c>
      <c r="DQ180" s="105">
        <f t="shared" si="2630"/>
        <v>4300.8168235294115</v>
      </c>
      <c r="DR180" s="51">
        <v>539990</v>
      </c>
      <c r="DS180" s="51">
        <v>539990</v>
      </c>
      <c r="DT180" s="51">
        <v>539990</v>
      </c>
      <c r="DU180" s="51">
        <v>539990</v>
      </c>
      <c r="DV180" s="51">
        <v>539990</v>
      </c>
      <c r="DW180" s="51">
        <v>539990</v>
      </c>
      <c r="DX180" s="51">
        <v>539990</v>
      </c>
      <c r="DY180" s="51">
        <v>539990</v>
      </c>
      <c r="DZ180" s="51">
        <v>539990</v>
      </c>
      <c r="EA180" s="51">
        <v>539990</v>
      </c>
      <c r="EB180" s="51">
        <v>539990</v>
      </c>
      <c r="EC180" s="51">
        <v>596998</v>
      </c>
      <c r="ED180" s="51">
        <v>638170</v>
      </c>
      <c r="EE180" s="51">
        <v>638170</v>
      </c>
      <c r="EF180" s="51">
        <v>638170</v>
      </c>
      <c r="EG180" s="51">
        <v>638170</v>
      </c>
      <c r="EH180" s="51">
        <v>638170</v>
      </c>
      <c r="EI180" s="51">
        <v>638170</v>
      </c>
      <c r="EJ180" s="51">
        <v>638170</v>
      </c>
      <c r="EK180" s="51">
        <v>638170</v>
      </c>
      <c r="EL180" s="51">
        <v>638170</v>
      </c>
      <c r="EM180" s="51">
        <v>638170</v>
      </c>
      <c r="EN180" s="51">
        <v>638170</v>
      </c>
      <c r="EO180" s="51">
        <v>693805</v>
      </c>
      <c r="EP180" s="51">
        <v>736350</v>
      </c>
      <c r="EQ180" s="51">
        <v>736350</v>
      </c>
      <c r="ER180" s="51">
        <v>736350</v>
      </c>
      <c r="ES180" s="25">
        <v>736350</v>
      </c>
      <c r="ET180" s="25">
        <v>736350</v>
      </c>
      <c r="EU180" s="25">
        <v>736350</v>
      </c>
      <c r="EV180" s="25">
        <v>736350</v>
      </c>
      <c r="EW180" s="25">
        <v>736350</v>
      </c>
      <c r="EX180" s="25">
        <v>736350</v>
      </c>
      <c r="EY180" s="25">
        <v>736350</v>
      </c>
      <c r="EZ180" s="25">
        <v>736350</v>
      </c>
      <c r="FA180" s="25">
        <v>757213</v>
      </c>
      <c r="FB180" s="25">
        <v>773168</v>
      </c>
      <c r="FC180" s="25">
        <v>773168</v>
      </c>
      <c r="FD180" s="25">
        <v>773168</v>
      </c>
      <c r="FE180" s="25">
        <v>773168</v>
      </c>
      <c r="FF180" s="25">
        <v>773168</v>
      </c>
      <c r="FG180" s="25">
        <v>773168</v>
      </c>
      <c r="FH180" s="25">
        <v>773168</v>
      </c>
      <c r="FI180" s="25">
        <v>773168</v>
      </c>
      <c r="FJ180" s="25">
        <v>773168</v>
      </c>
      <c r="FK180" s="25">
        <v>773168</v>
      </c>
      <c r="FL180" s="25">
        <v>773168</v>
      </c>
      <c r="FM180" s="25">
        <v>795074</v>
      </c>
      <c r="FN180" s="25">
        <v>811826</v>
      </c>
      <c r="FO180" s="25">
        <v>811826</v>
      </c>
      <c r="FP180" s="25">
        <v>811826</v>
      </c>
      <c r="FQ180" s="75">
        <v>811826</v>
      </c>
      <c r="FR180" s="28">
        <f t="shared" si="1903"/>
        <v>811826</v>
      </c>
      <c r="FS180" s="51">
        <v>0</v>
      </c>
      <c r="FT180" s="51">
        <v>138479.24</v>
      </c>
      <c r="FU180" s="51">
        <v>61872</v>
      </c>
      <c r="FV180" s="51">
        <v>115564</v>
      </c>
      <c r="FW180" s="51">
        <v>264825</v>
      </c>
      <c r="FX180" s="51">
        <v>118994</v>
      </c>
      <c r="FY180" s="51">
        <v>207136</v>
      </c>
      <c r="FZ180" s="51">
        <v>303747</v>
      </c>
      <c r="GA180" s="51">
        <v>283170</v>
      </c>
      <c r="GB180" s="51">
        <v>285025</v>
      </c>
      <c r="GC180" s="51">
        <v>138581</v>
      </c>
      <c r="GD180" s="51">
        <v>240748</v>
      </c>
      <c r="GE180" s="51">
        <v>217879.88</v>
      </c>
      <c r="GF180" s="51">
        <v>281728.96600000013</v>
      </c>
      <c r="GG180" s="51">
        <v>274826.6320000001</v>
      </c>
      <c r="GH180" s="51">
        <v>261863.83999999997</v>
      </c>
      <c r="GI180" s="51">
        <v>477327.88000000012</v>
      </c>
      <c r="GJ180" s="51">
        <v>111001.59999999998</v>
      </c>
      <c r="GK180" s="51">
        <v>489891.43999999994</v>
      </c>
      <c r="GL180" s="51">
        <v>159277</v>
      </c>
      <c r="GM180" s="51">
        <v>155112.28000000003</v>
      </c>
      <c r="GN180" s="51">
        <v>216489.68000000005</v>
      </c>
      <c r="GO180" s="51">
        <v>0</v>
      </c>
      <c r="GP180" s="51">
        <v>134951</v>
      </c>
      <c r="GQ180" s="51">
        <v>8639</v>
      </c>
      <c r="GR180" s="51">
        <v>71977</v>
      </c>
      <c r="GS180" s="25">
        <v>0</v>
      </c>
      <c r="GT180" s="25">
        <v>128934</v>
      </c>
      <c r="GU180" s="25">
        <v>352249</v>
      </c>
      <c r="GV180" s="25">
        <v>242617</v>
      </c>
      <c r="GW180" s="25">
        <v>294807</v>
      </c>
      <c r="GX180" s="25">
        <v>512895</v>
      </c>
      <c r="GY180" s="25">
        <v>56109</v>
      </c>
      <c r="GZ180" s="25">
        <v>320643</v>
      </c>
      <c r="HA180" s="25">
        <v>79300</v>
      </c>
      <c r="HB180" s="25">
        <v>172543</v>
      </c>
      <c r="HC180" s="25">
        <v>219392</v>
      </c>
      <c r="HD180" s="75">
        <v>206232</v>
      </c>
      <c r="HE180" s="75">
        <v>162219</v>
      </c>
      <c r="HF180" s="75">
        <v>404775</v>
      </c>
      <c r="HG180" s="75">
        <v>366584</v>
      </c>
      <c r="HH180" s="75">
        <v>123974</v>
      </c>
      <c r="HI180" s="75">
        <v>709400</v>
      </c>
      <c r="HJ180" s="75">
        <v>0</v>
      </c>
      <c r="HK180" s="75">
        <v>209348</v>
      </c>
      <c r="HL180" s="75">
        <v>256935</v>
      </c>
      <c r="HM180" s="75">
        <v>37089</v>
      </c>
      <c r="HN180" s="75">
        <v>205730</v>
      </c>
      <c r="HO180" s="75">
        <v>292734.67999999993</v>
      </c>
      <c r="HP180" s="75">
        <v>254469</v>
      </c>
      <c r="HQ180" s="75">
        <v>334008</v>
      </c>
      <c r="HR180" s="75">
        <v>255642</v>
      </c>
      <c r="HS180" s="51">
        <f t="shared" si="2470"/>
        <v>539990</v>
      </c>
      <c r="HT180" s="51">
        <f t="shared" si="2471"/>
        <v>678469.24</v>
      </c>
      <c r="HU180" s="51">
        <f t="shared" si="2472"/>
        <v>601862</v>
      </c>
      <c r="HV180" s="51">
        <f t="shared" si="2473"/>
        <v>655554</v>
      </c>
      <c r="HW180" s="51">
        <f t="shared" si="2474"/>
        <v>804815</v>
      </c>
      <c r="HX180" s="51">
        <f t="shared" si="2475"/>
        <v>658984</v>
      </c>
      <c r="HY180" s="51">
        <f t="shared" si="2476"/>
        <v>747126</v>
      </c>
      <c r="HZ180" s="51">
        <f t="shared" si="2477"/>
        <v>843737</v>
      </c>
      <c r="IA180" s="51">
        <f t="shared" si="2478"/>
        <v>823160</v>
      </c>
      <c r="IB180" s="51">
        <f t="shared" si="2479"/>
        <v>825015</v>
      </c>
      <c r="IC180" s="51">
        <f t="shared" si="2480"/>
        <v>678571</v>
      </c>
      <c r="ID180" s="51">
        <f t="shared" si="2481"/>
        <v>837746</v>
      </c>
      <c r="IE180" s="51">
        <f t="shared" si="2482"/>
        <v>856049.88</v>
      </c>
      <c r="IF180" s="51">
        <f t="shared" si="2483"/>
        <v>919898.96600000013</v>
      </c>
      <c r="IG180" s="51">
        <f t="shared" si="2484"/>
        <v>912996.6320000001</v>
      </c>
      <c r="IH180" s="51">
        <f t="shared" si="2485"/>
        <v>900033.84</v>
      </c>
      <c r="II180" s="51">
        <f t="shared" si="2486"/>
        <v>1115497.8800000001</v>
      </c>
      <c r="IJ180" s="51">
        <f t="shared" si="2487"/>
        <v>749171.6</v>
      </c>
      <c r="IK180" s="51">
        <f t="shared" si="2488"/>
        <v>1128061.4399999999</v>
      </c>
      <c r="IL180" s="51">
        <f t="shared" si="2489"/>
        <v>797447</v>
      </c>
      <c r="IM180" s="51">
        <f t="shared" si="2490"/>
        <v>793282.28</v>
      </c>
      <c r="IN180" s="51">
        <f t="shared" si="2491"/>
        <v>854659.68</v>
      </c>
      <c r="IO180" s="51">
        <f t="shared" si="2492"/>
        <v>638170</v>
      </c>
      <c r="IP180" s="51">
        <f t="shared" si="2493"/>
        <v>828756</v>
      </c>
      <c r="IQ180" s="51">
        <f t="shared" si="2631"/>
        <v>744989</v>
      </c>
      <c r="IR180" s="51">
        <f t="shared" si="2632"/>
        <v>808327</v>
      </c>
      <c r="IS180" s="51">
        <f t="shared" si="2340"/>
        <v>736350</v>
      </c>
      <c r="IT180" s="51">
        <f t="shared" si="2341"/>
        <v>865284</v>
      </c>
      <c r="IU180" s="51">
        <f t="shared" si="2342"/>
        <v>1088599</v>
      </c>
      <c r="IV180" s="51">
        <f t="shared" si="2343"/>
        <v>978967</v>
      </c>
      <c r="IW180" s="51">
        <f t="shared" si="2745"/>
        <v>1031157</v>
      </c>
      <c r="IX180" s="25">
        <f t="shared" si="2344"/>
        <v>1249245</v>
      </c>
      <c r="IY180" s="25">
        <f t="shared" si="2633"/>
        <v>792459</v>
      </c>
      <c r="IZ180" s="25">
        <f t="shared" si="2634"/>
        <v>1056993</v>
      </c>
      <c r="JA180" s="25">
        <f t="shared" si="2502"/>
        <v>815650</v>
      </c>
      <c r="JB180" s="25">
        <f t="shared" si="2498"/>
        <v>929756</v>
      </c>
      <c r="JC180" s="25">
        <f t="shared" si="2499"/>
        <v>992560</v>
      </c>
      <c r="JD180" s="25">
        <f t="shared" si="1892"/>
        <v>979400</v>
      </c>
      <c r="JE180" s="25">
        <f t="shared" si="1893"/>
        <v>935387</v>
      </c>
      <c r="JF180" s="25">
        <f t="shared" si="2712"/>
        <v>1177943</v>
      </c>
      <c r="JG180" s="25">
        <f t="shared" si="2713"/>
        <v>1139752</v>
      </c>
      <c r="JH180" s="25">
        <f t="shared" si="2336"/>
        <v>897142</v>
      </c>
      <c r="JI180" s="25">
        <f t="shared" si="2337"/>
        <v>1482568</v>
      </c>
      <c r="JJ180" s="25">
        <f t="shared" si="2494"/>
        <v>773168</v>
      </c>
      <c r="JK180" s="25">
        <f t="shared" si="2495"/>
        <v>982516</v>
      </c>
      <c r="JL180" s="25">
        <f t="shared" si="2496"/>
        <v>1030103</v>
      </c>
      <c r="JM180" s="25">
        <f t="shared" si="2497"/>
        <v>810257</v>
      </c>
      <c r="JN180" s="25">
        <f t="shared" si="2338"/>
        <v>1000804</v>
      </c>
      <c r="JO180" s="25">
        <f t="shared" si="2339"/>
        <v>1104560.68</v>
      </c>
      <c r="JP180" s="25">
        <f t="shared" si="2593"/>
        <v>1066295</v>
      </c>
      <c r="JQ180" s="25">
        <f t="shared" si="2594"/>
        <v>1145834</v>
      </c>
      <c r="JR180" s="25">
        <f t="shared" si="2595"/>
        <v>1067468</v>
      </c>
      <c r="JS180" s="28">
        <f t="shared" si="1941"/>
        <v>1096039.42</v>
      </c>
      <c r="JT180" s="30">
        <f t="shared" si="2301"/>
        <v>55</v>
      </c>
      <c r="JU180" s="30">
        <f t="shared" si="2302"/>
        <v>69.104628233856175</v>
      </c>
      <c r="JV180" s="30">
        <f t="shared" si="2303"/>
        <v>61.301894479527398</v>
      </c>
      <c r="JW180" s="30">
        <f t="shared" si="2304"/>
        <v>66.770625381951518</v>
      </c>
      <c r="JX180" s="30">
        <f t="shared" si="2305"/>
        <v>81.973416174373597</v>
      </c>
      <c r="JY180" s="30">
        <f t="shared" si="2306"/>
        <v>67.119983703401914</v>
      </c>
      <c r="JZ180" s="30">
        <f t="shared" si="2307"/>
        <v>76.097575881034828</v>
      </c>
      <c r="KA180" s="30">
        <f t="shared" si="2308"/>
        <v>85.937767366062332</v>
      </c>
      <c r="KB180" s="30">
        <f t="shared" si="2309"/>
        <v>83.841922998574049</v>
      </c>
      <c r="KC180" s="30">
        <f t="shared" si="2310"/>
        <v>84.030861682623751</v>
      </c>
      <c r="KD180" s="30">
        <f t="shared" si="2311"/>
        <v>69.114992870238339</v>
      </c>
      <c r="KE180" s="30">
        <f t="shared" si="2312"/>
        <v>85.327561621511506</v>
      </c>
      <c r="KF180" s="30">
        <f t="shared" si="2313"/>
        <v>87.19188022000408</v>
      </c>
      <c r="KG180" s="30">
        <f t="shared" si="2314"/>
        <v>93.695148299042586</v>
      </c>
      <c r="KH180" s="30">
        <f t="shared" si="2315"/>
        <v>92.992119779995932</v>
      </c>
      <c r="KI180" s="30">
        <f t="shared" si="2316"/>
        <v>91.671810959462206</v>
      </c>
      <c r="KJ180" s="30">
        <f t="shared" si="2317"/>
        <v>113.61762884497863</v>
      </c>
      <c r="KK180" s="30">
        <f t="shared" si="2318"/>
        <v>76.305927887553466</v>
      </c>
      <c r="KL180" s="30">
        <f t="shared" si="2319"/>
        <v>114.89727439397025</v>
      </c>
      <c r="KM180" s="30">
        <f t="shared" si="2320"/>
        <v>81.222957832552453</v>
      </c>
      <c r="KN180" s="30">
        <f t="shared" si="2321"/>
        <v>80.798765532695057</v>
      </c>
      <c r="KO180" s="30">
        <f t="shared" si="2322"/>
        <v>87.050283153391732</v>
      </c>
      <c r="KP180" s="30">
        <f t="shared" si="2323"/>
        <v>65</v>
      </c>
      <c r="KQ180" s="30">
        <f t="shared" si="2324"/>
        <v>84.411896516602155</v>
      </c>
      <c r="KR180" s="30">
        <f t="shared" si="2325"/>
        <v>75.879914442860056</v>
      </c>
      <c r="KS180" s="30">
        <f t="shared" si="2326"/>
        <v>82.331126502342642</v>
      </c>
      <c r="KT180" s="30">
        <f t="shared" si="2327"/>
        <v>75</v>
      </c>
      <c r="KU180" s="30">
        <f t="shared" si="2328"/>
        <v>88.132409859441836</v>
      </c>
      <c r="KV180" s="30">
        <f t="shared" si="2329"/>
        <v>110.8778773680994</v>
      </c>
      <c r="KW180" s="30">
        <f t="shared" si="2330"/>
        <v>99.711448360154819</v>
      </c>
      <c r="KX180" s="30">
        <f t="shared" si="2331"/>
        <v>105.0271949480546</v>
      </c>
      <c r="KY180" s="30">
        <f t="shared" si="2332"/>
        <v>127.24027296801792</v>
      </c>
      <c r="KZ180" s="30">
        <f t="shared" si="2333"/>
        <v>80.714911387247909</v>
      </c>
      <c r="LA180" s="30">
        <f t="shared" si="2334"/>
        <v>107.65868812385415</v>
      </c>
      <c r="LB180" s="30">
        <f t="shared" si="2334"/>
        <v>83.077001425952332</v>
      </c>
      <c r="LC180" s="30">
        <f t="shared" si="2334"/>
        <v>94.699124057852927</v>
      </c>
      <c r="LD180" s="30">
        <f t="shared" si="2334"/>
        <v>101.09594622122631</v>
      </c>
      <c r="LE180" s="30">
        <f t="shared" si="2503"/>
        <v>99.755551028722749</v>
      </c>
      <c r="LF180" s="30">
        <f t="shared" si="2503"/>
        <v>95.272662456712155</v>
      </c>
      <c r="LG180" s="30">
        <f t="shared" si="2503"/>
        <v>119.97789773884702</v>
      </c>
      <c r="LH180" s="30">
        <f t="shared" si="2503"/>
        <v>116.08800162965981</v>
      </c>
      <c r="LI180" s="30">
        <f t="shared" si="2503"/>
        <v>91.377266245671223</v>
      </c>
      <c r="LJ180" s="30">
        <f t="shared" si="2503"/>
        <v>151.00509268690161</v>
      </c>
      <c r="LK180" s="30">
        <f t="shared" si="2504"/>
        <v>78.750050926869022</v>
      </c>
      <c r="LL180" s="30">
        <f t="shared" si="2504"/>
        <v>100.07292727643105</v>
      </c>
      <c r="LM180" s="30">
        <f t="shared" si="2504"/>
        <v>104.91984110816867</v>
      </c>
      <c r="LN180" s="30">
        <f t="shared" si="2504"/>
        <v>82.527704216744752</v>
      </c>
      <c r="LO180" s="30">
        <f t="shared" si="2504"/>
        <v>101.93562843756366</v>
      </c>
      <c r="LP180" s="30">
        <f t="shared" si="2504"/>
        <v>112.50363414137298</v>
      </c>
      <c r="LQ180" s="30">
        <f t="shared" si="2504"/>
        <v>108.60613159502954</v>
      </c>
      <c r="LR180" s="30">
        <f t="shared" si="2504"/>
        <v>116.70747606437156</v>
      </c>
      <c r="LS180" s="30">
        <f t="shared" si="2504"/>
        <v>108.72560602974129</v>
      </c>
      <c r="LT180" s="69">
        <f t="shared" si="1976"/>
        <v>111.63571195762884</v>
      </c>
      <c r="LU180" s="40">
        <f t="shared" si="1977"/>
        <v>82.687512731717248</v>
      </c>
      <c r="LV180" s="40">
        <f t="shared" si="1978"/>
        <v>26.038093298024037</v>
      </c>
    </row>
    <row r="181" spans="1:334" x14ac:dyDescent="0.25">
      <c r="A181" s="21">
        <f t="shared" si="1979"/>
        <v>180</v>
      </c>
      <c r="B181" s="22" t="s">
        <v>109</v>
      </c>
      <c r="C181" s="21" t="s">
        <v>612</v>
      </c>
      <c r="D181" s="22" t="s">
        <v>7</v>
      </c>
      <c r="E181" s="23" t="s">
        <v>926</v>
      </c>
      <c r="F181" s="21" t="s">
        <v>1180</v>
      </c>
      <c r="G181" s="23" t="s">
        <v>126</v>
      </c>
      <c r="H181" s="24" t="s">
        <v>289</v>
      </c>
      <c r="I181" s="21" t="s">
        <v>196</v>
      </c>
      <c r="J181" s="94">
        <v>41297</v>
      </c>
      <c r="K181" s="94">
        <v>43030</v>
      </c>
      <c r="L181" s="21" t="s">
        <v>275</v>
      </c>
      <c r="M181" s="51">
        <v>277</v>
      </c>
      <c r="N181" s="51">
        <v>463</v>
      </c>
      <c r="O181" s="26">
        <v>0.13</v>
      </c>
      <c r="P181" s="52">
        <v>29725</v>
      </c>
      <c r="Q181" s="52">
        <v>436899.44</v>
      </c>
      <c r="R181" s="52">
        <v>459694.23000000004</v>
      </c>
      <c r="S181" s="52">
        <v>399291.6</v>
      </c>
      <c r="T181" s="51">
        <v>506579</v>
      </c>
      <c r="U181" s="51">
        <v>409196</v>
      </c>
      <c r="V181" s="51">
        <v>495540.4200000001</v>
      </c>
      <c r="W181" s="51">
        <v>414956.35999999993</v>
      </c>
      <c r="X181" s="51">
        <v>490851.60000000009</v>
      </c>
      <c r="Y181" s="51">
        <v>508768.96</v>
      </c>
      <c r="Z181" s="51">
        <v>438209.63</v>
      </c>
      <c r="AA181" s="51">
        <v>504257.75999999995</v>
      </c>
      <c r="AB181" s="51">
        <v>509505.56000000006</v>
      </c>
      <c r="AC181" s="51">
        <v>718079.94000000018</v>
      </c>
      <c r="AD181" s="51">
        <v>617925.85000000033</v>
      </c>
      <c r="AE181" s="51">
        <v>652679.06000000006</v>
      </c>
      <c r="AF181" s="51">
        <v>569607</v>
      </c>
      <c r="AG181" s="51">
        <v>505938.87</v>
      </c>
      <c r="AH181" s="51">
        <v>545602.69000000006</v>
      </c>
      <c r="AI181" s="51">
        <v>666070</v>
      </c>
      <c r="AJ181" s="51">
        <v>667593.99</v>
      </c>
      <c r="AK181" s="51">
        <v>642911.79</v>
      </c>
      <c r="AL181" s="51">
        <v>504600.17999999988</v>
      </c>
      <c r="AM181" s="51">
        <v>613471.66</v>
      </c>
      <c r="AN181" s="51">
        <v>617947.63</v>
      </c>
      <c r="AO181" s="51">
        <v>764475.89999999991</v>
      </c>
      <c r="AP181" s="51">
        <v>633056.65</v>
      </c>
      <c r="AQ181" s="51">
        <v>788958.20000000007</v>
      </c>
      <c r="AR181" s="51">
        <v>685965.72000000009</v>
      </c>
      <c r="AS181" s="51">
        <v>454022.90999999992</v>
      </c>
      <c r="AT181" s="51">
        <v>534868.47999999998</v>
      </c>
      <c r="AU181" s="25">
        <v>592404.63440347102</v>
      </c>
      <c r="AV181" s="25">
        <v>445506.33887963381</v>
      </c>
      <c r="AW181" s="25">
        <v>902418.38</v>
      </c>
      <c r="AX181" s="25">
        <v>577555.31999999983</v>
      </c>
      <c r="AY181" s="25">
        <v>672861.05885644816</v>
      </c>
      <c r="AZ181" s="25">
        <v>640686.1399999999</v>
      </c>
      <c r="BA181" s="25">
        <v>635528.31537008949</v>
      </c>
      <c r="BB181" s="25">
        <v>608690.13</v>
      </c>
      <c r="BC181" s="25">
        <v>1034335.3</v>
      </c>
      <c r="BD181" s="75">
        <v>577417.25</v>
      </c>
      <c r="BE181" s="75">
        <v>580570.15000000014</v>
      </c>
      <c r="BF181" s="75">
        <v>559550.76</v>
      </c>
      <c r="BG181" s="75">
        <v>556556.86999999988</v>
      </c>
      <c r="BH181" s="75">
        <v>680244.76999999979</v>
      </c>
      <c r="BI181" s="75">
        <v>812916.33000000007</v>
      </c>
      <c r="BJ181" s="75">
        <v>514319.12</v>
      </c>
      <c r="BK181" s="75">
        <v>542471.0199999999</v>
      </c>
      <c r="BL181" s="75">
        <v>709150.18</v>
      </c>
      <c r="BM181" s="75">
        <v>705054.97</v>
      </c>
      <c r="BN181" s="75">
        <v>706714.02</v>
      </c>
      <c r="BO181" s="75">
        <v>745558.13</v>
      </c>
      <c r="BP181" s="28">
        <f t="shared" si="1902"/>
        <v>716619.32499999995</v>
      </c>
      <c r="BQ181" s="29">
        <f t="shared" si="2596"/>
        <v>107.31046931407943</v>
      </c>
      <c r="BR181" s="29">
        <f t="shared" si="2597"/>
        <v>1577.2542960288808</v>
      </c>
      <c r="BS181" s="29">
        <f t="shared" si="2598"/>
        <v>1659.5459566787006</v>
      </c>
      <c r="BT181" s="29">
        <f t="shared" si="2599"/>
        <v>1441.4859205776172</v>
      </c>
      <c r="BU181" s="29">
        <f t="shared" si="2600"/>
        <v>1828.8050541516245</v>
      </c>
      <c r="BV181" s="29">
        <f t="shared" si="2601"/>
        <v>1477.2418772563176</v>
      </c>
      <c r="BW181" s="29">
        <f t="shared" si="2602"/>
        <v>1788.9545848375456</v>
      </c>
      <c r="BX181" s="29">
        <f t="shared" si="2603"/>
        <v>1498.0374007220214</v>
      </c>
      <c r="BY181" s="29">
        <f t="shared" si="2604"/>
        <v>1772.0274368231051</v>
      </c>
      <c r="BZ181" s="29">
        <f t="shared" si="2605"/>
        <v>1836.711046931408</v>
      </c>
      <c r="CA181" s="29">
        <f t="shared" si="2606"/>
        <v>1581.9842238267149</v>
      </c>
      <c r="CB181" s="29">
        <f t="shared" si="2607"/>
        <v>1820.4251263537903</v>
      </c>
      <c r="CC181" s="29">
        <f t="shared" si="2608"/>
        <v>1839.3702527075814</v>
      </c>
      <c r="CD181" s="29">
        <f t="shared" si="2609"/>
        <v>2592.3463537906146</v>
      </c>
      <c r="CE181" s="29">
        <f t="shared" si="2610"/>
        <v>2230.7792418772574</v>
      </c>
      <c r="CF181" s="29">
        <f t="shared" si="2611"/>
        <v>2356.2420938628161</v>
      </c>
      <c r="CG181" s="29">
        <f t="shared" si="2612"/>
        <v>2056.3429602888086</v>
      </c>
      <c r="CH181" s="29">
        <f t="shared" si="2613"/>
        <v>1826.4941155234658</v>
      </c>
      <c r="CI181" s="29">
        <f t="shared" si="2614"/>
        <v>1969.6848014440436</v>
      </c>
      <c r="CJ181" s="29">
        <f t="shared" si="2615"/>
        <v>2404.5848375451264</v>
      </c>
      <c r="CK181" s="29">
        <f t="shared" si="2616"/>
        <v>2410.0866064981951</v>
      </c>
      <c r="CL181" s="29">
        <f t="shared" si="2617"/>
        <v>2320.9811913357403</v>
      </c>
      <c r="CM181" s="29">
        <f t="shared" si="2618"/>
        <v>1821.6612996389888</v>
      </c>
      <c r="CN181" s="29">
        <f t="shared" si="2619"/>
        <v>2214.6991335740072</v>
      </c>
      <c r="CO181" s="29">
        <f t="shared" si="2620"/>
        <v>2230.8578700361013</v>
      </c>
      <c r="CP181" s="29">
        <f t="shared" si="2621"/>
        <v>2759.8407942238264</v>
      </c>
      <c r="CQ181" s="29">
        <f t="shared" si="2622"/>
        <v>2285.4030685920579</v>
      </c>
      <c r="CR181" s="29">
        <f t="shared" si="2592"/>
        <v>2848.2245487364626</v>
      </c>
      <c r="CS181" s="29">
        <f t="shared" si="2335"/>
        <v>2476.4105415162458</v>
      </c>
      <c r="CT181" s="29">
        <f t="shared" si="2335"/>
        <v>1639.0718772563173</v>
      </c>
      <c r="CU181" s="29">
        <f t="shared" si="2335"/>
        <v>1930.9331407942238</v>
      </c>
      <c r="CV181" s="29">
        <f t="shared" si="2335"/>
        <v>2138.6448895432168</v>
      </c>
      <c r="CW181" s="29">
        <f t="shared" si="2335"/>
        <v>1608.3261331394722</v>
      </c>
      <c r="CX181" s="29">
        <f t="shared" si="2623"/>
        <v>3257.8280866425994</v>
      </c>
      <c r="CY181" s="29">
        <f t="shared" si="2623"/>
        <v>2085.0372563176888</v>
      </c>
      <c r="CZ181" s="29">
        <f t="shared" si="2623"/>
        <v>2429.101295510643</v>
      </c>
      <c r="DA181" s="29">
        <f t="shared" si="2623"/>
        <v>2312.9463537906136</v>
      </c>
      <c r="DB181" s="29">
        <f t="shared" si="2623"/>
        <v>2294.3260482674709</v>
      </c>
      <c r="DC181" s="29">
        <f t="shared" si="2623"/>
        <v>2197.4372924187724</v>
      </c>
      <c r="DD181" s="29">
        <f t="shared" si="2623"/>
        <v>3734.0624548736464</v>
      </c>
      <c r="DE181" s="29">
        <f t="shared" si="2624"/>
        <v>2084.5388086642597</v>
      </c>
      <c r="DF181" s="29">
        <f t="shared" si="2625"/>
        <v>2095.9211191335744</v>
      </c>
      <c r="DG181" s="29">
        <f t="shared" si="2626"/>
        <v>2020.0388447653429</v>
      </c>
      <c r="DH181" s="29">
        <f t="shared" si="2627"/>
        <v>2009.230577617328</v>
      </c>
      <c r="DI181" s="29">
        <f t="shared" si="2628"/>
        <v>2455.7572924187716</v>
      </c>
      <c r="DJ181" s="29">
        <f t="shared" si="2629"/>
        <v>2934.7159927797838</v>
      </c>
      <c r="DK181" s="29">
        <f t="shared" si="2629"/>
        <v>1856.7477256317688</v>
      </c>
      <c r="DL181" s="29">
        <f t="shared" si="2629"/>
        <v>1958.3791335740068</v>
      </c>
      <c r="DM181" s="29">
        <f t="shared" si="2629"/>
        <v>2560.1089530685922</v>
      </c>
      <c r="DN181" s="29">
        <f t="shared" si="2505"/>
        <v>2545.3248014440433</v>
      </c>
      <c r="DO181" s="29">
        <f t="shared" si="2505"/>
        <v>2551.3141516245487</v>
      </c>
      <c r="DP181" s="29">
        <f t="shared" si="2505"/>
        <v>2691.5455956678702</v>
      </c>
      <c r="DQ181" s="105">
        <f t="shared" si="2630"/>
        <v>2587.0733754512635</v>
      </c>
      <c r="DR181" s="51">
        <v>138900</v>
      </c>
      <c r="DS181" s="51">
        <v>138900</v>
      </c>
      <c r="DT181" s="51">
        <v>138900</v>
      </c>
      <c r="DU181" s="51">
        <v>138900</v>
      </c>
      <c r="DV181" s="51">
        <v>138900</v>
      </c>
      <c r="DW181" s="51">
        <v>138900</v>
      </c>
      <c r="DX181" s="51">
        <v>138900</v>
      </c>
      <c r="DY181" s="51">
        <v>138900</v>
      </c>
      <c r="DZ181" s="51">
        <v>138900</v>
      </c>
      <c r="EA181" s="51">
        <v>140135</v>
      </c>
      <c r="EB181" s="51">
        <v>143530</v>
      </c>
      <c r="EC181" s="51">
        <v>143530</v>
      </c>
      <c r="ED181" s="51">
        <v>143530</v>
      </c>
      <c r="EE181" s="51">
        <v>143530</v>
      </c>
      <c r="EF181" s="51">
        <v>143530</v>
      </c>
      <c r="EG181" s="51">
        <v>143530</v>
      </c>
      <c r="EH181" s="51">
        <v>143530</v>
      </c>
      <c r="EI181" s="51">
        <v>143530</v>
      </c>
      <c r="EJ181" s="51">
        <v>143530</v>
      </c>
      <c r="EK181" s="51">
        <v>143530</v>
      </c>
      <c r="EL181" s="51">
        <v>143530</v>
      </c>
      <c r="EM181" s="51">
        <v>144765</v>
      </c>
      <c r="EN181" s="51">
        <v>148160</v>
      </c>
      <c r="EO181" s="51">
        <v>148160</v>
      </c>
      <c r="EP181" s="51">
        <v>148160</v>
      </c>
      <c r="EQ181" s="51">
        <v>148160</v>
      </c>
      <c r="ER181" s="51">
        <v>148160</v>
      </c>
      <c r="ES181" s="25">
        <v>148160</v>
      </c>
      <c r="ET181" s="25">
        <v>148160</v>
      </c>
      <c r="EU181" s="25">
        <v>148160</v>
      </c>
      <c r="EV181" s="25">
        <v>148160</v>
      </c>
      <c r="EW181" s="25">
        <v>148160</v>
      </c>
      <c r="EX181" s="25">
        <v>148160</v>
      </c>
      <c r="EY181" s="25">
        <v>154086</v>
      </c>
      <c r="EZ181" s="25">
        <v>170384</v>
      </c>
      <c r="FA181" s="25">
        <v>170384</v>
      </c>
      <c r="FB181" s="25">
        <v>170384</v>
      </c>
      <c r="FC181" s="25">
        <v>170384</v>
      </c>
      <c r="FD181" s="25">
        <v>170384</v>
      </c>
      <c r="FE181" s="25">
        <v>170384</v>
      </c>
      <c r="FF181" s="25">
        <v>170384</v>
      </c>
      <c r="FG181" s="25">
        <v>170384</v>
      </c>
      <c r="FH181" s="25">
        <v>170384</v>
      </c>
      <c r="FI181" s="25">
        <v>170384</v>
      </c>
      <c r="FJ181" s="25">
        <v>170384</v>
      </c>
      <c r="FK181" s="25">
        <v>170384</v>
      </c>
      <c r="FL181" s="25">
        <v>170384</v>
      </c>
      <c r="FM181" s="25">
        <v>170384</v>
      </c>
      <c r="FN181" s="25">
        <v>170384</v>
      </c>
      <c r="FO181" s="25">
        <v>170384</v>
      </c>
      <c r="FP181" s="25">
        <v>170384</v>
      </c>
      <c r="FQ181" s="75">
        <v>170384</v>
      </c>
      <c r="FR181" s="28">
        <f t="shared" si="1903"/>
        <v>170384</v>
      </c>
      <c r="FS181" s="51">
        <v>0</v>
      </c>
      <c r="FT181" s="51">
        <v>0</v>
      </c>
      <c r="FU181" s="51">
        <v>0</v>
      </c>
      <c r="FV181" s="51">
        <v>0</v>
      </c>
      <c r="FW181" s="51">
        <v>0</v>
      </c>
      <c r="FX181" s="51">
        <v>0</v>
      </c>
      <c r="FY181" s="51">
        <v>0</v>
      </c>
      <c r="FZ181" s="51">
        <v>0</v>
      </c>
      <c r="GA181" s="51">
        <v>0</v>
      </c>
      <c r="GB181" s="51">
        <v>0</v>
      </c>
      <c r="GC181" s="51">
        <v>0</v>
      </c>
      <c r="GD181" s="51">
        <v>0</v>
      </c>
      <c r="GE181" s="51">
        <v>0</v>
      </c>
      <c r="GF181" s="51">
        <v>0</v>
      </c>
      <c r="GG181" s="51">
        <v>0</v>
      </c>
      <c r="GH181" s="51">
        <v>0</v>
      </c>
      <c r="GI181" s="51">
        <v>0</v>
      </c>
      <c r="GJ181" s="51">
        <v>0</v>
      </c>
      <c r="GK181" s="51">
        <v>0</v>
      </c>
      <c r="GL181" s="51">
        <v>0</v>
      </c>
      <c r="GM181" s="51">
        <v>0</v>
      </c>
      <c r="GN181" s="51">
        <v>0</v>
      </c>
      <c r="GO181" s="51">
        <v>0</v>
      </c>
      <c r="GP181" s="51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0</v>
      </c>
      <c r="HA181" s="25">
        <v>0</v>
      </c>
      <c r="HB181" s="25">
        <v>0</v>
      </c>
      <c r="HC181" s="75">
        <v>0</v>
      </c>
      <c r="HD181" s="75">
        <v>0</v>
      </c>
      <c r="HE181" s="75">
        <v>0</v>
      </c>
      <c r="HF181" s="75">
        <v>0</v>
      </c>
      <c r="HG181" s="75">
        <v>0</v>
      </c>
      <c r="HH181" s="75">
        <v>0</v>
      </c>
      <c r="HI181" s="75">
        <v>0</v>
      </c>
      <c r="HJ181" s="75">
        <v>0</v>
      </c>
      <c r="HK181" s="75">
        <v>0</v>
      </c>
      <c r="HL181" s="75">
        <v>0</v>
      </c>
      <c r="HM181" s="75">
        <v>0</v>
      </c>
      <c r="HN181" s="75">
        <v>0</v>
      </c>
      <c r="HO181" s="75">
        <v>0</v>
      </c>
      <c r="HP181" s="75">
        <v>0</v>
      </c>
      <c r="HQ181" s="75">
        <v>0</v>
      </c>
      <c r="HR181" s="75">
        <v>0</v>
      </c>
      <c r="HS181" s="51">
        <f t="shared" si="2470"/>
        <v>138900</v>
      </c>
      <c r="HT181" s="51">
        <f t="shared" si="2471"/>
        <v>138900</v>
      </c>
      <c r="HU181" s="51">
        <f t="shared" si="2472"/>
        <v>138900</v>
      </c>
      <c r="HV181" s="51">
        <f t="shared" si="2473"/>
        <v>138900</v>
      </c>
      <c r="HW181" s="51">
        <f t="shared" si="2474"/>
        <v>138900</v>
      </c>
      <c r="HX181" s="51">
        <f t="shared" si="2475"/>
        <v>138900</v>
      </c>
      <c r="HY181" s="51">
        <f t="shared" si="2476"/>
        <v>138900</v>
      </c>
      <c r="HZ181" s="51">
        <f t="shared" si="2477"/>
        <v>138900</v>
      </c>
      <c r="IA181" s="51">
        <f t="shared" si="2478"/>
        <v>138900</v>
      </c>
      <c r="IB181" s="51">
        <f t="shared" si="2479"/>
        <v>140135</v>
      </c>
      <c r="IC181" s="51">
        <f t="shared" si="2480"/>
        <v>143530</v>
      </c>
      <c r="ID181" s="51">
        <f t="shared" si="2481"/>
        <v>143530</v>
      </c>
      <c r="IE181" s="51">
        <f t="shared" si="2482"/>
        <v>143530</v>
      </c>
      <c r="IF181" s="51">
        <f t="shared" si="2483"/>
        <v>143530</v>
      </c>
      <c r="IG181" s="51">
        <f t="shared" si="2484"/>
        <v>143530</v>
      </c>
      <c r="IH181" s="51">
        <f t="shared" si="2485"/>
        <v>143530</v>
      </c>
      <c r="II181" s="51">
        <f t="shared" si="2486"/>
        <v>143530</v>
      </c>
      <c r="IJ181" s="51">
        <f t="shared" si="2487"/>
        <v>143530</v>
      </c>
      <c r="IK181" s="51">
        <f t="shared" si="2488"/>
        <v>143530</v>
      </c>
      <c r="IL181" s="51">
        <f t="shared" si="2489"/>
        <v>143530</v>
      </c>
      <c r="IM181" s="51">
        <f t="shared" si="2490"/>
        <v>143530</v>
      </c>
      <c r="IN181" s="51">
        <f t="shared" si="2491"/>
        <v>144765</v>
      </c>
      <c r="IO181" s="51">
        <f t="shared" si="2492"/>
        <v>148160</v>
      </c>
      <c r="IP181" s="51">
        <f t="shared" si="2493"/>
        <v>148160</v>
      </c>
      <c r="IQ181" s="51">
        <f t="shared" si="2631"/>
        <v>148160</v>
      </c>
      <c r="IR181" s="51">
        <f t="shared" si="2632"/>
        <v>148160</v>
      </c>
      <c r="IS181" s="51">
        <f t="shared" si="2340"/>
        <v>148160</v>
      </c>
      <c r="IT181" s="51">
        <f t="shared" si="2341"/>
        <v>148160</v>
      </c>
      <c r="IU181" s="51">
        <f t="shared" si="2342"/>
        <v>148160</v>
      </c>
      <c r="IV181" s="51">
        <f t="shared" si="2343"/>
        <v>148160</v>
      </c>
      <c r="IW181" s="51">
        <f t="shared" si="2745"/>
        <v>148160</v>
      </c>
      <c r="IX181" s="25">
        <f t="shared" si="2344"/>
        <v>148160</v>
      </c>
      <c r="IY181" s="25">
        <f t="shared" si="2633"/>
        <v>148160</v>
      </c>
      <c r="IZ181" s="25">
        <f t="shared" si="2634"/>
        <v>154086</v>
      </c>
      <c r="JA181" s="25">
        <f t="shared" si="2502"/>
        <v>170384</v>
      </c>
      <c r="JB181" s="25">
        <f t="shared" si="2498"/>
        <v>170384</v>
      </c>
      <c r="JC181" s="25">
        <f t="shared" si="2499"/>
        <v>170384</v>
      </c>
      <c r="JD181" s="25">
        <f t="shared" si="1892"/>
        <v>170384</v>
      </c>
      <c r="JE181" s="25">
        <f t="shared" si="1893"/>
        <v>170384</v>
      </c>
      <c r="JF181" s="25">
        <f t="shared" si="2712"/>
        <v>170384</v>
      </c>
      <c r="JG181" s="25">
        <f t="shared" si="2713"/>
        <v>170384</v>
      </c>
      <c r="JH181" s="25">
        <f t="shared" si="2336"/>
        <v>170384</v>
      </c>
      <c r="JI181" s="25">
        <f t="shared" si="2337"/>
        <v>170384</v>
      </c>
      <c r="JJ181" s="25">
        <f t="shared" si="2494"/>
        <v>170384</v>
      </c>
      <c r="JK181" s="25">
        <f t="shared" si="2495"/>
        <v>170384</v>
      </c>
      <c r="JL181" s="25">
        <f t="shared" si="2496"/>
        <v>170384</v>
      </c>
      <c r="JM181" s="25">
        <f t="shared" si="2497"/>
        <v>170384</v>
      </c>
      <c r="JN181" s="25">
        <f t="shared" si="2338"/>
        <v>170384</v>
      </c>
      <c r="JO181" s="25">
        <f t="shared" si="2339"/>
        <v>170384</v>
      </c>
      <c r="JP181" s="25">
        <f t="shared" si="2593"/>
        <v>170384</v>
      </c>
      <c r="JQ181" s="25">
        <f t="shared" si="2594"/>
        <v>170384</v>
      </c>
      <c r="JR181" s="25">
        <f t="shared" si="2595"/>
        <v>170384</v>
      </c>
      <c r="JS181" s="28">
        <f t="shared" si="1941"/>
        <v>170384</v>
      </c>
      <c r="JT181" s="30">
        <f t="shared" si="2301"/>
        <v>300</v>
      </c>
      <c r="JU181" s="30">
        <f t="shared" si="2302"/>
        <v>300</v>
      </c>
      <c r="JV181" s="30">
        <f t="shared" si="2303"/>
        <v>300</v>
      </c>
      <c r="JW181" s="30">
        <f t="shared" si="2304"/>
        <v>300</v>
      </c>
      <c r="JX181" s="30">
        <f t="shared" si="2305"/>
        <v>300</v>
      </c>
      <c r="JY181" s="30">
        <f t="shared" si="2306"/>
        <v>300</v>
      </c>
      <c r="JZ181" s="30">
        <f t="shared" si="2307"/>
        <v>300</v>
      </c>
      <c r="KA181" s="30">
        <f t="shared" si="2308"/>
        <v>300</v>
      </c>
      <c r="KB181" s="30">
        <f t="shared" si="2309"/>
        <v>300</v>
      </c>
      <c r="KC181" s="30">
        <f t="shared" si="2310"/>
        <v>302.66738660907129</v>
      </c>
      <c r="KD181" s="30">
        <f t="shared" si="2311"/>
        <v>310</v>
      </c>
      <c r="KE181" s="30">
        <f t="shared" si="2312"/>
        <v>310</v>
      </c>
      <c r="KF181" s="30">
        <f t="shared" si="2313"/>
        <v>310</v>
      </c>
      <c r="KG181" s="30">
        <f t="shared" si="2314"/>
        <v>310</v>
      </c>
      <c r="KH181" s="30">
        <f t="shared" si="2315"/>
        <v>310</v>
      </c>
      <c r="KI181" s="30">
        <f t="shared" si="2316"/>
        <v>310</v>
      </c>
      <c r="KJ181" s="30">
        <f t="shared" si="2317"/>
        <v>310</v>
      </c>
      <c r="KK181" s="30">
        <f t="shared" si="2318"/>
        <v>310</v>
      </c>
      <c r="KL181" s="30">
        <f t="shared" si="2319"/>
        <v>310</v>
      </c>
      <c r="KM181" s="30">
        <f t="shared" si="2320"/>
        <v>310</v>
      </c>
      <c r="KN181" s="30">
        <f t="shared" si="2321"/>
        <v>310</v>
      </c>
      <c r="KO181" s="30">
        <f t="shared" si="2322"/>
        <v>312.66738660907129</v>
      </c>
      <c r="KP181" s="30">
        <f t="shared" si="2323"/>
        <v>320</v>
      </c>
      <c r="KQ181" s="30">
        <f t="shared" si="2324"/>
        <v>320</v>
      </c>
      <c r="KR181" s="30">
        <f t="shared" si="2325"/>
        <v>320</v>
      </c>
      <c r="KS181" s="30">
        <f t="shared" si="2326"/>
        <v>320</v>
      </c>
      <c r="KT181" s="30">
        <f t="shared" si="2327"/>
        <v>320</v>
      </c>
      <c r="KU181" s="30">
        <f t="shared" si="2328"/>
        <v>320</v>
      </c>
      <c r="KV181" s="30">
        <f t="shared" si="2329"/>
        <v>320</v>
      </c>
      <c r="KW181" s="30">
        <f t="shared" si="2330"/>
        <v>320</v>
      </c>
      <c r="KX181" s="30">
        <f t="shared" si="2331"/>
        <v>320</v>
      </c>
      <c r="KY181" s="30">
        <f t="shared" si="2332"/>
        <v>320</v>
      </c>
      <c r="KZ181" s="30">
        <f t="shared" si="2333"/>
        <v>320</v>
      </c>
      <c r="LA181" s="30">
        <f t="shared" si="2334"/>
        <v>332.79913606911447</v>
      </c>
      <c r="LB181" s="30">
        <f t="shared" si="2334"/>
        <v>368</v>
      </c>
      <c r="LC181" s="30">
        <f t="shared" si="2334"/>
        <v>368</v>
      </c>
      <c r="LD181" s="30">
        <f t="shared" si="2334"/>
        <v>368</v>
      </c>
      <c r="LE181" s="30">
        <f t="shared" si="2503"/>
        <v>368</v>
      </c>
      <c r="LF181" s="30">
        <f t="shared" si="2503"/>
        <v>368</v>
      </c>
      <c r="LG181" s="30">
        <f t="shared" si="2503"/>
        <v>368</v>
      </c>
      <c r="LH181" s="30">
        <f t="shared" si="2503"/>
        <v>368</v>
      </c>
      <c r="LI181" s="30">
        <f t="shared" si="2503"/>
        <v>368</v>
      </c>
      <c r="LJ181" s="30">
        <f t="shared" si="2503"/>
        <v>368</v>
      </c>
      <c r="LK181" s="30">
        <f t="shared" si="2504"/>
        <v>368</v>
      </c>
      <c r="LL181" s="30">
        <f t="shared" si="2504"/>
        <v>368</v>
      </c>
      <c r="LM181" s="30">
        <f t="shared" si="2504"/>
        <v>368</v>
      </c>
      <c r="LN181" s="30">
        <f t="shared" si="2504"/>
        <v>368</v>
      </c>
      <c r="LO181" s="30">
        <f t="shared" si="2504"/>
        <v>368</v>
      </c>
      <c r="LP181" s="30">
        <f t="shared" si="2504"/>
        <v>368</v>
      </c>
      <c r="LQ181" s="30">
        <f t="shared" si="2504"/>
        <v>368</v>
      </c>
      <c r="LR181" s="30">
        <f t="shared" si="2504"/>
        <v>368</v>
      </c>
      <c r="LS181" s="30">
        <f t="shared" si="2504"/>
        <v>368</v>
      </c>
      <c r="LT181" s="69">
        <f t="shared" si="1976"/>
        <v>368</v>
      </c>
      <c r="LU181" s="40">
        <f t="shared" si="1977"/>
        <v>368</v>
      </c>
      <c r="LV181" s="40">
        <f t="shared" si="1978"/>
        <v>0</v>
      </c>
    </row>
    <row r="182" spans="1:334" x14ac:dyDescent="0.25">
      <c r="A182" s="21">
        <f t="shared" si="1979"/>
        <v>181</v>
      </c>
      <c r="B182" s="22" t="s">
        <v>109</v>
      </c>
      <c r="C182" s="21" t="s">
        <v>613</v>
      </c>
      <c r="D182" s="22" t="s">
        <v>7</v>
      </c>
      <c r="E182" s="23" t="s">
        <v>927</v>
      </c>
      <c r="F182" s="21" t="s">
        <v>1181</v>
      </c>
      <c r="G182" s="23" t="s">
        <v>356</v>
      </c>
      <c r="H182" s="23" t="s">
        <v>295</v>
      </c>
      <c r="I182" s="21" t="s">
        <v>196</v>
      </c>
      <c r="J182" s="94">
        <v>41843</v>
      </c>
      <c r="K182" s="94">
        <v>43572</v>
      </c>
      <c r="L182" s="21" t="s">
        <v>275</v>
      </c>
      <c r="M182" s="51">
        <v>335</v>
      </c>
      <c r="N182" s="51">
        <v>559</v>
      </c>
      <c r="O182" s="26">
        <v>0.08</v>
      </c>
      <c r="P182" s="23"/>
      <c r="Q182" s="23"/>
      <c r="R182" s="23"/>
      <c r="S182" s="23"/>
      <c r="T182" s="23"/>
      <c r="U182" s="23"/>
      <c r="V182" s="23"/>
      <c r="W182" s="23"/>
      <c r="X182" s="23"/>
      <c r="Y182" s="39">
        <v>186000</v>
      </c>
      <c r="Z182" s="39">
        <v>0</v>
      </c>
      <c r="AA182" s="23"/>
      <c r="AB182" s="23"/>
      <c r="AC182" s="23"/>
      <c r="AD182" s="39">
        <v>0</v>
      </c>
      <c r="AE182" s="39">
        <v>270000</v>
      </c>
      <c r="AF182" s="39">
        <v>1010951</v>
      </c>
      <c r="AG182" s="39">
        <v>894178</v>
      </c>
      <c r="AH182" s="39">
        <v>1321267.77</v>
      </c>
      <c r="AI182" s="39">
        <v>1158622</v>
      </c>
      <c r="AJ182" s="39">
        <v>1178170</v>
      </c>
      <c r="AK182" s="39">
        <v>1361746.68</v>
      </c>
      <c r="AL182" s="39">
        <v>907201</v>
      </c>
      <c r="AM182" s="39">
        <v>914343</v>
      </c>
      <c r="AN182" s="39">
        <v>1153773.6100000001</v>
      </c>
      <c r="AO182" s="39">
        <v>1244191</v>
      </c>
      <c r="AP182" s="39">
        <v>1083849.94</v>
      </c>
      <c r="AQ182" s="39">
        <v>1126383</v>
      </c>
      <c r="AR182" s="39">
        <v>1286390</v>
      </c>
      <c r="AS182" s="39">
        <v>1009383</v>
      </c>
      <c r="AT182" s="39">
        <v>1138249</v>
      </c>
      <c r="AU182" s="25">
        <v>974900.07727317419</v>
      </c>
      <c r="AV182" s="25">
        <v>931996.25504435226</v>
      </c>
      <c r="AW182" s="25">
        <v>1102865.81</v>
      </c>
      <c r="AX182" s="25">
        <v>902375.38</v>
      </c>
      <c r="AY182" s="25">
        <v>1232000</v>
      </c>
      <c r="AZ182" s="25">
        <v>1261023.8</v>
      </c>
      <c r="BA182" s="25">
        <v>1298960.2718462271</v>
      </c>
      <c r="BB182" s="25">
        <v>1040575.61</v>
      </c>
      <c r="BC182" s="25">
        <v>1241364.45</v>
      </c>
      <c r="BD182" s="75">
        <v>1180657.93</v>
      </c>
      <c r="BE182" s="75">
        <v>1035856.24</v>
      </c>
      <c r="BF182" s="75">
        <v>1158930.78</v>
      </c>
      <c r="BG182" s="75">
        <v>1012567.48</v>
      </c>
      <c r="BH182" s="75">
        <v>1211252.53</v>
      </c>
      <c r="BI182" s="75">
        <v>902034.66</v>
      </c>
      <c r="BJ182" s="75">
        <v>865632.94</v>
      </c>
      <c r="BK182" s="75">
        <v>985536.07</v>
      </c>
      <c r="BL182" s="75">
        <v>975786.72</v>
      </c>
      <c r="BM182" s="75">
        <v>1022526.14</v>
      </c>
      <c r="BN182" s="75">
        <v>1063820.71</v>
      </c>
      <c r="BO182" s="75">
        <v>891631.37</v>
      </c>
      <c r="BP182" s="28">
        <f t="shared" si="1902"/>
        <v>988441.23499999999</v>
      </c>
      <c r="BQ182" s="29">
        <f t="shared" si="2596"/>
        <v>0</v>
      </c>
      <c r="BR182" s="29">
        <f t="shared" si="2597"/>
        <v>0</v>
      </c>
      <c r="BS182" s="29">
        <f t="shared" si="2598"/>
        <v>0</v>
      </c>
      <c r="BT182" s="29">
        <f t="shared" si="2599"/>
        <v>0</v>
      </c>
      <c r="BU182" s="29">
        <f t="shared" si="2600"/>
        <v>0</v>
      </c>
      <c r="BV182" s="29">
        <f t="shared" si="2601"/>
        <v>0</v>
      </c>
      <c r="BW182" s="29">
        <f t="shared" si="2602"/>
        <v>0</v>
      </c>
      <c r="BX182" s="29">
        <f t="shared" si="2603"/>
        <v>0</v>
      </c>
      <c r="BY182" s="29">
        <f t="shared" si="2604"/>
        <v>0</v>
      </c>
      <c r="BZ182" s="29">
        <f t="shared" si="2605"/>
        <v>555.22388059701495</v>
      </c>
      <c r="CA182" s="29">
        <f t="shared" si="2606"/>
        <v>0</v>
      </c>
      <c r="CB182" s="29">
        <f t="shared" si="2607"/>
        <v>0</v>
      </c>
      <c r="CC182" s="29">
        <f t="shared" si="2608"/>
        <v>0</v>
      </c>
      <c r="CD182" s="29">
        <f t="shared" si="2609"/>
        <v>0</v>
      </c>
      <c r="CE182" s="29">
        <f t="shared" si="2610"/>
        <v>0</v>
      </c>
      <c r="CF182" s="29">
        <f t="shared" si="2611"/>
        <v>805.97014925373139</v>
      </c>
      <c r="CG182" s="29">
        <f t="shared" si="2612"/>
        <v>3017.7641791044775</v>
      </c>
      <c r="CH182" s="29">
        <f t="shared" si="2613"/>
        <v>2669.1880597014924</v>
      </c>
      <c r="CI182" s="29">
        <f t="shared" si="2614"/>
        <v>3944.0828955223883</v>
      </c>
      <c r="CJ182" s="29">
        <f t="shared" si="2615"/>
        <v>3458.5731343283583</v>
      </c>
      <c r="CK182" s="29">
        <f t="shared" si="2616"/>
        <v>3516.9253731343283</v>
      </c>
      <c r="CL182" s="29">
        <f t="shared" si="2617"/>
        <v>4064.915462686567</v>
      </c>
      <c r="CM182" s="29">
        <f t="shared" si="2618"/>
        <v>2708.0626865671643</v>
      </c>
      <c r="CN182" s="29">
        <f t="shared" si="2619"/>
        <v>2729.382089552239</v>
      </c>
      <c r="CO182" s="29">
        <f t="shared" si="2620"/>
        <v>3444.1003283582095</v>
      </c>
      <c r="CP182" s="29">
        <f t="shared" si="2621"/>
        <v>3714.0029850746268</v>
      </c>
      <c r="CQ182" s="29">
        <f t="shared" si="2622"/>
        <v>3235.3729552238806</v>
      </c>
      <c r="CR182" s="29">
        <f t="shared" si="2592"/>
        <v>3362.3373134328358</v>
      </c>
      <c r="CS182" s="29">
        <f t="shared" si="2335"/>
        <v>3839.9701492537315</v>
      </c>
      <c r="CT182" s="29">
        <f t="shared" si="2335"/>
        <v>3013.0835820895522</v>
      </c>
      <c r="CU182" s="29">
        <f t="shared" si="2335"/>
        <v>3397.7582089552238</v>
      </c>
      <c r="CV182" s="29">
        <f t="shared" si="2335"/>
        <v>2910.1494843975347</v>
      </c>
      <c r="CW182" s="29">
        <f t="shared" si="2335"/>
        <v>2782.0783732667232</v>
      </c>
      <c r="CX182" s="29">
        <f t="shared" si="2623"/>
        <v>3292.1367462686567</v>
      </c>
      <c r="CY182" s="29">
        <f t="shared" si="2623"/>
        <v>2693.6578507462687</v>
      </c>
      <c r="CZ182" s="29">
        <f t="shared" si="2623"/>
        <v>3677.6119402985073</v>
      </c>
      <c r="DA182" s="29">
        <f t="shared" si="2623"/>
        <v>3764.2501492537317</v>
      </c>
      <c r="DB182" s="29">
        <f t="shared" si="2623"/>
        <v>3877.4933487947078</v>
      </c>
      <c r="DC182" s="29">
        <f t="shared" si="2623"/>
        <v>3106.1958507462687</v>
      </c>
      <c r="DD182" s="29">
        <f t="shared" si="2623"/>
        <v>3705.5655223880594</v>
      </c>
      <c r="DE182" s="29">
        <f t="shared" si="2624"/>
        <v>3524.352029850746</v>
      </c>
      <c r="DF182" s="29">
        <f t="shared" si="2625"/>
        <v>3092.1081791044776</v>
      </c>
      <c r="DG182" s="29">
        <f t="shared" si="2626"/>
        <v>3459.4948656716419</v>
      </c>
      <c r="DH182" s="29">
        <f t="shared" si="2627"/>
        <v>3022.5894925373132</v>
      </c>
      <c r="DI182" s="29">
        <f t="shared" si="2628"/>
        <v>3615.6791940298508</v>
      </c>
      <c r="DJ182" s="29">
        <f t="shared" si="2629"/>
        <v>2692.6407761194032</v>
      </c>
      <c r="DK182" s="29">
        <f t="shared" si="2629"/>
        <v>2583.9789253731342</v>
      </c>
      <c r="DL182" s="29">
        <f t="shared" si="2629"/>
        <v>2941.8987164179102</v>
      </c>
      <c r="DM182" s="29">
        <f t="shared" si="2629"/>
        <v>2912.7961791044777</v>
      </c>
      <c r="DN182" s="29">
        <f t="shared" si="2505"/>
        <v>3052.3168358208954</v>
      </c>
      <c r="DO182" s="29">
        <f t="shared" si="2505"/>
        <v>3175.5842089552239</v>
      </c>
      <c r="DP182" s="29">
        <f t="shared" si="2505"/>
        <v>2661.5861791044777</v>
      </c>
      <c r="DQ182" s="105">
        <f t="shared" si="2630"/>
        <v>2950.5708507462687</v>
      </c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39">
        <v>160000</v>
      </c>
      <c r="EH182" s="39">
        <v>160000</v>
      </c>
      <c r="EI182" s="39">
        <v>160000</v>
      </c>
      <c r="EJ182" s="39">
        <v>160000</v>
      </c>
      <c r="EK182" s="39">
        <v>160000</v>
      </c>
      <c r="EL182" s="39">
        <v>160000</v>
      </c>
      <c r="EM182" s="39">
        <v>160000</v>
      </c>
      <c r="EN182" s="39">
        <v>160000</v>
      </c>
      <c r="EO182" s="39">
        <v>160000</v>
      </c>
      <c r="EP182" s="39">
        <v>160000</v>
      </c>
      <c r="EQ182" s="39">
        <v>160000</v>
      </c>
      <c r="ER182" s="39">
        <v>160000</v>
      </c>
      <c r="ES182" s="25">
        <v>165600</v>
      </c>
      <c r="ET182" s="25">
        <v>172000</v>
      </c>
      <c r="EU182" s="25">
        <v>172000</v>
      </c>
      <c r="EV182" s="25">
        <v>172000</v>
      </c>
      <c r="EW182" s="25">
        <v>172000</v>
      </c>
      <c r="EX182" s="25">
        <v>172000</v>
      </c>
      <c r="EY182" s="25">
        <v>172000</v>
      </c>
      <c r="EZ182" s="25">
        <v>172000</v>
      </c>
      <c r="FA182" s="25">
        <v>172000</v>
      </c>
      <c r="FB182" s="25">
        <v>172000</v>
      </c>
      <c r="FC182" s="25">
        <v>172000</v>
      </c>
      <c r="FD182" s="25">
        <v>172000</v>
      </c>
      <c r="FE182" s="25">
        <v>178066</v>
      </c>
      <c r="FF182" s="25">
        <v>185000</v>
      </c>
      <c r="FG182" s="25">
        <v>185000</v>
      </c>
      <c r="FH182" s="25">
        <v>185000</v>
      </c>
      <c r="FI182" s="25">
        <v>185000</v>
      </c>
      <c r="FJ182" s="25">
        <v>185000</v>
      </c>
      <c r="FK182" s="25">
        <v>185000</v>
      </c>
      <c r="FL182" s="25">
        <v>185000</v>
      </c>
      <c r="FM182" s="25">
        <v>185000</v>
      </c>
      <c r="FN182" s="25">
        <v>185000</v>
      </c>
      <c r="FO182" s="25">
        <v>185000</v>
      </c>
      <c r="FP182" s="25">
        <v>185000</v>
      </c>
      <c r="FQ182" s="75">
        <v>191014</v>
      </c>
      <c r="FR182" s="28">
        <f t="shared" si="1903"/>
        <v>186503.5</v>
      </c>
      <c r="FS182" s="39">
        <v>0</v>
      </c>
      <c r="FT182" s="39">
        <v>0</v>
      </c>
      <c r="FU182" s="39">
        <v>0</v>
      </c>
      <c r="FV182" s="39">
        <v>0</v>
      </c>
      <c r="FW182" s="39">
        <v>0</v>
      </c>
      <c r="FX182" s="39">
        <v>0</v>
      </c>
      <c r="FY182" s="39">
        <v>0</v>
      </c>
      <c r="FZ182" s="39">
        <v>0</v>
      </c>
      <c r="GA182" s="39">
        <v>0</v>
      </c>
      <c r="GB182" s="39">
        <v>0</v>
      </c>
      <c r="GC182" s="39">
        <v>0</v>
      </c>
      <c r="GD182" s="39">
        <v>0</v>
      </c>
      <c r="GE182" s="39">
        <v>0</v>
      </c>
      <c r="GF182" s="39">
        <v>0</v>
      </c>
      <c r="GG182" s="39">
        <v>0</v>
      </c>
      <c r="GH182" s="39">
        <v>0</v>
      </c>
      <c r="GI182" s="51">
        <v>0</v>
      </c>
      <c r="GJ182" s="51">
        <v>0</v>
      </c>
      <c r="GK182" s="51">
        <v>0</v>
      </c>
      <c r="GL182" s="51">
        <v>0</v>
      </c>
      <c r="GM182" s="51">
        <v>0</v>
      </c>
      <c r="GN182" s="51">
        <v>0</v>
      </c>
      <c r="GO182" s="51">
        <v>0</v>
      </c>
      <c r="GP182" s="51">
        <v>0</v>
      </c>
      <c r="GQ182" s="25">
        <v>0</v>
      </c>
      <c r="GR182" s="25">
        <v>0</v>
      </c>
      <c r="GS182" s="25">
        <v>0</v>
      </c>
      <c r="GT182" s="25">
        <v>0</v>
      </c>
      <c r="GU182" s="25">
        <v>0</v>
      </c>
      <c r="GV182" s="25">
        <v>0</v>
      </c>
      <c r="GW182" s="25">
        <v>0</v>
      </c>
      <c r="GX182" s="25">
        <v>0</v>
      </c>
      <c r="GY182" s="25">
        <v>0</v>
      </c>
      <c r="GZ182" s="25">
        <v>0</v>
      </c>
      <c r="HA182" s="25">
        <v>0</v>
      </c>
      <c r="HB182" s="25">
        <v>0</v>
      </c>
      <c r="HC182" s="75">
        <v>0</v>
      </c>
      <c r="HD182" s="75">
        <v>0</v>
      </c>
      <c r="HE182" s="75">
        <v>0</v>
      </c>
      <c r="HF182" s="75">
        <v>0</v>
      </c>
      <c r="HG182" s="75">
        <v>0</v>
      </c>
      <c r="HH182" s="75">
        <v>0</v>
      </c>
      <c r="HI182" s="75">
        <v>0</v>
      </c>
      <c r="HJ182" s="75">
        <v>0</v>
      </c>
      <c r="HK182" s="75">
        <v>0</v>
      </c>
      <c r="HL182" s="75">
        <v>0</v>
      </c>
      <c r="HM182" s="75">
        <v>0</v>
      </c>
      <c r="HN182" s="75">
        <v>0</v>
      </c>
      <c r="HO182" s="75">
        <v>0</v>
      </c>
      <c r="HP182" s="75">
        <v>0</v>
      </c>
      <c r="HQ182" s="75">
        <v>0</v>
      </c>
      <c r="HR182" s="75">
        <v>0</v>
      </c>
      <c r="HS182" s="51">
        <f t="shared" si="2470"/>
        <v>0</v>
      </c>
      <c r="HT182" s="51">
        <f t="shared" si="2471"/>
        <v>0</v>
      </c>
      <c r="HU182" s="51">
        <f t="shared" si="2472"/>
        <v>0</v>
      </c>
      <c r="HV182" s="51">
        <f t="shared" si="2473"/>
        <v>0</v>
      </c>
      <c r="HW182" s="51">
        <f t="shared" si="2474"/>
        <v>0</v>
      </c>
      <c r="HX182" s="51">
        <f t="shared" si="2475"/>
        <v>0</v>
      </c>
      <c r="HY182" s="51">
        <f t="shared" si="2476"/>
        <v>0</v>
      </c>
      <c r="HZ182" s="51">
        <f t="shared" si="2477"/>
        <v>0</v>
      </c>
      <c r="IA182" s="51">
        <f t="shared" si="2478"/>
        <v>0</v>
      </c>
      <c r="IB182" s="51">
        <f t="shared" si="2479"/>
        <v>0</v>
      </c>
      <c r="IC182" s="51">
        <f t="shared" si="2480"/>
        <v>0</v>
      </c>
      <c r="ID182" s="51">
        <f t="shared" si="2481"/>
        <v>0</v>
      </c>
      <c r="IE182" s="51">
        <f t="shared" si="2482"/>
        <v>0</v>
      </c>
      <c r="IF182" s="51">
        <f t="shared" si="2483"/>
        <v>0</v>
      </c>
      <c r="IG182" s="51">
        <f t="shared" si="2484"/>
        <v>0</v>
      </c>
      <c r="IH182" s="51">
        <f t="shared" si="2485"/>
        <v>160000</v>
      </c>
      <c r="II182" s="51">
        <f t="shared" si="2486"/>
        <v>160000</v>
      </c>
      <c r="IJ182" s="51">
        <f t="shared" si="2487"/>
        <v>160000</v>
      </c>
      <c r="IK182" s="51">
        <f t="shared" si="2488"/>
        <v>160000</v>
      </c>
      <c r="IL182" s="51">
        <f t="shared" si="2489"/>
        <v>160000</v>
      </c>
      <c r="IM182" s="51">
        <f t="shared" si="2490"/>
        <v>160000</v>
      </c>
      <c r="IN182" s="51">
        <f t="shared" si="2491"/>
        <v>160000</v>
      </c>
      <c r="IO182" s="51">
        <f t="shared" si="2492"/>
        <v>160000</v>
      </c>
      <c r="IP182" s="51">
        <f t="shared" si="2493"/>
        <v>160000</v>
      </c>
      <c r="IQ182" s="51">
        <f t="shared" si="2631"/>
        <v>160000</v>
      </c>
      <c r="IR182" s="51">
        <f t="shared" si="2632"/>
        <v>160000</v>
      </c>
      <c r="IS182" s="51">
        <f t="shared" si="2340"/>
        <v>160000</v>
      </c>
      <c r="IT182" s="51">
        <f t="shared" si="2341"/>
        <v>165600</v>
      </c>
      <c r="IU182" s="51">
        <f t="shared" si="2342"/>
        <v>172000</v>
      </c>
      <c r="IV182" s="51">
        <f t="shared" si="2343"/>
        <v>172000</v>
      </c>
      <c r="IW182" s="51">
        <f t="shared" si="2745"/>
        <v>172000</v>
      </c>
      <c r="IX182" s="25">
        <f t="shared" si="2344"/>
        <v>172000</v>
      </c>
      <c r="IY182" s="25">
        <f t="shared" si="2633"/>
        <v>172000</v>
      </c>
      <c r="IZ182" s="25">
        <f t="shared" si="2634"/>
        <v>172000</v>
      </c>
      <c r="JA182" s="25">
        <f t="shared" si="2502"/>
        <v>172000</v>
      </c>
      <c r="JB182" s="25">
        <f t="shared" si="2498"/>
        <v>172000</v>
      </c>
      <c r="JC182" s="25">
        <f t="shared" si="2499"/>
        <v>172000</v>
      </c>
      <c r="JD182" s="25">
        <f t="shared" si="1892"/>
        <v>172000</v>
      </c>
      <c r="JE182" s="25">
        <f t="shared" si="1893"/>
        <v>172000</v>
      </c>
      <c r="JF182" s="25">
        <f t="shared" si="2712"/>
        <v>178066</v>
      </c>
      <c r="JG182" s="25">
        <f t="shared" si="2713"/>
        <v>185000</v>
      </c>
      <c r="JH182" s="25">
        <f t="shared" si="2336"/>
        <v>185000</v>
      </c>
      <c r="JI182" s="25">
        <f t="shared" si="2337"/>
        <v>185000</v>
      </c>
      <c r="JJ182" s="25">
        <f t="shared" si="2494"/>
        <v>185000</v>
      </c>
      <c r="JK182" s="25">
        <f t="shared" si="2495"/>
        <v>185000</v>
      </c>
      <c r="JL182" s="25">
        <f t="shared" si="2496"/>
        <v>185000</v>
      </c>
      <c r="JM182" s="25">
        <f t="shared" si="2497"/>
        <v>185000</v>
      </c>
      <c r="JN182" s="25">
        <f t="shared" si="2338"/>
        <v>185000</v>
      </c>
      <c r="JO182" s="25">
        <f t="shared" si="2339"/>
        <v>185000</v>
      </c>
      <c r="JP182" s="25">
        <f t="shared" si="2593"/>
        <v>185000</v>
      </c>
      <c r="JQ182" s="25">
        <f t="shared" si="2594"/>
        <v>185000</v>
      </c>
      <c r="JR182" s="25">
        <f t="shared" si="2595"/>
        <v>191014</v>
      </c>
      <c r="JS182" s="28">
        <f t="shared" si="1941"/>
        <v>186503.5</v>
      </c>
      <c r="JT182" s="39">
        <f t="shared" si="2301"/>
        <v>0</v>
      </c>
      <c r="JU182" s="39">
        <f t="shared" si="2302"/>
        <v>0</v>
      </c>
      <c r="JV182" s="39">
        <f t="shared" si="2303"/>
        <v>0</v>
      </c>
      <c r="JW182" s="39">
        <f t="shared" si="2304"/>
        <v>0</v>
      </c>
      <c r="JX182" s="39">
        <f t="shared" si="2305"/>
        <v>0</v>
      </c>
      <c r="JY182" s="39">
        <f t="shared" si="2306"/>
        <v>0</v>
      </c>
      <c r="JZ182" s="39">
        <f t="shared" si="2307"/>
        <v>0</v>
      </c>
      <c r="KA182" s="39">
        <f t="shared" si="2308"/>
        <v>0</v>
      </c>
      <c r="KB182" s="39">
        <f t="shared" si="2309"/>
        <v>0</v>
      </c>
      <c r="KC182" s="39">
        <f t="shared" si="2310"/>
        <v>0</v>
      </c>
      <c r="KD182" s="39">
        <f t="shared" si="2311"/>
        <v>0</v>
      </c>
      <c r="KE182" s="39">
        <f t="shared" si="2312"/>
        <v>0</v>
      </c>
      <c r="KF182" s="39">
        <f t="shared" si="2313"/>
        <v>0</v>
      </c>
      <c r="KG182" s="39">
        <f t="shared" si="2314"/>
        <v>0</v>
      </c>
      <c r="KH182" s="39">
        <f t="shared" si="2315"/>
        <v>0</v>
      </c>
      <c r="KI182" s="30">
        <f t="shared" si="2316"/>
        <v>286.2254025044723</v>
      </c>
      <c r="KJ182" s="30">
        <f t="shared" si="2317"/>
        <v>286.2254025044723</v>
      </c>
      <c r="KK182" s="30">
        <f t="shared" si="2318"/>
        <v>286.2254025044723</v>
      </c>
      <c r="KL182" s="30">
        <f t="shared" si="2319"/>
        <v>286.2254025044723</v>
      </c>
      <c r="KM182" s="30">
        <f t="shared" si="2320"/>
        <v>286.2254025044723</v>
      </c>
      <c r="KN182" s="30">
        <f t="shared" si="2321"/>
        <v>286.2254025044723</v>
      </c>
      <c r="KO182" s="30">
        <f t="shared" si="2322"/>
        <v>286.2254025044723</v>
      </c>
      <c r="KP182" s="30">
        <f t="shared" si="2323"/>
        <v>286.2254025044723</v>
      </c>
      <c r="KQ182" s="30">
        <f t="shared" si="2324"/>
        <v>286.2254025044723</v>
      </c>
      <c r="KR182" s="30">
        <f t="shared" si="2325"/>
        <v>286.2254025044723</v>
      </c>
      <c r="KS182" s="30">
        <f t="shared" si="2326"/>
        <v>286.2254025044723</v>
      </c>
      <c r="KT182" s="30">
        <f t="shared" si="2327"/>
        <v>286.2254025044723</v>
      </c>
      <c r="KU182" s="30">
        <f t="shared" si="2328"/>
        <v>296.2432915921288</v>
      </c>
      <c r="KV182" s="30">
        <f t="shared" si="2329"/>
        <v>307.69230769230768</v>
      </c>
      <c r="KW182" s="30">
        <f t="shared" si="2330"/>
        <v>307.69230769230768</v>
      </c>
      <c r="KX182" s="30">
        <f t="shared" si="2331"/>
        <v>307.69230769230768</v>
      </c>
      <c r="KY182" s="30">
        <f t="shared" si="2332"/>
        <v>307.69230769230768</v>
      </c>
      <c r="KZ182" s="30">
        <f t="shared" si="2333"/>
        <v>307.69230769230768</v>
      </c>
      <c r="LA182" s="30">
        <f t="shared" si="2334"/>
        <v>307.69230769230768</v>
      </c>
      <c r="LB182" s="30">
        <f t="shared" si="2334"/>
        <v>307.69230769230768</v>
      </c>
      <c r="LC182" s="30">
        <f t="shared" si="2334"/>
        <v>307.69230769230768</v>
      </c>
      <c r="LD182" s="30">
        <f t="shared" si="2334"/>
        <v>307.69230769230768</v>
      </c>
      <c r="LE182" s="30">
        <f t="shared" si="2503"/>
        <v>307.69230769230768</v>
      </c>
      <c r="LF182" s="30">
        <f t="shared" si="2503"/>
        <v>307.69230769230768</v>
      </c>
      <c r="LG182" s="30">
        <f t="shared" si="2503"/>
        <v>318.54382826475847</v>
      </c>
      <c r="LH182" s="30">
        <f t="shared" si="2503"/>
        <v>330.94812164579605</v>
      </c>
      <c r="LI182" s="30">
        <f t="shared" si="2503"/>
        <v>330.94812164579605</v>
      </c>
      <c r="LJ182" s="30">
        <f t="shared" si="2503"/>
        <v>330.94812164579605</v>
      </c>
      <c r="LK182" s="30">
        <f t="shared" si="2504"/>
        <v>330.94812164579605</v>
      </c>
      <c r="LL182" s="30">
        <f t="shared" si="2504"/>
        <v>330.94812164579605</v>
      </c>
      <c r="LM182" s="30">
        <f t="shared" si="2504"/>
        <v>330.94812164579605</v>
      </c>
      <c r="LN182" s="30">
        <f t="shared" si="2504"/>
        <v>330.94812164579605</v>
      </c>
      <c r="LO182" s="30">
        <f t="shared" si="2504"/>
        <v>330.94812164579605</v>
      </c>
      <c r="LP182" s="30">
        <f t="shared" si="2504"/>
        <v>330.94812164579605</v>
      </c>
      <c r="LQ182" s="30">
        <f t="shared" si="2504"/>
        <v>330.94812164579605</v>
      </c>
      <c r="LR182" s="30">
        <f t="shared" si="2504"/>
        <v>330.94812164579605</v>
      </c>
      <c r="LS182" s="30">
        <f t="shared" si="2504"/>
        <v>341.70661896243291</v>
      </c>
      <c r="LT182" s="69">
        <f t="shared" si="1976"/>
        <v>333.63774597495524</v>
      </c>
      <c r="LU182" s="40">
        <f t="shared" si="1977"/>
        <v>341.70661896243291</v>
      </c>
      <c r="LV182" s="40">
        <f t="shared" si="1978"/>
        <v>0</v>
      </c>
    </row>
    <row r="183" spans="1:334" x14ac:dyDescent="0.25">
      <c r="A183" s="21">
        <f t="shared" si="1979"/>
        <v>182</v>
      </c>
      <c r="B183" s="22" t="s">
        <v>109</v>
      </c>
      <c r="C183" s="21" t="s">
        <v>613</v>
      </c>
      <c r="D183" s="22" t="s">
        <v>21</v>
      </c>
      <c r="E183" s="23"/>
      <c r="F183" s="21" t="s">
        <v>1086</v>
      </c>
      <c r="G183" s="32" t="s">
        <v>127</v>
      </c>
      <c r="H183" s="24" t="s">
        <v>21</v>
      </c>
      <c r="I183" s="21" t="s">
        <v>197</v>
      </c>
      <c r="J183" s="94">
        <v>41329</v>
      </c>
      <c r="K183" s="94"/>
      <c r="L183" s="21" t="s">
        <v>275</v>
      </c>
      <c r="M183" s="51">
        <v>335</v>
      </c>
      <c r="N183" s="51">
        <v>559</v>
      </c>
      <c r="O183" s="26">
        <v>0.02</v>
      </c>
      <c r="P183" s="52">
        <v>780645</v>
      </c>
      <c r="Q183" s="52">
        <v>820345</v>
      </c>
      <c r="R183" s="52">
        <v>780546</v>
      </c>
      <c r="S183" s="52">
        <v>781756</v>
      </c>
      <c r="T183" s="51">
        <v>1062398.5</v>
      </c>
      <c r="U183" s="51">
        <v>931371</v>
      </c>
      <c r="V183" s="51">
        <v>46200</v>
      </c>
      <c r="W183" s="51">
        <v>129000</v>
      </c>
      <c r="X183" s="51">
        <v>17500</v>
      </c>
      <c r="Y183" s="51">
        <v>0</v>
      </c>
      <c r="Z183" s="51">
        <v>0</v>
      </c>
      <c r="AA183" s="51">
        <v>0</v>
      </c>
      <c r="AB183" s="51">
        <v>0</v>
      </c>
      <c r="AC183" s="51">
        <v>0</v>
      </c>
      <c r="AD183" s="51">
        <v>0</v>
      </c>
      <c r="AE183" s="51">
        <v>0</v>
      </c>
      <c r="AF183" s="51">
        <v>0</v>
      </c>
      <c r="AG183" s="51">
        <v>0</v>
      </c>
      <c r="AH183" s="51">
        <v>0</v>
      </c>
      <c r="AI183" s="51">
        <v>0</v>
      </c>
      <c r="AJ183" s="51">
        <v>0</v>
      </c>
      <c r="AK183" s="51">
        <v>0</v>
      </c>
      <c r="AL183" s="51">
        <v>0</v>
      </c>
      <c r="AM183" s="51">
        <v>0</v>
      </c>
      <c r="AN183" s="51">
        <v>0</v>
      </c>
      <c r="AO183" s="25">
        <v>0</v>
      </c>
      <c r="AP183" s="25">
        <v>0</v>
      </c>
      <c r="AQ183" s="25">
        <v>0</v>
      </c>
      <c r="AR183" s="25">
        <v>0</v>
      </c>
      <c r="AS183" s="25">
        <v>0</v>
      </c>
      <c r="AT183" s="25">
        <v>0</v>
      </c>
      <c r="AU183" s="25">
        <v>0</v>
      </c>
      <c r="AV183" s="25">
        <v>0</v>
      </c>
      <c r="AW183" s="25">
        <v>0</v>
      </c>
      <c r="AX183" s="25">
        <v>0</v>
      </c>
      <c r="AY183" s="25">
        <v>0</v>
      </c>
      <c r="AZ183" s="25">
        <v>0</v>
      </c>
      <c r="BA183" s="25">
        <v>0</v>
      </c>
      <c r="BB183" s="25">
        <v>0</v>
      </c>
      <c r="BC183" s="25">
        <v>0</v>
      </c>
      <c r="BD183" s="25">
        <v>0</v>
      </c>
      <c r="BE183" s="25">
        <v>0</v>
      </c>
      <c r="BF183" s="25">
        <v>0</v>
      </c>
      <c r="BG183" s="25">
        <v>0</v>
      </c>
      <c r="BH183" s="25">
        <v>0</v>
      </c>
      <c r="BI183" s="25">
        <v>0</v>
      </c>
      <c r="BJ183" s="25">
        <v>0</v>
      </c>
      <c r="BK183" s="25">
        <v>0</v>
      </c>
      <c r="BL183" s="25">
        <v>0</v>
      </c>
      <c r="BM183" s="25">
        <v>0</v>
      </c>
      <c r="BN183" s="25">
        <v>0</v>
      </c>
      <c r="BO183" s="75">
        <v>0</v>
      </c>
      <c r="BP183" s="28">
        <f t="shared" si="1902"/>
        <v>0</v>
      </c>
      <c r="BQ183" s="29">
        <f t="shared" si="2596"/>
        <v>2330.2835820895521</v>
      </c>
      <c r="BR183" s="29">
        <f t="shared" si="2597"/>
        <v>2448.7910447761192</v>
      </c>
      <c r="BS183" s="29">
        <f t="shared" si="2598"/>
        <v>2329.9880597014926</v>
      </c>
      <c r="BT183" s="29">
        <f t="shared" si="2599"/>
        <v>2333.6</v>
      </c>
      <c r="BU183" s="29">
        <f t="shared" si="2600"/>
        <v>3171.3388059701492</v>
      </c>
      <c r="BV183" s="29">
        <f t="shared" si="2601"/>
        <v>2780.2119402985077</v>
      </c>
      <c r="BW183" s="29">
        <f t="shared" si="2602"/>
        <v>137.91044776119404</v>
      </c>
      <c r="BX183" s="29">
        <f t="shared" si="2603"/>
        <v>385.07462686567163</v>
      </c>
      <c r="BY183" s="29">
        <f t="shared" si="2604"/>
        <v>52.238805970149251</v>
      </c>
      <c r="BZ183" s="29">
        <f t="shared" si="2605"/>
        <v>0</v>
      </c>
      <c r="CA183" s="29">
        <f t="shared" si="2606"/>
        <v>0</v>
      </c>
      <c r="CB183" s="29">
        <f t="shared" si="2607"/>
        <v>0</v>
      </c>
      <c r="CC183" s="29">
        <f t="shared" si="2608"/>
        <v>0</v>
      </c>
      <c r="CD183" s="29">
        <f t="shared" si="2609"/>
        <v>0</v>
      </c>
      <c r="CE183" s="29">
        <f t="shared" si="2610"/>
        <v>0</v>
      </c>
      <c r="CF183" s="29">
        <f t="shared" si="2611"/>
        <v>0</v>
      </c>
      <c r="CG183" s="29">
        <f t="shared" si="2612"/>
        <v>0</v>
      </c>
      <c r="CH183" s="29">
        <f t="shared" si="2613"/>
        <v>0</v>
      </c>
      <c r="CI183" s="29">
        <f t="shared" si="2614"/>
        <v>0</v>
      </c>
      <c r="CJ183" s="29">
        <f t="shared" si="2615"/>
        <v>0</v>
      </c>
      <c r="CK183" s="29">
        <f t="shared" si="2616"/>
        <v>0</v>
      </c>
      <c r="CL183" s="29">
        <f t="shared" si="2617"/>
        <v>0</v>
      </c>
      <c r="CM183" s="29">
        <f t="shared" si="2618"/>
        <v>0</v>
      </c>
      <c r="CN183" s="29">
        <f t="shared" si="2619"/>
        <v>0</v>
      </c>
      <c r="CO183" s="29">
        <f t="shared" si="2620"/>
        <v>0</v>
      </c>
      <c r="CP183" s="29">
        <f t="shared" si="2621"/>
        <v>0</v>
      </c>
      <c r="CQ183" s="29">
        <f t="shared" si="2622"/>
        <v>0</v>
      </c>
      <c r="CR183" s="29">
        <f t="shared" si="2592"/>
        <v>0</v>
      </c>
      <c r="CS183" s="29">
        <f t="shared" si="2335"/>
        <v>0</v>
      </c>
      <c r="CT183" s="29">
        <f t="shared" si="2335"/>
        <v>0</v>
      </c>
      <c r="CU183" s="29">
        <f t="shared" si="2335"/>
        <v>0</v>
      </c>
      <c r="CV183" s="29">
        <f t="shared" si="2335"/>
        <v>0</v>
      </c>
      <c r="CW183" s="29">
        <f t="shared" si="2335"/>
        <v>0</v>
      </c>
      <c r="CX183" s="29">
        <f t="shared" si="2623"/>
        <v>0</v>
      </c>
      <c r="CY183" s="29">
        <f t="shared" si="2623"/>
        <v>0</v>
      </c>
      <c r="CZ183" s="29">
        <f t="shared" si="2623"/>
        <v>0</v>
      </c>
      <c r="DA183" s="29">
        <f t="shared" si="2623"/>
        <v>0</v>
      </c>
      <c r="DB183" s="29">
        <f t="shared" si="2623"/>
        <v>0</v>
      </c>
      <c r="DC183" s="29">
        <f t="shared" si="2623"/>
        <v>0</v>
      </c>
      <c r="DD183" s="29">
        <f t="shared" si="2623"/>
        <v>0</v>
      </c>
      <c r="DE183" s="29">
        <f t="shared" si="2624"/>
        <v>0</v>
      </c>
      <c r="DF183" s="29">
        <f t="shared" si="2625"/>
        <v>0</v>
      </c>
      <c r="DG183" s="29">
        <f t="shared" si="2626"/>
        <v>0</v>
      </c>
      <c r="DH183" s="29">
        <f t="shared" si="2627"/>
        <v>0</v>
      </c>
      <c r="DI183" s="29">
        <f t="shared" si="2628"/>
        <v>0</v>
      </c>
      <c r="DJ183" s="29">
        <f t="shared" si="2629"/>
        <v>0</v>
      </c>
      <c r="DK183" s="29">
        <f t="shared" si="2629"/>
        <v>0</v>
      </c>
      <c r="DL183" s="29">
        <f t="shared" si="2629"/>
        <v>0</v>
      </c>
      <c r="DM183" s="29">
        <f t="shared" si="2629"/>
        <v>0</v>
      </c>
      <c r="DN183" s="29">
        <f t="shared" ref="DN183:DP233" si="2746">+BM183/$M183</f>
        <v>0</v>
      </c>
      <c r="DO183" s="29">
        <f t="shared" si="2746"/>
        <v>0</v>
      </c>
      <c r="DP183" s="29">
        <f t="shared" si="2746"/>
        <v>0</v>
      </c>
      <c r="DQ183" s="105">
        <f t="shared" si="2630"/>
        <v>0</v>
      </c>
      <c r="DR183" s="51">
        <v>168000</v>
      </c>
      <c r="DS183" s="51">
        <v>168000</v>
      </c>
      <c r="DT183" s="51">
        <v>168000</v>
      </c>
      <c r="DU183" s="51">
        <v>168000</v>
      </c>
      <c r="DV183" s="51">
        <v>168000</v>
      </c>
      <c r="DW183" s="51">
        <v>168000</v>
      </c>
      <c r="DX183" s="51">
        <v>168000</v>
      </c>
      <c r="DY183" s="51">
        <v>168000</v>
      </c>
      <c r="DZ183" s="51">
        <v>170133</v>
      </c>
      <c r="EA183" s="51">
        <v>176000</v>
      </c>
      <c r="EB183" s="51">
        <v>176000</v>
      </c>
      <c r="EC183" s="51">
        <v>176000</v>
      </c>
      <c r="ED183" s="51"/>
      <c r="EE183" s="51">
        <v>0</v>
      </c>
      <c r="EF183" s="51">
        <v>0</v>
      </c>
      <c r="EG183" s="51">
        <v>0</v>
      </c>
      <c r="EH183" s="51">
        <v>0</v>
      </c>
      <c r="EI183" s="51">
        <v>0</v>
      </c>
      <c r="EJ183" s="51">
        <v>0</v>
      </c>
      <c r="EK183" s="51">
        <v>0</v>
      </c>
      <c r="EL183" s="51">
        <v>0</v>
      </c>
      <c r="EM183" s="51">
        <v>0</v>
      </c>
      <c r="EN183" s="51">
        <v>0</v>
      </c>
      <c r="EO183" s="51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75">
        <v>0</v>
      </c>
      <c r="FR183" s="28">
        <f t="shared" si="1903"/>
        <v>0</v>
      </c>
      <c r="FS183" s="51">
        <v>0</v>
      </c>
      <c r="FT183" s="51">
        <v>0</v>
      </c>
      <c r="FU183" s="51">
        <v>0</v>
      </c>
      <c r="FV183" s="51">
        <v>0</v>
      </c>
      <c r="FW183" s="51">
        <v>0</v>
      </c>
      <c r="FX183" s="51">
        <v>0</v>
      </c>
      <c r="FY183" s="51">
        <v>0</v>
      </c>
      <c r="FZ183" s="51">
        <v>0</v>
      </c>
      <c r="GA183" s="51">
        <v>0</v>
      </c>
      <c r="GB183" s="51">
        <v>0</v>
      </c>
      <c r="GC183" s="51">
        <v>0</v>
      </c>
      <c r="GD183" s="51">
        <v>0</v>
      </c>
      <c r="GE183" s="51">
        <v>0</v>
      </c>
      <c r="GF183" s="51">
        <v>0</v>
      </c>
      <c r="GG183" s="51">
        <v>0</v>
      </c>
      <c r="GH183" s="51">
        <v>0</v>
      </c>
      <c r="GI183" s="51">
        <v>0</v>
      </c>
      <c r="GJ183" s="51">
        <v>0</v>
      </c>
      <c r="GK183" s="51">
        <v>0</v>
      </c>
      <c r="GL183" s="51">
        <v>0</v>
      </c>
      <c r="GM183" s="51">
        <v>0</v>
      </c>
      <c r="GN183" s="51">
        <v>0</v>
      </c>
      <c r="GO183" s="51">
        <v>0</v>
      </c>
      <c r="GP183" s="51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0</v>
      </c>
      <c r="HA183" s="25">
        <v>0</v>
      </c>
      <c r="HB183" s="25">
        <v>0</v>
      </c>
      <c r="HC183" s="75">
        <v>0</v>
      </c>
      <c r="HD183" s="75">
        <v>0</v>
      </c>
      <c r="HE183" s="75">
        <v>0</v>
      </c>
      <c r="HF183" s="75">
        <v>0</v>
      </c>
      <c r="HG183" s="75">
        <v>0</v>
      </c>
      <c r="HH183" s="75">
        <v>0</v>
      </c>
      <c r="HI183" s="75">
        <v>0</v>
      </c>
      <c r="HJ183" s="75">
        <v>0</v>
      </c>
      <c r="HK183" s="75">
        <v>0</v>
      </c>
      <c r="HL183" s="75">
        <v>0</v>
      </c>
      <c r="HM183" s="75">
        <v>0</v>
      </c>
      <c r="HN183" s="75">
        <v>0</v>
      </c>
      <c r="HO183" s="75">
        <v>0</v>
      </c>
      <c r="HP183" s="75">
        <v>0</v>
      </c>
      <c r="HQ183" s="75">
        <v>0</v>
      </c>
      <c r="HR183" s="75">
        <v>0</v>
      </c>
      <c r="HS183" s="51">
        <f t="shared" si="2470"/>
        <v>168000</v>
      </c>
      <c r="HT183" s="51">
        <f t="shared" si="2471"/>
        <v>168000</v>
      </c>
      <c r="HU183" s="51">
        <f t="shared" si="2472"/>
        <v>168000</v>
      </c>
      <c r="HV183" s="51">
        <f t="shared" si="2473"/>
        <v>168000</v>
      </c>
      <c r="HW183" s="51">
        <f t="shared" si="2474"/>
        <v>168000</v>
      </c>
      <c r="HX183" s="51">
        <f t="shared" si="2475"/>
        <v>168000</v>
      </c>
      <c r="HY183" s="51">
        <f t="shared" si="2476"/>
        <v>168000</v>
      </c>
      <c r="HZ183" s="51">
        <f t="shared" si="2477"/>
        <v>168000</v>
      </c>
      <c r="IA183" s="51">
        <f t="shared" si="2478"/>
        <v>170133</v>
      </c>
      <c r="IB183" s="51">
        <f t="shared" si="2479"/>
        <v>176000</v>
      </c>
      <c r="IC183" s="51">
        <f t="shared" si="2480"/>
        <v>176000</v>
      </c>
      <c r="ID183" s="51">
        <f t="shared" si="2481"/>
        <v>176000</v>
      </c>
      <c r="IE183" s="51">
        <f t="shared" si="2482"/>
        <v>0</v>
      </c>
      <c r="IF183" s="51">
        <f t="shared" si="2483"/>
        <v>0</v>
      </c>
      <c r="IG183" s="51">
        <f t="shared" si="2484"/>
        <v>0</v>
      </c>
      <c r="IH183" s="51">
        <f t="shared" si="2485"/>
        <v>0</v>
      </c>
      <c r="II183" s="51">
        <f t="shared" si="2486"/>
        <v>0</v>
      </c>
      <c r="IJ183" s="51">
        <f t="shared" si="2487"/>
        <v>0</v>
      </c>
      <c r="IK183" s="51">
        <f t="shared" si="2488"/>
        <v>0</v>
      </c>
      <c r="IL183" s="51">
        <f t="shared" si="2489"/>
        <v>0</v>
      </c>
      <c r="IM183" s="51">
        <f t="shared" si="2490"/>
        <v>0</v>
      </c>
      <c r="IN183" s="51">
        <f t="shared" si="2491"/>
        <v>0</v>
      </c>
      <c r="IO183" s="51">
        <f t="shared" si="2492"/>
        <v>0</v>
      </c>
      <c r="IP183" s="51">
        <f t="shared" si="2493"/>
        <v>0</v>
      </c>
      <c r="IQ183" s="51">
        <f t="shared" si="2631"/>
        <v>0</v>
      </c>
      <c r="IR183" s="51">
        <f t="shared" si="2632"/>
        <v>0</v>
      </c>
      <c r="IS183" s="51">
        <f t="shared" si="2340"/>
        <v>0</v>
      </c>
      <c r="IT183" s="51">
        <f t="shared" si="2341"/>
        <v>0</v>
      </c>
      <c r="IU183" s="51">
        <f t="shared" si="2342"/>
        <v>0</v>
      </c>
      <c r="IV183" s="51">
        <f t="shared" si="2343"/>
        <v>0</v>
      </c>
      <c r="IW183" s="51">
        <f t="shared" si="2745"/>
        <v>0</v>
      </c>
      <c r="IX183" s="25">
        <f t="shared" si="2344"/>
        <v>0</v>
      </c>
      <c r="IY183" s="25">
        <f t="shared" si="2633"/>
        <v>0</v>
      </c>
      <c r="IZ183" s="25">
        <f t="shared" si="2634"/>
        <v>0</v>
      </c>
      <c r="JA183" s="25">
        <f t="shared" si="2502"/>
        <v>0</v>
      </c>
      <c r="JB183" s="25">
        <f t="shared" si="2498"/>
        <v>0</v>
      </c>
      <c r="JC183" s="25">
        <f t="shared" si="2499"/>
        <v>0</v>
      </c>
      <c r="JD183" s="25">
        <f t="shared" si="1892"/>
        <v>0</v>
      </c>
      <c r="JE183" s="25">
        <f t="shared" si="1893"/>
        <v>0</v>
      </c>
      <c r="JF183" s="25">
        <f t="shared" si="2712"/>
        <v>0</v>
      </c>
      <c r="JG183" s="25">
        <f t="shared" si="2713"/>
        <v>0</v>
      </c>
      <c r="JH183" s="25">
        <f t="shared" si="2336"/>
        <v>0</v>
      </c>
      <c r="JI183" s="25">
        <f t="shared" si="2337"/>
        <v>0</v>
      </c>
      <c r="JJ183" s="25">
        <f t="shared" si="2494"/>
        <v>0</v>
      </c>
      <c r="JK183" s="25">
        <f t="shared" si="2495"/>
        <v>0</v>
      </c>
      <c r="JL183" s="25">
        <f t="shared" si="2496"/>
        <v>0</v>
      </c>
      <c r="JM183" s="25">
        <f t="shared" si="2497"/>
        <v>0</v>
      </c>
      <c r="JN183" s="25">
        <f t="shared" si="2338"/>
        <v>0</v>
      </c>
      <c r="JO183" s="25">
        <f t="shared" si="2339"/>
        <v>0</v>
      </c>
      <c r="JP183" s="25">
        <f t="shared" si="2593"/>
        <v>0</v>
      </c>
      <c r="JQ183" s="25">
        <f t="shared" si="2594"/>
        <v>0</v>
      </c>
      <c r="JR183" s="25">
        <f t="shared" si="2595"/>
        <v>0</v>
      </c>
      <c r="JS183" s="28">
        <f t="shared" si="1941"/>
        <v>0</v>
      </c>
      <c r="JT183" s="30">
        <f t="shared" si="2301"/>
        <v>300.53667262969589</v>
      </c>
      <c r="JU183" s="30">
        <f t="shared" si="2302"/>
        <v>300.53667262969589</v>
      </c>
      <c r="JV183" s="30">
        <f t="shared" si="2303"/>
        <v>300.53667262969589</v>
      </c>
      <c r="JW183" s="30">
        <f t="shared" si="2304"/>
        <v>300.53667262969589</v>
      </c>
      <c r="JX183" s="30">
        <f t="shared" si="2305"/>
        <v>300.53667262969589</v>
      </c>
      <c r="JY183" s="30">
        <f t="shared" si="2306"/>
        <v>300.53667262969589</v>
      </c>
      <c r="JZ183" s="30">
        <f t="shared" si="2307"/>
        <v>300.53667262969589</v>
      </c>
      <c r="KA183" s="30">
        <f t="shared" si="2308"/>
        <v>300.53667262969589</v>
      </c>
      <c r="KB183" s="30">
        <f t="shared" si="2309"/>
        <v>304.35241502683363</v>
      </c>
      <c r="KC183" s="30">
        <f t="shared" si="2310"/>
        <v>314.84794275491947</v>
      </c>
      <c r="KD183" s="30">
        <f t="shared" si="2311"/>
        <v>314.84794275491947</v>
      </c>
      <c r="KE183" s="30">
        <f t="shared" si="2312"/>
        <v>314.84794275491947</v>
      </c>
      <c r="KF183" s="30">
        <f t="shared" si="2313"/>
        <v>0</v>
      </c>
      <c r="KG183" s="30">
        <f t="shared" si="2314"/>
        <v>0</v>
      </c>
      <c r="KH183" s="30">
        <f t="shared" si="2315"/>
        <v>0</v>
      </c>
      <c r="KI183" s="30">
        <f t="shared" si="2316"/>
        <v>0</v>
      </c>
      <c r="KJ183" s="30">
        <f t="shared" si="2317"/>
        <v>0</v>
      </c>
      <c r="KK183" s="30">
        <f t="shared" si="2318"/>
        <v>0</v>
      </c>
      <c r="KL183" s="30">
        <f t="shared" si="2319"/>
        <v>0</v>
      </c>
      <c r="KM183" s="30">
        <f t="shared" si="2320"/>
        <v>0</v>
      </c>
      <c r="KN183" s="30">
        <f t="shared" si="2321"/>
        <v>0</v>
      </c>
      <c r="KO183" s="30">
        <f t="shared" si="2322"/>
        <v>0</v>
      </c>
      <c r="KP183" s="30">
        <f t="shared" si="2323"/>
        <v>0</v>
      </c>
      <c r="KQ183" s="30">
        <f t="shared" si="2324"/>
        <v>0</v>
      </c>
      <c r="KR183" s="30">
        <f t="shared" si="2325"/>
        <v>0</v>
      </c>
      <c r="KS183" s="30">
        <f t="shared" si="2326"/>
        <v>0</v>
      </c>
      <c r="KT183" s="30">
        <f t="shared" si="2327"/>
        <v>0</v>
      </c>
      <c r="KU183" s="30">
        <f t="shared" si="2328"/>
        <v>0</v>
      </c>
      <c r="KV183" s="30">
        <f t="shared" si="2329"/>
        <v>0</v>
      </c>
      <c r="KW183" s="30">
        <f t="shared" si="2330"/>
        <v>0</v>
      </c>
      <c r="KX183" s="30">
        <f t="shared" si="2331"/>
        <v>0</v>
      </c>
      <c r="KY183" s="30">
        <f t="shared" si="2332"/>
        <v>0</v>
      </c>
      <c r="KZ183" s="30">
        <f t="shared" si="2333"/>
        <v>0</v>
      </c>
      <c r="LA183" s="30">
        <f t="shared" si="2334"/>
        <v>0</v>
      </c>
      <c r="LB183" s="30">
        <f t="shared" si="2334"/>
        <v>0</v>
      </c>
      <c r="LC183" s="30">
        <f t="shared" si="2334"/>
        <v>0</v>
      </c>
      <c r="LD183" s="30">
        <f t="shared" si="2334"/>
        <v>0</v>
      </c>
      <c r="LE183" s="30">
        <f t="shared" si="2503"/>
        <v>0</v>
      </c>
      <c r="LF183" s="30">
        <f t="shared" si="2503"/>
        <v>0</v>
      </c>
      <c r="LG183" s="30">
        <f t="shared" si="2503"/>
        <v>0</v>
      </c>
      <c r="LH183" s="30">
        <f t="shared" si="2503"/>
        <v>0</v>
      </c>
      <c r="LI183" s="30">
        <f t="shared" si="2503"/>
        <v>0</v>
      </c>
      <c r="LJ183" s="30">
        <f t="shared" ref="LJ183:LQ222" si="2747">+JI183/$N183</f>
        <v>0</v>
      </c>
      <c r="LK183" s="30">
        <f t="shared" si="2747"/>
        <v>0</v>
      </c>
      <c r="LL183" s="30">
        <f t="shared" si="2747"/>
        <v>0</v>
      </c>
      <c r="LM183" s="30">
        <f t="shared" si="2747"/>
        <v>0</v>
      </c>
      <c r="LN183" s="30">
        <f t="shared" si="2747"/>
        <v>0</v>
      </c>
      <c r="LO183" s="30">
        <f t="shared" si="2747"/>
        <v>0</v>
      </c>
      <c r="LP183" s="30">
        <f t="shared" si="2747"/>
        <v>0</v>
      </c>
      <c r="LQ183" s="30">
        <f t="shared" si="2747"/>
        <v>0</v>
      </c>
      <c r="LR183" s="30">
        <f t="shared" ref="LR183:LS211" si="2748">+JQ183/$N183</f>
        <v>0</v>
      </c>
      <c r="LS183" s="30">
        <f t="shared" si="2748"/>
        <v>0</v>
      </c>
      <c r="LT183" s="69">
        <f t="shared" si="1976"/>
        <v>0</v>
      </c>
      <c r="LU183" s="40">
        <f t="shared" si="1977"/>
        <v>0</v>
      </c>
      <c r="LV183" s="40">
        <f t="shared" si="1978"/>
        <v>0</v>
      </c>
    </row>
    <row r="184" spans="1:334" x14ac:dyDescent="0.25">
      <c r="A184" s="21">
        <f t="shared" si="1979"/>
        <v>183</v>
      </c>
      <c r="B184" s="22" t="s">
        <v>109</v>
      </c>
      <c r="C184" s="21" t="s">
        <v>614</v>
      </c>
      <c r="D184" s="22" t="s">
        <v>7</v>
      </c>
      <c r="E184" s="23" t="s">
        <v>928</v>
      </c>
      <c r="F184" s="21" t="s">
        <v>1182</v>
      </c>
      <c r="G184" s="23" t="s">
        <v>376</v>
      </c>
      <c r="H184" s="24" t="s">
        <v>294</v>
      </c>
      <c r="I184" s="21" t="s">
        <v>197</v>
      </c>
      <c r="J184" s="94">
        <v>41916</v>
      </c>
      <c r="K184" s="94">
        <v>45090</v>
      </c>
      <c r="L184" s="21" t="s">
        <v>275</v>
      </c>
      <c r="M184" s="51">
        <v>5995</v>
      </c>
      <c r="N184" s="51">
        <v>8572.85</v>
      </c>
      <c r="O184" s="26">
        <v>0.14000000000000001</v>
      </c>
      <c r="P184" s="23"/>
      <c r="Q184" s="23"/>
      <c r="R184" s="23"/>
      <c r="S184" s="23"/>
      <c r="T184" s="23"/>
      <c r="U184" s="23"/>
      <c r="V184" s="23"/>
      <c r="W184" s="23"/>
      <c r="X184" s="23"/>
      <c r="Y184" s="39">
        <v>0</v>
      </c>
      <c r="Z184" s="39">
        <v>0</v>
      </c>
      <c r="AA184" s="23"/>
      <c r="AB184" s="23"/>
      <c r="AC184" s="23"/>
      <c r="AD184" s="39">
        <v>0</v>
      </c>
      <c r="AE184" s="39">
        <v>0</v>
      </c>
      <c r="AF184" s="39">
        <v>0</v>
      </c>
      <c r="AG184" s="39">
        <v>0</v>
      </c>
      <c r="AH184" s="39">
        <v>6972502</v>
      </c>
      <c r="AI184" s="39">
        <v>6333480</v>
      </c>
      <c r="AJ184" s="39">
        <v>12209335</v>
      </c>
      <c r="AK184" s="39">
        <v>6084012.9000000004</v>
      </c>
      <c r="AL184" s="39">
        <v>5603501.3999999994</v>
      </c>
      <c r="AM184" s="39">
        <v>5603734</v>
      </c>
      <c r="AN184" s="39">
        <v>6526440</v>
      </c>
      <c r="AO184" s="39">
        <v>7411978</v>
      </c>
      <c r="AP184" s="39">
        <v>5884489</v>
      </c>
      <c r="AQ184" s="39">
        <v>6882736</v>
      </c>
      <c r="AR184" s="39">
        <v>7029328</v>
      </c>
      <c r="AS184" s="39">
        <v>5934710</v>
      </c>
      <c r="AT184" s="39">
        <v>7084043</v>
      </c>
      <c r="AU184" s="25">
        <v>6728848.2196256816</v>
      </c>
      <c r="AV184" s="25">
        <v>6819619.9423608417</v>
      </c>
      <c r="AW184" s="25">
        <v>7705393</v>
      </c>
      <c r="AX184" s="25">
        <v>5899177</v>
      </c>
      <c r="AY184" s="25">
        <v>7101279</v>
      </c>
      <c r="AZ184" s="25">
        <v>8072834</v>
      </c>
      <c r="BA184" s="25">
        <v>8235152</v>
      </c>
      <c r="BB184" s="25">
        <v>7116558</v>
      </c>
      <c r="BC184" s="25">
        <v>8092188</v>
      </c>
      <c r="BD184" s="75">
        <v>7443766</v>
      </c>
      <c r="BE184" s="75">
        <v>6817192</v>
      </c>
      <c r="BF184" s="75">
        <v>7926130</v>
      </c>
      <c r="BG184" s="75">
        <v>5903438</v>
      </c>
      <c r="BH184" s="75">
        <v>9842179</v>
      </c>
      <c r="BI184" s="75">
        <v>6962746</v>
      </c>
      <c r="BJ184" s="75">
        <v>5445793</v>
      </c>
      <c r="BK184" s="75">
        <v>7083861</v>
      </c>
      <c r="BL184" s="75">
        <v>7804946</v>
      </c>
      <c r="BM184" s="75">
        <v>7946544</v>
      </c>
      <c r="BN184" s="75">
        <v>7524869</v>
      </c>
      <c r="BO184" s="75">
        <v>7667478</v>
      </c>
      <c r="BP184" s="28">
        <f t="shared" si="1902"/>
        <v>7735959.25</v>
      </c>
      <c r="BQ184" s="29">
        <f t="shared" si="2596"/>
        <v>0</v>
      </c>
      <c r="BR184" s="29">
        <f t="shared" si="2597"/>
        <v>0</v>
      </c>
      <c r="BS184" s="29">
        <f t="shared" si="2598"/>
        <v>0</v>
      </c>
      <c r="BT184" s="29">
        <f t="shared" si="2599"/>
        <v>0</v>
      </c>
      <c r="BU184" s="29">
        <f t="shared" si="2600"/>
        <v>0</v>
      </c>
      <c r="BV184" s="29">
        <f t="shared" si="2601"/>
        <v>0</v>
      </c>
      <c r="BW184" s="29">
        <f t="shared" si="2602"/>
        <v>0</v>
      </c>
      <c r="BX184" s="29">
        <f t="shared" si="2603"/>
        <v>0</v>
      </c>
      <c r="BY184" s="29">
        <f t="shared" si="2604"/>
        <v>0</v>
      </c>
      <c r="BZ184" s="29">
        <f t="shared" si="2605"/>
        <v>0</v>
      </c>
      <c r="CA184" s="29">
        <f t="shared" si="2606"/>
        <v>0</v>
      </c>
      <c r="CB184" s="29">
        <f t="shared" si="2607"/>
        <v>0</v>
      </c>
      <c r="CC184" s="29">
        <f t="shared" si="2608"/>
        <v>0</v>
      </c>
      <c r="CD184" s="29">
        <f t="shared" si="2609"/>
        <v>0</v>
      </c>
      <c r="CE184" s="29">
        <f t="shared" si="2610"/>
        <v>0</v>
      </c>
      <c r="CF184" s="29">
        <f t="shared" si="2611"/>
        <v>0</v>
      </c>
      <c r="CG184" s="29">
        <f t="shared" si="2612"/>
        <v>0</v>
      </c>
      <c r="CH184" s="29">
        <f t="shared" si="2613"/>
        <v>0</v>
      </c>
      <c r="CI184" s="29">
        <f t="shared" si="2614"/>
        <v>1163.0528773978315</v>
      </c>
      <c r="CJ184" s="29">
        <f t="shared" si="2615"/>
        <v>1056.4603836530441</v>
      </c>
      <c r="CK184" s="29">
        <f t="shared" si="2616"/>
        <v>2036.5863219349458</v>
      </c>
      <c r="CL184" s="29">
        <f t="shared" si="2617"/>
        <v>1014.8478565471227</v>
      </c>
      <c r="CM184" s="29">
        <f t="shared" si="2618"/>
        <v>934.69581317764789</v>
      </c>
      <c r="CN184" s="29">
        <f t="shared" si="2619"/>
        <v>934.73461217681404</v>
      </c>
      <c r="CO184" s="29">
        <f t="shared" si="2620"/>
        <v>1088.6472060050041</v>
      </c>
      <c r="CP184" s="29">
        <f t="shared" si="2621"/>
        <v>1236.3599666388657</v>
      </c>
      <c r="CQ184" s="29">
        <f t="shared" si="2622"/>
        <v>981.56613844870731</v>
      </c>
      <c r="CR184" s="29">
        <f t="shared" si="2592"/>
        <v>1148.0793994995829</v>
      </c>
      <c r="CS184" s="29">
        <f t="shared" si="2335"/>
        <v>1172.5317764804004</v>
      </c>
      <c r="CT184" s="29">
        <f t="shared" si="2335"/>
        <v>989.94328607172645</v>
      </c>
      <c r="CU184" s="29">
        <f t="shared" si="2335"/>
        <v>1181.6585487906589</v>
      </c>
      <c r="CV184" s="29">
        <f t="shared" si="2335"/>
        <v>1122.4100449750929</v>
      </c>
      <c r="CW184" s="29">
        <f t="shared" si="2335"/>
        <v>1137.5512831294147</v>
      </c>
      <c r="CX184" s="29">
        <f t="shared" si="2623"/>
        <v>1285.3032527105922</v>
      </c>
      <c r="CY184" s="29">
        <f t="shared" si="2623"/>
        <v>984.01618015012514</v>
      </c>
      <c r="CZ184" s="29">
        <f t="shared" si="2623"/>
        <v>1184.5336113427857</v>
      </c>
      <c r="DA184" s="29">
        <f t="shared" si="2623"/>
        <v>1346.594495412844</v>
      </c>
      <c r="DB184" s="29">
        <f t="shared" si="2623"/>
        <v>1373.670058381985</v>
      </c>
      <c r="DC184" s="29">
        <f t="shared" si="2623"/>
        <v>1187.0822351959966</v>
      </c>
      <c r="DD184" s="29">
        <f t="shared" si="2623"/>
        <v>1349.8228523769808</v>
      </c>
      <c r="DE184" s="29">
        <f t="shared" si="2624"/>
        <v>1241.6623853211008</v>
      </c>
      <c r="DF184" s="29">
        <f t="shared" si="2625"/>
        <v>1137.1462885738115</v>
      </c>
      <c r="DG184" s="29">
        <f t="shared" si="2626"/>
        <v>1322.1234361968307</v>
      </c>
      <c r="DH184" s="29">
        <f t="shared" si="2627"/>
        <v>984.72693911592989</v>
      </c>
      <c r="DI184" s="29">
        <f t="shared" si="2628"/>
        <v>1641.7312760633861</v>
      </c>
      <c r="DJ184" s="29">
        <f t="shared" si="2629"/>
        <v>1161.4255212677231</v>
      </c>
      <c r="DK184" s="29">
        <f t="shared" si="2629"/>
        <v>908.38915763135947</v>
      </c>
      <c r="DL184" s="29">
        <f t="shared" si="2629"/>
        <v>1181.6281901584655</v>
      </c>
      <c r="DM184" s="29">
        <f t="shared" si="2629"/>
        <v>1301.9092577147624</v>
      </c>
      <c r="DN184" s="29">
        <f t="shared" si="2746"/>
        <v>1325.5286071726439</v>
      </c>
      <c r="DO184" s="29">
        <f t="shared" si="2746"/>
        <v>1255.1908256880733</v>
      </c>
      <c r="DP184" s="29">
        <f t="shared" si="2746"/>
        <v>1278.9788156797331</v>
      </c>
      <c r="DQ184" s="105">
        <f t="shared" si="2630"/>
        <v>1290.4018765638032</v>
      </c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39"/>
      <c r="EH184" s="39"/>
      <c r="EI184" s="39"/>
      <c r="EJ184" s="51"/>
      <c r="EK184" s="51">
        <v>471507</v>
      </c>
      <c r="EL184" s="51">
        <v>471507</v>
      </c>
      <c r="EM184" s="51">
        <v>471507</v>
      </c>
      <c r="EN184" s="51">
        <v>471507</v>
      </c>
      <c r="EO184" s="51">
        <v>471507</v>
      </c>
      <c r="EP184" s="51">
        <v>471507</v>
      </c>
      <c r="EQ184" s="51">
        <v>471507</v>
      </c>
      <c r="ER184" s="51">
        <v>471507</v>
      </c>
      <c r="ES184" s="25">
        <v>471507</v>
      </c>
      <c r="ET184" s="25">
        <v>471507</v>
      </c>
      <c r="EU184" s="25">
        <v>471507</v>
      </c>
      <c r="EV184" s="25">
        <v>471507</v>
      </c>
      <c r="EW184" s="25">
        <v>471507</v>
      </c>
      <c r="EX184" s="25">
        <v>471507</v>
      </c>
      <c r="EY184" s="25">
        <v>471507</v>
      </c>
      <c r="EZ184" s="25">
        <v>471507</v>
      </c>
      <c r="FA184" s="25">
        <v>471507</v>
      </c>
      <c r="FB184" s="25">
        <v>471507</v>
      </c>
      <c r="FC184" s="25">
        <v>471507</v>
      </c>
      <c r="FD184" s="25">
        <v>471507</v>
      </c>
      <c r="FE184" s="25">
        <v>471507</v>
      </c>
      <c r="FF184" s="25">
        <v>471507</v>
      </c>
      <c r="FG184" s="25">
        <v>471507</v>
      </c>
      <c r="FH184" s="25">
        <v>471507</v>
      </c>
      <c r="FI184" s="25">
        <v>471507</v>
      </c>
      <c r="FJ184" s="25">
        <v>471507</v>
      </c>
      <c r="FK184" s="25">
        <v>471507</v>
      </c>
      <c r="FL184" s="25">
        <v>471507</v>
      </c>
      <c r="FM184" s="25">
        <v>471507</v>
      </c>
      <c r="FN184" s="25">
        <v>471507</v>
      </c>
      <c r="FO184" s="25">
        <v>471507</v>
      </c>
      <c r="FP184" s="25">
        <v>471507</v>
      </c>
      <c r="FQ184" s="75">
        <v>471507</v>
      </c>
      <c r="FR184" s="28">
        <f t="shared" si="1903"/>
        <v>471507</v>
      </c>
      <c r="FS184" s="39">
        <v>0</v>
      </c>
      <c r="FT184" s="39">
        <v>0</v>
      </c>
      <c r="FU184" s="39">
        <v>0</v>
      </c>
      <c r="FV184" s="39">
        <v>0</v>
      </c>
      <c r="FW184" s="39">
        <v>0</v>
      </c>
      <c r="FX184" s="39">
        <v>0</v>
      </c>
      <c r="FY184" s="39">
        <v>0</v>
      </c>
      <c r="FZ184" s="39">
        <v>0</v>
      </c>
      <c r="GA184" s="39">
        <v>0</v>
      </c>
      <c r="GB184" s="39">
        <v>0</v>
      </c>
      <c r="GC184" s="39">
        <v>0</v>
      </c>
      <c r="GD184" s="39">
        <v>0</v>
      </c>
      <c r="GE184" s="39">
        <v>0</v>
      </c>
      <c r="GF184" s="39">
        <v>0</v>
      </c>
      <c r="GG184" s="39">
        <v>0</v>
      </c>
      <c r="GH184" s="39">
        <v>0</v>
      </c>
      <c r="GI184" s="51">
        <v>0</v>
      </c>
      <c r="GJ184" s="51">
        <v>0</v>
      </c>
      <c r="GK184" s="51">
        <f>1520740/3</f>
        <v>506913.33333333331</v>
      </c>
      <c r="GL184" s="51">
        <f>1520740/3</f>
        <v>506913.33333333331</v>
      </c>
      <c r="GM184" s="51">
        <f>1520740/3</f>
        <v>506913.33333333331</v>
      </c>
      <c r="GN184" s="51">
        <v>251662</v>
      </c>
      <c r="GO184" s="51">
        <v>53817</v>
      </c>
      <c r="GP184" s="51">
        <v>184423</v>
      </c>
      <c r="GQ184" s="51">
        <v>324969</v>
      </c>
      <c r="GR184" s="51">
        <v>324969</v>
      </c>
      <c r="GS184" s="51">
        <v>324969</v>
      </c>
      <c r="GT184" s="33">
        <v>326082.66666666669</v>
      </c>
      <c r="GU184" s="33">
        <v>326082.66666666669</v>
      </c>
      <c r="GV184" s="33">
        <v>326082.66666666669</v>
      </c>
      <c r="GW184" s="33">
        <f t="shared" ref="GW184" si="2749">1341366/3</f>
        <v>447122</v>
      </c>
      <c r="GX184" s="33">
        <f>1341366/3</f>
        <v>447122</v>
      </c>
      <c r="GY184" s="33">
        <f>1341366/3</f>
        <v>447122</v>
      </c>
      <c r="GZ184" s="33">
        <v>0</v>
      </c>
      <c r="HA184" s="33">
        <v>0</v>
      </c>
      <c r="HB184" s="33">
        <v>0</v>
      </c>
      <c r="HC184" s="101">
        <v>479045.33333333331</v>
      </c>
      <c r="HD184" s="101">
        <v>479045.33333333331</v>
      </c>
      <c r="HE184" s="101">
        <v>479045.33333333331</v>
      </c>
      <c r="HF184" s="101">
        <v>443046.66666666669</v>
      </c>
      <c r="HG184" s="101">
        <v>443046.66666666669</v>
      </c>
      <c r="HH184" s="101">
        <v>443046.66666666669</v>
      </c>
      <c r="HI184" s="33">
        <v>504581.66666666669</v>
      </c>
      <c r="HJ184" s="33">
        <v>504581.66666666669</v>
      </c>
      <c r="HK184" s="33">
        <v>504581.66666666669</v>
      </c>
      <c r="HL184" s="33">
        <v>309545.33333333331</v>
      </c>
      <c r="HM184" s="33">
        <v>309545.33333333331</v>
      </c>
      <c r="HN184" s="33">
        <v>309545.33333333331</v>
      </c>
      <c r="HO184" s="33">
        <v>486130</v>
      </c>
      <c r="HP184" s="33">
        <v>486130</v>
      </c>
      <c r="HQ184" s="33">
        <v>486130</v>
      </c>
      <c r="HR184" s="101">
        <v>500000</v>
      </c>
      <c r="HS184" s="51">
        <f t="shared" si="2470"/>
        <v>0</v>
      </c>
      <c r="HT184" s="51">
        <f t="shared" si="2471"/>
        <v>0</v>
      </c>
      <c r="HU184" s="51">
        <f t="shared" si="2472"/>
        <v>0</v>
      </c>
      <c r="HV184" s="51">
        <f t="shared" si="2473"/>
        <v>0</v>
      </c>
      <c r="HW184" s="51">
        <f t="shared" si="2474"/>
        <v>0</v>
      </c>
      <c r="HX184" s="51">
        <f t="shared" si="2475"/>
        <v>0</v>
      </c>
      <c r="HY184" s="51">
        <f t="shared" si="2476"/>
        <v>0</v>
      </c>
      <c r="HZ184" s="51">
        <f t="shared" si="2477"/>
        <v>0</v>
      </c>
      <c r="IA184" s="51">
        <f t="shared" si="2478"/>
        <v>0</v>
      </c>
      <c r="IB184" s="51">
        <f t="shared" si="2479"/>
        <v>0</v>
      </c>
      <c r="IC184" s="51">
        <f t="shared" si="2480"/>
        <v>0</v>
      </c>
      <c r="ID184" s="51">
        <f t="shared" si="2481"/>
        <v>0</v>
      </c>
      <c r="IE184" s="51">
        <f t="shared" si="2482"/>
        <v>0</v>
      </c>
      <c r="IF184" s="51">
        <f t="shared" si="2483"/>
        <v>0</v>
      </c>
      <c r="IG184" s="51">
        <f t="shared" si="2484"/>
        <v>0</v>
      </c>
      <c r="IH184" s="51">
        <f t="shared" si="2485"/>
        <v>0</v>
      </c>
      <c r="II184" s="51">
        <f t="shared" si="2486"/>
        <v>0</v>
      </c>
      <c r="IJ184" s="51">
        <f t="shared" si="2487"/>
        <v>0</v>
      </c>
      <c r="IK184" s="51">
        <f t="shared" si="2488"/>
        <v>506913.33333333331</v>
      </c>
      <c r="IL184" s="51">
        <f t="shared" si="2489"/>
        <v>978420.33333333326</v>
      </c>
      <c r="IM184" s="51">
        <f t="shared" si="2490"/>
        <v>978420.33333333326</v>
      </c>
      <c r="IN184" s="51">
        <f t="shared" si="2491"/>
        <v>723169</v>
      </c>
      <c r="IO184" s="51">
        <f t="shared" si="2492"/>
        <v>525324</v>
      </c>
      <c r="IP184" s="51">
        <f t="shared" si="2493"/>
        <v>655930</v>
      </c>
      <c r="IQ184" s="51">
        <f t="shared" si="2631"/>
        <v>796476</v>
      </c>
      <c r="IR184" s="51">
        <f t="shared" si="2632"/>
        <v>796476</v>
      </c>
      <c r="IS184" s="51">
        <f t="shared" si="2340"/>
        <v>796476</v>
      </c>
      <c r="IT184" s="51">
        <f t="shared" si="2341"/>
        <v>797589.66666666674</v>
      </c>
      <c r="IU184" s="51">
        <f t="shared" si="2342"/>
        <v>797589.66666666674</v>
      </c>
      <c r="IV184" s="51">
        <f t="shared" si="2343"/>
        <v>797589.66666666674</v>
      </c>
      <c r="IW184" s="51">
        <f t="shared" si="2745"/>
        <v>918629</v>
      </c>
      <c r="IX184" s="25">
        <f t="shared" si="2344"/>
        <v>918629</v>
      </c>
      <c r="IY184" s="25">
        <f t="shared" si="2633"/>
        <v>918629</v>
      </c>
      <c r="IZ184" s="25">
        <f t="shared" si="2634"/>
        <v>471507</v>
      </c>
      <c r="JA184" s="25">
        <f t="shared" si="2502"/>
        <v>471507</v>
      </c>
      <c r="JB184" s="25">
        <f t="shared" si="2498"/>
        <v>471507</v>
      </c>
      <c r="JC184" s="25">
        <f t="shared" si="2499"/>
        <v>950552.33333333326</v>
      </c>
      <c r="JD184" s="25">
        <f t="shared" si="1892"/>
        <v>950552.33333333326</v>
      </c>
      <c r="JE184" s="25">
        <f t="shared" si="1893"/>
        <v>950552.33333333326</v>
      </c>
      <c r="JF184" s="25">
        <f t="shared" si="2712"/>
        <v>914553.66666666674</v>
      </c>
      <c r="JG184" s="25">
        <f t="shared" si="2713"/>
        <v>914553.66666666674</v>
      </c>
      <c r="JH184" s="25">
        <f t="shared" si="2336"/>
        <v>914553.66666666674</v>
      </c>
      <c r="JI184" s="25">
        <f t="shared" si="2337"/>
        <v>976088.66666666674</v>
      </c>
      <c r="JJ184" s="25">
        <f t="shared" si="2494"/>
        <v>976088.66666666674</v>
      </c>
      <c r="JK184" s="25">
        <f t="shared" si="2495"/>
        <v>976088.66666666674</v>
      </c>
      <c r="JL184" s="25">
        <f t="shared" si="2496"/>
        <v>781052.33333333326</v>
      </c>
      <c r="JM184" s="25">
        <f t="shared" si="2497"/>
        <v>781052.33333333326</v>
      </c>
      <c r="JN184" s="25">
        <f t="shared" si="2338"/>
        <v>781052.33333333326</v>
      </c>
      <c r="JO184" s="25">
        <f t="shared" si="2339"/>
        <v>957637</v>
      </c>
      <c r="JP184" s="25">
        <f t="shared" si="2593"/>
        <v>957637</v>
      </c>
      <c r="JQ184" s="25">
        <f t="shared" si="2594"/>
        <v>957637</v>
      </c>
      <c r="JR184" s="25">
        <f t="shared" si="2595"/>
        <v>971507</v>
      </c>
      <c r="JS184" s="28">
        <f t="shared" si="1941"/>
        <v>961104.5</v>
      </c>
      <c r="JT184" s="39">
        <f t="shared" si="2301"/>
        <v>0</v>
      </c>
      <c r="JU184" s="39">
        <f t="shared" si="2302"/>
        <v>0</v>
      </c>
      <c r="JV184" s="39">
        <f t="shared" si="2303"/>
        <v>0</v>
      </c>
      <c r="JW184" s="39">
        <f t="shared" si="2304"/>
        <v>0</v>
      </c>
      <c r="JX184" s="39">
        <f t="shared" si="2305"/>
        <v>0</v>
      </c>
      <c r="JY184" s="39">
        <f t="shared" si="2306"/>
        <v>0</v>
      </c>
      <c r="JZ184" s="39">
        <f t="shared" si="2307"/>
        <v>0</v>
      </c>
      <c r="KA184" s="39">
        <f t="shared" si="2308"/>
        <v>0</v>
      </c>
      <c r="KB184" s="39">
        <f t="shared" si="2309"/>
        <v>0</v>
      </c>
      <c r="KC184" s="39">
        <f t="shared" si="2310"/>
        <v>0</v>
      </c>
      <c r="KD184" s="39">
        <f t="shared" si="2311"/>
        <v>0</v>
      </c>
      <c r="KE184" s="39">
        <f t="shared" si="2312"/>
        <v>0</v>
      </c>
      <c r="KF184" s="39">
        <f t="shared" si="2313"/>
        <v>0</v>
      </c>
      <c r="KG184" s="39">
        <f t="shared" si="2314"/>
        <v>0</v>
      </c>
      <c r="KH184" s="30">
        <f t="shared" si="2315"/>
        <v>0</v>
      </c>
      <c r="KI184" s="30">
        <f t="shared" si="2316"/>
        <v>0</v>
      </c>
      <c r="KJ184" s="30">
        <f t="shared" si="2317"/>
        <v>0</v>
      </c>
      <c r="KK184" s="30">
        <f t="shared" si="2318"/>
        <v>0</v>
      </c>
      <c r="KL184" s="30">
        <f t="shared" si="2319"/>
        <v>59.130083150099829</v>
      </c>
      <c r="KM184" s="30">
        <f t="shared" si="2320"/>
        <v>114.13011231193047</v>
      </c>
      <c r="KN184" s="30">
        <f t="shared" si="2321"/>
        <v>114.13011231193047</v>
      </c>
      <c r="KO184" s="30">
        <f t="shared" si="2322"/>
        <v>84.355727675160537</v>
      </c>
      <c r="KP184" s="30">
        <f t="shared" si="2323"/>
        <v>61.277638125010931</v>
      </c>
      <c r="KQ184" s="30">
        <f t="shared" si="2324"/>
        <v>76.512478347340732</v>
      </c>
      <c r="KR184" s="30">
        <f t="shared" si="2325"/>
        <v>92.90679295683465</v>
      </c>
      <c r="KS184" s="30">
        <f t="shared" si="2326"/>
        <v>92.90679295683465</v>
      </c>
      <c r="KT184" s="30">
        <f t="shared" si="2327"/>
        <v>92.90679295683465</v>
      </c>
      <c r="KU184" s="30">
        <f t="shared" si="2328"/>
        <v>93.036699191828475</v>
      </c>
      <c r="KV184" s="30">
        <f t="shared" si="2329"/>
        <v>93.036699191828475</v>
      </c>
      <c r="KW184" s="30">
        <f t="shared" si="2330"/>
        <v>93.036699191828475</v>
      </c>
      <c r="KX184" s="30">
        <f t="shared" si="2331"/>
        <v>107.15561336078433</v>
      </c>
      <c r="KY184" s="30">
        <f t="shared" si="2332"/>
        <v>107.15561336078433</v>
      </c>
      <c r="KZ184" s="30">
        <f t="shared" si="2333"/>
        <v>107.15561336078433</v>
      </c>
      <c r="LA184" s="30">
        <f t="shared" si="2334"/>
        <v>55.00002916183066</v>
      </c>
      <c r="LB184" s="30">
        <f t="shared" si="2334"/>
        <v>55.00002916183066</v>
      </c>
      <c r="LC184" s="30">
        <f t="shared" si="2334"/>
        <v>55.00002916183066</v>
      </c>
      <c r="LD184" s="30">
        <f t="shared" si="2334"/>
        <v>110.87938472425543</v>
      </c>
      <c r="LE184" s="30">
        <f t="shared" si="2503"/>
        <v>110.87938472425543</v>
      </c>
      <c r="LF184" s="30">
        <f t="shared" si="2503"/>
        <v>110.87938472425543</v>
      </c>
      <c r="LG184" s="30">
        <f t="shared" si="2503"/>
        <v>106.68023663853522</v>
      </c>
      <c r="LH184" s="30">
        <f t="shared" si="2503"/>
        <v>106.68023663853522</v>
      </c>
      <c r="LI184" s="30">
        <f t="shared" si="2503"/>
        <v>106.68023663853522</v>
      </c>
      <c r="LJ184" s="30">
        <f t="shared" si="2747"/>
        <v>113.85812963794615</v>
      </c>
      <c r="LK184" s="30">
        <f t="shared" si="2747"/>
        <v>113.85812963794615</v>
      </c>
      <c r="LL184" s="30">
        <f t="shared" si="2747"/>
        <v>113.85812963794615</v>
      </c>
      <c r="LM184" s="30">
        <f t="shared" si="2747"/>
        <v>91.10766353468604</v>
      </c>
      <c r="LN184" s="30">
        <f t="shared" si="2747"/>
        <v>91.10766353468604</v>
      </c>
      <c r="LO184" s="30">
        <f t="shared" si="2747"/>
        <v>91.10766353468604</v>
      </c>
      <c r="LP184" s="30">
        <f t="shared" si="2747"/>
        <v>111.7057921228063</v>
      </c>
      <c r="LQ184" s="30">
        <f t="shared" si="2747"/>
        <v>111.7057921228063</v>
      </c>
      <c r="LR184" s="30">
        <f t="shared" si="2748"/>
        <v>111.7057921228063</v>
      </c>
      <c r="LS184" s="30">
        <f t="shared" si="2748"/>
        <v>113.32369048799407</v>
      </c>
      <c r="LT184" s="69">
        <f t="shared" si="1976"/>
        <v>112.11026671410323</v>
      </c>
      <c r="LU184" s="40">
        <f t="shared" si="1977"/>
        <v>55.00002916183066</v>
      </c>
      <c r="LV184" s="40">
        <f t="shared" si="1978"/>
        <v>58.32366132616341</v>
      </c>
    </row>
    <row r="185" spans="1:334" x14ac:dyDescent="0.25">
      <c r="A185" s="21">
        <f t="shared" si="1979"/>
        <v>184</v>
      </c>
      <c r="B185" s="22" t="s">
        <v>109</v>
      </c>
      <c r="C185" s="21" t="s">
        <v>615</v>
      </c>
      <c r="D185" s="22" t="s">
        <v>21</v>
      </c>
      <c r="E185" s="23" t="s">
        <v>1261</v>
      </c>
      <c r="F185" s="21" t="s">
        <v>1261</v>
      </c>
      <c r="G185" s="32" t="s">
        <v>128</v>
      </c>
      <c r="H185" s="24" t="s">
        <v>21</v>
      </c>
      <c r="I185" s="21" t="s">
        <v>197</v>
      </c>
      <c r="J185" s="94">
        <v>41314</v>
      </c>
      <c r="K185" s="94"/>
      <c r="L185" s="21" t="s">
        <v>275</v>
      </c>
      <c r="M185" s="51">
        <v>4135</v>
      </c>
      <c r="N185" s="51">
        <v>6616</v>
      </c>
      <c r="O185" s="26">
        <v>0</v>
      </c>
      <c r="P185" s="52">
        <v>77500000</v>
      </c>
      <c r="Q185" s="52">
        <v>72500000</v>
      </c>
      <c r="R185" s="52">
        <v>67500000</v>
      </c>
      <c r="S185" s="52">
        <v>75440000</v>
      </c>
      <c r="T185" s="51">
        <v>64770000</v>
      </c>
      <c r="U185" s="51">
        <v>93700000</v>
      </c>
      <c r="V185" s="51">
        <v>108975000</v>
      </c>
      <c r="W185" s="51">
        <v>87400000</v>
      </c>
      <c r="X185" s="51">
        <v>96280000</v>
      </c>
      <c r="Y185" s="51">
        <v>91360000</v>
      </c>
      <c r="Z185" s="51">
        <v>92468000</v>
      </c>
      <c r="AA185" s="51">
        <v>97435000</v>
      </c>
      <c r="AB185" s="51">
        <v>95322000</v>
      </c>
      <c r="AC185" s="51">
        <v>103476000</v>
      </c>
      <c r="AD185" s="51">
        <v>97286000</v>
      </c>
      <c r="AE185" s="51">
        <v>118742000</v>
      </c>
      <c r="AF185" s="51">
        <v>106942000</v>
      </c>
      <c r="AG185" s="51">
        <v>122648000</v>
      </c>
      <c r="AH185" s="51">
        <v>161248000</v>
      </c>
      <c r="AI185" s="51">
        <v>113655000</v>
      </c>
      <c r="AJ185" s="51">
        <v>162300000</v>
      </c>
      <c r="AK185" s="51">
        <v>138900000</v>
      </c>
      <c r="AL185" s="51">
        <v>131673210</v>
      </c>
      <c r="AM185" s="51">
        <v>108300000</v>
      </c>
      <c r="AN185" s="51">
        <v>0</v>
      </c>
      <c r="AO185" s="51">
        <v>0</v>
      </c>
      <c r="AP185" s="51">
        <v>0</v>
      </c>
      <c r="AQ185" s="51">
        <v>0</v>
      </c>
      <c r="AR185" s="51">
        <v>0</v>
      </c>
      <c r="AS185" s="51">
        <v>0</v>
      </c>
      <c r="AT185" s="51">
        <v>0</v>
      </c>
      <c r="AU185" s="25">
        <v>0</v>
      </c>
      <c r="AV185" s="25">
        <v>0</v>
      </c>
      <c r="AW185" s="25">
        <v>0</v>
      </c>
      <c r="AX185" s="25">
        <v>0</v>
      </c>
      <c r="AY185" s="25">
        <v>0</v>
      </c>
      <c r="AZ185" s="25">
        <v>0</v>
      </c>
      <c r="BA185" s="25">
        <v>0</v>
      </c>
      <c r="BB185" s="25">
        <v>0</v>
      </c>
      <c r="BC185" s="25">
        <v>0</v>
      </c>
      <c r="BD185" s="75">
        <v>0</v>
      </c>
      <c r="BE185" s="75">
        <v>0</v>
      </c>
      <c r="BF185" s="75">
        <v>0</v>
      </c>
      <c r="BG185" s="75">
        <v>0</v>
      </c>
      <c r="BH185" s="75">
        <v>0</v>
      </c>
      <c r="BI185" s="75">
        <v>0</v>
      </c>
      <c r="BJ185" s="75">
        <v>0</v>
      </c>
      <c r="BK185" s="75">
        <v>0</v>
      </c>
      <c r="BL185" s="75">
        <v>0</v>
      </c>
      <c r="BM185" s="75">
        <v>0</v>
      </c>
      <c r="BN185" s="75">
        <v>0</v>
      </c>
      <c r="BO185" s="75">
        <v>0</v>
      </c>
      <c r="BP185" s="28">
        <f t="shared" si="1902"/>
        <v>0</v>
      </c>
      <c r="BQ185" s="29">
        <f t="shared" si="2596"/>
        <v>18742.442563482466</v>
      </c>
      <c r="BR185" s="29">
        <f t="shared" si="2597"/>
        <v>17533.252720677145</v>
      </c>
      <c r="BS185" s="29">
        <f t="shared" si="2598"/>
        <v>16324.062877871826</v>
      </c>
      <c r="BT185" s="29">
        <f t="shared" si="2599"/>
        <v>18244.256348246676</v>
      </c>
      <c r="BU185" s="29">
        <f t="shared" si="2600"/>
        <v>15663.84522370012</v>
      </c>
      <c r="BV185" s="29">
        <f t="shared" si="2601"/>
        <v>22660.217654171705</v>
      </c>
      <c r="BW185" s="29">
        <f t="shared" si="2602"/>
        <v>26354.292623941958</v>
      </c>
      <c r="BX185" s="29">
        <f t="shared" si="2603"/>
        <v>21136.638452237003</v>
      </c>
      <c r="BY185" s="29">
        <f t="shared" si="2604"/>
        <v>23284.159613059252</v>
      </c>
      <c r="BZ185" s="29">
        <f t="shared" si="2605"/>
        <v>22094.316807738815</v>
      </c>
      <c r="CA185" s="29">
        <f t="shared" si="2606"/>
        <v>22362.273276904474</v>
      </c>
      <c r="CB185" s="29">
        <f t="shared" si="2607"/>
        <v>23563.482466747279</v>
      </c>
      <c r="CC185" s="29">
        <f t="shared" si="2608"/>
        <v>23052.478839177751</v>
      </c>
      <c r="CD185" s="29">
        <f t="shared" si="2609"/>
        <v>25024.425634824667</v>
      </c>
      <c r="CE185" s="29">
        <f t="shared" si="2610"/>
        <v>23527.448609431682</v>
      </c>
      <c r="CF185" s="29">
        <f t="shared" si="2611"/>
        <v>28716.324062877873</v>
      </c>
      <c r="CG185" s="29">
        <f t="shared" si="2612"/>
        <v>25862.636033857314</v>
      </c>
      <c r="CH185" s="29">
        <f t="shared" si="2613"/>
        <v>29660.943168077389</v>
      </c>
      <c r="CI185" s="29">
        <f t="shared" si="2614"/>
        <v>38995.888754534462</v>
      </c>
      <c r="CJ185" s="29">
        <f t="shared" si="2615"/>
        <v>27486.094316807739</v>
      </c>
      <c r="CK185" s="29">
        <f t="shared" si="2616"/>
        <v>39250.302297460701</v>
      </c>
      <c r="CL185" s="29">
        <f t="shared" si="2617"/>
        <v>33591.2938331318</v>
      </c>
      <c r="CM185" s="29">
        <f t="shared" si="2618"/>
        <v>31843.581620314388</v>
      </c>
      <c r="CN185" s="29">
        <f t="shared" si="2619"/>
        <v>26191.051995163241</v>
      </c>
      <c r="CO185" s="29">
        <f t="shared" si="2620"/>
        <v>0</v>
      </c>
      <c r="CP185" s="29">
        <f t="shared" si="2621"/>
        <v>0</v>
      </c>
      <c r="CQ185" s="29">
        <f t="shared" si="2622"/>
        <v>0</v>
      </c>
      <c r="CR185" s="29">
        <f t="shared" si="2592"/>
        <v>0</v>
      </c>
      <c r="CS185" s="29">
        <f t="shared" si="2335"/>
        <v>0</v>
      </c>
      <c r="CT185" s="29">
        <f t="shared" si="2335"/>
        <v>0</v>
      </c>
      <c r="CU185" s="29">
        <f t="shared" si="2335"/>
        <v>0</v>
      </c>
      <c r="CV185" s="29">
        <f t="shared" si="2335"/>
        <v>0</v>
      </c>
      <c r="CW185" s="29">
        <f t="shared" si="2335"/>
        <v>0</v>
      </c>
      <c r="CX185" s="29">
        <f t="shared" si="2623"/>
        <v>0</v>
      </c>
      <c r="CY185" s="29">
        <f t="shared" si="2623"/>
        <v>0</v>
      </c>
      <c r="CZ185" s="29">
        <f t="shared" si="2623"/>
        <v>0</v>
      </c>
      <c r="DA185" s="29">
        <f t="shared" si="2623"/>
        <v>0</v>
      </c>
      <c r="DB185" s="29">
        <f t="shared" si="2623"/>
        <v>0</v>
      </c>
      <c r="DC185" s="29">
        <f t="shared" si="2623"/>
        <v>0</v>
      </c>
      <c r="DD185" s="29">
        <f t="shared" si="2623"/>
        <v>0</v>
      </c>
      <c r="DE185" s="29">
        <f t="shared" si="2624"/>
        <v>0</v>
      </c>
      <c r="DF185" s="29">
        <f t="shared" si="2625"/>
        <v>0</v>
      </c>
      <c r="DG185" s="29">
        <f t="shared" si="2626"/>
        <v>0</v>
      </c>
      <c r="DH185" s="29">
        <f t="shared" si="2627"/>
        <v>0</v>
      </c>
      <c r="DI185" s="29">
        <f t="shared" si="2628"/>
        <v>0</v>
      </c>
      <c r="DJ185" s="29">
        <f t="shared" si="2629"/>
        <v>0</v>
      </c>
      <c r="DK185" s="29">
        <f t="shared" si="2629"/>
        <v>0</v>
      </c>
      <c r="DL185" s="29">
        <f t="shared" si="2629"/>
        <v>0</v>
      </c>
      <c r="DM185" s="29">
        <f t="shared" si="2629"/>
        <v>0</v>
      </c>
      <c r="DN185" s="29">
        <f t="shared" si="2746"/>
        <v>0</v>
      </c>
      <c r="DO185" s="29">
        <f t="shared" si="2746"/>
        <v>0</v>
      </c>
      <c r="DP185" s="29">
        <f t="shared" si="2746"/>
        <v>0</v>
      </c>
      <c r="DQ185" s="105">
        <f t="shared" si="2630"/>
        <v>0</v>
      </c>
      <c r="DR185" s="51">
        <v>463120</v>
      </c>
      <c r="DS185" s="51">
        <v>463120</v>
      </c>
      <c r="DT185" s="51">
        <v>463120</v>
      </c>
      <c r="DU185" s="51">
        <v>463120</v>
      </c>
      <c r="DV185" s="51">
        <v>463120</v>
      </c>
      <c r="DW185" s="51">
        <v>463120</v>
      </c>
      <c r="DX185" s="51">
        <v>463120</v>
      </c>
      <c r="DY185" s="51">
        <v>463120</v>
      </c>
      <c r="DZ185" s="51">
        <v>463120</v>
      </c>
      <c r="EA185" s="51">
        <v>463120</v>
      </c>
      <c r="EB185" s="51">
        <v>463120</v>
      </c>
      <c r="EC185" s="51">
        <v>463120</v>
      </c>
      <c r="ED185" s="51">
        <v>463120</v>
      </c>
      <c r="EE185" s="51">
        <v>463120</v>
      </c>
      <c r="EF185" s="51">
        <v>463120</v>
      </c>
      <c r="EG185" s="51">
        <v>463120</v>
      </c>
      <c r="EH185" s="51">
        <v>463120</v>
      </c>
      <c r="EI185" s="51">
        <v>463120</v>
      </c>
      <c r="EJ185" s="51">
        <v>463120</v>
      </c>
      <c r="EK185" s="51">
        <v>463120</v>
      </c>
      <c r="EL185" s="51">
        <v>463120</v>
      </c>
      <c r="EM185" s="51">
        <v>463120</v>
      </c>
      <c r="EN185" s="51">
        <v>463120</v>
      </c>
      <c r="EO185" s="51">
        <v>463120</v>
      </c>
      <c r="EP185" s="25">
        <v>0</v>
      </c>
      <c r="EQ185" s="25">
        <v>0</v>
      </c>
      <c r="ER185" s="25">
        <v>0</v>
      </c>
      <c r="ES185" s="25">
        <v>0</v>
      </c>
      <c r="ET185" s="25">
        <v>0</v>
      </c>
      <c r="EU185" s="25">
        <v>0</v>
      </c>
      <c r="EV185" s="25">
        <v>0</v>
      </c>
      <c r="EW185" s="25">
        <v>0</v>
      </c>
      <c r="EX185" s="25">
        <v>0</v>
      </c>
      <c r="EY185" s="25">
        <v>0</v>
      </c>
      <c r="EZ185" s="25">
        <v>0</v>
      </c>
      <c r="FA185" s="25">
        <v>0</v>
      </c>
      <c r="FB185" s="25">
        <v>0</v>
      </c>
      <c r="FC185" s="25">
        <v>0</v>
      </c>
      <c r="FD185" s="25">
        <v>0</v>
      </c>
      <c r="FE185" s="25">
        <v>0</v>
      </c>
      <c r="FF185" s="25">
        <v>0</v>
      </c>
      <c r="FG185" s="25">
        <v>0</v>
      </c>
      <c r="FH185" s="25">
        <v>0</v>
      </c>
      <c r="FI185" s="25">
        <v>0</v>
      </c>
      <c r="FJ185" s="25">
        <v>0</v>
      </c>
      <c r="FK185" s="25">
        <v>0</v>
      </c>
      <c r="FL185" s="25">
        <v>0</v>
      </c>
      <c r="FM185" s="25">
        <v>0</v>
      </c>
      <c r="FN185" s="25">
        <v>0</v>
      </c>
      <c r="FO185" s="25">
        <v>0</v>
      </c>
      <c r="FP185" s="25">
        <v>0</v>
      </c>
      <c r="FQ185" s="75">
        <v>0</v>
      </c>
      <c r="FR185" s="28">
        <f t="shared" si="1903"/>
        <v>0</v>
      </c>
      <c r="FS185" s="51">
        <v>0</v>
      </c>
      <c r="FT185" s="51">
        <v>0</v>
      </c>
      <c r="FU185" s="51">
        <v>0</v>
      </c>
      <c r="FV185" s="51">
        <v>0</v>
      </c>
      <c r="FW185" s="51">
        <v>0</v>
      </c>
      <c r="FX185" s="51">
        <v>0</v>
      </c>
      <c r="FY185" s="51">
        <v>0</v>
      </c>
      <c r="FZ185" s="51">
        <v>0</v>
      </c>
      <c r="GA185" s="51">
        <v>0</v>
      </c>
      <c r="GB185" s="51">
        <v>0</v>
      </c>
      <c r="GC185" s="51">
        <v>0</v>
      </c>
      <c r="GD185" s="51">
        <v>0</v>
      </c>
      <c r="GE185" s="51">
        <v>0</v>
      </c>
      <c r="GF185" s="51">
        <v>0</v>
      </c>
      <c r="GG185" s="51">
        <v>0</v>
      </c>
      <c r="GH185" s="51">
        <v>0</v>
      </c>
      <c r="GI185" s="51">
        <v>0</v>
      </c>
      <c r="GJ185" s="51">
        <v>0</v>
      </c>
      <c r="GK185" s="51">
        <v>0</v>
      </c>
      <c r="GL185" s="51">
        <v>0</v>
      </c>
      <c r="GM185" s="51">
        <v>0</v>
      </c>
      <c r="GN185" s="51">
        <v>0</v>
      </c>
      <c r="GO185" s="51">
        <v>0</v>
      </c>
      <c r="GP185" s="51">
        <v>0</v>
      </c>
      <c r="GQ185" s="25">
        <v>0</v>
      </c>
      <c r="GR185" s="25">
        <v>0</v>
      </c>
      <c r="GS185" s="25">
        <v>0</v>
      </c>
      <c r="GT185" s="25">
        <v>0</v>
      </c>
      <c r="GU185" s="25">
        <v>0</v>
      </c>
      <c r="GV185" s="25">
        <v>0</v>
      </c>
      <c r="GW185" s="25">
        <v>0</v>
      </c>
      <c r="GX185" s="25">
        <v>0</v>
      </c>
      <c r="GY185" s="25">
        <v>0</v>
      </c>
      <c r="GZ185" s="25">
        <v>0</v>
      </c>
      <c r="HA185" s="25">
        <v>0</v>
      </c>
      <c r="HB185" s="25">
        <v>0</v>
      </c>
      <c r="HC185" s="75">
        <v>0</v>
      </c>
      <c r="HD185" s="75">
        <v>0</v>
      </c>
      <c r="HE185" s="75">
        <v>0</v>
      </c>
      <c r="HF185" s="75">
        <v>0</v>
      </c>
      <c r="HG185" s="75">
        <v>0</v>
      </c>
      <c r="HH185" s="75">
        <v>0</v>
      </c>
      <c r="HI185" s="75">
        <v>0</v>
      </c>
      <c r="HJ185" s="75">
        <v>0</v>
      </c>
      <c r="HK185" s="75">
        <v>0</v>
      </c>
      <c r="HL185" s="75">
        <v>0</v>
      </c>
      <c r="HM185" s="75">
        <v>0</v>
      </c>
      <c r="HN185" s="75">
        <v>0</v>
      </c>
      <c r="HO185" s="75">
        <v>0</v>
      </c>
      <c r="HP185" s="75">
        <v>0</v>
      </c>
      <c r="HQ185" s="75">
        <v>0</v>
      </c>
      <c r="HR185" s="75">
        <v>0</v>
      </c>
      <c r="HS185" s="51">
        <f t="shared" si="2470"/>
        <v>463120</v>
      </c>
      <c r="HT185" s="51">
        <f t="shared" si="2471"/>
        <v>463120</v>
      </c>
      <c r="HU185" s="51">
        <f t="shared" si="2472"/>
        <v>463120</v>
      </c>
      <c r="HV185" s="51">
        <f t="shared" si="2473"/>
        <v>463120</v>
      </c>
      <c r="HW185" s="51">
        <f t="shared" si="2474"/>
        <v>463120</v>
      </c>
      <c r="HX185" s="51">
        <f t="shared" si="2475"/>
        <v>463120</v>
      </c>
      <c r="HY185" s="51">
        <f t="shared" si="2476"/>
        <v>463120</v>
      </c>
      <c r="HZ185" s="51">
        <f t="shared" si="2477"/>
        <v>463120</v>
      </c>
      <c r="IA185" s="51">
        <f t="shared" si="2478"/>
        <v>463120</v>
      </c>
      <c r="IB185" s="51">
        <f t="shared" si="2479"/>
        <v>463120</v>
      </c>
      <c r="IC185" s="51">
        <f t="shared" si="2480"/>
        <v>463120</v>
      </c>
      <c r="ID185" s="51">
        <f t="shared" si="2481"/>
        <v>463120</v>
      </c>
      <c r="IE185" s="51">
        <f t="shared" si="2482"/>
        <v>463120</v>
      </c>
      <c r="IF185" s="51">
        <f t="shared" si="2483"/>
        <v>463120</v>
      </c>
      <c r="IG185" s="51">
        <f t="shared" si="2484"/>
        <v>463120</v>
      </c>
      <c r="IH185" s="51">
        <f t="shared" si="2485"/>
        <v>463120</v>
      </c>
      <c r="II185" s="51">
        <f t="shared" si="2486"/>
        <v>463120</v>
      </c>
      <c r="IJ185" s="51">
        <f t="shared" si="2487"/>
        <v>463120</v>
      </c>
      <c r="IK185" s="51">
        <f t="shared" si="2488"/>
        <v>463120</v>
      </c>
      <c r="IL185" s="51">
        <f t="shared" si="2489"/>
        <v>463120</v>
      </c>
      <c r="IM185" s="51">
        <f t="shared" si="2490"/>
        <v>463120</v>
      </c>
      <c r="IN185" s="51">
        <f t="shared" si="2491"/>
        <v>463120</v>
      </c>
      <c r="IO185" s="51">
        <f t="shared" si="2492"/>
        <v>463120</v>
      </c>
      <c r="IP185" s="51">
        <f t="shared" si="2493"/>
        <v>463120</v>
      </c>
      <c r="IQ185" s="51">
        <f t="shared" si="2631"/>
        <v>0</v>
      </c>
      <c r="IR185" s="51">
        <f t="shared" si="2632"/>
        <v>0</v>
      </c>
      <c r="IS185" s="51">
        <f t="shared" si="2340"/>
        <v>0</v>
      </c>
      <c r="IT185" s="51">
        <f t="shared" si="2341"/>
        <v>0</v>
      </c>
      <c r="IU185" s="51">
        <f t="shared" si="2342"/>
        <v>0</v>
      </c>
      <c r="IV185" s="51">
        <f t="shared" si="2343"/>
        <v>0</v>
      </c>
      <c r="IW185" s="51">
        <f t="shared" si="2745"/>
        <v>0</v>
      </c>
      <c r="IX185" s="25">
        <f t="shared" si="2344"/>
        <v>0</v>
      </c>
      <c r="IY185" s="25">
        <f t="shared" si="2633"/>
        <v>0</v>
      </c>
      <c r="IZ185" s="25">
        <f t="shared" si="2634"/>
        <v>0</v>
      </c>
      <c r="JA185" s="25">
        <f t="shared" si="2502"/>
        <v>0</v>
      </c>
      <c r="JB185" s="25">
        <f t="shared" si="2498"/>
        <v>0</v>
      </c>
      <c r="JC185" s="25">
        <f t="shared" si="2499"/>
        <v>0</v>
      </c>
      <c r="JD185" s="25">
        <f t="shared" si="1892"/>
        <v>0</v>
      </c>
      <c r="JE185" s="25">
        <f t="shared" si="1893"/>
        <v>0</v>
      </c>
      <c r="JF185" s="25">
        <f t="shared" si="2712"/>
        <v>0</v>
      </c>
      <c r="JG185" s="25">
        <f t="shared" si="2713"/>
        <v>0</v>
      </c>
      <c r="JH185" s="25">
        <f t="shared" si="2336"/>
        <v>0</v>
      </c>
      <c r="JI185" s="25">
        <f t="shared" si="2337"/>
        <v>0</v>
      </c>
      <c r="JJ185" s="25">
        <f t="shared" si="2494"/>
        <v>0</v>
      </c>
      <c r="JK185" s="25">
        <f t="shared" si="2495"/>
        <v>0</v>
      </c>
      <c r="JL185" s="25">
        <f t="shared" si="2496"/>
        <v>0</v>
      </c>
      <c r="JM185" s="25">
        <f t="shared" si="2497"/>
        <v>0</v>
      </c>
      <c r="JN185" s="25">
        <f t="shared" si="2338"/>
        <v>0</v>
      </c>
      <c r="JO185" s="25">
        <f t="shared" si="2339"/>
        <v>0</v>
      </c>
      <c r="JP185" s="25">
        <f t="shared" si="2593"/>
        <v>0</v>
      </c>
      <c r="JQ185" s="25">
        <f t="shared" si="2594"/>
        <v>0</v>
      </c>
      <c r="JR185" s="25">
        <f t="shared" si="2595"/>
        <v>0</v>
      </c>
      <c r="JS185" s="28">
        <f t="shared" si="1941"/>
        <v>0</v>
      </c>
      <c r="JT185" s="30">
        <f t="shared" si="2301"/>
        <v>70</v>
      </c>
      <c r="JU185" s="30">
        <f t="shared" si="2302"/>
        <v>70</v>
      </c>
      <c r="JV185" s="30">
        <f t="shared" si="2303"/>
        <v>70</v>
      </c>
      <c r="JW185" s="30">
        <f t="shared" si="2304"/>
        <v>70</v>
      </c>
      <c r="JX185" s="30">
        <f t="shared" si="2305"/>
        <v>70</v>
      </c>
      <c r="JY185" s="30">
        <f t="shared" si="2306"/>
        <v>70</v>
      </c>
      <c r="JZ185" s="30">
        <f t="shared" si="2307"/>
        <v>70</v>
      </c>
      <c r="KA185" s="30">
        <f t="shared" si="2308"/>
        <v>70</v>
      </c>
      <c r="KB185" s="30">
        <f t="shared" si="2309"/>
        <v>70</v>
      </c>
      <c r="KC185" s="30">
        <f t="shared" si="2310"/>
        <v>70</v>
      </c>
      <c r="KD185" s="30">
        <f t="shared" si="2311"/>
        <v>70</v>
      </c>
      <c r="KE185" s="30">
        <f t="shared" si="2312"/>
        <v>70</v>
      </c>
      <c r="KF185" s="30">
        <f t="shared" si="2313"/>
        <v>70</v>
      </c>
      <c r="KG185" s="30">
        <f t="shared" si="2314"/>
        <v>70</v>
      </c>
      <c r="KH185" s="30">
        <f t="shared" si="2315"/>
        <v>70</v>
      </c>
      <c r="KI185" s="30">
        <f t="shared" si="2316"/>
        <v>70</v>
      </c>
      <c r="KJ185" s="30">
        <f t="shared" si="2317"/>
        <v>70</v>
      </c>
      <c r="KK185" s="30">
        <f t="shared" si="2318"/>
        <v>70</v>
      </c>
      <c r="KL185" s="30">
        <f t="shared" si="2319"/>
        <v>70</v>
      </c>
      <c r="KM185" s="30">
        <f t="shared" si="2320"/>
        <v>70</v>
      </c>
      <c r="KN185" s="30">
        <f t="shared" si="2321"/>
        <v>70</v>
      </c>
      <c r="KO185" s="30">
        <f t="shared" si="2322"/>
        <v>70</v>
      </c>
      <c r="KP185" s="30">
        <f t="shared" si="2323"/>
        <v>70</v>
      </c>
      <c r="KQ185" s="30">
        <f t="shared" si="2324"/>
        <v>70</v>
      </c>
      <c r="KR185" s="30">
        <f t="shared" si="2325"/>
        <v>0</v>
      </c>
      <c r="KS185" s="30">
        <f t="shared" si="2326"/>
        <v>0</v>
      </c>
      <c r="KT185" s="30">
        <f t="shared" si="2327"/>
        <v>0</v>
      </c>
      <c r="KU185" s="30">
        <f t="shared" si="2328"/>
        <v>0</v>
      </c>
      <c r="KV185" s="30">
        <f t="shared" si="2329"/>
        <v>0</v>
      </c>
      <c r="KW185" s="30">
        <f t="shared" si="2330"/>
        <v>0</v>
      </c>
      <c r="KX185" s="30">
        <f t="shared" si="2331"/>
        <v>0</v>
      </c>
      <c r="KY185" s="30">
        <f t="shared" si="2332"/>
        <v>0</v>
      </c>
      <c r="KZ185" s="30">
        <f t="shared" si="2333"/>
        <v>0</v>
      </c>
      <c r="LA185" s="30">
        <f t="shared" si="2334"/>
        <v>0</v>
      </c>
      <c r="LB185" s="30">
        <f t="shared" si="2334"/>
        <v>0</v>
      </c>
      <c r="LC185" s="30">
        <f t="shared" si="2334"/>
        <v>0</v>
      </c>
      <c r="LD185" s="30">
        <f t="shared" si="2334"/>
        <v>0</v>
      </c>
      <c r="LE185" s="30">
        <f t="shared" si="2503"/>
        <v>0</v>
      </c>
      <c r="LF185" s="30">
        <f t="shared" si="2503"/>
        <v>0</v>
      </c>
      <c r="LG185" s="30">
        <f t="shared" si="2503"/>
        <v>0</v>
      </c>
      <c r="LH185" s="30">
        <f t="shared" si="2503"/>
        <v>0</v>
      </c>
      <c r="LI185" s="30">
        <f t="shared" si="2503"/>
        <v>0</v>
      </c>
      <c r="LJ185" s="30">
        <f t="shared" si="2747"/>
        <v>0</v>
      </c>
      <c r="LK185" s="30">
        <f t="shared" si="2747"/>
        <v>0</v>
      </c>
      <c r="LL185" s="30">
        <f t="shared" si="2747"/>
        <v>0</v>
      </c>
      <c r="LM185" s="30">
        <f t="shared" si="2747"/>
        <v>0</v>
      </c>
      <c r="LN185" s="30">
        <f t="shared" si="2747"/>
        <v>0</v>
      </c>
      <c r="LO185" s="30">
        <f t="shared" si="2747"/>
        <v>0</v>
      </c>
      <c r="LP185" s="30">
        <f t="shared" si="2747"/>
        <v>0</v>
      </c>
      <c r="LQ185" s="30">
        <f t="shared" si="2747"/>
        <v>0</v>
      </c>
      <c r="LR185" s="30">
        <f t="shared" si="2748"/>
        <v>0</v>
      </c>
      <c r="LS185" s="30">
        <f t="shared" si="2748"/>
        <v>0</v>
      </c>
      <c r="LT185" s="69">
        <f t="shared" si="1976"/>
        <v>0</v>
      </c>
      <c r="LU185" s="40">
        <f t="shared" si="1977"/>
        <v>0</v>
      </c>
      <c r="LV185" s="40">
        <f t="shared" si="1978"/>
        <v>0</v>
      </c>
    </row>
    <row r="186" spans="1:334" x14ac:dyDescent="0.25">
      <c r="A186" s="21">
        <f t="shared" si="1979"/>
        <v>185</v>
      </c>
      <c r="B186" s="22" t="s">
        <v>109</v>
      </c>
      <c r="C186" s="21" t="s">
        <v>615</v>
      </c>
      <c r="D186" s="22" t="s">
        <v>7</v>
      </c>
      <c r="E186" s="23" t="s">
        <v>1439</v>
      </c>
      <c r="F186" s="21" t="s">
        <v>1440</v>
      </c>
      <c r="G186" s="23" t="s">
        <v>1408</v>
      </c>
      <c r="H186" s="24" t="s">
        <v>1339</v>
      </c>
      <c r="I186" s="21"/>
      <c r="J186" s="94">
        <v>42761</v>
      </c>
      <c r="K186" s="94">
        <v>46047</v>
      </c>
      <c r="L186" s="21" t="s">
        <v>275</v>
      </c>
      <c r="M186" s="51">
        <v>10153</v>
      </c>
      <c r="N186" s="51">
        <v>13707</v>
      </c>
      <c r="O186" s="26">
        <v>0.08</v>
      </c>
      <c r="P186" s="52"/>
      <c r="Q186" s="52"/>
      <c r="R186" s="52"/>
      <c r="S186" s="52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25"/>
      <c r="AV186" s="25"/>
      <c r="AW186" s="25"/>
      <c r="AX186" s="25"/>
      <c r="AY186" s="25"/>
      <c r="AZ186" s="25"/>
      <c r="BA186" s="25"/>
      <c r="BB186" s="25"/>
      <c r="BC186" s="25"/>
      <c r="BD186" s="75"/>
      <c r="BE186" s="75"/>
      <c r="BF186" s="75"/>
      <c r="BG186" s="75"/>
      <c r="BH186" s="75"/>
      <c r="BI186" s="75">
        <v>2865202</v>
      </c>
      <c r="BJ186" s="75">
        <v>8290111</v>
      </c>
      <c r="BK186" s="75">
        <v>8674358</v>
      </c>
      <c r="BL186" s="75">
        <v>9803699</v>
      </c>
      <c r="BM186" s="75">
        <v>9215316</v>
      </c>
      <c r="BN186" s="75">
        <v>10259475</v>
      </c>
      <c r="BO186" s="75">
        <v>11919500</v>
      </c>
      <c r="BP186" s="28">
        <f t="shared" si="1902"/>
        <v>10299497.5</v>
      </c>
      <c r="BQ186" s="29">
        <f t="shared" si="2596"/>
        <v>0</v>
      </c>
      <c r="BR186" s="29">
        <f t="shared" si="2597"/>
        <v>0</v>
      </c>
      <c r="BS186" s="29">
        <f t="shared" si="2598"/>
        <v>0</v>
      </c>
      <c r="BT186" s="29">
        <f t="shared" si="2599"/>
        <v>0</v>
      </c>
      <c r="BU186" s="29">
        <f t="shared" si="2600"/>
        <v>0</v>
      </c>
      <c r="BV186" s="29">
        <f t="shared" si="2601"/>
        <v>0</v>
      </c>
      <c r="BW186" s="29">
        <f t="shared" si="2602"/>
        <v>0</v>
      </c>
      <c r="BX186" s="29">
        <f t="shared" si="2603"/>
        <v>0</v>
      </c>
      <c r="BY186" s="29">
        <f t="shared" si="2604"/>
        <v>0</v>
      </c>
      <c r="BZ186" s="29">
        <f t="shared" si="2605"/>
        <v>0</v>
      </c>
      <c r="CA186" s="29">
        <f t="shared" si="2606"/>
        <v>0</v>
      </c>
      <c r="CB186" s="29">
        <f t="shared" si="2607"/>
        <v>0</v>
      </c>
      <c r="CC186" s="29">
        <f t="shared" si="2608"/>
        <v>0</v>
      </c>
      <c r="CD186" s="29">
        <f t="shared" si="2609"/>
        <v>0</v>
      </c>
      <c r="CE186" s="29">
        <f t="shared" si="2610"/>
        <v>0</v>
      </c>
      <c r="CF186" s="29">
        <f t="shared" si="2611"/>
        <v>0</v>
      </c>
      <c r="CG186" s="29">
        <f t="shared" si="2612"/>
        <v>0</v>
      </c>
      <c r="CH186" s="29">
        <f t="shared" si="2613"/>
        <v>0</v>
      </c>
      <c r="CI186" s="29">
        <f t="shared" si="2614"/>
        <v>0</v>
      </c>
      <c r="CJ186" s="29">
        <f t="shared" si="2615"/>
        <v>0</v>
      </c>
      <c r="CK186" s="29">
        <f t="shared" si="2616"/>
        <v>0</v>
      </c>
      <c r="CL186" s="29">
        <f t="shared" si="2617"/>
        <v>0</v>
      </c>
      <c r="CM186" s="29">
        <f t="shared" si="2618"/>
        <v>0</v>
      </c>
      <c r="CN186" s="29">
        <f t="shared" si="2619"/>
        <v>0</v>
      </c>
      <c r="CO186" s="29">
        <f t="shared" si="2620"/>
        <v>0</v>
      </c>
      <c r="CP186" s="29">
        <f t="shared" si="2621"/>
        <v>0</v>
      </c>
      <c r="CQ186" s="29">
        <f t="shared" si="2622"/>
        <v>0</v>
      </c>
      <c r="CR186" s="29">
        <f t="shared" si="2592"/>
        <v>0</v>
      </c>
      <c r="CS186" s="29">
        <f t="shared" si="2335"/>
        <v>0</v>
      </c>
      <c r="CT186" s="29">
        <f t="shared" si="2335"/>
        <v>0</v>
      </c>
      <c r="CU186" s="29">
        <f t="shared" si="2335"/>
        <v>0</v>
      </c>
      <c r="CV186" s="29">
        <f t="shared" si="2335"/>
        <v>0</v>
      </c>
      <c r="CW186" s="29">
        <f t="shared" si="2335"/>
        <v>0</v>
      </c>
      <c r="CX186" s="29">
        <f t="shared" si="2623"/>
        <v>0</v>
      </c>
      <c r="CY186" s="29">
        <f t="shared" si="2623"/>
        <v>0</v>
      </c>
      <c r="CZ186" s="29">
        <f t="shared" si="2623"/>
        <v>0</v>
      </c>
      <c r="DA186" s="29">
        <f t="shared" si="2623"/>
        <v>0</v>
      </c>
      <c r="DB186" s="29">
        <f t="shared" si="2623"/>
        <v>0</v>
      </c>
      <c r="DC186" s="29">
        <f t="shared" si="2623"/>
        <v>0</v>
      </c>
      <c r="DD186" s="29">
        <f t="shared" si="2623"/>
        <v>0</v>
      </c>
      <c r="DE186" s="29">
        <f t="shared" si="2624"/>
        <v>0</v>
      </c>
      <c r="DF186" s="29">
        <f t="shared" si="2625"/>
        <v>0</v>
      </c>
      <c r="DG186" s="29">
        <f t="shared" si="2626"/>
        <v>0</v>
      </c>
      <c r="DH186" s="29">
        <f t="shared" si="2627"/>
        <v>0</v>
      </c>
      <c r="DI186" s="29">
        <f t="shared" si="2628"/>
        <v>0</v>
      </c>
      <c r="DJ186" s="29">
        <f t="shared" si="2629"/>
        <v>282.20250172362847</v>
      </c>
      <c r="DK186" s="29">
        <f t="shared" si="2629"/>
        <v>816.51836895498866</v>
      </c>
      <c r="DL186" s="29">
        <f t="shared" si="2629"/>
        <v>854.36403033586134</v>
      </c>
      <c r="DM186" s="29">
        <f t="shared" si="2629"/>
        <v>965.59627696247412</v>
      </c>
      <c r="DN186" s="29">
        <f t="shared" si="2746"/>
        <v>907.64463705308776</v>
      </c>
      <c r="DO186" s="29">
        <f t="shared" si="2746"/>
        <v>1010.4870481631045</v>
      </c>
      <c r="DP186" s="29">
        <f t="shared" si="2746"/>
        <v>1173.9879838471388</v>
      </c>
      <c r="DQ186" s="105">
        <f t="shared" si="2630"/>
        <v>1014.4289865064513</v>
      </c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>
        <v>1233630</v>
      </c>
      <c r="FL186" s="25">
        <v>1233630</v>
      </c>
      <c r="FM186" s="25">
        <v>1233630</v>
      </c>
      <c r="FN186" s="25">
        <v>1233630</v>
      </c>
      <c r="FO186" s="25">
        <v>1233630</v>
      </c>
      <c r="FP186" s="25">
        <v>1233630</v>
      </c>
      <c r="FQ186" s="75">
        <v>1233630</v>
      </c>
      <c r="FR186" s="28">
        <f t="shared" si="1903"/>
        <v>1233630</v>
      </c>
      <c r="FS186" s="51"/>
      <c r="FT186" s="51"/>
      <c r="FU186" s="51"/>
      <c r="FV186" s="51"/>
      <c r="FW186" s="51"/>
      <c r="FX186" s="51"/>
      <c r="FY186" s="51"/>
      <c r="FZ186" s="51"/>
      <c r="GA186" s="51"/>
      <c r="GB186" s="51"/>
      <c r="GC186" s="51"/>
      <c r="GD186" s="51"/>
      <c r="GE186" s="51"/>
      <c r="GF186" s="51"/>
      <c r="GG186" s="51"/>
      <c r="GH186" s="51"/>
      <c r="GI186" s="51"/>
      <c r="GJ186" s="51"/>
      <c r="GK186" s="51"/>
      <c r="GL186" s="51"/>
      <c r="GM186" s="51"/>
      <c r="GN186" s="51"/>
      <c r="GO186" s="51"/>
      <c r="GP186" s="51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75">
        <v>0</v>
      </c>
      <c r="HD186" s="75">
        <v>0</v>
      </c>
      <c r="HE186" s="75">
        <v>0</v>
      </c>
      <c r="HF186" s="75">
        <v>0</v>
      </c>
      <c r="HG186" s="75">
        <v>0</v>
      </c>
      <c r="HH186" s="75">
        <v>0</v>
      </c>
      <c r="HI186" s="75">
        <v>0</v>
      </c>
      <c r="HJ186" s="75">
        <v>0</v>
      </c>
      <c r="HK186" s="75">
        <v>0</v>
      </c>
      <c r="HL186" s="75">
        <v>0</v>
      </c>
      <c r="HM186" s="75">
        <v>0</v>
      </c>
      <c r="HN186" s="75">
        <v>0</v>
      </c>
      <c r="HO186" s="75">
        <v>0</v>
      </c>
      <c r="HP186" s="75">
        <v>0</v>
      </c>
      <c r="HQ186" s="75">
        <v>0</v>
      </c>
      <c r="HR186" s="75">
        <v>0</v>
      </c>
      <c r="HS186" s="51">
        <f t="shared" ref="HS186" si="2750">+DR186+FS186</f>
        <v>0</v>
      </c>
      <c r="HT186" s="51">
        <f t="shared" ref="HT186" si="2751">+DS186+FT186</f>
        <v>0</v>
      </c>
      <c r="HU186" s="51">
        <f t="shared" ref="HU186" si="2752">+DT186+FU186</f>
        <v>0</v>
      </c>
      <c r="HV186" s="51">
        <f t="shared" ref="HV186" si="2753">+DU186+FV186</f>
        <v>0</v>
      </c>
      <c r="HW186" s="51">
        <f t="shared" ref="HW186" si="2754">+DV186+FW186</f>
        <v>0</v>
      </c>
      <c r="HX186" s="51">
        <f t="shared" ref="HX186" si="2755">+DW186+FX186</f>
        <v>0</v>
      </c>
      <c r="HY186" s="51">
        <f t="shared" ref="HY186" si="2756">+DX186+FY186</f>
        <v>0</v>
      </c>
      <c r="HZ186" s="51">
        <f t="shared" ref="HZ186" si="2757">+DY186+FZ186</f>
        <v>0</v>
      </c>
      <c r="IA186" s="51">
        <f t="shared" ref="IA186" si="2758">+DZ186+GA186</f>
        <v>0</v>
      </c>
      <c r="IB186" s="51">
        <f t="shared" ref="IB186" si="2759">+EA186+GB186</f>
        <v>0</v>
      </c>
      <c r="IC186" s="51">
        <f t="shared" ref="IC186" si="2760">+EB186+GC186</f>
        <v>0</v>
      </c>
      <c r="ID186" s="51">
        <f t="shared" ref="ID186" si="2761">+EC186+GD186</f>
        <v>0</v>
      </c>
      <c r="IE186" s="51">
        <f t="shared" ref="IE186" si="2762">+ED186+GE186</f>
        <v>0</v>
      </c>
      <c r="IF186" s="51">
        <f t="shared" ref="IF186" si="2763">+EE186+GF186</f>
        <v>0</v>
      </c>
      <c r="IG186" s="51">
        <f t="shared" ref="IG186" si="2764">+EF186+GG186</f>
        <v>0</v>
      </c>
      <c r="IH186" s="51">
        <f t="shared" ref="IH186" si="2765">+EG186+GH186</f>
        <v>0</v>
      </c>
      <c r="II186" s="51">
        <f t="shared" ref="II186" si="2766">+EH186+GI186</f>
        <v>0</v>
      </c>
      <c r="IJ186" s="51">
        <f t="shared" ref="IJ186" si="2767">+EI186+GJ186</f>
        <v>0</v>
      </c>
      <c r="IK186" s="51">
        <f t="shared" ref="IK186" si="2768">+EJ186+GK186</f>
        <v>0</v>
      </c>
      <c r="IL186" s="51">
        <f t="shared" ref="IL186" si="2769">+EK186+GL186</f>
        <v>0</v>
      </c>
      <c r="IM186" s="51">
        <f t="shared" ref="IM186" si="2770">+EL186+GM186</f>
        <v>0</v>
      </c>
      <c r="IN186" s="51">
        <f t="shared" ref="IN186" si="2771">+EM186+GN186</f>
        <v>0</v>
      </c>
      <c r="IO186" s="51">
        <f t="shared" ref="IO186" si="2772">+EN186+GO186</f>
        <v>0</v>
      </c>
      <c r="IP186" s="51">
        <f t="shared" ref="IP186" si="2773">+EO186+GP186</f>
        <v>0</v>
      </c>
      <c r="IQ186" s="51">
        <f t="shared" ref="IQ186" si="2774">+EP186+GQ186</f>
        <v>0</v>
      </c>
      <c r="IR186" s="51">
        <f t="shared" ref="IR186" si="2775">+EQ186+GR186</f>
        <v>0</v>
      </c>
      <c r="IS186" s="51">
        <f t="shared" ref="IS186" si="2776">+ER186+GS186</f>
        <v>0</v>
      </c>
      <c r="IT186" s="51">
        <f t="shared" ref="IT186" si="2777">+ES186+GT186</f>
        <v>0</v>
      </c>
      <c r="IU186" s="51">
        <f t="shared" ref="IU186" si="2778">+ET186+GU186</f>
        <v>0</v>
      </c>
      <c r="IV186" s="51">
        <f t="shared" ref="IV186" si="2779">+EU186+GV186</f>
        <v>0</v>
      </c>
      <c r="IW186" s="51">
        <f t="shared" ref="IW186" si="2780">+EV186+GW186</f>
        <v>0</v>
      </c>
      <c r="IX186" s="25">
        <f t="shared" ref="IX186" si="2781">+EW186+GX186</f>
        <v>0</v>
      </c>
      <c r="IY186" s="25">
        <f t="shared" ref="IY186" si="2782">+EX186+GY186</f>
        <v>0</v>
      </c>
      <c r="IZ186" s="25">
        <f t="shared" ref="IZ186" si="2783">+EY186+GZ186</f>
        <v>0</v>
      </c>
      <c r="JA186" s="25">
        <f t="shared" ref="JA186" si="2784">+EZ186+HA186</f>
        <v>0</v>
      </c>
      <c r="JB186" s="25">
        <f t="shared" ref="JB186" si="2785">+FA186+HB186</f>
        <v>0</v>
      </c>
      <c r="JC186" s="25">
        <f t="shared" ref="JC186" si="2786">+FB186+HC186</f>
        <v>0</v>
      </c>
      <c r="JD186" s="25">
        <f t="shared" ref="JD186" si="2787">+FC186+HD186</f>
        <v>0</v>
      </c>
      <c r="JE186" s="25">
        <f t="shared" ref="JE186" si="2788">+FD186+HE186</f>
        <v>0</v>
      </c>
      <c r="JF186" s="25">
        <f t="shared" ref="JF186" si="2789">+FE186+HF186</f>
        <v>0</v>
      </c>
      <c r="JG186" s="25">
        <f t="shared" ref="JG186" si="2790">+FF186+HG186</f>
        <v>0</v>
      </c>
      <c r="JH186" s="25">
        <f t="shared" ref="JH186" si="2791">+FG186+HH186</f>
        <v>0</v>
      </c>
      <c r="JI186" s="25">
        <f t="shared" ref="JI186" si="2792">+FH186+HI186</f>
        <v>0</v>
      </c>
      <c r="JJ186" s="25">
        <f t="shared" ref="JJ186" si="2793">+FI186+HJ186</f>
        <v>0</v>
      </c>
      <c r="JK186" s="25">
        <f t="shared" ref="JK186" si="2794">+FJ186+HK186</f>
        <v>0</v>
      </c>
      <c r="JL186" s="25">
        <f t="shared" si="2496"/>
        <v>1233630</v>
      </c>
      <c r="JM186" s="25">
        <f t="shared" si="2497"/>
        <v>1233630</v>
      </c>
      <c r="JN186" s="25">
        <f t="shared" si="2338"/>
        <v>1233630</v>
      </c>
      <c r="JO186" s="25">
        <f t="shared" si="2339"/>
        <v>1233630</v>
      </c>
      <c r="JP186" s="25">
        <f t="shared" si="2593"/>
        <v>1233630</v>
      </c>
      <c r="JQ186" s="25">
        <f t="shared" si="2594"/>
        <v>1233630</v>
      </c>
      <c r="JR186" s="25">
        <f t="shared" si="2595"/>
        <v>1233630</v>
      </c>
      <c r="JS186" s="28">
        <f t="shared" si="1941"/>
        <v>1233630</v>
      </c>
      <c r="JT186" s="30">
        <f t="shared" ref="JT186" si="2795">+HS186/$N186</f>
        <v>0</v>
      </c>
      <c r="JU186" s="30">
        <f t="shared" ref="JU186" si="2796">+HT186/$N186</f>
        <v>0</v>
      </c>
      <c r="JV186" s="30">
        <f t="shared" ref="JV186" si="2797">+HU186/$N186</f>
        <v>0</v>
      </c>
      <c r="JW186" s="30">
        <f t="shared" ref="JW186" si="2798">+HV186/$N186</f>
        <v>0</v>
      </c>
      <c r="JX186" s="30">
        <f t="shared" ref="JX186" si="2799">+HW186/$N186</f>
        <v>0</v>
      </c>
      <c r="JY186" s="30">
        <f t="shared" ref="JY186" si="2800">+HX186/$N186</f>
        <v>0</v>
      </c>
      <c r="JZ186" s="30">
        <f t="shared" ref="JZ186" si="2801">+HY186/$N186</f>
        <v>0</v>
      </c>
      <c r="KA186" s="30">
        <f t="shared" ref="KA186" si="2802">+HZ186/$N186</f>
        <v>0</v>
      </c>
      <c r="KB186" s="30">
        <f t="shared" ref="KB186" si="2803">+IA186/$N186</f>
        <v>0</v>
      </c>
      <c r="KC186" s="30">
        <f t="shared" ref="KC186" si="2804">+IB186/$N186</f>
        <v>0</v>
      </c>
      <c r="KD186" s="30">
        <f t="shared" ref="KD186" si="2805">+IC186/$N186</f>
        <v>0</v>
      </c>
      <c r="KE186" s="30">
        <f t="shared" ref="KE186" si="2806">+ID186/$N186</f>
        <v>0</v>
      </c>
      <c r="KF186" s="30">
        <f t="shared" ref="KF186" si="2807">+IE186/$N186</f>
        <v>0</v>
      </c>
      <c r="KG186" s="30">
        <f t="shared" ref="KG186" si="2808">+IF186/$N186</f>
        <v>0</v>
      </c>
      <c r="KH186" s="30">
        <f t="shared" ref="KH186" si="2809">+IG186/$N186</f>
        <v>0</v>
      </c>
      <c r="KI186" s="30">
        <f t="shared" ref="KI186" si="2810">+IH186/$N186</f>
        <v>0</v>
      </c>
      <c r="KJ186" s="30">
        <f t="shared" ref="KJ186" si="2811">+II186/$N186</f>
        <v>0</v>
      </c>
      <c r="KK186" s="30">
        <f t="shared" ref="KK186" si="2812">+IJ186/$N186</f>
        <v>0</v>
      </c>
      <c r="KL186" s="30">
        <f t="shared" ref="KL186" si="2813">+IK186/$N186</f>
        <v>0</v>
      </c>
      <c r="KM186" s="30">
        <f t="shared" ref="KM186" si="2814">+IL186/$N186</f>
        <v>0</v>
      </c>
      <c r="KN186" s="30">
        <f t="shared" ref="KN186" si="2815">+IM186/$N186</f>
        <v>0</v>
      </c>
      <c r="KO186" s="30">
        <f t="shared" ref="KO186" si="2816">+IN186/$N186</f>
        <v>0</v>
      </c>
      <c r="KP186" s="30">
        <f t="shared" ref="KP186" si="2817">+IO186/$N186</f>
        <v>0</v>
      </c>
      <c r="KQ186" s="30">
        <f t="shared" ref="KQ186" si="2818">+IP186/$N186</f>
        <v>0</v>
      </c>
      <c r="KR186" s="30">
        <f t="shared" ref="KR186" si="2819">+IQ186/$N186</f>
        <v>0</v>
      </c>
      <c r="KS186" s="30">
        <f t="shared" ref="KS186" si="2820">+IR186/$N186</f>
        <v>0</v>
      </c>
      <c r="KT186" s="30">
        <f t="shared" ref="KT186" si="2821">+IS186/$N186</f>
        <v>0</v>
      </c>
      <c r="KU186" s="30">
        <f t="shared" ref="KU186" si="2822">+IT186/$N186</f>
        <v>0</v>
      </c>
      <c r="KV186" s="30">
        <f t="shared" ref="KV186" si="2823">+IU186/$N186</f>
        <v>0</v>
      </c>
      <c r="KW186" s="30">
        <f t="shared" ref="KW186" si="2824">+IV186/$N186</f>
        <v>0</v>
      </c>
      <c r="KX186" s="30">
        <f t="shared" ref="KX186" si="2825">+IW186/$N186</f>
        <v>0</v>
      </c>
      <c r="KY186" s="30">
        <f t="shared" ref="KY186" si="2826">+IX186/$N186</f>
        <v>0</v>
      </c>
      <c r="KZ186" s="30">
        <f t="shared" ref="KZ186:LI186" si="2827">+IY186/$N186</f>
        <v>0</v>
      </c>
      <c r="LA186" s="30">
        <f t="shared" si="2827"/>
        <v>0</v>
      </c>
      <c r="LB186" s="30">
        <f t="shared" si="2827"/>
        <v>0</v>
      </c>
      <c r="LC186" s="30">
        <f t="shared" si="2827"/>
        <v>0</v>
      </c>
      <c r="LD186" s="30">
        <f t="shared" si="2827"/>
        <v>0</v>
      </c>
      <c r="LE186" s="30">
        <f t="shared" si="2827"/>
        <v>0</v>
      </c>
      <c r="LF186" s="30">
        <f t="shared" si="2827"/>
        <v>0</v>
      </c>
      <c r="LG186" s="30">
        <f t="shared" si="2827"/>
        <v>0</v>
      </c>
      <c r="LH186" s="30">
        <f t="shared" si="2827"/>
        <v>0</v>
      </c>
      <c r="LI186" s="30">
        <f t="shared" si="2827"/>
        <v>0</v>
      </c>
      <c r="LJ186" s="30">
        <f t="shared" ref="LJ186" si="2828">+JI186/$N186</f>
        <v>0</v>
      </c>
      <c r="LK186" s="30">
        <f t="shared" ref="LK186" si="2829">+JJ186/$N186</f>
        <v>0</v>
      </c>
      <c r="LL186" s="30">
        <f t="shared" ref="LL186" si="2830">+JK186/$N186</f>
        <v>0</v>
      </c>
      <c r="LM186" s="30">
        <f t="shared" ref="LM186:LS186" si="2831">+JL186/$N186</f>
        <v>90</v>
      </c>
      <c r="LN186" s="30">
        <f t="shared" si="2831"/>
        <v>90</v>
      </c>
      <c r="LO186" s="30">
        <f t="shared" si="2831"/>
        <v>90</v>
      </c>
      <c r="LP186" s="30">
        <f t="shared" si="2831"/>
        <v>90</v>
      </c>
      <c r="LQ186" s="30">
        <f t="shared" si="2831"/>
        <v>90</v>
      </c>
      <c r="LR186" s="30">
        <f t="shared" si="2831"/>
        <v>90</v>
      </c>
      <c r="LS186" s="30">
        <f t="shared" si="2831"/>
        <v>90</v>
      </c>
      <c r="LT186" s="69">
        <f t="shared" si="1976"/>
        <v>90</v>
      </c>
      <c r="LU186" s="40">
        <f t="shared" si="1977"/>
        <v>90</v>
      </c>
      <c r="LV186" s="40">
        <f t="shared" si="1978"/>
        <v>0</v>
      </c>
    </row>
    <row r="187" spans="1:334" x14ac:dyDescent="0.25">
      <c r="A187" s="21">
        <f t="shared" si="1979"/>
        <v>186</v>
      </c>
      <c r="B187" s="22" t="s">
        <v>109</v>
      </c>
      <c r="C187" s="21" t="s">
        <v>617</v>
      </c>
      <c r="D187" s="22" t="s">
        <v>63</v>
      </c>
      <c r="E187" s="23"/>
      <c r="F187" s="21" t="s">
        <v>1086</v>
      </c>
      <c r="G187" s="32" t="s">
        <v>1324</v>
      </c>
      <c r="H187" s="24" t="s">
        <v>1341</v>
      </c>
      <c r="I187" s="21" t="s">
        <v>197</v>
      </c>
      <c r="J187" s="94">
        <v>41328</v>
      </c>
      <c r="K187" s="94"/>
      <c r="L187" s="21" t="s">
        <v>275</v>
      </c>
      <c r="M187" s="51">
        <v>9627</v>
      </c>
      <c r="N187" s="51">
        <v>14826</v>
      </c>
      <c r="O187" s="26">
        <v>0.09</v>
      </c>
      <c r="P187" s="52">
        <v>2941000</v>
      </c>
      <c r="Q187" s="52">
        <v>5134000</v>
      </c>
      <c r="R187" s="52">
        <v>4573779</v>
      </c>
      <c r="S187" s="52">
        <v>5460000</v>
      </c>
      <c r="T187" s="51">
        <v>5797000</v>
      </c>
      <c r="U187" s="51">
        <v>3601000</v>
      </c>
      <c r="V187" s="51">
        <v>5093000</v>
      </c>
      <c r="W187" s="51">
        <v>3540000</v>
      </c>
      <c r="X187" s="51">
        <v>4819380</v>
      </c>
      <c r="Y187" s="51">
        <v>4436442</v>
      </c>
      <c r="Z187" s="51">
        <v>4540610</v>
      </c>
      <c r="AA187" s="51">
        <v>3800000</v>
      </c>
      <c r="AB187" s="51">
        <v>4073684</v>
      </c>
      <c r="AC187" s="51">
        <v>4979000</v>
      </c>
      <c r="AD187" s="51">
        <v>4618630</v>
      </c>
      <c r="AE187" s="51">
        <v>6091031</v>
      </c>
      <c r="AF187" s="51">
        <v>5300000</v>
      </c>
      <c r="AG187" s="51">
        <v>4153730</v>
      </c>
      <c r="AH187" s="51">
        <v>6331208</v>
      </c>
      <c r="AI187" s="51">
        <v>5019140.7</v>
      </c>
      <c r="AJ187" s="51">
        <v>6313000</v>
      </c>
      <c r="AK187" s="51">
        <v>8551900</v>
      </c>
      <c r="AL187" s="51">
        <v>6166912</v>
      </c>
      <c r="AM187" s="51">
        <v>4524842</v>
      </c>
      <c r="AN187" s="51">
        <v>4613029</v>
      </c>
      <c r="AO187" s="51">
        <v>4933715</v>
      </c>
      <c r="AP187" s="51">
        <v>4475185</v>
      </c>
      <c r="AQ187" s="51">
        <v>6697664</v>
      </c>
      <c r="AR187" s="51">
        <v>6986485</v>
      </c>
      <c r="AS187" s="51">
        <v>4647891</v>
      </c>
      <c r="AT187" s="51">
        <v>5164859</v>
      </c>
      <c r="AU187" s="25">
        <v>5327955</v>
      </c>
      <c r="AV187" s="25">
        <v>5577685</v>
      </c>
      <c r="AW187" s="25">
        <v>7768542</v>
      </c>
      <c r="AX187" s="25">
        <v>5728197</v>
      </c>
      <c r="AY187" s="25">
        <v>5450591.4355199998</v>
      </c>
      <c r="AZ187" s="25">
        <v>6753998</v>
      </c>
      <c r="BA187" s="25">
        <v>7271502</v>
      </c>
      <c r="BB187" s="25">
        <v>5982600</v>
      </c>
      <c r="BC187" s="25">
        <v>7916784</v>
      </c>
      <c r="BD187" s="75">
        <v>6100000</v>
      </c>
      <c r="BE187" s="75">
        <v>2585717</v>
      </c>
      <c r="BF187" s="75">
        <v>3650619</v>
      </c>
      <c r="BG187" s="75">
        <v>0</v>
      </c>
      <c r="BH187" s="75">
        <v>0</v>
      </c>
      <c r="BI187" s="75">
        <v>0</v>
      </c>
      <c r="BJ187" s="75">
        <v>0</v>
      </c>
      <c r="BK187" s="75">
        <v>0</v>
      </c>
      <c r="BL187" s="75">
        <v>0</v>
      </c>
      <c r="BM187" s="75">
        <v>0</v>
      </c>
      <c r="BN187" s="75">
        <v>0</v>
      </c>
      <c r="BO187" s="75">
        <v>0</v>
      </c>
      <c r="BP187" s="28">
        <f t="shared" si="1902"/>
        <v>0</v>
      </c>
      <c r="BQ187" s="29">
        <f t="shared" si="2596"/>
        <v>305.49496208580035</v>
      </c>
      <c r="BR187" s="29">
        <f t="shared" si="2597"/>
        <v>533.29178352550116</v>
      </c>
      <c r="BS187" s="29">
        <f t="shared" si="2598"/>
        <v>475.09909629167964</v>
      </c>
      <c r="BT187" s="29">
        <f t="shared" si="2599"/>
        <v>567.15487690869429</v>
      </c>
      <c r="BU187" s="29">
        <f t="shared" si="2600"/>
        <v>602.16059000727125</v>
      </c>
      <c r="BV187" s="29">
        <f t="shared" si="2601"/>
        <v>374.05214500882931</v>
      </c>
      <c r="BW187" s="29">
        <f t="shared" si="2602"/>
        <v>529.03292822270691</v>
      </c>
      <c r="BX187" s="29">
        <f t="shared" si="2603"/>
        <v>367.71579931442818</v>
      </c>
      <c r="BY187" s="29">
        <f t="shared" si="2604"/>
        <v>500.61078217513244</v>
      </c>
      <c r="BZ187" s="29">
        <f t="shared" si="2605"/>
        <v>460.83328139607352</v>
      </c>
      <c r="CA187" s="29">
        <f t="shared" si="2606"/>
        <v>471.65368235171911</v>
      </c>
      <c r="CB187" s="29">
        <f t="shared" si="2607"/>
        <v>394.72317440531839</v>
      </c>
      <c r="CC187" s="29">
        <f t="shared" si="2608"/>
        <v>423.15196842214607</v>
      </c>
      <c r="CD187" s="29">
        <f t="shared" si="2609"/>
        <v>517.19123299054741</v>
      </c>
      <c r="CE187" s="29">
        <f t="shared" si="2610"/>
        <v>479.7579723693778</v>
      </c>
      <c r="CF187" s="29">
        <f t="shared" si="2611"/>
        <v>632.70291887400026</v>
      </c>
      <c r="CG187" s="29">
        <f t="shared" si="2612"/>
        <v>550.53495377583874</v>
      </c>
      <c r="CH187" s="29">
        <f t="shared" si="2613"/>
        <v>431.4667082164745</v>
      </c>
      <c r="CI187" s="29">
        <f t="shared" si="2614"/>
        <v>657.65118936324916</v>
      </c>
      <c r="CJ187" s="29">
        <f t="shared" si="2615"/>
        <v>521.36082891866624</v>
      </c>
      <c r="CK187" s="29">
        <f t="shared" si="2616"/>
        <v>655.75984211073023</v>
      </c>
      <c r="CL187" s="29">
        <f t="shared" si="2617"/>
        <v>888.324503999169</v>
      </c>
      <c r="CM187" s="29">
        <f t="shared" si="2618"/>
        <v>640.58502129427654</v>
      </c>
      <c r="CN187" s="29">
        <f t="shared" si="2619"/>
        <v>470.0157889269762</v>
      </c>
      <c r="CO187" s="29">
        <f t="shared" si="2620"/>
        <v>479.17617118520826</v>
      </c>
      <c r="CP187" s="29">
        <f t="shared" si="2621"/>
        <v>512.48727537135142</v>
      </c>
      <c r="CQ187" s="29">
        <f t="shared" si="2622"/>
        <v>464.8576919081749</v>
      </c>
      <c r="CR187" s="29">
        <f t="shared" si="2592"/>
        <v>695.71663031058483</v>
      </c>
      <c r="CS187" s="29">
        <f t="shared" si="2335"/>
        <v>725.71777293030016</v>
      </c>
      <c r="CT187" s="29">
        <f t="shared" si="2335"/>
        <v>482.79744468681832</v>
      </c>
      <c r="CU187" s="29">
        <f t="shared" si="2335"/>
        <v>536.49724732523111</v>
      </c>
      <c r="CV187" s="29">
        <f t="shared" si="2335"/>
        <v>553.43876597070744</v>
      </c>
      <c r="CW187" s="29">
        <f t="shared" si="2335"/>
        <v>579.3793497455074</v>
      </c>
      <c r="CX187" s="29">
        <f t="shared" si="2623"/>
        <v>806.95356808974759</v>
      </c>
      <c r="CY187" s="29">
        <f t="shared" si="2623"/>
        <v>595.01371143658457</v>
      </c>
      <c r="CZ187" s="29">
        <f t="shared" si="2623"/>
        <v>566.17756679339357</v>
      </c>
      <c r="DA187" s="29">
        <f t="shared" si="2623"/>
        <v>701.56829749662404</v>
      </c>
      <c r="DB187" s="29">
        <f t="shared" si="2623"/>
        <v>755.32377687753194</v>
      </c>
      <c r="DC187" s="29">
        <f t="shared" si="2623"/>
        <v>621.43970084138357</v>
      </c>
      <c r="DD187" s="29">
        <f t="shared" si="2623"/>
        <v>822.35213462137733</v>
      </c>
      <c r="DE187" s="29">
        <f t="shared" si="2624"/>
        <v>633.63456944011637</v>
      </c>
      <c r="DF187" s="29">
        <f t="shared" si="2625"/>
        <v>268.59011114573593</v>
      </c>
      <c r="DG187" s="29">
        <f t="shared" si="2626"/>
        <v>379.20629479588655</v>
      </c>
      <c r="DH187" s="29">
        <f t="shared" si="2627"/>
        <v>0</v>
      </c>
      <c r="DI187" s="29">
        <f t="shared" si="2628"/>
        <v>0</v>
      </c>
      <c r="DJ187" s="29">
        <f t="shared" si="2629"/>
        <v>0</v>
      </c>
      <c r="DK187" s="29">
        <f t="shared" si="2629"/>
        <v>0</v>
      </c>
      <c r="DL187" s="29">
        <f t="shared" si="2629"/>
        <v>0</v>
      </c>
      <c r="DM187" s="29">
        <f t="shared" si="2629"/>
        <v>0</v>
      </c>
      <c r="DN187" s="29">
        <f t="shared" si="2746"/>
        <v>0</v>
      </c>
      <c r="DO187" s="29">
        <f t="shared" si="2746"/>
        <v>0</v>
      </c>
      <c r="DP187" s="29">
        <f t="shared" si="2746"/>
        <v>0</v>
      </c>
      <c r="DQ187" s="105">
        <f t="shared" si="2630"/>
        <v>0</v>
      </c>
      <c r="DR187" s="51">
        <v>1260210</v>
      </c>
      <c r="DS187" s="51">
        <v>1260210</v>
      </c>
      <c r="DT187" s="51">
        <v>1260210</v>
      </c>
      <c r="DU187" s="51">
        <v>1260210</v>
      </c>
      <c r="DV187" s="51">
        <v>1260210</v>
      </c>
      <c r="DW187" s="51">
        <v>1260210</v>
      </c>
      <c r="DX187" s="51">
        <v>1260210</v>
      </c>
      <c r="DY187" s="51">
        <v>1260210</v>
      </c>
      <c r="DZ187" s="51">
        <v>1260210</v>
      </c>
      <c r="EA187" s="51">
        <v>1260210</v>
      </c>
      <c r="EB187" s="51">
        <v>1286675</v>
      </c>
      <c r="EC187" s="51">
        <v>1348425</v>
      </c>
      <c r="ED187" s="51">
        <v>1348425</v>
      </c>
      <c r="EE187" s="51">
        <v>1348425</v>
      </c>
      <c r="EF187" s="51">
        <v>1348425</v>
      </c>
      <c r="EG187" s="51">
        <v>1348425</v>
      </c>
      <c r="EH187" s="51">
        <v>1348425</v>
      </c>
      <c r="EI187" s="51">
        <v>1348425</v>
      </c>
      <c r="EJ187" s="51">
        <v>1348425</v>
      </c>
      <c r="EK187" s="51">
        <v>1348425</v>
      </c>
      <c r="EL187" s="51">
        <v>1348425</v>
      </c>
      <c r="EM187" s="51">
        <v>1348425</v>
      </c>
      <c r="EN187" s="51">
        <v>1376757</v>
      </c>
      <c r="EO187" s="51">
        <v>1442866</v>
      </c>
      <c r="EP187" s="51">
        <v>1442866</v>
      </c>
      <c r="EQ187" s="51">
        <v>1442866</v>
      </c>
      <c r="ER187" s="51">
        <v>1442866</v>
      </c>
      <c r="ES187" s="25">
        <v>1442866</v>
      </c>
      <c r="ET187" s="25">
        <v>1442866</v>
      </c>
      <c r="EU187" s="25">
        <v>1442866</v>
      </c>
      <c r="EV187" s="25">
        <v>1442866</v>
      </c>
      <c r="EW187" s="25">
        <v>1442866</v>
      </c>
      <c r="EX187" s="25">
        <v>1442866</v>
      </c>
      <c r="EY187" s="25">
        <v>1442866</v>
      </c>
      <c r="EZ187" s="25">
        <v>1543831</v>
      </c>
      <c r="FA187" s="25">
        <v>1543831</v>
      </c>
      <c r="FB187" s="25">
        <v>1543831</v>
      </c>
      <c r="FC187" s="25">
        <v>1543831</v>
      </c>
      <c r="FD187" s="25">
        <v>1543831</v>
      </c>
      <c r="FE187" s="25">
        <v>1543831</v>
      </c>
      <c r="FF187" s="25">
        <v>1543831</v>
      </c>
      <c r="FG187" s="25">
        <v>1543831</v>
      </c>
      <c r="FH187" s="25"/>
      <c r="FI187" s="25">
        <v>0</v>
      </c>
      <c r="FJ187" s="25">
        <v>0</v>
      </c>
      <c r="FK187" s="25">
        <v>0</v>
      </c>
      <c r="FL187" s="25">
        <v>0</v>
      </c>
      <c r="FM187" s="25">
        <v>0</v>
      </c>
      <c r="FN187" s="25">
        <v>0</v>
      </c>
      <c r="FO187" s="25">
        <v>0</v>
      </c>
      <c r="FP187" s="25">
        <v>0</v>
      </c>
      <c r="FQ187" s="75">
        <v>0</v>
      </c>
      <c r="FR187" s="28">
        <f t="shared" si="1903"/>
        <v>0</v>
      </c>
      <c r="FS187" s="51">
        <v>0</v>
      </c>
      <c r="FT187" s="51">
        <v>0</v>
      </c>
      <c r="FU187" s="51">
        <v>0</v>
      </c>
      <c r="FV187" s="51">
        <v>0</v>
      </c>
      <c r="FW187" s="51">
        <v>0</v>
      </c>
      <c r="FX187" s="51">
        <v>0</v>
      </c>
      <c r="FY187" s="51">
        <v>0</v>
      </c>
      <c r="FZ187" s="51">
        <v>0</v>
      </c>
      <c r="GA187" s="51">
        <v>0</v>
      </c>
      <c r="GB187" s="51">
        <v>0</v>
      </c>
      <c r="GC187" s="51">
        <v>0</v>
      </c>
      <c r="GD187" s="51">
        <v>0</v>
      </c>
      <c r="GE187" s="51">
        <v>0</v>
      </c>
      <c r="GF187" s="51">
        <v>0</v>
      </c>
      <c r="GG187" s="51">
        <v>0</v>
      </c>
      <c r="GH187" s="51">
        <v>0</v>
      </c>
      <c r="GI187" s="51">
        <v>0</v>
      </c>
      <c r="GJ187" s="51">
        <v>0</v>
      </c>
      <c r="GK187" s="51">
        <v>0</v>
      </c>
      <c r="GL187" s="51">
        <v>0</v>
      </c>
      <c r="GM187" s="51">
        <v>0</v>
      </c>
      <c r="GN187" s="51">
        <v>0</v>
      </c>
      <c r="GO187" s="51">
        <v>0</v>
      </c>
      <c r="GP187" s="51">
        <v>0</v>
      </c>
      <c r="GQ187" s="25">
        <v>0</v>
      </c>
      <c r="GR187" s="25">
        <v>0</v>
      </c>
      <c r="GS187" s="25">
        <v>0</v>
      </c>
      <c r="GT187" s="25">
        <v>0</v>
      </c>
      <c r="GU187" s="25">
        <v>0</v>
      </c>
      <c r="GV187" s="25">
        <v>0</v>
      </c>
      <c r="GW187" s="25">
        <v>0</v>
      </c>
      <c r="GX187" s="25">
        <v>0</v>
      </c>
      <c r="GY187" s="25">
        <v>0</v>
      </c>
      <c r="GZ187" s="25">
        <v>0</v>
      </c>
      <c r="HA187" s="25">
        <v>0</v>
      </c>
      <c r="HB187" s="25">
        <v>0</v>
      </c>
      <c r="HC187" s="75">
        <v>0</v>
      </c>
      <c r="HD187" s="75">
        <v>0</v>
      </c>
      <c r="HE187" s="75">
        <v>0</v>
      </c>
      <c r="HF187" s="75">
        <v>0</v>
      </c>
      <c r="HG187" s="75">
        <v>0</v>
      </c>
      <c r="HH187" s="75">
        <v>0</v>
      </c>
      <c r="HI187" s="75">
        <v>0</v>
      </c>
      <c r="HJ187" s="75">
        <v>0</v>
      </c>
      <c r="HK187" s="75">
        <v>0</v>
      </c>
      <c r="HL187" s="75">
        <v>0</v>
      </c>
      <c r="HM187" s="75">
        <v>0</v>
      </c>
      <c r="HN187" s="75">
        <v>0</v>
      </c>
      <c r="HO187" s="75">
        <v>0</v>
      </c>
      <c r="HP187" s="75">
        <v>0</v>
      </c>
      <c r="HQ187" s="75">
        <v>0</v>
      </c>
      <c r="HR187" s="75">
        <v>0</v>
      </c>
      <c r="HS187" s="51">
        <f t="shared" si="2470"/>
        <v>1260210</v>
      </c>
      <c r="HT187" s="51">
        <f t="shared" si="2471"/>
        <v>1260210</v>
      </c>
      <c r="HU187" s="51">
        <f t="shared" si="2472"/>
        <v>1260210</v>
      </c>
      <c r="HV187" s="51">
        <f t="shared" si="2473"/>
        <v>1260210</v>
      </c>
      <c r="HW187" s="51">
        <f t="shared" si="2474"/>
        <v>1260210</v>
      </c>
      <c r="HX187" s="51">
        <f t="shared" si="2475"/>
        <v>1260210</v>
      </c>
      <c r="HY187" s="51">
        <f t="shared" si="2476"/>
        <v>1260210</v>
      </c>
      <c r="HZ187" s="51">
        <f t="shared" si="2477"/>
        <v>1260210</v>
      </c>
      <c r="IA187" s="51">
        <f t="shared" si="2478"/>
        <v>1260210</v>
      </c>
      <c r="IB187" s="51">
        <f t="shared" si="2479"/>
        <v>1260210</v>
      </c>
      <c r="IC187" s="51">
        <f t="shared" si="2480"/>
        <v>1286675</v>
      </c>
      <c r="ID187" s="51">
        <f t="shared" si="2481"/>
        <v>1348425</v>
      </c>
      <c r="IE187" s="51">
        <f t="shared" si="2482"/>
        <v>1348425</v>
      </c>
      <c r="IF187" s="51">
        <f t="shared" si="2483"/>
        <v>1348425</v>
      </c>
      <c r="IG187" s="51">
        <f t="shared" si="2484"/>
        <v>1348425</v>
      </c>
      <c r="IH187" s="51">
        <f t="shared" si="2485"/>
        <v>1348425</v>
      </c>
      <c r="II187" s="51">
        <f t="shared" si="2486"/>
        <v>1348425</v>
      </c>
      <c r="IJ187" s="51">
        <f t="shared" si="2487"/>
        <v>1348425</v>
      </c>
      <c r="IK187" s="51">
        <f t="shared" si="2488"/>
        <v>1348425</v>
      </c>
      <c r="IL187" s="51">
        <f t="shared" si="2489"/>
        <v>1348425</v>
      </c>
      <c r="IM187" s="51">
        <f t="shared" si="2490"/>
        <v>1348425</v>
      </c>
      <c r="IN187" s="51">
        <f t="shared" si="2491"/>
        <v>1348425</v>
      </c>
      <c r="IO187" s="51">
        <f t="shared" si="2492"/>
        <v>1376757</v>
      </c>
      <c r="IP187" s="51">
        <f t="shared" si="2493"/>
        <v>1442866</v>
      </c>
      <c r="IQ187" s="51">
        <f t="shared" si="2631"/>
        <v>1442866</v>
      </c>
      <c r="IR187" s="51">
        <f t="shared" si="2632"/>
        <v>1442866</v>
      </c>
      <c r="IS187" s="51">
        <f t="shared" si="2340"/>
        <v>1442866</v>
      </c>
      <c r="IT187" s="51">
        <f t="shared" si="2341"/>
        <v>1442866</v>
      </c>
      <c r="IU187" s="51">
        <f t="shared" si="2342"/>
        <v>1442866</v>
      </c>
      <c r="IV187" s="51">
        <f t="shared" si="2343"/>
        <v>1442866</v>
      </c>
      <c r="IW187" s="51">
        <f t="shared" si="2745"/>
        <v>1442866</v>
      </c>
      <c r="IX187" s="25">
        <f t="shared" si="2344"/>
        <v>1442866</v>
      </c>
      <c r="IY187" s="25">
        <f t="shared" si="2633"/>
        <v>1442866</v>
      </c>
      <c r="IZ187" s="25">
        <f t="shared" si="2634"/>
        <v>1442866</v>
      </c>
      <c r="JA187" s="25">
        <f t="shared" si="2502"/>
        <v>1543831</v>
      </c>
      <c r="JB187" s="25">
        <f t="shared" si="2498"/>
        <v>1543831</v>
      </c>
      <c r="JC187" s="25">
        <f t="shared" si="2499"/>
        <v>1543831</v>
      </c>
      <c r="JD187" s="25">
        <f t="shared" si="1892"/>
        <v>1543831</v>
      </c>
      <c r="JE187" s="25">
        <f t="shared" si="1893"/>
        <v>1543831</v>
      </c>
      <c r="JF187" s="25">
        <f t="shared" si="2712"/>
        <v>1543831</v>
      </c>
      <c r="JG187" s="25">
        <f t="shared" si="2713"/>
        <v>1543831</v>
      </c>
      <c r="JH187" s="25">
        <f t="shared" ref="JH187:JH199" si="2832">+FG187+HH187</f>
        <v>1543831</v>
      </c>
      <c r="JI187" s="25">
        <f t="shared" ref="JI187:JI199" si="2833">+FH187+HI187</f>
        <v>0</v>
      </c>
      <c r="JJ187" s="25">
        <f t="shared" si="2494"/>
        <v>0</v>
      </c>
      <c r="JK187" s="25">
        <f t="shared" si="2495"/>
        <v>0</v>
      </c>
      <c r="JL187" s="25">
        <f t="shared" si="2496"/>
        <v>0</v>
      </c>
      <c r="JM187" s="25">
        <f t="shared" si="2497"/>
        <v>0</v>
      </c>
      <c r="JN187" s="25">
        <f t="shared" si="2338"/>
        <v>0</v>
      </c>
      <c r="JO187" s="25">
        <f t="shared" si="2339"/>
        <v>0</v>
      </c>
      <c r="JP187" s="25">
        <f t="shared" si="2593"/>
        <v>0</v>
      </c>
      <c r="JQ187" s="25">
        <f t="shared" si="2594"/>
        <v>0</v>
      </c>
      <c r="JR187" s="25">
        <f t="shared" si="2595"/>
        <v>0</v>
      </c>
      <c r="JS187" s="28">
        <f t="shared" si="1941"/>
        <v>0</v>
      </c>
      <c r="JT187" s="30">
        <f t="shared" si="2301"/>
        <v>85</v>
      </c>
      <c r="JU187" s="30">
        <f t="shared" si="2302"/>
        <v>85</v>
      </c>
      <c r="JV187" s="30">
        <f t="shared" si="2303"/>
        <v>85</v>
      </c>
      <c r="JW187" s="30">
        <f t="shared" si="2304"/>
        <v>85</v>
      </c>
      <c r="JX187" s="30">
        <f t="shared" si="2305"/>
        <v>85</v>
      </c>
      <c r="JY187" s="30">
        <f t="shared" si="2306"/>
        <v>85</v>
      </c>
      <c r="JZ187" s="30">
        <f t="shared" si="2307"/>
        <v>85</v>
      </c>
      <c r="KA187" s="30">
        <f t="shared" si="2308"/>
        <v>85</v>
      </c>
      <c r="KB187" s="30">
        <f t="shared" si="2309"/>
        <v>85</v>
      </c>
      <c r="KC187" s="30">
        <f t="shared" si="2310"/>
        <v>85</v>
      </c>
      <c r="KD187" s="30">
        <f t="shared" si="2311"/>
        <v>86.785039794954812</v>
      </c>
      <c r="KE187" s="30">
        <f t="shared" si="2312"/>
        <v>90.950020234722786</v>
      </c>
      <c r="KF187" s="30">
        <f t="shared" si="2313"/>
        <v>90.950020234722786</v>
      </c>
      <c r="KG187" s="30">
        <f t="shared" si="2314"/>
        <v>90.950020234722786</v>
      </c>
      <c r="KH187" s="30">
        <f t="shared" si="2315"/>
        <v>90.950020234722786</v>
      </c>
      <c r="KI187" s="30">
        <f t="shared" si="2316"/>
        <v>90.950020234722786</v>
      </c>
      <c r="KJ187" s="30">
        <f t="shared" si="2317"/>
        <v>90.950020234722786</v>
      </c>
      <c r="KK187" s="30">
        <f t="shared" si="2318"/>
        <v>90.950020234722786</v>
      </c>
      <c r="KL187" s="30">
        <f t="shared" si="2319"/>
        <v>90.950020234722786</v>
      </c>
      <c r="KM187" s="30">
        <f t="shared" si="2320"/>
        <v>90.950020234722786</v>
      </c>
      <c r="KN187" s="30">
        <f t="shared" si="2321"/>
        <v>90.950020234722786</v>
      </c>
      <c r="KO187" s="30">
        <f t="shared" si="2322"/>
        <v>90.950020234722786</v>
      </c>
      <c r="KP187" s="30">
        <f t="shared" si="2323"/>
        <v>92.860987454471868</v>
      </c>
      <c r="KQ187" s="30">
        <f t="shared" si="2324"/>
        <v>97.319978416295697</v>
      </c>
      <c r="KR187" s="30">
        <f t="shared" si="2325"/>
        <v>97.319978416295697</v>
      </c>
      <c r="KS187" s="30">
        <f t="shared" si="2326"/>
        <v>97.319978416295697</v>
      </c>
      <c r="KT187" s="30">
        <f t="shared" si="2327"/>
        <v>97.319978416295697</v>
      </c>
      <c r="KU187" s="30">
        <f t="shared" si="2328"/>
        <v>97.319978416295697</v>
      </c>
      <c r="KV187" s="30">
        <f t="shared" si="2329"/>
        <v>97.319978416295697</v>
      </c>
      <c r="KW187" s="30">
        <f t="shared" si="2330"/>
        <v>97.319978416295697</v>
      </c>
      <c r="KX187" s="30">
        <f t="shared" si="2331"/>
        <v>97.319978416295697</v>
      </c>
      <c r="KY187" s="30">
        <f t="shared" si="2332"/>
        <v>97.319978416295697</v>
      </c>
      <c r="KZ187" s="30">
        <f t="shared" si="2333"/>
        <v>97.319978416295697</v>
      </c>
      <c r="LA187" s="30">
        <f t="shared" si="2334"/>
        <v>97.319978416295697</v>
      </c>
      <c r="LB187" s="30">
        <f t="shared" si="2334"/>
        <v>104.12997436935115</v>
      </c>
      <c r="LC187" s="30">
        <f t="shared" si="2334"/>
        <v>104.12997436935115</v>
      </c>
      <c r="LD187" s="30">
        <f t="shared" si="2334"/>
        <v>104.12997436935115</v>
      </c>
      <c r="LE187" s="30">
        <f t="shared" si="2503"/>
        <v>104.12997436935115</v>
      </c>
      <c r="LF187" s="30">
        <f t="shared" si="2503"/>
        <v>104.12997436935115</v>
      </c>
      <c r="LG187" s="30">
        <f t="shared" si="2503"/>
        <v>104.12997436935115</v>
      </c>
      <c r="LH187" s="30">
        <f t="shared" si="2503"/>
        <v>104.12997436935115</v>
      </c>
      <c r="LI187" s="30">
        <f t="shared" si="2503"/>
        <v>104.12997436935115</v>
      </c>
      <c r="LJ187" s="30">
        <f t="shared" si="2747"/>
        <v>0</v>
      </c>
      <c r="LK187" s="30">
        <f t="shared" si="2747"/>
        <v>0</v>
      </c>
      <c r="LL187" s="30">
        <f t="shared" si="2747"/>
        <v>0</v>
      </c>
      <c r="LM187" s="30">
        <f t="shared" si="2747"/>
        <v>0</v>
      </c>
      <c r="LN187" s="30">
        <f t="shared" si="2747"/>
        <v>0</v>
      </c>
      <c r="LO187" s="30">
        <f t="shared" si="2747"/>
        <v>0</v>
      </c>
      <c r="LP187" s="30">
        <f t="shared" si="2747"/>
        <v>0</v>
      </c>
      <c r="LQ187" s="30">
        <f t="shared" si="2747"/>
        <v>0</v>
      </c>
      <c r="LR187" s="30">
        <f t="shared" si="2748"/>
        <v>0</v>
      </c>
      <c r="LS187" s="30">
        <f t="shared" si="2748"/>
        <v>0</v>
      </c>
      <c r="LT187" s="69">
        <f t="shared" si="1976"/>
        <v>0</v>
      </c>
      <c r="LU187" s="40">
        <f t="shared" si="1977"/>
        <v>0</v>
      </c>
      <c r="LV187" s="40">
        <f t="shared" si="1978"/>
        <v>0</v>
      </c>
    </row>
    <row r="188" spans="1:334" x14ac:dyDescent="0.25">
      <c r="A188" s="21">
        <f t="shared" si="1979"/>
        <v>187</v>
      </c>
      <c r="B188" s="22" t="s">
        <v>109</v>
      </c>
      <c r="C188" s="21" t="s">
        <v>617</v>
      </c>
      <c r="D188" s="22" t="s">
        <v>7</v>
      </c>
      <c r="E188" s="23" t="s">
        <v>929</v>
      </c>
      <c r="F188" s="21" t="s">
        <v>1183</v>
      </c>
      <c r="G188" s="23" t="s">
        <v>129</v>
      </c>
      <c r="H188" s="24" t="s">
        <v>1341</v>
      </c>
      <c r="I188" s="21" t="s">
        <v>197</v>
      </c>
      <c r="J188" s="94">
        <v>42650</v>
      </c>
      <c r="K188" s="94">
        <v>44439</v>
      </c>
      <c r="L188" s="21" t="s">
        <v>275</v>
      </c>
      <c r="M188" s="51">
        <v>3586</v>
      </c>
      <c r="N188" s="51">
        <v>5522</v>
      </c>
      <c r="O188" s="26">
        <v>0.09</v>
      </c>
      <c r="P188" s="52"/>
      <c r="Q188" s="52"/>
      <c r="R188" s="52"/>
      <c r="S188" s="52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25"/>
      <c r="AV188" s="25"/>
      <c r="AW188" s="25"/>
      <c r="AX188" s="25"/>
      <c r="AY188" s="25"/>
      <c r="AZ188" s="25"/>
      <c r="BA188" s="25"/>
      <c r="BB188" s="25"/>
      <c r="BC188" s="25"/>
      <c r="BD188" s="75"/>
      <c r="BE188" s="75"/>
      <c r="BF188" s="75"/>
      <c r="BG188" s="75">
        <v>2201016</v>
      </c>
      <c r="BH188" s="75">
        <v>3141736</v>
      </c>
      <c r="BI188" s="75">
        <v>2529067</v>
      </c>
      <c r="BJ188" s="75">
        <v>2215953</v>
      </c>
      <c r="BK188" s="75">
        <v>2169141</v>
      </c>
      <c r="BL188" s="75">
        <v>3116250</v>
      </c>
      <c r="BM188" s="75">
        <v>3176413</v>
      </c>
      <c r="BN188" s="75">
        <v>3041224</v>
      </c>
      <c r="BO188" s="75">
        <v>3673428</v>
      </c>
      <c r="BP188" s="28">
        <f t="shared" si="1902"/>
        <v>3251828.75</v>
      </c>
      <c r="BQ188" s="29">
        <f t="shared" si="2596"/>
        <v>0</v>
      </c>
      <c r="BR188" s="29">
        <f t="shared" si="2597"/>
        <v>0</v>
      </c>
      <c r="BS188" s="29">
        <f t="shared" si="2598"/>
        <v>0</v>
      </c>
      <c r="BT188" s="29">
        <f t="shared" si="2599"/>
        <v>0</v>
      </c>
      <c r="BU188" s="29">
        <f t="shared" si="2600"/>
        <v>0</v>
      </c>
      <c r="BV188" s="29">
        <f t="shared" si="2601"/>
        <v>0</v>
      </c>
      <c r="BW188" s="29">
        <f t="shared" si="2602"/>
        <v>0</v>
      </c>
      <c r="BX188" s="29">
        <f t="shared" si="2603"/>
        <v>0</v>
      </c>
      <c r="BY188" s="29">
        <f t="shared" si="2604"/>
        <v>0</v>
      </c>
      <c r="BZ188" s="29">
        <f t="shared" si="2605"/>
        <v>0</v>
      </c>
      <c r="CA188" s="29">
        <f t="shared" si="2606"/>
        <v>0</v>
      </c>
      <c r="CB188" s="29">
        <f t="shared" si="2607"/>
        <v>0</v>
      </c>
      <c r="CC188" s="29">
        <f t="shared" si="2608"/>
        <v>0</v>
      </c>
      <c r="CD188" s="29">
        <f t="shared" si="2609"/>
        <v>0</v>
      </c>
      <c r="CE188" s="29">
        <f t="shared" si="2610"/>
        <v>0</v>
      </c>
      <c r="CF188" s="29">
        <f t="shared" si="2611"/>
        <v>0</v>
      </c>
      <c r="CG188" s="29">
        <f t="shared" si="2612"/>
        <v>0</v>
      </c>
      <c r="CH188" s="29">
        <f t="shared" si="2613"/>
        <v>0</v>
      </c>
      <c r="CI188" s="29">
        <f t="shared" si="2614"/>
        <v>0</v>
      </c>
      <c r="CJ188" s="29">
        <f t="shared" si="2615"/>
        <v>0</v>
      </c>
      <c r="CK188" s="29">
        <f t="shared" si="2616"/>
        <v>0</v>
      </c>
      <c r="CL188" s="29">
        <f t="shared" si="2617"/>
        <v>0</v>
      </c>
      <c r="CM188" s="29">
        <f t="shared" si="2618"/>
        <v>0</v>
      </c>
      <c r="CN188" s="29">
        <f t="shared" si="2619"/>
        <v>0</v>
      </c>
      <c r="CO188" s="29">
        <f t="shared" si="2620"/>
        <v>0</v>
      </c>
      <c r="CP188" s="29">
        <f t="shared" si="2621"/>
        <v>0</v>
      </c>
      <c r="CQ188" s="29">
        <f t="shared" si="2622"/>
        <v>0</v>
      </c>
      <c r="CR188" s="29">
        <f t="shared" si="2592"/>
        <v>0</v>
      </c>
      <c r="CS188" s="29">
        <f t="shared" si="2335"/>
        <v>0</v>
      </c>
      <c r="CT188" s="29">
        <f t="shared" si="2335"/>
        <v>0</v>
      </c>
      <c r="CU188" s="29">
        <f t="shared" si="2335"/>
        <v>0</v>
      </c>
      <c r="CV188" s="29">
        <f t="shared" si="2335"/>
        <v>0</v>
      </c>
      <c r="CW188" s="29">
        <f t="shared" si="2335"/>
        <v>0</v>
      </c>
      <c r="CX188" s="29">
        <f t="shared" si="2623"/>
        <v>0</v>
      </c>
      <c r="CY188" s="29">
        <f t="shared" si="2623"/>
        <v>0</v>
      </c>
      <c r="CZ188" s="29">
        <f t="shared" si="2623"/>
        <v>0</v>
      </c>
      <c r="DA188" s="29">
        <f t="shared" si="2623"/>
        <v>0</v>
      </c>
      <c r="DB188" s="29">
        <f t="shared" si="2623"/>
        <v>0</v>
      </c>
      <c r="DC188" s="29">
        <f t="shared" si="2623"/>
        <v>0</v>
      </c>
      <c r="DD188" s="29">
        <f t="shared" si="2623"/>
        <v>0</v>
      </c>
      <c r="DE188" s="29">
        <f t="shared" si="2624"/>
        <v>0</v>
      </c>
      <c r="DF188" s="29">
        <f t="shared" si="2625"/>
        <v>0</v>
      </c>
      <c r="DG188" s="29">
        <f t="shared" si="2626"/>
        <v>0</v>
      </c>
      <c r="DH188" s="29">
        <f t="shared" si="2627"/>
        <v>613.78025655326269</v>
      </c>
      <c r="DI188" s="29">
        <f t="shared" si="2628"/>
        <v>876.11154489682099</v>
      </c>
      <c r="DJ188" s="29">
        <f t="shared" si="2629"/>
        <v>705.26129392080315</v>
      </c>
      <c r="DK188" s="29">
        <f t="shared" si="2629"/>
        <v>617.94562186279973</v>
      </c>
      <c r="DL188" s="29">
        <f t="shared" si="2629"/>
        <v>604.89152258784156</v>
      </c>
      <c r="DM188" s="29">
        <f t="shared" si="2629"/>
        <v>869.00446179587288</v>
      </c>
      <c r="DN188" s="29">
        <f t="shared" si="2746"/>
        <v>885.78165086447291</v>
      </c>
      <c r="DO188" s="29">
        <f t="shared" si="2746"/>
        <v>848.08254322364746</v>
      </c>
      <c r="DP188" s="29">
        <f t="shared" si="2746"/>
        <v>1024.3803680981596</v>
      </c>
      <c r="DQ188" s="105">
        <f t="shared" si="2630"/>
        <v>906.81225599553818</v>
      </c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>
        <v>386540</v>
      </c>
      <c r="FJ188" s="25">
        <v>386540</v>
      </c>
      <c r="FK188" s="25">
        <v>386540</v>
      </c>
      <c r="FL188" s="25">
        <v>386540</v>
      </c>
      <c r="FM188" s="25">
        <v>386540</v>
      </c>
      <c r="FN188" s="25">
        <v>386540</v>
      </c>
      <c r="FO188" s="25">
        <v>386540</v>
      </c>
      <c r="FP188" s="25">
        <v>386540</v>
      </c>
      <c r="FQ188" s="75">
        <v>386540</v>
      </c>
      <c r="FR188" s="28">
        <f t="shared" si="1903"/>
        <v>386540</v>
      </c>
      <c r="FS188" s="51"/>
      <c r="FT188" s="51"/>
      <c r="FU188" s="51"/>
      <c r="FV188" s="51"/>
      <c r="FW188" s="51"/>
      <c r="FX188" s="51"/>
      <c r="FY188" s="51"/>
      <c r="FZ188" s="51"/>
      <c r="GA188" s="51"/>
      <c r="GB188" s="51"/>
      <c r="GC188" s="51"/>
      <c r="GD188" s="51"/>
      <c r="GE188" s="51"/>
      <c r="GF188" s="51"/>
      <c r="GG188" s="51"/>
      <c r="GH188" s="51"/>
      <c r="GI188" s="51"/>
      <c r="GJ188" s="51"/>
      <c r="GK188" s="51"/>
      <c r="GL188" s="51"/>
      <c r="GM188" s="51"/>
      <c r="GN188" s="51"/>
      <c r="GO188" s="51"/>
      <c r="GP188" s="51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75">
        <v>0</v>
      </c>
      <c r="HD188" s="75">
        <v>0</v>
      </c>
      <c r="HE188" s="75">
        <v>0</v>
      </c>
      <c r="HF188" s="75">
        <v>0</v>
      </c>
      <c r="HG188" s="75">
        <v>0</v>
      </c>
      <c r="HH188" s="75">
        <v>0</v>
      </c>
      <c r="HI188" s="75">
        <v>0</v>
      </c>
      <c r="HJ188" s="75">
        <v>0</v>
      </c>
      <c r="HK188" s="75">
        <v>0</v>
      </c>
      <c r="HL188" s="75">
        <v>0</v>
      </c>
      <c r="HM188" s="75">
        <v>0</v>
      </c>
      <c r="HN188" s="75">
        <v>0</v>
      </c>
      <c r="HO188" s="75">
        <v>0</v>
      </c>
      <c r="HP188" s="75">
        <v>0</v>
      </c>
      <c r="HQ188" s="75">
        <v>0</v>
      </c>
      <c r="HR188" s="75">
        <v>0</v>
      </c>
      <c r="HS188" s="51">
        <f t="shared" ref="HS188" si="2834">+DR188+FS188</f>
        <v>0</v>
      </c>
      <c r="HT188" s="51">
        <f t="shared" ref="HT188" si="2835">+DS188+FT188</f>
        <v>0</v>
      </c>
      <c r="HU188" s="51">
        <f t="shared" ref="HU188" si="2836">+DT188+FU188</f>
        <v>0</v>
      </c>
      <c r="HV188" s="51">
        <f t="shared" ref="HV188" si="2837">+DU188+FV188</f>
        <v>0</v>
      </c>
      <c r="HW188" s="51">
        <f t="shared" ref="HW188" si="2838">+DV188+FW188</f>
        <v>0</v>
      </c>
      <c r="HX188" s="51">
        <f t="shared" ref="HX188" si="2839">+DW188+FX188</f>
        <v>0</v>
      </c>
      <c r="HY188" s="51">
        <f t="shared" ref="HY188" si="2840">+DX188+FY188</f>
        <v>0</v>
      </c>
      <c r="HZ188" s="51">
        <f t="shared" ref="HZ188" si="2841">+DY188+FZ188</f>
        <v>0</v>
      </c>
      <c r="IA188" s="51">
        <f t="shared" ref="IA188" si="2842">+DZ188+GA188</f>
        <v>0</v>
      </c>
      <c r="IB188" s="51">
        <f t="shared" ref="IB188" si="2843">+EA188+GB188</f>
        <v>0</v>
      </c>
      <c r="IC188" s="51">
        <f t="shared" ref="IC188" si="2844">+EB188+GC188</f>
        <v>0</v>
      </c>
      <c r="ID188" s="51">
        <f t="shared" ref="ID188" si="2845">+EC188+GD188</f>
        <v>0</v>
      </c>
      <c r="IE188" s="51">
        <f t="shared" ref="IE188" si="2846">+ED188+GE188</f>
        <v>0</v>
      </c>
      <c r="IF188" s="51">
        <f t="shared" ref="IF188" si="2847">+EE188+GF188</f>
        <v>0</v>
      </c>
      <c r="IG188" s="51">
        <f t="shared" ref="IG188" si="2848">+EF188+GG188</f>
        <v>0</v>
      </c>
      <c r="IH188" s="51">
        <f t="shared" ref="IH188" si="2849">+EG188+GH188</f>
        <v>0</v>
      </c>
      <c r="II188" s="51">
        <f t="shared" ref="II188" si="2850">+EH188+GI188</f>
        <v>0</v>
      </c>
      <c r="IJ188" s="51">
        <f t="shared" ref="IJ188" si="2851">+EI188+GJ188</f>
        <v>0</v>
      </c>
      <c r="IK188" s="51">
        <f t="shared" ref="IK188" si="2852">+EJ188+GK188</f>
        <v>0</v>
      </c>
      <c r="IL188" s="51">
        <f t="shared" ref="IL188" si="2853">+EK188+GL188</f>
        <v>0</v>
      </c>
      <c r="IM188" s="51">
        <f t="shared" ref="IM188" si="2854">+EL188+GM188</f>
        <v>0</v>
      </c>
      <c r="IN188" s="51">
        <f t="shared" ref="IN188" si="2855">+EM188+GN188</f>
        <v>0</v>
      </c>
      <c r="IO188" s="51">
        <f t="shared" ref="IO188" si="2856">+EN188+GO188</f>
        <v>0</v>
      </c>
      <c r="IP188" s="51">
        <f t="shared" ref="IP188" si="2857">+EO188+GP188</f>
        <v>0</v>
      </c>
      <c r="IQ188" s="51">
        <f t="shared" ref="IQ188" si="2858">+EP188+GQ188</f>
        <v>0</v>
      </c>
      <c r="IR188" s="51">
        <f t="shared" ref="IR188" si="2859">+EQ188+GR188</f>
        <v>0</v>
      </c>
      <c r="IS188" s="51">
        <f t="shared" ref="IS188" si="2860">+ER188+GS188</f>
        <v>0</v>
      </c>
      <c r="IT188" s="51">
        <f t="shared" ref="IT188" si="2861">+ES188+GT188</f>
        <v>0</v>
      </c>
      <c r="IU188" s="51">
        <f t="shared" ref="IU188" si="2862">+ET188+GU188</f>
        <v>0</v>
      </c>
      <c r="IV188" s="51">
        <f t="shared" ref="IV188" si="2863">+EU188+GV188</f>
        <v>0</v>
      </c>
      <c r="IW188" s="51">
        <f t="shared" ref="IW188" si="2864">+EV188+GW188</f>
        <v>0</v>
      </c>
      <c r="IX188" s="25">
        <f t="shared" ref="IX188" si="2865">+EW188+GX188</f>
        <v>0</v>
      </c>
      <c r="IY188" s="25">
        <f t="shared" ref="IY188" si="2866">+EX188+GY188</f>
        <v>0</v>
      </c>
      <c r="IZ188" s="25">
        <f t="shared" ref="IZ188" si="2867">+EY188+GZ188</f>
        <v>0</v>
      </c>
      <c r="JA188" s="25">
        <f t="shared" ref="JA188" si="2868">+EZ188+HA188</f>
        <v>0</v>
      </c>
      <c r="JB188" s="25">
        <f t="shared" ref="JB188" si="2869">+FA188+HB188</f>
        <v>0</v>
      </c>
      <c r="JC188" s="25">
        <f t="shared" ref="JC188" si="2870">+FB188+HC188</f>
        <v>0</v>
      </c>
      <c r="JD188" s="25">
        <f t="shared" ref="JD188" si="2871">+FC188+HD188</f>
        <v>0</v>
      </c>
      <c r="JE188" s="25">
        <f t="shared" ref="JE188" si="2872">+FD188+HE188</f>
        <v>0</v>
      </c>
      <c r="JF188" s="25">
        <f t="shared" ref="JF188" si="2873">+FE188+HF188</f>
        <v>0</v>
      </c>
      <c r="JG188" s="25">
        <f t="shared" ref="JG188" si="2874">+FF188+HG188</f>
        <v>0</v>
      </c>
      <c r="JH188" s="25">
        <f t="shared" ref="JH188" si="2875">+FG188+HH188</f>
        <v>0</v>
      </c>
      <c r="JI188" s="25">
        <f t="shared" ref="JI188" si="2876">+FH188+HI188</f>
        <v>0</v>
      </c>
      <c r="JJ188" s="25">
        <f t="shared" si="2494"/>
        <v>386540</v>
      </c>
      <c r="JK188" s="25">
        <f t="shared" si="2495"/>
        <v>386540</v>
      </c>
      <c r="JL188" s="25">
        <f t="shared" si="2496"/>
        <v>386540</v>
      </c>
      <c r="JM188" s="25">
        <f t="shared" si="2497"/>
        <v>386540</v>
      </c>
      <c r="JN188" s="25">
        <f t="shared" si="2338"/>
        <v>386540</v>
      </c>
      <c r="JO188" s="25">
        <f t="shared" si="2339"/>
        <v>386540</v>
      </c>
      <c r="JP188" s="25">
        <f t="shared" si="2593"/>
        <v>386540</v>
      </c>
      <c r="JQ188" s="25">
        <f t="shared" si="2594"/>
        <v>386540</v>
      </c>
      <c r="JR188" s="25">
        <f t="shared" si="2595"/>
        <v>386540</v>
      </c>
      <c r="JS188" s="28">
        <f t="shared" si="1941"/>
        <v>386540</v>
      </c>
      <c r="JT188" s="30">
        <f t="shared" ref="JT188" si="2877">+HS188/$N188</f>
        <v>0</v>
      </c>
      <c r="JU188" s="30">
        <f t="shared" ref="JU188" si="2878">+HT188/$N188</f>
        <v>0</v>
      </c>
      <c r="JV188" s="30">
        <f t="shared" ref="JV188" si="2879">+HU188/$N188</f>
        <v>0</v>
      </c>
      <c r="JW188" s="30">
        <f t="shared" ref="JW188" si="2880">+HV188/$N188</f>
        <v>0</v>
      </c>
      <c r="JX188" s="30">
        <f t="shared" ref="JX188" si="2881">+HW188/$N188</f>
        <v>0</v>
      </c>
      <c r="JY188" s="30">
        <f t="shared" ref="JY188" si="2882">+HX188/$N188</f>
        <v>0</v>
      </c>
      <c r="JZ188" s="30">
        <f t="shared" ref="JZ188" si="2883">+HY188/$N188</f>
        <v>0</v>
      </c>
      <c r="KA188" s="30">
        <f t="shared" ref="KA188" si="2884">+HZ188/$N188</f>
        <v>0</v>
      </c>
      <c r="KB188" s="30">
        <f t="shared" ref="KB188" si="2885">+IA188/$N188</f>
        <v>0</v>
      </c>
      <c r="KC188" s="30">
        <f t="shared" ref="KC188" si="2886">+IB188/$N188</f>
        <v>0</v>
      </c>
      <c r="KD188" s="30">
        <f t="shared" ref="KD188" si="2887">+IC188/$N188</f>
        <v>0</v>
      </c>
      <c r="KE188" s="30">
        <f t="shared" ref="KE188" si="2888">+ID188/$N188</f>
        <v>0</v>
      </c>
      <c r="KF188" s="30">
        <f t="shared" ref="KF188" si="2889">+IE188/$N188</f>
        <v>0</v>
      </c>
      <c r="KG188" s="30">
        <f t="shared" ref="KG188" si="2890">+IF188/$N188</f>
        <v>0</v>
      </c>
      <c r="KH188" s="30">
        <f t="shared" ref="KH188" si="2891">+IG188/$N188</f>
        <v>0</v>
      </c>
      <c r="KI188" s="30">
        <f t="shared" ref="KI188" si="2892">+IH188/$N188</f>
        <v>0</v>
      </c>
      <c r="KJ188" s="30">
        <f t="shared" ref="KJ188" si="2893">+II188/$N188</f>
        <v>0</v>
      </c>
      <c r="KK188" s="30">
        <f t="shared" ref="KK188" si="2894">+IJ188/$N188</f>
        <v>0</v>
      </c>
      <c r="KL188" s="30">
        <f t="shared" ref="KL188" si="2895">+IK188/$N188</f>
        <v>0</v>
      </c>
      <c r="KM188" s="30">
        <f t="shared" ref="KM188" si="2896">+IL188/$N188</f>
        <v>0</v>
      </c>
      <c r="KN188" s="30">
        <f t="shared" ref="KN188" si="2897">+IM188/$N188</f>
        <v>0</v>
      </c>
      <c r="KO188" s="30">
        <f t="shared" ref="KO188" si="2898">+IN188/$N188</f>
        <v>0</v>
      </c>
      <c r="KP188" s="30">
        <f t="shared" ref="KP188" si="2899">+IO188/$N188</f>
        <v>0</v>
      </c>
      <c r="KQ188" s="30">
        <f t="shared" ref="KQ188" si="2900">+IP188/$N188</f>
        <v>0</v>
      </c>
      <c r="KR188" s="30">
        <f t="shared" ref="KR188" si="2901">+IQ188/$N188</f>
        <v>0</v>
      </c>
      <c r="KS188" s="30">
        <f t="shared" ref="KS188" si="2902">+IR188/$N188</f>
        <v>0</v>
      </c>
      <c r="KT188" s="30">
        <f t="shared" ref="KT188" si="2903">+IS188/$N188</f>
        <v>0</v>
      </c>
      <c r="KU188" s="30">
        <f t="shared" ref="KU188" si="2904">+IT188/$N188</f>
        <v>0</v>
      </c>
      <c r="KV188" s="30">
        <f t="shared" ref="KV188" si="2905">+IU188/$N188</f>
        <v>0</v>
      </c>
      <c r="KW188" s="30">
        <f t="shared" ref="KW188" si="2906">+IV188/$N188</f>
        <v>0</v>
      </c>
      <c r="KX188" s="30">
        <f t="shared" ref="KX188" si="2907">+IW188/$N188</f>
        <v>0</v>
      </c>
      <c r="KY188" s="30">
        <f t="shared" ref="KY188" si="2908">+IX188/$N188</f>
        <v>0</v>
      </c>
      <c r="KZ188" s="30">
        <f t="shared" ref="KZ188:LI188" si="2909">+IY188/$N188</f>
        <v>0</v>
      </c>
      <c r="LA188" s="30">
        <f t="shared" si="2909"/>
        <v>0</v>
      </c>
      <c r="LB188" s="30">
        <f t="shared" si="2909"/>
        <v>0</v>
      </c>
      <c r="LC188" s="30">
        <f t="shared" si="2909"/>
        <v>0</v>
      </c>
      <c r="LD188" s="30">
        <f t="shared" si="2909"/>
        <v>0</v>
      </c>
      <c r="LE188" s="30">
        <f t="shared" si="2909"/>
        <v>0</v>
      </c>
      <c r="LF188" s="30">
        <f t="shared" si="2909"/>
        <v>0</v>
      </c>
      <c r="LG188" s="30">
        <f t="shared" si="2909"/>
        <v>0</v>
      </c>
      <c r="LH188" s="30">
        <f t="shared" si="2909"/>
        <v>0</v>
      </c>
      <c r="LI188" s="30">
        <f t="shared" si="2909"/>
        <v>0</v>
      </c>
      <c r="LJ188" s="30">
        <f t="shared" ref="LJ188" si="2910">+JI188/$N188</f>
        <v>0</v>
      </c>
      <c r="LK188" s="30">
        <f t="shared" ref="LK188:LS188" si="2911">+JJ188/$N188</f>
        <v>70</v>
      </c>
      <c r="LL188" s="30">
        <f t="shared" si="2911"/>
        <v>70</v>
      </c>
      <c r="LM188" s="30">
        <f t="shared" si="2911"/>
        <v>70</v>
      </c>
      <c r="LN188" s="30">
        <f t="shared" si="2911"/>
        <v>70</v>
      </c>
      <c r="LO188" s="30">
        <f t="shared" si="2911"/>
        <v>70</v>
      </c>
      <c r="LP188" s="30">
        <f t="shared" si="2911"/>
        <v>70</v>
      </c>
      <c r="LQ188" s="30">
        <f t="shared" si="2911"/>
        <v>70</v>
      </c>
      <c r="LR188" s="30">
        <f t="shared" si="2911"/>
        <v>70</v>
      </c>
      <c r="LS188" s="30">
        <f t="shared" si="2911"/>
        <v>70</v>
      </c>
      <c r="LT188" s="69">
        <f t="shared" si="1976"/>
        <v>70</v>
      </c>
      <c r="LU188" s="40">
        <f t="shared" si="1977"/>
        <v>70</v>
      </c>
      <c r="LV188" s="40">
        <f t="shared" si="1978"/>
        <v>0</v>
      </c>
    </row>
    <row r="189" spans="1:334" x14ac:dyDescent="0.25">
      <c r="A189" s="21">
        <f t="shared" si="1979"/>
        <v>188</v>
      </c>
      <c r="B189" s="22" t="s">
        <v>109</v>
      </c>
      <c r="C189" s="21" t="s">
        <v>618</v>
      </c>
      <c r="D189" s="22" t="s">
        <v>63</v>
      </c>
      <c r="E189" s="23"/>
      <c r="F189" s="21" t="s">
        <v>1086</v>
      </c>
      <c r="G189" s="32" t="s">
        <v>209</v>
      </c>
      <c r="H189" s="24" t="s">
        <v>1339</v>
      </c>
      <c r="I189" s="21" t="s">
        <v>197</v>
      </c>
      <c r="J189" s="94">
        <v>41420</v>
      </c>
      <c r="K189" s="94"/>
      <c r="L189" s="21" t="s">
        <v>275</v>
      </c>
      <c r="M189" s="51">
        <v>9817</v>
      </c>
      <c r="N189" s="51">
        <v>15118</v>
      </c>
      <c r="O189" s="26">
        <v>0</v>
      </c>
      <c r="P189" s="52">
        <v>0</v>
      </c>
      <c r="Q189" s="52">
        <v>0</v>
      </c>
      <c r="R189" s="52">
        <v>1000000</v>
      </c>
      <c r="S189" s="52">
        <v>1310000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0</v>
      </c>
      <c r="AN189" s="51">
        <v>0</v>
      </c>
      <c r="AO189" s="25">
        <v>0</v>
      </c>
      <c r="AP189" s="25">
        <v>0</v>
      </c>
      <c r="AQ189" s="25">
        <v>0</v>
      </c>
      <c r="AR189" s="25">
        <v>0</v>
      </c>
      <c r="AS189" s="25">
        <v>0</v>
      </c>
      <c r="AT189" s="25">
        <v>0</v>
      </c>
      <c r="AU189" s="25">
        <v>0</v>
      </c>
      <c r="AV189" s="25">
        <v>0</v>
      </c>
      <c r="AW189" s="25">
        <v>0</v>
      </c>
      <c r="AX189" s="25">
        <v>0</v>
      </c>
      <c r="AY189" s="25">
        <v>0</v>
      </c>
      <c r="AZ189" s="25">
        <v>0</v>
      </c>
      <c r="BA189" s="25">
        <v>0</v>
      </c>
      <c r="BB189" s="25">
        <v>0</v>
      </c>
      <c r="BC189" s="25">
        <v>0</v>
      </c>
      <c r="BD189" s="25">
        <v>0</v>
      </c>
      <c r="BE189" s="25">
        <v>0</v>
      </c>
      <c r="BF189" s="25">
        <v>0</v>
      </c>
      <c r="BG189" s="25">
        <v>0</v>
      </c>
      <c r="BH189" s="25">
        <v>0</v>
      </c>
      <c r="BI189" s="25">
        <v>0</v>
      </c>
      <c r="BJ189" s="25">
        <v>0</v>
      </c>
      <c r="BK189" s="25">
        <v>0</v>
      </c>
      <c r="BL189" s="25">
        <v>0</v>
      </c>
      <c r="BM189" s="25">
        <v>0</v>
      </c>
      <c r="BN189" s="25">
        <v>0</v>
      </c>
      <c r="BO189" s="75">
        <v>0</v>
      </c>
      <c r="BP189" s="28">
        <f t="shared" si="1902"/>
        <v>0</v>
      </c>
      <c r="BQ189" s="29">
        <f t="shared" si="2596"/>
        <v>0</v>
      </c>
      <c r="BR189" s="29">
        <f t="shared" si="2597"/>
        <v>0</v>
      </c>
      <c r="BS189" s="29">
        <f t="shared" si="2598"/>
        <v>101.86411327289396</v>
      </c>
      <c r="BT189" s="29">
        <f t="shared" si="2599"/>
        <v>133.44198838749108</v>
      </c>
      <c r="BU189" s="29">
        <f t="shared" si="2600"/>
        <v>0</v>
      </c>
      <c r="BV189" s="29">
        <f t="shared" si="2601"/>
        <v>0</v>
      </c>
      <c r="BW189" s="29">
        <f t="shared" si="2602"/>
        <v>0</v>
      </c>
      <c r="BX189" s="29">
        <f t="shared" si="2603"/>
        <v>0</v>
      </c>
      <c r="BY189" s="29">
        <f t="shared" si="2604"/>
        <v>0</v>
      </c>
      <c r="BZ189" s="29">
        <f t="shared" si="2605"/>
        <v>0</v>
      </c>
      <c r="CA189" s="29">
        <f t="shared" si="2606"/>
        <v>0</v>
      </c>
      <c r="CB189" s="29">
        <f t="shared" si="2607"/>
        <v>0</v>
      </c>
      <c r="CC189" s="29">
        <f t="shared" si="2608"/>
        <v>0</v>
      </c>
      <c r="CD189" s="29">
        <f t="shared" si="2609"/>
        <v>0</v>
      </c>
      <c r="CE189" s="29">
        <f t="shared" si="2610"/>
        <v>0</v>
      </c>
      <c r="CF189" s="29">
        <f t="shared" si="2611"/>
        <v>0</v>
      </c>
      <c r="CG189" s="29">
        <f t="shared" si="2612"/>
        <v>0</v>
      </c>
      <c r="CH189" s="29">
        <f t="shared" si="2613"/>
        <v>0</v>
      </c>
      <c r="CI189" s="29">
        <f t="shared" si="2614"/>
        <v>0</v>
      </c>
      <c r="CJ189" s="29">
        <f t="shared" si="2615"/>
        <v>0</v>
      </c>
      <c r="CK189" s="29">
        <f t="shared" si="2616"/>
        <v>0</v>
      </c>
      <c r="CL189" s="29">
        <f t="shared" si="2617"/>
        <v>0</v>
      </c>
      <c r="CM189" s="29">
        <f t="shared" si="2618"/>
        <v>0</v>
      </c>
      <c r="CN189" s="29">
        <f t="shared" si="2619"/>
        <v>0</v>
      </c>
      <c r="CO189" s="29">
        <f t="shared" si="2620"/>
        <v>0</v>
      </c>
      <c r="CP189" s="29">
        <f t="shared" si="2621"/>
        <v>0</v>
      </c>
      <c r="CQ189" s="29">
        <f t="shared" si="2622"/>
        <v>0</v>
      </c>
      <c r="CR189" s="29">
        <f t="shared" si="2592"/>
        <v>0</v>
      </c>
      <c r="CS189" s="29">
        <f t="shared" si="2335"/>
        <v>0</v>
      </c>
      <c r="CT189" s="29">
        <f t="shared" si="2335"/>
        <v>0</v>
      </c>
      <c r="CU189" s="29">
        <f t="shared" si="2335"/>
        <v>0</v>
      </c>
      <c r="CV189" s="29">
        <f t="shared" si="2335"/>
        <v>0</v>
      </c>
      <c r="CW189" s="29">
        <f t="shared" si="2335"/>
        <v>0</v>
      </c>
      <c r="CX189" s="29">
        <f t="shared" si="2623"/>
        <v>0</v>
      </c>
      <c r="CY189" s="29">
        <f t="shared" si="2623"/>
        <v>0</v>
      </c>
      <c r="CZ189" s="29">
        <f t="shared" si="2623"/>
        <v>0</v>
      </c>
      <c r="DA189" s="29">
        <f t="shared" si="2623"/>
        <v>0</v>
      </c>
      <c r="DB189" s="29">
        <f t="shared" si="2623"/>
        <v>0</v>
      </c>
      <c r="DC189" s="29">
        <f t="shared" si="2623"/>
        <v>0</v>
      </c>
      <c r="DD189" s="29">
        <f t="shared" si="2623"/>
        <v>0</v>
      </c>
      <c r="DE189" s="29">
        <f t="shared" si="2624"/>
        <v>0</v>
      </c>
      <c r="DF189" s="29">
        <f t="shared" si="2625"/>
        <v>0</v>
      </c>
      <c r="DG189" s="29">
        <f t="shared" si="2626"/>
        <v>0</v>
      </c>
      <c r="DH189" s="29">
        <f t="shared" si="2627"/>
        <v>0</v>
      </c>
      <c r="DI189" s="29">
        <f t="shared" si="2628"/>
        <v>0</v>
      </c>
      <c r="DJ189" s="29">
        <f t="shared" si="2629"/>
        <v>0</v>
      </c>
      <c r="DK189" s="29">
        <f t="shared" si="2629"/>
        <v>0</v>
      </c>
      <c r="DL189" s="29">
        <f t="shared" si="2629"/>
        <v>0</v>
      </c>
      <c r="DM189" s="29">
        <f t="shared" si="2629"/>
        <v>0</v>
      </c>
      <c r="DN189" s="29">
        <f t="shared" si="2746"/>
        <v>0</v>
      </c>
      <c r="DO189" s="29">
        <f t="shared" si="2746"/>
        <v>0</v>
      </c>
      <c r="DP189" s="29">
        <f t="shared" si="2746"/>
        <v>0</v>
      </c>
      <c r="DQ189" s="105">
        <f t="shared" si="2630"/>
        <v>0</v>
      </c>
      <c r="DR189" s="51">
        <v>0</v>
      </c>
      <c r="DS189" s="51">
        <v>362832</v>
      </c>
      <c r="DT189" s="51">
        <v>1814160</v>
      </c>
      <c r="DU189" s="51">
        <v>1814160</v>
      </c>
      <c r="DV189" s="51">
        <v>1814160</v>
      </c>
      <c r="DW189" s="51"/>
      <c r="DX189" s="51"/>
      <c r="DY189" s="51"/>
      <c r="DZ189" s="51"/>
      <c r="EA189" s="51"/>
      <c r="EB189" s="51"/>
      <c r="EC189" s="51"/>
      <c r="ED189" s="51"/>
      <c r="EE189" s="51">
        <v>0</v>
      </c>
      <c r="EF189" s="51">
        <v>0</v>
      </c>
      <c r="EG189" s="51">
        <v>0</v>
      </c>
      <c r="EH189" s="51">
        <v>0</v>
      </c>
      <c r="EI189" s="51">
        <v>0</v>
      </c>
      <c r="EJ189" s="51">
        <v>0</v>
      </c>
      <c r="EK189" s="51">
        <v>0</v>
      </c>
      <c r="EL189" s="51">
        <v>0</v>
      </c>
      <c r="EM189" s="51">
        <v>0</v>
      </c>
      <c r="EN189" s="51">
        <v>0</v>
      </c>
      <c r="EO189" s="51">
        <v>0</v>
      </c>
      <c r="EP189" s="25">
        <v>0</v>
      </c>
      <c r="EQ189" s="25">
        <v>0</v>
      </c>
      <c r="ER189" s="25">
        <v>0</v>
      </c>
      <c r="ES189" s="25">
        <v>0</v>
      </c>
      <c r="ET189" s="25">
        <v>0</v>
      </c>
      <c r="EU189" s="25">
        <v>0</v>
      </c>
      <c r="EV189" s="25">
        <v>0</v>
      </c>
      <c r="EW189" s="25">
        <v>0</v>
      </c>
      <c r="EX189" s="25">
        <v>0</v>
      </c>
      <c r="EY189" s="25">
        <v>0</v>
      </c>
      <c r="EZ189" s="25">
        <v>0</v>
      </c>
      <c r="FA189" s="25">
        <v>0</v>
      </c>
      <c r="FB189" s="25">
        <v>0</v>
      </c>
      <c r="FC189" s="25">
        <v>0</v>
      </c>
      <c r="FD189" s="25">
        <v>0</v>
      </c>
      <c r="FE189" s="25">
        <v>0</v>
      </c>
      <c r="FF189" s="25">
        <v>0</v>
      </c>
      <c r="FG189" s="25">
        <v>0</v>
      </c>
      <c r="FH189" s="25">
        <v>0</v>
      </c>
      <c r="FI189" s="25">
        <v>0</v>
      </c>
      <c r="FJ189" s="25">
        <v>0</v>
      </c>
      <c r="FK189" s="25">
        <v>0</v>
      </c>
      <c r="FL189" s="25">
        <v>0</v>
      </c>
      <c r="FM189" s="25">
        <v>0</v>
      </c>
      <c r="FN189" s="25">
        <v>0</v>
      </c>
      <c r="FO189" s="25">
        <v>0</v>
      </c>
      <c r="FP189" s="25">
        <v>0</v>
      </c>
      <c r="FQ189" s="75">
        <v>0</v>
      </c>
      <c r="FR189" s="28">
        <f t="shared" si="1903"/>
        <v>0</v>
      </c>
      <c r="FS189" s="51">
        <v>0</v>
      </c>
      <c r="FT189" s="51">
        <v>0</v>
      </c>
      <c r="FU189" s="51">
        <v>0</v>
      </c>
      <c r="FV189" s="51">
        <v>0</v>
      </c>
      <c r="FW189" s="51">
        <v>0</v>
      </c>
      <c r="FX189" s="51">
        <v>0</v>
      </c>
      <c r="FY189" s="51">
        <v>0</v>
      </c>
      <c r="FZ189" s="51">
        <v>0</v>
      </c>
      <c r="GA189" s="51">
        <v>0</v>
      </c>
      <c r="GB189" s="51">
        <v>0</v>
      </c>
      <c r="GC189" s="51">
        <v>0</v>
      </c>
      <c r="GD189" s="51">
        <v>0</v>
      </c>
      <c r="GE189" s="51">
        <v>0</v>
      </c>
      <c r="GF189" s="51">
        <v>0</v>
      </c>
      <c r="GG189" s="51">
        <v>0</v>
      </c>
      <c r="GH189" s="51">
        <v>0</v>
      </c>
      <c r="GI189" s="51">
        <v>0</v>
      </c>
      <c r="GJ189" s="51">
        <v>0</v>
      </c>
      <c r="GK189" s="51">
        <v>0</v>
      </c>
      <c r="GL189" s="51">
        <v>0</v>
      </c>
      <c r="GM189" s="51">
        <v>0</v>
      </c>
      <c r="GN189" s="51">
        <v>0</v>
      </c>
      <c r="GO189" s="51">
        <v>0</v>
      </c>
      <c r="GP189" s="51">
        <v>0</v>
      </c>
      <c r="GQ189" s="25">
        <v>0</v>
      </c>
      <c r="GR189" s="25">
        <v>0</v>
      </c>
      <c r="GS189" s="25">
        <v>0</v>
      </c>
      <c r="GT189" s="25">
        <v>0</v>
      </c>
      <c r="GU189" s="25">
        <v>0</v>
      </c>
      <c r="GV189" s="25">
        <v>0</v>
      </c>
      <c r="GW189" s="25">
        <v>0</v>
      </c>
      <c r="GX189" s="25">
        <v>0</v>
      </c>
      <c r="GY189" s="25">
        <v>0</v>
      </c>
      <c r="GZ189" s="25">
        <v>0</v>
      </c>
      <c r="HA189" s="25">
        <v>0</v>
      </c>
      <c r="HB189" s="25">
        <v>0</v>
      </c>
      <c r="HC189" s="75">
        <v>0</v>
      </c>
      <c r="HD189" s="75">
        <v>0</v>
      </c>
      <c r="HE189" s="75">
        <v>0</v>
      </c>
      <c r="HF189" s="75">
        <v>0</v>
      </c>
      <c r="HG189" s="75">
        <v>0</v>
      </c>
      <c r="HH189" s="75">
        <v>0</v>
      </c>
      <c r="HI189" s="75">
        <v>0</v>
      </c>
      <c r="HJ189" s="75">
        <v>0</v>
      </c>
      <c r="HK189" s="75">
        <v>0</v>
      </c>
      <c r="HL189" s="75">
        <v>0</v>
      </c>
      <c r="HM189" s="75">
        <v>0</v>
      </c>
      <c r="HN189" s="75">
        <v>0</v>
      </c>
      <c r="HO189" s="75">
        <v>0</v>
      </c>
      <c r="HP189" s="75">
        <v>0</v>
      </c>
      <c r="HQ189" s="75">
        <v>0</v>
      </c>
      <c r="HR189" s="75">
        <v>0</v>
      </c>
      <c r="HS189" s="51">
        <f t="shared" si="2470"/>
        <v>0</v>
      </c>
      <c r="HT189" s="51">
        <f t="shared" si="2471"/>
        <v>362832</v>
      </c>
      <c r="HU189" s="51">
        <f t="shared" si="2472"/>
        <v>1814160</v>
      </c>
      <c r="HV189" s="51">
        <f t="shared" si="2473"/>
        <v>1814160</v>
      </c>
      <c r="HW189" s="51">
        <f t="shared" si="2474"/>
        <v>1814160</v>
      </c>
      <c r="HX189" s="51">
        <f t="shared" si="2475"/>
        <v>0</v>
      </c>
      <c r="HY189" s="51">
        <f t="shared" si="2476"/>
        <v>0</v>
      </c>
      <c r="HZ189" s="51">
        <f t="shared" si="2477"/>
        <v>0</v>
      </c>
      <c r="IA189" s="51">
        <f t="shared" si="2478"/>
        <v>0</v>
      </c>
      <c r="IB189" s="51">
        <f t="shared" si="2479"/>
        <v>0</v>
      </c>
      <c r="IC189" s="51">
        <f t="shared" si="2480"/>
        <v>0</v>
      </c>
      <c r="ID189" s="51">
        <f t="shared" si="2481"/>
        <v>0</v>
      </c>
      <c r="IE189" s="51">
        <f t="shared" si="2482"/>
        <v>0</v>
      </c>
      <c r="IF189" s="51">
        <f t="shared" si="2483"/>
        <v>0</v>
      </c>
      <c r="IG189" s="51">
        <f t="shared" si="2484"/>
        <v>0</v>
      </c>
      <c r="IH189" s="51">
        <f t="shared" si="2485"/>
        <v>0</v>
      </c>
      <c r="II189" s="51">
        <f t="shared" si="2486"/>
        <v>0</v>
      </c>
      <c r="IJ189" s="51">
        <f t="shared" si="2487"/>
        <v>0</v>
      </c>
      <c r="IK189" s="51">
        <f t="shared" si="2488"/>
        <v>0</v>
      </c>
      <c r="IL189" s="51">
        <f t="shared" si="2489"/>
        <v>0</v>
      </c>
      <c r="IM189" s="51">
        <f t="shared" si="2490"/>
        <v>0</v>
      </c>
      <c r="IN189" s="51">
        <f t="shared" si="2491"/>
        <v>0</v>
      </c>
      <c r="IO189" s="51">
        <f t="shared" si="2492"/>
        <v>0</v>
      </c>
      <c r="IP189" s="51">
        <f t="shared" si="2493"/>
        <v>0</v>
      </c>
      <c r="IQ189" s="51">
        <f t="shared" si="2631"/>
        <v>0</v>
      </c>
      <c r="IR189" s="51">
        <f t="shared" si="2632"/>
        <v>0</v>
      </c>
      <c r="IS189" s="51">
        <f t="shared" si="2340"/>
        <v>0</v>
      </c>
      <c r="IT189" s="51">
        <f t="shared" si="2341"/>
        <v>0</v>
      </c>
      <c r="IU189" s="51">
        <f t="shared" si="2342"/>
        <v>0</v>
      </c>
      <c r="IV189" s="51">
        <f t="shared" si="2343"/>
        <v>0</v>
      </c>
      <c r="IW189" s="51">
        <f t="shared" si="2745"/>
        <v>0</v>
      </c>
      <c r="IX189" s="25">
        <f t="shared" si="2344"/>
        <v>0</v>
      </c>
      <c r="IY189" s="25">
        <f t="shared" si="2633"/>
        <v>0</v>
      </c>
      <c r="IZ189" s="25">
        <f t="shared" si="2634"/>
        <v>0</v>
      </c>
      <c r="JA189" s="25">
        <f t="shared" si="2502"/>
        <v>0</v>
      </c>
      <c r="JB189" s="25">
        <f t="shared" si="2498"/>
        <v>0</v>
      </c>
      <c r="JC189" s="25">
        <f t="shared" si="2499"/>
        <v>0</v>
      </c>
      <c r="JD189" s="25">
        <f t="shared" si="1892"/>
        <v>0</v>
      </c>
      <c r="JE189" s="25">
        <f t="shared" si="1893"/>
        <v>0</v>
      </c>
      <c r="JF189" s="25">
        <f t="shared" si="2712"/>
        <v>0</v>
      </c>
      <c r="JG189" s="25">
        <f t="shared" si="2713"/>
        <v>0</v>
      </c>
      <c r="JH189" s="25">
        <f t="shared" si="2832"/>
        <v>0</v>
      </c>
      <c r="JI189" s="25">
        <f t="shared" si="2833"/>
        <v>0</v>
      </c>
      <c r="JJ189" s="25">
        <f t="shared" si="2494"/>
        <v>0</v>
      </c>
      <c r="JK189" s="25">
        <f t="shared" si="2495"/>
        <v>0</v>
      </c>
      <c r="JL189" s="25">
        <f t="shared" si="2496"/>
        <v>0</v>
      </c>
      <c r="JM189" s="25">
        <f t="shared" si="2497"/>
        <v>0</v>
      </c>
      <c r="JN189" s="25">
        <f t="shared" si="2338"/>
        <v>0</v>
      </c>
      <c r="JO189" s="25">
        <f t="shared" si="2339"/>
        <v>0</v>
      </c>
      <c r="JP189" s="25">
        <f t="shared" si="2593"/>
        <v>0</v>
      </c>
      <c r="JQ189" s="25">
        <f t="shared" si="2594"/>
        <v>0</v>
      </c>
      <c r="JR189" s="25">
        <f t="shared" si="2595"/>
        <v>0</v>
      </c>
      <c r="JS189" s="28">
        <f t="shared" si="1941"/>
        <v>0</v>
      </c>
      <c r="JT189" s="30">
        <f t="shared" si="2301"/>
        <v>0</v>
      </c>
      <c r="JU189" s="30">
        <f t="shared" si="2302"/>
        <v>24</v>
      </c>
      <c r="JV189" s="30">
        <f t="shared" si="2303"/>
        <v>120</v>
      </c>
      <c r="JW189" s="30">
        <f t="shared" si="2304"/>
        <v>120</v>
      </c>
      <c r="JX189" s="30">
        <f t="shared" si="2305"/>
        <v>120</v>
      </c>
      <c r="JY189" s="30">
        <f t="shared" si="2306"/>
        <v>0</v>
      </c>
      <c r="JZ189" s="30">
        <f t="shared" si="2307"/>
        <v>0</v>
      </c>
      <c r="KA189" s="30">
        <f t="shared" si="2308"/>
        <v>0</v>
      </c>
      <c r="KB189" s="30">
        <f t="shared" si="2309"/>
        <v>0</v>
      </c>
      <c r="KC189" s="30">
        <f t="shared" si="2310"/>
        <v>0</v>
      </c>
      <c r="KD189" s="30">
        <f t="shared" si="2311"/>
        <v>0</v>
      </c>
      <c r="KE189" s="30">
        <f t="shared" si="2312"/>
        <v>0</v>
      </c>
      <c r="KF189" s="30">
        <f t="shared" si="2313"/>
        <v>0</v>
      </c>
      <c r="KG189" s="30">
        <f t="shared" si="2314"/>
        <v>0</v>
      </c>
      <c r="KH189" s="30">
        <f t="shared" si="2315"/>
        <v>0</v>
      </c>
      <c r="KI189" s="30">
        <f t="shared" si="2316"/>
        <v>0</v>
      </c>
      <c r="KJ189" s="30">
        <f t="shared" si="2317"/>
        <v>0</v>
      </c>
      <c r="KK189" s="30">
        <f t="shared" si="2318"/>
        <v>0</v>
      </c>
      <c r="KL189" s="30">
        <f t="shared" si="2319"/>
        <v>0</v>
      </c>
      <c r="KM189" s="30">
        <f t="shared" si="2320"/>
        <v>0</v>
      </c>
      <c r="KN189" s="30">
        <f t="shared" si="2321"/>
        <v>0</v>
      </c>
      <c r="KO189" s="30">
        <f t="shared" si="2322"/>
        <v>0</v>
      </c>
      <c r="KP189" s="30">
        <f t="shared" si="2323"/>
        <v>0</v>
      </c>
      <c r="KQ189" s="30">
        <f t="shared" si="2324"/>
        <v>0</v>
      </c>
      <c r="KR189" s="30">
        <f t="shared" si="2325"/>
        <v>0</v>
      </c>
      <c r="KS189" s="30">
        <f t="shared" si="2326"/>
        <v>0</v>
      </c>
      <c r="KT189" s="30">
        <f t="shared" si="2327"/>
        <v>0</v>
      </c>
      <c r="KU189" s="30">
        <f t="shared" si="2328"/>
        <v>0</v>
      </c>
      <c r="KV189" s="30">
        <f t="shared" si="2329"/>
        <v>0</v>
      </c>
      <c r="KW189" s="30">
        <f t="shared" si="2330"/>
        <v>0</v>
      </c>
      <c r="KX189" s="30">
        <f t="shared" si="2331"/>
        <v>0</v>
      </c>
      <c r="KY189" s="30">
        <f t="shared" si="2332"/>
        <v>0</v>
      </c>
      <c r="KZ189" s="30">
        <f t="shared" si="2333"/>
        <v>0</v>
      </c>
      <c r="LA189" s="30">
        <f t="shared" si="2334"/>
        <v>0</v>
      </c>
      <c r="LB189" s="30">
        <f t="shared" si="2334"/>
        <v>0</v>
      </c>
      <c r="LC189" s="30">
        <f t="shared" si="2334"/>
        <v>0</v>
      </c>
      <c r="LD189" s="30">
        <f t="shared" si="2334"/>
        <v>0</v>
      </c>
      <c r="LE189" s="30">
        <f t="shared" si="2503"/>
        <v>0</v>
      </c>
      <c r="LF189" s="30">
        <f t="shared" si="2503"/>
        <v>0</v>
      </c>
      <c r="LG189" s="30">
        <f t="shared" si="2503"/>
        <v>0</v>
      </c>
      <c r="LH189" s="30">
        <f t="shared" si="2503"/>
        <v>0</v>
      </c>
      <c r="LI189" s="30">
        <f t="shared" si="2503"/>
        <v>0</v>
      </c>
      <c r="LJ189" s="30">
        <f t="shared" si="2747"/>
        <v>0</v>
      </c>
      <c r="LK189" s="30">
        <f t="shared" si="2747"/>
        <v>0</v>
      </c>
      <c r="LL189" s="30">
        <f t="shared" si="2747"/>
        <v>0</v>
      </c>
      <c r="LM189" s="30">
        <f t="shared" si="2747"/>
        <v>0</v>
      </c>
      <c r="LN189" s="30">
        <f t="shared" si="2747"/>
        <v>0</v>
      </c>
      <c r="LO189" s="30">
        <f t="shared" si="2747"/>
        <v>0</v>
      </c>
      <c r="LP189" s="30">
        <f t="shared" si="2747"/>
        <v>0</v>
      </c>
      <c r="LQ189" s="30">
        <f t="shared" si="2747"/>
        <v>0</v>
      </c>
      <c r="LR189" s="30">
        <f t="shared" si="2748"/>
        <v>0</v>
      </c>
      <c r="LS189" s="30">
        <f t="shared" si="2748"/>
        <v>0</v>
      </c>
      <c r="LT189" s="69">
        <f t="shared" si="1976"/>
        <v>0</v>
      </c>
      <c r="LU189" s="40">
        <f t="shared" si="1977"/>
        <v>0</v>
      </c>
      <c r="LV189" s="40">
        <f t="shared" si="1978"/>
        <v>0</v>
      </c>
    </row>
    <row r="190" spans="1:334" x14ac:dyDescent="0.25">
      <c r="A190" s="21">
        <f t="shared" si="1979"/>
        <v>189</v>
      </c>
      <c r="B190" s="22" t="s">
        <v>109</v>
      </c>
      <c r="C190" s="21" t="s">
        <v>618</v>
      </c>
      <c r="D190" s="22" t="s">
        <v>63</v>
      </c>
      <c r="E190" s="23" t="s">
        <v>802</v>
      </c>
      <c r="F190" s="21" t="s">
        <v>1049</v>
      </c>
      <c r="G190" s="23" t="s">
        <v>363</v>
      </c>
      <c r="H190" s="24" t="s">
        <v>1341</v>
      </c>
      <c r="I190" s="21" t="s">
        <v>197</v>
      </c>
      <c r="J190" s="94">
        <v>41494</v>
      </c>
      <c r="K190" s="94">
        <v>43525</v>
      </c>
      <c r="L190" s="21" t="s">
        <v>275</v>
      </c>
      <c r="M190" s="51">
        <v>9817</v>
      </c>
      <c r="N190" s="51">
        <v>14038</v>
      </c>
      <c r="O190" s="26">
        <v>9.5000000000000001E-2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39">
        <v>0</v>
      </c>
      <c r="Z190" s="39">
        <v>0</v>
      </c>
      <c r="AA190" s="23"/>
      <c r="AB190" s="23"/>
      <c r="AC190" s="23"/>
      <c r="AD190" s="39">
        <v>0</v>
      </c>
      <c r="AE190" s="39">
        <v>0</v>
      </c>
      <c r="AF190" s="39">
        <v>8854000</v>
      </c>
      <c r="AG190" s="39">
        <v>8089000</v>
      </c>
      <c r="AH190" s="39">
        <v>14028919</v>
      </c>
      <c r="AI190" s="39">
        <v>10845826.200000001</v>
      </c>
      <c r="AJ190" s="39">
        <v>10059091</v>
      </c>
      <c r="AK190" s="39">
        <v>11857051</v>
      </c>
      <c r="AL190" s="39">
        <v>5898885</v>
      </c>
      <c r="AM190" s="39">
        <v>9134644</v>
      </c>
      <c r="AN190" s="39">
        <v>11671148</v>
      </c>
      <c r="AO190" s="39">
        <v>14283749</v>
      </c>
      <c r="AP190" s="39">
        <v>10911590</v>
      </c>
      <c r="AQ190" s="39">
        <v>14373986</v>
      </c>
      <c r="AR190" s="39">
        <v>12290903</v>
      </c>
      <c r="AS190" s="39">
        <v>11109073.65</v>
      </c>
      <c r="AT190" s="39">
        <v>15840112.01</v>
      </c>
      <c r="AU190" s="25">
        <v>15184105.019856615</v>
      </c>
      <c r="AV190" s="25">
        <v>10266988.692724898</v>
      </c>
      <c r="AW190" s="25">
        <v>15139443.09</v>
      </c>
      <c r="AX190" s="25">
        <v>9150582.2599999998</v>
      </c>
      <c r="AY190" s="25">
        <v>12766376.6</v>
      </c>
      <c r="AZ190" s="25">
        <v>14992417</v>
      </c>
      <c r="BA190" s="25">
        <v>17509868</v>
      </c>
      <c r="BB190" s="25">
        <v>16110500</v>
      </c>
      <c r="BC190" s="25">
        <v>20055509</v>
      </c>
      <c r="BD190" s="75">
        <v>15661301</v>
      </c>
      <c r="BE190" s="75">
        <v>13603116</v>
      </c>
      <c r="BF190" s="75">
        <v>22100417</v>
      </c>
      <c r="BG190" s="75">
        <v>12730571</v>
      </c>
      <c r="BH190" s="75">
        <v>19067880.420000002</v>
      </c>
      <c r="BI190" s="75">
        <v>14330334</v>
      </c>
      <c r="BJ190" s="75">
        <v>10001390</v>
      </c>
      <c r="BK190" s="75">
        <v>13144814</v>
      </c>
      <c r="BL190" s="75">
        <v>15865495</v>
      </c>
      <c r="BM190" s="75">
        <v>14517543</v>
      </c>
      <c r="BN190" s="75">
        <v>17475265</v>
      </c>
      <c r="BO190" s="75">
        <v>14165508</v>
      </c>
      <c r="BP190" s="28">
        <f t="shared" si="1902"/>
        <v>15505952.75</v>
      </c>
      <c r="BQ190" s="29">
        <f t="shared" si="2596"/>
        <v>0</v>
      </c>
      <c r="BR190" s="29">
        <f t="shared" si="2597"/>
        <v>0</v>
      </c>
      <c r="BS190" s="29">
        <f t="shared" si="2598"/>
        <v>0</v>
      </c>
      <c r="BT190" s="29">
        <f t="shared" si="2599"/>
        <v>0</v>
      </c>
      <c r="BU190" s="29">
        <f t="shared" si="2600"/>
        <v>0</v>
      </c>
      <c r="BV190" s="29">
        <f t="shared" si="2601"/>
        <v>0</v>
      </c>
      <c r="BW190" s="29">
        <f t="shared" si="2602"/>
        <v>0</v>
      </c>
      <c r="BX190" s="29">
        <f t="shared" si="2603"/>
        <v>0</v>
      </c>
      <c r="BY190" s="29">
        <f t="shared" si="2604"/>
        <v>0</v>
      </c>
      <c r="BZ190" s="29">
        <f t="shared" si="2605"/>
        <v>0</v>
      </c>
      <c r="CA190" s="29">
        <f t="shared" si="2606"/>
        <v>0</v>
      </c>
      <c r="CB190" s="29">
        <f t="shared" si="2607"/>
        <v>0</v>
      </c>
      <c r="CC190" s="29">
        <f t="shared" si="2608"/>
        <v>0</v>
      </c>
      <c r="CD190" s="29">
        <f t="shared" si="2609"/>
        <v>0</v>
      </c>
      <c r="CE190" s="29">
        <f t="shared" si="2610"/>
        <v>0</v>
      </c>
      <c r="CF190" s="29">
        <f t="shared" si="2611"/>
        <v>0</v>
      </c>
      <c r="CG190" s="29">
        <f t="shared" si="2612"/>
        <v>901.9048589182031</v>
      </c>
      <c r="CH190" s="29">
        <f t="shared" si="2613"/>
        <v>823.97881226443928</v>
      </c>
      <c r="CI190" s="29">
        <f t="shared" si="2614"/>
        <v>1429.0433941122542</v>
      </c>
      <c r="CJ190" s="29">
        <f t="shared" si="2615"/>
        <v>1104.8004685749211</v>
      </c>
      <c r="CK190" s="29">
        <f t="shared" si="2616"/>
        <v>1024.6603850463482</v>
      </c>
      <c r="CL190" s="29">
        <f t="shared" si="2617"/>
        <v>1207.8079861464805</v>
      </c>
      <c r="CM190" s="29">
        <f t="shared" si="2618"/>
        <v>600.88468982377503</v>
      </c>
      <c r="CN190" s="29">
        <f t="shared" si="2619"/>
        <v>930.49241112356117</v>
      </c>
      <c r="CO190" s="29">
        <f t="shared" si="2620"/>
        <v>1188.8711418967098</v>
      </c>
      <c r="CP190" s="29">
        <f t="shared" si="2621"/>
        <v>1455.0014260975859</v>
      </c>
      <c r="CQ190" s="29">
        <f t="shared" si="2622"/>
        <v>1111.499439747377</v>
      </c>
      <c r="CR190" s="29">
        <f t="shared" si="2592"/>
        <v>1464.1933380869918</v>
      </c>
      <c r="CS190" s="29">
        <f t="shared" si="2335"/>
        <v>1252.0019354181522</v>
      </c>
      <c r="CT190" s="29">
        <f t="shared" si="2335"/>
        <v>1131.6159366405216</v>
      </c>
      <c r="CU190" s="29">
        <f t="shared" si="2335"/>
        <v>1613.538964041968</v>
      </c>
      <c r="CV190" s="29">
        <f t="shared" si="2335"/>
        <v>1546.7153936901921</v>
      </c>
      <c r="CW190" s="29">
        <f t="shared" si="2335"/>
        <v>1045.8376991672505</v>
      </c>
      <c r="CX190" s="29">
        <f t="shared" si="2623"/>
        <v>1542.1659458082918</v>
      </c>
      <c r="CY190" s="29">
        <f t="shared" si="2623"/>
        <v>932.11594784557394</v>
      </c>
      <c r="CZ190" s="29">
        <f t="shared" si="2623"/>
        <v>1300.4356320668228</v>
      </c>
      <c r="DA190" s="29">
        <f t="shared" si="2623"/>
        <v>1527.189263522461</v>
      </c>
      <c r="DB190" s="29">
        <f t="shared" si="2623"/>
        <v>1783.6271773454212</v>
      </c>
      <c r="DC190" s="29">
        <f t="shared" si="2623"/>
        <v>1641.0817968829581</v>
      </c>
      <c r="DD190" s="29">
        <f t="shared" si="2623"/>
        <v>2042.9366405215442</v>
      </c>
      <c r="DE190" s="29">
        <f t="shared" si="2624"/>
        <v>1595.3245390648874</v>
      </c>
      <c r="DF190" s="29">
        <f t="shared" si="2625"/>
        <v>1385.6693490883163</v>
      </c>
      <c r="DG190" s="29">
        <f t="shared" si="2626"/>
        <v>2251.2393806661912</v>
      </c>
      <c r="DH190" s="29">
        <f t="shared" si="2627"/>
        <v>1296.7883263726189</v>
      </c>
      <c r="DI190" s="29">
        <f t="shared" si="2628"/>
        <v>1942.332730976877</v>
      </c>
      <c r="DJ190" s="29">
        <f t="shared" si="2629"/>
        <v>1459.7467658144035</v>
      </c>
      <c r="DK190" s="29">
        <f t="shared" si="2629"/>
        <v>1018.7827238463889</v>
      </c>
      <c r="DL190" s="29">
        <f t="shared" si="2629"/>
        <v>1338.9848222471223</v>
      </c>
      <c r="DM190" s="29">
        <f t="shared" si="2629"/>
        <v>1616.1245798105329</v>
      </c>
      <c r="DN190" s="29">
        <f t="shared" si="2746"/>
        <v>1478.8166445961087</v>
      </c>
      <c r="DO190" s="29">
        <f t="shared" si="2746"/>
        <v>1780.1023734338391</v>
      </c>
      <c r="DP190" s="29">
        <f t="shared" si="2746"/>
        <v>1442.9569114800856</v>
      </c>
      <c r="DQ190" s="105">
        <f t="shared" si="2630"/>
        <v>1579.5001273301416</v>
      </c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39"/>
      <c r="EH190" s="39">
        <v>1276210</v>
      </c>
      <c r="EI190" s="39">
        <v>1276210</v>
      </c>
      <c r="EJ190" s="39">
        <v>1276210</v>
      </c>
      <c r="EK190" s="39">
        <v>1276210</v>
      </c>
      <c r="EL190" s="39">
        <v>1276210</v>
      </c>
      <c r="EM190" s="39">
        <v>1276210</v>
      </c>
      <c r="EN190" s="39">
        <v>1276210</v>
      </c>
      <c r="EO190" s="39">
        <v>1276210</v>
      </c>
      <c r="EP190" s="39">
        <v>1276210</v>
      </c>
      <c r="EQ190" s="39">
        <v>1276210</v>
      </c>
      <c r="ER190" s="39">
        <v>1276210</v>
      </c>
      <c r="ES190" s="25">
        <v>1279482</v>
      </c>
      <c r="ET190" s="25">
        <v>1374381</v>
      </c>
      <c r="EU190" s="25">
        <v>1374381</v>
      </c>
      <c r="EV190" s="25">
        <v>1374381</v>
      </c>
      <c r="EW190" s="25">
        <v>1374381</v>
      </c>
      <c r="EX190" s="25">
        <v>1374381</v>
      </c>
      <c r="EY190" s="25">
        <v>1374381</v>
      </c>
      <c r="EZ190" s="25">
        <v>1374381</v>
      </c>
      <c r="FA190" s="25">
        <v>1374381</v>
      </c>
      <c r="FB190" s="25">
        <v>1374381</v>
      </c>
      <c r="FC190" s="25">
        <v>1374381</v>
      </c>
      <c r="FD190" s="25">
        <v>1374381</v>
      </c>
      <c r="FE190" s="25">
        <v>1377548</v>
      </c>
      <c r="FF190" s="25">
        <v>1472550</v>
      </c>
      <c r="FG190" s="25">
        <v>1472550</v>
      </c>
      <c r="FH190" s="25">
        <v>1472550</v>
      </c>
      <c r="FI190" s="25">
        <v>1472550</v>
      </c>
      <c r="FJ190" s="25">
        <v>1472550</v>
      </c>
      <c r="FK190" s="25">
        <v>1472550</v>
      </c>
      <c r="FL190" s="25">
        <v>1472550</v>
      </c>
      <c r="FM190" s="25">
        <v>1472550</v>
      </c>
      <c r="FN190" s="25">
        <v>1472550</v>
      </c>
      <c r="FO190" s="25">
        <v>1472550</v>
      </c>
      <c r="FP190" s="25">
        <v>1472550</v>
      </c>
      <c r="FQ190" s="75">
        <v>1479675</v>
      </c>
      <c r="FR190" s="28">
        <f t="shared" si="1903"/>
        <v>1474331.25</v>
      </c>
      <c r="FS190" s="39">
        <v>0</v>
      </c>
      <c r="FT190" s="39">
        <v>0</v>
      </c>
      <c r="FU190" s="39">
        <v>0</v>
      </c>
      <c r="FV190" s="39">
        <v>0</v>
      </c>
      <c r="FW190" s="39">
        <v>0</v>
      </c>
      <c r="FX190" s="39">
        <v>0</v>
      </c>
      <c r="FY190" s="39">
        <v>0</v>
      </c>
      <c r="FZ190" s="39">
        <v>0</v>
      </c>
      <c r="GA190" s="39">
        <v>0</v>
      </c>
      <c r="GB190" s="39">
        <v>0</v>
      </c>
      <c r="GC190" s="39">
        <v>0</v>
      </c>
      <c r="GD190" s="39">
        <v>0</v>
      </c>
      <c r="GE190" s="39">
        <v>0</v>
      </c>
      <c r="GF190" s="39">
        <v>0</v>
      </c>
      <c r="GG190" s="39">
        <v>0</v>
      </c>
      <c r="GH190" s="39">
        <v>0</v>
      </c>
      <c r="GI190" s="51">
        <v>0</v>
      </c>
      <c r="GJ190" s="51">
        <v>0</v>
      </c>
      <c r="GK190" s="51">
        <v>56537.304999999935</v>
      </c>
      <c r="GL190" s="51">
        <v>0</v>
      </c>
      <c r="GM190" s="51">
        <v>0</v>
      </c>
      <c r="GN190" s="51">
        <v>0</v>
      </c>
      <c r="GO190" s="51">
        <v>0</v>
      </c>
      <c r="GP190" s="51">
        <v>0</v>
      </c>
      <c r="GQ190" s="25">
        <v>0</v>
      </c>
      <c r="GR190" s="25">
        <v>0</v>
      </c>
      <c r="GS190" s="25">
        <v>0</v>
      </c>
      <c r="GT190" s="25">
        <v>0</v>
      </c>
      <c r="GU190" s="25">
        <v>0</v>
      </c>
      <c r="GV190" s="25">
        <v>33142</v>
      </c>
      <c r="GW190" s="25">
        <v>0</v>
      </c>
      <c r="GX190" s="25">
        <v>0</v>
      </c>
      <c r="GY190" s="25">
        <v>0</v>
      </c>
      <c r="GZ190" s="33">
        <v>0</v>
      </c>
      <c r="HA190" s="33">
        <v>0</v>
      </c>
      <c r="HB190" s="33">
        <v>0</v>
      </c>
      <c r="HC190" s="101">
        <v>155524</v>
      </c>
      <c r="HD190" s="101">
        <v>155524</v>
      </c>
      <c r="HE190" s="101">
        <v>155524</v>
      </c>
      <c r="HF190" s="101">
        <v>120915</v>
      </c>
      <c r="HG190" s="101">
        <v>120915</v>
      </c>
      <c r="HH190" s="101">
        <v>120915</v>
      </c>
      <c r="HI190" s="101">
        <v>234247.33333333334</v>
      </c>
      <c r="HJ190" s="101">
        <v>234247.33333333334</v>
      </c>
      <c r="HK190" s="101">
        <v>234247.33333333334</v>
      </c>
      <c r="HL190" s="101">
        <v>0</v>
      </c>
      <c r="HM190" s="101">
        <v>0</v>
      </c>
      <c r="HN190" s="101">
        <v>0</v>
      </c>
      <c r="HO190" s="101">
        <v>42963</v>
      </c>
      <c r="HP190" s="101">
        <v>42963</v>
      </c>
      <c r="HQ190" s="101">
        <v>42963</v>
      </c>
      <c r="HR190" s="101">
        <v>0</v>
      </c>
      <c r="HS190" s="51">
        <f t="shared" si="2470"/>
        <v>0</v>
      </c>
      <c r="HT190" s="51">
        <f t="shared" si="2471"/>
        <v>0</v>
      </c>
      <c r="HU190" s="51">
        <f t="shared" si="2472"/>
        <v>0</v>
      </c>
      <c r="HV190" s="51">
        <f t="shared" si="2473"/>
        <v>0</v>
      </c>
      <c r="HW190" s="51">
        <f t="shared" si="2474"/>
        <v>0</v>
      </c>
      <c r="HX190" s="51">
        <f t="shared" si="2475"/>
        <v>0</v>
      </c>
      <c r="HY190" s="51">
        <f t="shared" si="2476"/>
        <v>0</v>
      </c>
      <c r="HZ190" s="51">
        <f t="shared" si="2477"/>
        <v>0</v>
      </c>
      <c r="IA190" s="51">
        <f t="shared" si="2478"/>
        <v>0</v>
      </c>
      <c r="IB190" s="51">
        <f t="shared" si="2479"/>
        <v>0</v>
      </c>
      <c r="IC190" s="51">
        <f t="shared" si="2480"/>
        <v>0</v>
      </c>
      <c r="ID190" s="51">
        <f t="shared" si="2481"/>
        <v>0</v>
      </c>
      <c r="IE190" s="51">
        <f t="shared" si="2482"/>
        <v>0</v>
      </c>
      <c r="IF190" s="51">
        <f t="shared" si="2483"/>
        <v>0</v>
      </c>
      <c r="IG190" s="51">
        <f t="shared" si="2484"/>
        <v>0</v>
      </c>
      <c r="IH190" s="51">
        <f t="shared" si="2485"/>
        <v>0</v>
      </c>
      <c r="II190" s="51">
        <f t="shared" si="2486"/>
        <v>1276210</v>
      </c>
      <c r="IJ190" s="51">
        <f t="shared" si="2487"/>
        <v>1276210</v>
      </c>
      <c r="IK190" s="51">
        <f t="shared" si="2488"/>
        <v>1332747.3049999999</v>
      </c>
      <c r="IL190" s="51">
        <f t="shared" si="2489"/>
        <v>1276210</v>
      </c>
      <c r="IM190" s="51">
        <f t="shared" si="2490"/>
        <v>1276210</v>
      </c>
      <c r="IN190" s="51">
        <f t="shared" si="2491"/>
        <v>1276210</v>
      </c>
      <c r="IO190" s="51">
        <f t="shared" si="2492"/>
        <v>1276210</v>
      </c>
      <c r="IP190" s="51">
        <f t="shared" si="2493"/>
        <v>1276210</v>
      </c>
      <c r="IQ190" s="51">
        <f t="shared" si="2631"/>
        <v>1276210</v>
      </c>
      <c r="IR190" s="51">
        <f t="shared" si="2632"/>
        <v>1276210</v>
      </c>
      <c r="IS190" s="51">
        <f t="shared" si="2340"/>
        <v>1276210</v>
      </c>
      <c r="IT190" s="51">
        <f t="shared" si="2341"/>
        <v>1279482</v>
      </c>
      <c r="IU190" s="51">
        <f t="shared" si="2342"/>
        <v>1374381</v>
      </c>
      <c r="IV190" s="51">
        <f t="shared" si="2343"/>
        <v>1407523</v>
      </c>
      <c r="IW190" s="51">
        <f t="shared" si="2745"/>
        <v>1374381</v>
      </c>
      <c r="IX190" s="25">
        <f t="shared" si="2344"/>
        <v>1374381</v>
      </c>
      <c r="IY190" s="25">
        <f t="shared" si="2633"/>
        <v>1374381</v>
      </c>
      <c r="IZ190" s="25">
        <f t="shared" si="2634"/>
        <v>1374381</v>
      </c>
      <c r="JA190" s="25">
        <f t="shared" si="2502"/>
        <v>1374381</v>
      </c>
      <c r="JB190" s="25">
        <f t="shared" si="2498"/>
        <v>1374381</v>
      </c>
      <c r="JC190" s="25">
        <f t="shared" si="2499"/>
        <v>1529905</v>
      </c>
      <c r="JD190" s="25">
        <f t="shared" si="1892"/>
        <v>1529905</v>
      </c>
      <c r="JE190" s="25">
        <f t="shared" si="1893"/>
        <v>1529905</v>
      </c>
      <c r="JF190" s="25">
        <f t="shared" si="2712"/>
        <v>1498463</v>
      </c>
      <c r="JG190" s="25">
        <f t="shared" si="2713"/>
        <v>1593465</v>
      </c>
      <c r="JH190" s="25">
        <f t="shared" si="2832"/>
        <v>1593465</v>
      </c>
      <c r="JI190" s="25">
        <f t="shared" si="2833"/>
        <v>1706797.3333333333</v>
      </c>
      <c r="JJ190" s="25">
        <f t="shared" si="2494"/>
        <v>1706797.3333333333</v>
      </c>
      <c r="JK190" s="25">
        <f t="shared" si="2495"/>
        <v>1706797.3333333333</v>
      </c>
      <c r="JL190" s="25">
        <f t="shared" ref="JL190:JL218" si="2912">+FK190+HL190</f>
        <v>1472550</v>
      </c>
      <c r="JM190" s="25">
        <f t="shared" ref="JM190:JM218" si="2913">+FL190+HM190</f>
        <v>1472550</v>
      </c>
      <c r="JN190" s="25">
        <f t="shared" si="2338"/>
        <v>1472550</v>
      </c>
      <c r="JO190" s="25">
        <f t="shared" si="2339"/>
        <v>1515513</v>
      </c>
      <c r="JP190" s="25">
        <f t="shared" si="2593"/>
        <v>1515513</v>
      </c>
      <c r="JQ190" s="25">
        <f t="shared" si="2594"/>
        <v>1515513</v>
      </c>
      <c r="JR190" s="25">
        <f t="shared" si="2595"/>
        <v>1479675</v>
      </c>
      <c r="JS190" s="28">
        <f t="shared" si="1941"/>
        <v>1506553.5</v>
      </c>
      <c r="JT190" s="39">
        <f t="shared" si="2301"/>
        <v>0</v>
      </c>
      <c r="JU190" s="39">
        <f t="shared" si="2302"/>
        <v>0</v>
      </c>
      <c r="JV190" s="39">
        <f t="shared" si="2303"/>
        <v>0</v>
      </c>
      <c r="JW190" s="39">
        <f t="shared" si="2304"/>
        <v>0</v>
      </c>
      <c r="JX190" s="39">
        <f t="shared" si="2305"/>
        <v>0</v>
      </c>
      <c r="JY190" s="39">
        <f t="shared" si="2306"/>
        <v>0</v>
      </c>
      <c r="JZ190" s="39">
        <f t="shared" si="2307"/>
        <v>0</v>
      </c>
      <c r="KA190" s="39">
        <f t="shared" si="2308"/>
        <v>0</v>
      </c>
      <c r="KB190" s="39">
        <f t="shared" si="2309"/>
        <v>0</v>
      </c>
      <c r="KC190" s="39">
        <f t="shared" si="2310"/>
        <v>0</v>
      </c>
      <c r="KD190" s="39">
        <f t="shared" si="2311"/>
        <v>0</v>
      </c>
      <c r="KE190" s="39">
        <f t="shared" si="2312"/>
        <v>0</v>
      </c>
      <c r="KF190" s="39">
        <f t="shared" si="2313"/>
        <v>0</v>
      </c>
      <c r="KG190" s="39">
        <f t="shared" si="2314"/>
        <v>0</v>
      </c>
      <c r="KH190" s="30">
        <f t="shared" si="2315"/>
        <v>0</v>
      </c>
      <c r="KI190" s="30">
        <f t="shared" si="2316"/>
        <v>0</v>
      </c>
      <c r="KJ190" s="30">
        <f t="shared" si="2317"/>
        <v>90.911098447072234</v>
      </c>
      <c r="KK190" s="30">
        <f t="shared" si="2318"/>
        <v>90.911098447072234</v>
      </c>
      <c r="KL190" s="30">
        <f t="shared" si="2319"/>
        <v>94.9385457330104</v>
      </c>
      <c r="KM190" s="30">
        <f t="shared" si="2320"/>
        <v>90.911098447072234</v>
      </c>
      <c r="KN190" s="30">
        <f t="shared" si="2321"/>
        <v>90.911098447072234</v>
      </c>
      <c r="KO190" s="30">
        <f t="shared" si="2322"/>
        <v>90.911098447072234</v>
      </c>
      <c r="KP190" s="30">
        <f t="shared" si="2323"/>
        <v>90.911098447072234</v>
      </c>
      <c r="KQ190" s="30">
        <f t="shared" si="2324"/>
        <v>90.911098447072234</v>
      </c>
      <c r="KR190" s="30">
        <f t="shared" si="2325"/>
        <v>90.911098447072234</v>
      </c>
      <c r="KS190" s="30">
        <f t="shared" si="2326"/>
        <v>90.911098447072234</v>
      </c>
      <c r="KT190" s="30">
        <f t="shared" si="2327"/>
        <v>90.911098447072234</v>
      </c>
      <c r="KU190" s="30">
        <f t="shared" si="2328"/>
        <v>91.144180082632857</v>
      </c>
      <c r="KV190" s="30">
        <f t="shared" si="2329"/>
        <v>97.904331101296478</v>
      </c>
      <c r="KW190" s="30">
        <f t="shared" si="2330"/>
        <v>100.26520871919077</v>
      </c>
      <c r="KX190" s="30">
        <f t="shared" si="2331"/>
        <v>97.904331101296478</v>
      </c>
      <c r="KY190" s="30">
        <f t="shared" si="2332"/>
        <v>97.904331101296478</v>
      </c>
      <c r="KZ190" s="30">
        <f t="shared" si="2333"/>
        <v>97.904331101296478</v>
      </c>
      <c r="LA190" s="30">
        <f t="shared" si="2334"/>
        <v>97.904331101296478</v>
      </c>
      <c r="LB190" s="30">
        <f t="shared" si="2334"/>
        <v>97.904331101296478</v>
      </c>
      <c r="LC190" s="30">
        <f t="shared" si="2334"/>
        <v>97.904331101296478</v>
      </c>
      <c r="LD190" s="30">
        <f t="shared" si="2334"/>
        <v>108.98311725316997</v>
      </c>
      <c r="LE190" s="30">
        <f t="shared" si="2503"/>
        <v>108.98311725316997</v>
      </c>
      <c r="LF190" s="30">
        <f t="shared" si="2503"/>
        <v>108.98311725316997</v>
      </c>
      <c r="LG190" s="30">
        <f t="shared" si="2503"/>
        <v>106.74333950705228</v>
      </c>
      <c r="LH190" s="30">
        <f t="shared" si="2503"/>
        <v>113.5108277532412</v>
      </c>
      <c r="LI190" s="30">
        <f t="shared" si="2503"/>
        <v>113.5108277532412</v>
      </c>
      <c r="LJ190" s="30">
        <f t="shared" si="2747"/>
        <v>121.58408130312959</v>
      </c>
      <c r="LK190" s="30">
        <f t="shared" si="2747"/>
        <v>121.58408130312959</v>
      </c>
      <c r="LL190" s="30">
        <f t="shared" si="2747"/>
        <v>121.58408130312959</v>
      </c>
      <c r="LM190" s="30">
        <f t="shared" si="2747"/>
        <v>104.89742128508334</v>
      </c>
      <c r="LN190" s="30">
        <f t="shared" si="2747"/>
        <v>104.89742128508334</v>
      </c>
      <c r="LO190" s="30">
        <f t="shared" si="2747"/>
        <v>104.89742128508334</v>
      </c>
      <c r="LP190" s="30">
        <f t="shared" si="2747"/>
        <v>107.95789998575296</v>
      </c>
      <c r="LQ190" s="30">
        <f t="shared" si="2747"/>
        <v>107.95789998575296</v>
      </c>
      <c r="LR190" s="30">
        <f t="shared" si="2748"/>
        <v>107.95789998575296</v>
      </c>
      <c r="LS190" s="30">
        <f t="shared" si="2748"/>
        <v>105.4049722182647</v>
      </c>
      <c r="LT190" s="69">
        <f t="shared" si="1976"/>
        <v>107.31966804388088</v>
      </c>
      <c r="LU190" s="40">
        <f t="shared" si="1977"/>
        <v>105.4049722182647</v>
      </c>
      <c r="LV190" s="40">
        <f t="shared" si="1978"/>
        <v>0</v>
      </c>
    </row>
    <row r="191" spans="1:334" x14ac:dyDescent="0.25">
      <c r="A191" s="21">
        <f t="shared" si="1979"/>
        <v>190</v>
      </c>
      <c r="B191" s="22" t="s">
        <v>109</v>
      </c>
      <c r="C191" s="21" t="s">
        <v>619</v>
      </c>
      <c r="D191" s="22" t="s">
        <v>17</v>
      </c>
      <c r="E191" s="23" t="s">
        <v>930</v>
      </c>
      <c r="F191" s="21" t="s">
        <v>1050</v>
      </c>
      <c r="G191" s="23" t="s">
        <v>130</v>
      </c>
      <c r="H191" s="24" t="s">
        <v>1403</v>
      </c>
      <c r="I191" s="21" t="s">
        <v>196</v>
      </c>
      <c r="J191" s="94">
        <v>41297</v>
      </c>
      <c r="K191" s="94">
        <v>43000</v>
      </c>
      <c r="L191" s="21" t="s">
        <v>275</v>
      </c>
      <c r="M191" s="51">
        <v>957</v>
      </c>
      <c r="N191" s="51">
        <v>1598</v>
      </c>
      <c r="O191" s="26">
        <v>0.15</v>
      </c>
      <c r="P191" s="52">
        <v>888338</v>
      </c>
      <c r="Q191" s="52">
        <v>891046.19</v>
      </c>
      <c r="R191" s="52">
        <v>837843.64999999991</v>
      </c>
      <c r="S191" s="52">
        <v>838497</v>
      </c>
      <c r="T191" s="51">
        <v>861891</v>
      </c>
      <c r="U191" s="51">
        <v>824346</v>
      </c>
      <c r="V191" s="51">
        <v>852928.9</v>
      </c>
      <c r="W191" s="51">
        <v>687848.24</v>
      </c>
      <c r="X191" s="51">
        <v>912372</v>
      </c>
      <c r="Y191" s="51">
        <v>796363</v>
      </c>
      <c r="Z191" s="51">
        <v>576843.71</v>
      </c>
      <c r="AA191" s="51">
        <v>602947</v>
      </c>
      <c r="AB191" s="51">
        <v>718297</v>
      </c>
      <c r="AC191" s="51">
        <v>906466.4</v>
      </c>
      <c r="AD191" s="51">
        <v>814463.95</v>
      </c>
      <c r="AE191" s="51">
        <v>910859.85</v>
      </c>
      <c r="AF191" s="51">
        <v>772229.2</v>
      </c>
      <c r="AG191" s="51">
        <v>474693.6</v>
      </c>
      <c r="AH191" s="51">
        <v>797106.1</v>
      </c>
      <c r="AI191" s="51">
        <v>700919.26</v>
      </c>
      <c r="AJ191" s="51">
        <v>930049.01</v>
      </c>
      <c r="AK191" s="51">
        <v>954926.52</v>
      </c>
      <c r="AL191" s="51">
        <v>587352</v>
      </c>
      <c r="AM191" s="51">
        <v>673563.9</v>
      </c>
      <c r="AN191" s="51">
        <v>707888.3</v>
      </c>
      <c r="AO191" s="51">
        <v>891554.9</v>
      </c>
      <c r="AP191" s="51">
        <v>703110.35</v>
      </c>
      <c r="AQ191" s="51">
        <v>963623.3</v>
      </c>
      <c r="AR191" s="51">
        <v>902134.45</v>
      </c>
      <c r="AS191" s="51">
        <v>704245.95</v>
      </c>
      <c r="AT191" s="51">
        <v>787751.92</v>
      </c>
      <c r="AU191" s="25">
        <v>818809.2493284581</v>
      </c>
      <c r="AV191" s="25">
        <v>666385.51461506973</v>
      </c>
      <c r="AW191" s="25">
        <v>950851.3</v>
      </c>
      <c r="AX191" s="25">
        <v>861103.16387856007</v>
      </c>
      <c r="AY191" s="25">
        <v>913763.21955072007</v>
      </c>
      <c r="AZ191" s="25">
        <v>807611.67</v>
      </c>
      <c r="BA191" s="25">
        <v>841199.55296017218</v>
      </c>
      <c r="BB191" s="25">
        <v>700409.7</v>
      </c>
      <c r="BC191" s="25">
        <v>947056.17</v>
      </c>
      <c r="BD191" s="75">
        <v>740941.77</v>
      </c>
      <c r="BE191" s="75">
        <v>631952.55000000005</v>
      </c>
      <c r="BF191" s="75">
        <v>829510.56</v>
      </c>
      <c r="BG191" s="75">
        <v>552293.31999999995</v>
      </c>
      <c r="BH191" s="75">
        <v>817609.66</v>
      </c>
      <c r="BI191" s="75">
        <v>747400.78</v>
      </c>
      <c r="BJ191" s="75">
        <v>528219.72</v>
      </c>
      <c r="BK191" s="75">
        <v>617039.84</v>
      </c>
      <c r="BL191" s="75">
        <v>746390.01</v>
      </c>
      <c r="BM191" s="75">
        <v>818984.18</v>
      </c>
      <c r="BN191" s="75">
        <v>699759.24</v>
      </c>
      <c r="BO191" s="75">
        <v>210893.12</v>
      </c>
      <c r="BP191" s="28">
        <f t="shared" si="1902"/>
        <v>619006.63749999995</v>
      </c>
      <c r="BQ191" s="29">
        <f t="shared" si="2596"/>
        <v>928.25287356321837</v>
      </c>
      <c r="BR191" s="29">
        <f t="shared" si="2597"/>
        <v>931.08274817136885</v>
      </c>
      <c r="BS191" s="29">
        <f t="shared" si="2598"/>
        <v>875.48970741901769</v>
      </c>
      <c r="BT191" s="29">
        <f t="shared" si="2599"/>
        <v>876.17241379310349</v>
      </c>
      <c r="BU191" s="29">
        <f t="shared" si="2600"/>
        <v>900.61755485893411</v>
      </c>
      <c r="BV191" s="29">
        <f t="shared" si="2601"/>
        <v>861.3855799373041</v>
      </c>
      <c r="BW191" s="29">
        <f t="shared" si="2602"/>
        <v>891.25276907001046</v>
      </c>
      <c r="BX191" s="29">
        <f t="shared" si="2603"/>
        <v>718.75469174503655</v>
      </c>
      <c r="BY191" s="29">
        <f t="shared" si="2604"/>
        <v>953.36677115987459</v>
      </c>
      <c r="BZ191" s="29">
        <f t="shared" si="2605"/>
        <v>832.1452455590387</v>
      </c>
      <c r="CA191" s="29">
        <f t="shared" si="2606"/>
        <v>602.76249738766978</v>
      </c>
      <c r="CB191" s="29">
        <f t="shared" si="2607"/>
        <v>630.03866248693839</v>
      </c>
      <c r="CC191" s="29">
        <f t="shared" si="2608"/>
        <v>750.57157784743993</v>
      </c>
      <c r="CD191" s="29">
        <f t="shared" si="2609"/>
        <v>947.19582027168235</v>
      </c>
      <c r="CE191" s="29">
        <f t="shared" si="2610"/>
        <v>851.05950888192262</v>
      </c>
      <c r="CF191" s="29">
        <f t="shared" si="2611"/>
        <v>951.78667711598746</v>
      </c>
      <c r="CG191" s="29">
        <f t="shared" si="2612"/>
        <v>806.92706374085685</v>
      </c>
      <c r="CH191" s="29">
        <f t="shared" si="2613"/>
        <v>496.02257053291532</v>
      </c>
      <c r="CI191" s="29">
        <f t="shared" si="2614"/>
        <v>832.92173458725176</v>
      </c>
      <c r="CJ191" s="29">
        <f t="shared" si="2615"/>
        <v>732.41301985370956</v>
      </c>
      <c r="CK191" s="29">
        <f t="shared" si="2616"/>
        <v>971.83804597701146</v>
      </c>
      <c r="CL191" s="29">
        <f t="shared" si="2617"/>
        <v>997.83335423197491</v>
      </c>
      <c r="CM191" s="29">
        <f t="shared" si="2618"/>
        <v>613.74294670846393</v>
      </c>
      <c r="CN191" s="29">
        <f t="shared" si="2619"/>
        <v>703.82852664576808</v>
      </c>
      <c r="CO191" s="29">
        <f t="shared" si="2620"/>
        <v>739.69519331243475</v>
      </c>
      <c r="CP191" s="29">
        <f t="shared" si="2621"/>
        <v>931.61431556948799</v>
      </c>
      <c r="CQ191" s="29">
        <f t="shared" si="2622"/>
        <v>734.70256008359456</v>
      </c>
      <c r="CR191" s="29">
        <f t="shared" si="2592"/>
        <v>1006.9208986415883</v>
      </c>
      <c r="CS191" s="29">
        <f t="shared" si="2335"/>
        <v>942.66922675026115</v>
      </c>
      <c r="CT191" s="29">
        <f t="shared" si="2335"/>
        <v>735.88918495297798</v>
      </c>
      <c r="CU191" s="29">
        <f t="shared" si="2335"/>
        <v>823.14725182863117</v>
      </c>
      <c r="CV191" s="29">
        <f t="shared" si="2335"/>
        <v>855.60005154488829</v>
      </c>
      <c r="CW191" s="29">
        <f t="shared" si="2335"/>
        <v>696.32760147865179</v>
      </c>
      <c r="CX191" s="29">
        <f t="shared" si="2623"/>
        <v>993.575026123302</v>
      </c>
      <c r="CY191" s="29">
        <f t="shared" si="2623"/>
        <v>899.79431962231979</v>
      </c>
      <c r="CZ191" s="29">
        <f t="shared" si="2623"/>
        <v>954.82050109793113</v>
      </c>
      <c r="DA191" s="29">
        <f t="shared" si="2623"/>
        <v>843.89934169279002</v>
      </c>
      <c r="DB191" s="29">
        <f t="shared" si="2623"/>
        <v>878.99639807750486</v>
      </c>
      <c r="DC191" s="29">
        <f t="shared" si="2623"/>
        <v>731.88056426332287</v>
      </c>
      <c r="DD191" s="29">
        <f t="shared" si="2623"/>
        <v>989.60937304075242</v>
      </c>
      <c r="DE191" s="29">
        <f t="shared" si="2624"/>
        <v>774.23382445141067</v>
      </c>
      <c r="DF191" s="29">
        <f t="shared" si="2625"/>
        <v>660.34749216300941</v>
      </c>
      <c r="DG191" s="29">
        <f t="shared" si="2626"/>
        <v>866.78219435736685</v>
      </c>
      <c r="DH191" s="29">
        <f t="shared" si="2627"/>
        <v>577.10900731452455</v>
      </c>
      <c r="DI191" s="29">
        <f t="shared" si="2628"/>
        <v>854.34656217345878</v>
      </c>
      <c r="DJ191" s="29">
        <f t="shared" si="2629"/>
        <v>780.98305120167197</v>
      </c>
      <c r="DK191" s="29">
        <f t="shared" si="2629"/>
        <v>551.95373040752349</v>
      </c>
      <c r="DL191" s="29">
        <f t="shared" si="2629"/>
        <v>644.76472309299891</v>
      </c>
      <c r="DM191" s="29">
        <f t="shared" si="2629"/>
        <v>779.92686520376174</v>
      </c>
      <c r="DN191" s="29">
        <f t="shared" si="2746"/>
        <v>855.7828422152561</v>
      </c>
      <c r="DO191" s="29">
        <f t="shared" si="2746"/>
        <v>731.20087774294666</v>
      </c>
      <c r="DP191" s="29">
        <f t="shared" si="2746"/>
        <v>220.36898641588297</v>
      </c>
      <c r="DQ191" s="105">
        <f t="shared" si="2630"/>
        <v>646.81989289446176</v>
      </c>
      <c r="DR191" s="51">
        <v>79900</v>
      </c>
      <c r="DS191" s="51">
        <v>79900</v>
      </c>
      <c r="DT191" s="51">
        <v>79900</v>
      </c>
      <c r="DU191" s="51">
        <v>79900</v>
      </c>
      <c r="DV191" s="51">
        <v>79900</v>
      </c>
      <c r="DW191" s="51">
        <v>79900</v>
      </c>
      <c r="DX191" s="51">
        <v>143820</v>
      </c>
      <c r="DY191" s="51">
        <v>143820</v>
      </c>
      <c r="DZ191" s="51">
        <v>143820</v>
      </c>
      <c r="EA191" s="51">
        <v>143820</v>
      </c>
      <c r="EB191" s="51">
        <v>143820</v>
      </c>
      <c r="EC191" s="51">
        <v>143820</v>
      </c>
      <c r="ED191" s="51">
        <v>143820</v>
      </c>
      <c r="EE191" s="51">
        <v>143820</v>
      </c>
      <c r="EF191" s="51">
        <v>143820</v>
      </c>
      <c r="EG191" s="51">
        <v>143820</v>
      </c>
      <c r="EH191" s="51">
        <v>143820</v>
      </c>
      <c r="EI191" s="51">
        <v>143820</v>
      </c>
      <c r="EJ191" s="51">
        <v>143820</v>
      </c>
      <c r="EK191" s="51">
        <v>143820</v>
      </c>
      <c r="EL191" s="51">
        <v>143820</v>
      </c>
      <c r="EM191" s="51">
        <v>143820</v>
      </c>
      <c r="EN191" s="51">
        <v>143820</v>
      </c>
      <c r="EO191" s="51">
        <v>143820</v>
      </c>
      <c r="EP191" s="25">
        <v>143820</v>
      </c>
      <c r="EQ191" s="25">
        <v>143820</v>
      </c>
      <c r="ER191" s="25">
        <v>143820</v>
      </c>
      <c r="ES191" s="25">
        <v>143820</v>
      </c>
      <c r="ET191" s="25">
        <v>143820</v>
      </c>
      <c r="EU191" s="25">
        <v>143820</v>
      </c>
      <c r="EV191" s="25">
        <v>143820</v>
      </c>
      <c r="EW191" s="25">
        <v>143820</v>
      </c>
      <c r="EX191" s="25">
        <v>143820</v>
      </c>
      <c r="EY191" s="25">
        <v>156604</v>
      </c>
      <c r="EZ191" s="25">
        <v>191760</v>
      </c>
      <c r="FA191" s="25">
        <v>191760</v>
      </c>
      <c r="FB191" s="25">
        <v>191760</v>
      </c>
      <c r="FC191" s="25">
        <v>191760</v>
      </c>
      <c r="FD191" s="25">
        <v>191760</v>
      </c>
      <c r="FE191" s="25">
        <v>191760</v>
      </c>
      <c r="FF191" s="25">
        <v>191760</v>
      </c>
      <c r="FG191" s="25">
        <v>191760</v>
      </c>
      <c r="FH191" s="25">
        <v>191760</v>
      </c>
      <c r="FI191" s="25">
        <v>191760</v>
      </c>
      <c r="FJ191" s="25">
        <v>191760</v>
      </c>
      <c r="FK191" s="25">
        <v>191760</v>
      </c>
      <c r="FL191" s="25">
        <v>191760</v>
      </c>
      <c r="FM191" s="25">
        <v>191760</v>
      </c>
      <c r="FN191" s="25">
        <v>191760</v>
      </c>
      <c r="FO191" s="25">
        <v>191760</v>
      </c>
      <c r="FP191" s="25">
        <v>191760</v>
      </c>
      <c r="FQ191" s="75">
        <v>191760</v>
      </c>
      <c r="FR191" s="28">
        <f t="shared" si="1903"/>
        <v>191760</v>
      </c>
      <c r="FS191" s="51">
        <v>53351</v>
      </c>
      <c r="FT191" s="51">
        <v>69346.884499999986</v>
      </c>
      <c r="FU191" s="51">
        <v>46909</v>
      </c>
      <c r="FV191" s="51">
        <v>46391</v>
      </c>
      <c r="FW191" s="51">
        <v>49416</v>
      </c>
      <c r="FX191" s="51">
        <v>36222</v>
      </c>
      <c r="FY191" s="51">
        <v>64662</v>
      </c>
      <c r="FZ191" s="51">
        <v>0</v>
      </c>
      <c r="GA191" s="51">
        <v>0</v>
      </c>
      <c r="GB191" s="51">
        <v>0</v>
      </c>
      <c r="GC191" s="51">
        <v>0</v>
      </c>
      <c r="GD191" s="51">
        <v>0</v>
      </c>
      <c r="GE191" s="51">
        <v>0</v>
      </c>
      <c r="GF191" s="51">
        <v>0</v>
      </c>
      <c r="GG191" s="51">
        <v>0</v>
      </c>
      <c r="GH191" s="51">
        <v>0</v>
      </c>
      <c r="GI191" s="51">
        <v>0</v>
      </c>
      <c r="GJ191" s="51">
        <v>0</v>
      </c>
      <c r="GK191" s="51">
        <v>0</v>
      </c>
      <c r="GL191" s="51">
        <v>0</v>
      </c>
      <c r="GM191" s="51">
        <v>0</v>
      </c>
      <c r="GN191" s="51">
        <v>0</v>
      </c>
      <c r="GO191" s="51">
        <v>0</v>
      </c>
      <c r="GP191" s="51">
        <v>0</v>
      </c>
      <c r="GQ191" s="25">
        <v>0</v>
      </c>
      <c r="GR191" s="25">
        <v>0</v>
      </c>
      <c r="GS191" s="25">
        <v>0</v>
      </c>
      <c r="GT191" s="25">
        <v>723</v>
      </c>
      <c r="GU191" s="25">
        <v>0</v>
      </c>
      <c r="GV191" s="25">
        <v>0</v>
      </c>
      <c r="GW191" s="25">
        <v>0</v>
      </c>
      <c r="GX191" s="25">
        <v>0</v>
      </c>
      <c r="GY191" s="25">
        <v>0</v>
      </c>
      <c r="GZ191" s="25">
        <v>0</v>
      </c>
      <c r="HA191" s="25">
        <v>0</v>
      </c>
      <c r="HB191" s="25">
        <v>0</v>
      </c>
      <c r="HC191" s="75">
        <v>0</v>
      </c>
      <c r="HD191" s="75">
        <v>0</v>
      </c>
      <c r="HE191" s="75">
        <v>0</v>
      </c>
      <c r="HF191" s="75">
        <v>0</v>
      </c>
      <c r="HG191" s="75">
        <v>0</v>
      </c>
      <c r="HH191" s="75">
        <v>0</v>
      </c>
      <c r="HI191" s="75">
        <v>0</v>
      </c>
      <c r="HJ191" s="75">
        <v>0</v>
      </c>
      <c r="HK191" s="75">
        <v>0</v>
      </c>
      <c r="HL191" s="75">
        <v>0</v>
      </c>
      <c r="HM191" s="75">
        <v>0</v>
      </c>
      <c r="HN191" s="75">
        <v>0</v>
      </c>
      <c r="HO191" s="75">
        <v>0</v>
      </c>
      <c r="HP191" s="75">
        <v>0</v>
      </c>
      <c r="HQ191" s="75">
        <v>0</v>
      </c>
      <c r="HR191" s="75">
        <v>0</v>
      </c>
      <c r="HS191" s="51">
        <f t="shared" si="2470"/>
        <v>133251</v>
      </c>
      <c r="HT191" s="51">
        <f t="shared" si="2471"/>
        <v>149246.88449999999</v>
      </c>
      <c r="HU191" s="51">
        <f t="shared" si="2472"/>
        <v>126809</v>
      </c>
      <c r="HV191" s="51">
        <f t="shared" si="2473"/>
        <v>126291</v>
      </c>
      <c r="HW191" s="51">
        <f t="shared" si="2474"/>
        <v>129316</v>
      </c>
      <c r="HX191" s="51">
        <f t="shared" si="2475"/>
        <v>116122</v>
      </c>
      <c r="HY191" s="51">
        <f t="shared" si="2476"/>
        <v>208482</v>
      </c>
      <c r="HZ191" s="51">
        <f t="shared" si="2477"/>
        <v>143820</v>
      </c>
      <c r="IA191" s="51">
        <f t="shared" si="2478"/>
        <v>143820</v>
      </c>
      <c r="IB191" s="51">
        <f t="shared" si="2479"/>
        <v>143820</v>
      </c>
      <c r="IC191" s="51">
        <f t="shared" si="2480"/>
        <v>143820</v>
      </c>
      <c r="ID191" s="51">
        <f t="shared" si="2481"/>
        <v>143820</v>
      </c>
      <c r="IE191" s="51">
        <f t="shared" si="2482"/>
        <v>143820</v>
      </c>
      <c r="IF191" s="51">
        <f t="shared" si="2483"/>
        <v>143820</v>
      </c>
      <c r="IG191" s="51">
        <f t="shared" si="2484"/>
        <v>143820</v>
      </c>
      <c r="IH191" s="51">
        <f t="shared" si="2485"/>
        <v>143820</v>
      </c>
      <c r="II191" s="51">
        <f t="shared" si="2486"/>
        <v>143820</v>
      </c>
      <c r="IJ191" s="51">
        <f t="shared" si="2487"/>
        <v>143820</v>
      </c>
      <c r="IK191" s="51">
        <f t="shared" si="2488"/>
        <v>143820</v>
      </c>
      <c r="IL191" s="51">
        <f t="shared" si="2489"/>
        <v>143820</v>
      </c>
      <c r="IM191" s="51">
        <f t="shared" si="2490"/>
        <v>143820</v>
      </c>
      <c r="IN191" s="51">
        <f t="shared" si="2491"/>
        <v>143820</v>
      </c>
      <c r="IO191" s="51">
        <f t="shared" si="2492"/>
        <v>143820</v>
      </c>
      <c r="IP191" s="51">
        <f t="shared" si="2493"/>
        <v>143820</v>
      </c>
      <c r="IQ191" s="51">
        <f t="shared" si="2631"/>
        <v>143820</v>
      </c>
      <c r="IR191" s="51">
        <f t="shared" si="2632"/>
        <v>143820</v>
      </c>
      <c r="IS191" s="51">
        <f t="shared" ref="IS191:IS237" si="2914">+ER191+GS191</f>
        <v>143820</v>
      </c>
      <c r="IT191" s="51">
        <f t="shared" ref="IT191:IT237" si="2915">+ES191+GT191</f>
        <v>144543</v>
      </c>
      <c r="IU191" s="51">
        <f t="shared" si="2342"/>
        <v>143820</v>
      </c>
      <c r="IV191" s="51">
        <f t="shared" si="2343"/>
        <v>143820</v>
      </c>
      <c r="IW191" s="51">
        <f t="shared" si="2745"/>
        <v>143820</v>
      </c>
      <c r="IX191" s="25">
        <f t="shared" si="2344"/>
        <v>143820</v>
      </c>
      <c r="IY191" s="25">
        <f t="shared" si="2633"/>
        <v>143820</v>
      </c>
      <c r="IZ191" s="25">
        <f t="shared" si="2634"/>
        <v>156604</v>
      </c>
      <c r="JA191" s="25">
        <f t="shared" si="2502"/>
        <v>191760</v>
      </c>
      <c r="JB191" s="25">
        <f t="shared" si="2498"/>
        <v>191760</v>
      </c>
      <c r="JC191" s="25">
        <f t="shared" si="2499"/>
        <v>191760</v>
      </c>
      <c r="JD191" s="25">
        <f t="shared" si="1892"/>
        <v>191760</v>
      </c>
      <c r="JE191" s="25">
        <f t="shared" si="1893"/>
        <v>191760</v>
      </c>
      <c r="JF191" s="25">
        <f t="shared" si="2712"/>
        <v>191760</v>
      </c>
      <c r="JG191" s="25">
        <f t="shared" si="2713"/>
        <v>191760</v>
      </c>
      <c r="JH191" s="25">
        <f t="shared" si="2832"/>
        <v>191760</v>
      </c>
      <c r="JI191" s="25">
        <f t="shared" si="2833"/>
        <v>191760</v>
      </c>
      <c r="JJ191" s="25">
        <f t="shared" ref="JJ191:JJ224" si="2916">+FI191+HJ191</f>
        <v>191760</v>
      </c>
      <c r="JK191" s="25">
        <f t="shared" ref="JK191:JK224" si="2917">+FJ191+HK191</f>
        <v>191760</v>
      </c>
      <c r="JL191" s="25">
        <f t="shared" si="2912"/>
        <v>191760</v>
      </c>
      <c r="JM191" s="25">
        <f t="shared" si="2913"/>
        <v>191760</v>
      </c>
      <c r="JN191" s="25">
        <f t="shared" si="2338"/>
        <v>191760</v>
      </c>
      <c r="JO191" s="25">
        <f t="shared" si="2339"/>
        <v>191760</v>
      </c>
      <c r="JP191" s="25">
        <f t="shared" si="2593"/>
        <v>191760</v>
      </c>
      <c r="JQ191" s="25">
        <f t="shared" si="2594"/>
        <v>191760</v>
      </c>
      <c r="JR191" s="25">
        <f t="shared" si="2595"/>
        <v>191760</v>
      </c>
      <c r="JS191" s="28">
        <f t="shared" si="1941"/>
        <v>191760</v>
      </c>
      <c r="JT191" s="30">
        <f t="shared" si="2301"/>
        <v>83.38610763454318</v>
      </c>
      <c r="JU191" s="30">
        <f t="shared" si="2302"/>
        <v>93.396047872340418</v>
      </c>
      <c r="JV191" s="30">
        <f t="shared" si="2303"/>
        <v>79.354818523153938</v>
      </c>
      <c r="JW191" s="30">
        <f t="shared" si="2304"/>
        <v>79.030663329161456</v>
      </c>
      <c r="JX191" s="30">
        <f t="shared" si="2305"/>
        <v>80.923654568210267</v>
      </c>
      <c r="JY191" s="30">
        <f t="shared" si="2306"/>
        <v>72.667083854818529</v>
      </c>
      <c r="JZ191" s="30">
        <f t="shared" si="2307"/>
        <v>130.46433041301626</v>
      </c>
      <c r="KA191" s="30">
        <f t="shared" si="2308"/>
        <v>90</v>
      </c>
      <c r="KB191" s="30">
        <f t="shared" si="2309"/>
        <v>90</v>
      </c>
      <c r="KC191" s="30">
        <f t="shared" si="2310"/>
        <v>90</v>
      </c>
      <c r="KD191" s="30">
        <f t="shared" si="2311"/>
        <v>90</v>
      </c>
      <c r="KE191" s="30">
        <f t="shared" si="2312"/>
        <v>90</v>
      </c>
      <c r="KF191" s="30">
        <f t="shared" si="2313"/>
        <v>90</v>
      </c>
      <c r="KG191" s="30">
        <f t="shared" si="2314"/>
        <v>90</v>
      </c>
      <c r="KH191" s="30">
        <f t="shared" si="2315"/>
        <v>90</v>
      </c>
      <c r="KI191" s="30">
        <f t="shared" si="2316"/>
        <v>90</v>
      </c>
      <c r="KJ191" s="30">
        <f t="shared" si="2317"/>
        <v>90</v>
      </c>
      <c r="KK191" s="30">
        <f t="shared" si="2318"/>
        <v>90</v>
      </c>
      <c r="KL191" s="30">
        <f t="shared" si="2319"/>
        <v>90</v>
      </c>
      <c r="KM191" s="30">
        <f t="shared" si="2320"/>
        <v>90</v>
      </c>
      <c r="KN191" s="30">
        <f t="shared" si="2321"/>
        <v>90</v>
      </c>
      <c r="KO191" s="30">
        <f t="shared" si="2322"/>
        <v>90</v>
      </c>
      <c r="KP191" s="30">
        <f t="shared" si="2323"/>
        <v>90</v>
      </c>
      <c r="KQ191" s="30">
        <f t="shared" si="2324"/>
        <v>90</v>
      </c>
      <c r="KR191" s="30">
        <f t="shared" si="2325"/>
        <v>90</v>
      </c>
      <c r="KS191" s="30">
        <f t="shared" si="2326"/>
        <v>90</v>
      </c>
      <c r="KT191" s="30">
        <f t="shared" si="2327"/>
        <v>90</v>
      </c>
      <c r="KU191" s="30">
        <f t="shared" si="2328"/>
        <v>90.452440550688365</v>
      </c>
      <c r="KV191" s="30">
        <f t="shared" si="2329"/>
        <v>90</v>
      </c>
      <c r="KW191" s="30">
        <f t="shared" si="2330"/>
        <v>90</v>
      </c>
      <c r="KX191" s="30">
        <f t="shared" si="2331"/>
        <v>90</v>
      </c>
      <c r="KY191" s="30">
        <f t="shared" si="2332"/>
        <v>90</v>
      </c>
      <c r="KZ191" s="30">
        <f t="shared" si="2333"/>
        <v>90</v>
      </c>
      <c r="LA191" s="30">
        <f t="shared" si="2334"/>
        <v>98</v>
      </c>
      <c r="LB191" s="30">
        <f t="shared" si="2334"/>
        <v>120</v>
      </c>
      <c r="LC191" s="30">
        <f t="shared" si="2334"/>
        <v>120</v>
      </c>
      <c r="LD191" s="30">
        <f t="shared" si="2334"/>
        <v>120</v>
      </c>
      <c r="LE191" s="30">
        <f t="shared" si="2503"/>
        <v>120</v>
      </c>
      <c r="LF191" s="30">
        <f t="shared" si="2503"/>
        <v>120</v>
      </c>
      <c r="LG191" s="30">
        <f t="shared" si="2503"/>
        <v>120</v>
      </c>
      <c r="LH191" s="30">
        <f t="shared" si="2503"/>
        <v>120</v>
      </c>
      <c r="LI191" s="30">
        <f t="shared" si="2503"/>
        <v>120</v>
      </c>
      <c r="LJ191" s="30">
        <f t="shared" si="2747"/>
        <v>120</v>
      </c>
      <c r="LK191" s="30">
        <f t="shared" si="2747"/>
        <v>120</v>
      </c>
      <c r="LL191" s="30">
        <f t="shared" si="2747"/>
        <v>120</v>
      </c>
      <c r="LM191" s="30">
        <f t="shared" si="2747"/>
        <v>120</v>
      </c>
      <c r="LN191" s="30">
        <f t="shared" si="2747"/>
        <v>120</v>
      </c>
      <c r="LO191" s="30">
        <f t="shared" si="2747"/>
        <v>120</v>
      </c>
      <c r="LP191" s="30">
        <f t="shared" si="2747"/>
        <v>120</v>
      </c>
      <c r="LQ191" s="30">
        <f t="shared" si="2747"/>
        <v>120</v>
      </c>
      <c r="LR191" s="30">
        <f t="shared" si="2748"/>
        <v>120</v>
      </c>
      <c r="LS191" s="30">
        <f t="shared" si="2748"/>
        <v>120</v>
      </c>
      <c r="LT191" s="69">
        <f t="shared" si="1976"/>
        <v>120</v>
      </c>
      <c r="LU191" s="40">
        <f t="shared" si="1977"/>
        <v>120</v>
      </c>
      <c r="LV191" s="40">
        <f t="shared" si="1978"/>
        <v>0</v>
      </c>
    </row>
    <row r="192" spans="1:334" x14ac:dyDescent="0.25">
      <c r="A192" s="21">
        <f t="shared" si="1979"/>
        <v>191</v>
      </c>
      <c r="B192" s="22" t="s">
        <v>109</v>
      </c>
      <c r="C192" s="21" t="s">
        <v>620</v>
      </c>
      <c r="D192" s="22" t="s">
        <v>17</v>
      </c>
      <c r="E192" s="23" t="s">
        <v>931</v>
      </c>
      <c r="F192" s="21" t="s">
        <v>1184</v>
      </c>
      <c r="G192" s="23" t="s">
        <v>242</v>
      </c>
      <c r="H192" s="24" t="s">
        <v>1403</v>
      </c>
      <c r="I192" s="21" t="s">
        <v>196</v>
      </c>
      <c r="J192" s="94">
        <v>41537</v>
      </c>
      <c r="K192" s="94">
        <v>43159</v>
      </c>
      <c r="L192" s="21" t="s">
        <v>275</v>
      </c>
      <c r="M192" s="51">
        <v>3308</v>
      </c>
      <c r="N192" s="51">
        <v>5524</v>
      </c>
      <c r="O192" s="26">
        <v>0.15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1">
        <v>0</v>
      </c>
      <c r="W192" s="51">
        <v>1811334.5</v>
      </c>
      <c r="X192" s="51">
        <v>3183328</v>
      </c>
      <c r="Y192" s="51">
        <v>2158401</v>
      </c>
      <c r="Z192" s="51">
        <v>1677009.79</v>
      </c>
      <c r="AA192" s="51">
        <v>2241070</v>
      </c>
      <c r="AB192" s="51">
        <v>2666206</v>
      </c>
      <c r="AC192" s="51">
        <v>3410855.4399999995</v>
      </c>
      <c r="AD192" s="51">
        <v>3071821</v>
      </c>
      <c r="AE192" s="51">
        <v>3398345.87</v>
      </c>
      <c r="AF192" s="51">
        <v>3536238</v>
      </c>
      <c r="AG192" s="51">
        <v>2441392.4300000002</v>
      </c>
      <c r="AH192" s="51">
        <v>3255512</v>
      </c>
      <c r="AI192" s="51">
        <v>3016590</v>
      </c>
      <c r="AJ192" s="51">
        <v>3601831</v>
      </c>
      <c r="AK192" s="51">
        <v>2865691</v>
      </c>
      <c r="AL192" s="51">
        <v>2143797</v>
      </c>
      <c r="AM192" s="51">
        <v>2493120</v>
      </c>
      <c r="AN192" s="51">
        <v>2905227</v>
      </c>
      <c r="AO192" s="51">
        <v>3470422.67</v>
      </c>
      <c r="AP192" s="51">
        <v>2889430.32</v>
      </c>
      <c r="AQ192" s="51">
        <v>3966556.7</v>
      </c>
      <c r="AR192" s="51">
        <v>3678772.72</v>
      </c>
      <c r="AS192" s="51">
        <v>2919068</v>
      </c>
      <c r="AT192" s="51">
        <v>3028280</v>
      </c>
      <c r="AU192" s="25">
        <v>2520892.081762542</v>
      </c>
      <c r="AV192" s="25">
        <v>2666553.3835180704</v>
      </c>
      <c r="AW192" s="25">
        <v>3565482</v>
      </c>
      <c r="AX192" s="25">
        <v>2572605</v>
      </c>
      <c r="AY192" s="25">
        <v>2753573.05</v>
      </c>
      <c r="AZ192" s="25">
        <v>3311844.38</v>
      </c>
      <c r="BA192" s="25">
        <v>3780236.5168855861</v>
      </c>
      <c r="BB192" s="25">
        <v>3031951.96</v>
      </c>
      <c r="BC192" s="25">
        <v>4035834</v>
      </c>
      <c r="BD192" s="75">
        <v>3524322</v>
      </c>
      <c r="BE192" s="75">
        <v>3130898.55</v>
      </c>
      <c r="BF192" s="75">
        <v>3692898</v>
      </c>
      <c r="BG192" s="75">
        <v>2596107</v>
      </c>
      <c r="BH192" s="75">
        <v>3647397.37</v>
      </c>
      <c r="BI192" s="75">
        <v>2988065.68</v>
      </c>
      <c r="BJ192" s="75">
        <v>2385575.4500000002</v>
      </c>
      <c r="BK192" s="75">
        <v>2659261.91</v>
      </c>
      <c r="BL192" s="75">
        <v>3268375.73</v>
      </c>
      <c r="BM192" s="75">
        <v>3204010.45</v>
      </c>
      <c r="BN192" s="75">
        <v>2994776.28</v>
      </c>
      <c r="BO192" s="75">
        <v>3507573</v>
      </c>
      <c r="BP192" s="28">
        <f t="shared" si="1902"/>
        <v>3243683.8649999998</v>
      </c>
      <c r="BQ192" s="29">
        <f t="shared" si="2596"/>
        <v>0</v>
      </c>
      <c r="BR192" s="29">
        <f t="shared" si="2597"/>
        <v>0</v>
      </c>
      <c r="BS192" s="29">
        <f t="shared" si="2598"/>
        <v>0</v>
      </c>
      <c r="BT192" s="29">
        <f t="shared" si="2599"/>
        <v>0</v>
      </c>
      <c r="BU192" s="29">
        <f t="shared" si="2600"/>
        <v>0</v>
      </c>
      <c r="BV192" s="29">
        <f t="shared" si="2601"/>
        <v>0</v>
      </c>
      <c r="BW192" s="29">
        <f t="shared" si="2602"/>
        <v>0</v>
      </c>
      <c r="BX192" s="29">
        <f t="shared" si="2603"/>
        <v>547.56181983071338</v>
      </c>
      <c r="BY192" s="29">
        <f t="shared" si="2604"/>
        <v>962.3119709794438</v>
      </c>
      <c r="BZ192" s="29">
        <f t="shared" si="2605"/>
        <v>652.47914147521158</v>
      </c>
      <c r="CA192" s="29">
        <f t="shared" si="2606"/>
        <v>506.95580108827085</v>
      </c>
      <c r="CB192" s="29">
        <f t="shared" si="2607"/>
        <v>677.46977025392982</v>
      </c>
      <c r="CC192" s="29">
        <f t="shared" si="2608"/>
        <v>805.98730350665051</v>
      </c>
      <c r="CD192" s="29">
        <f t="shared" si="2609"/>
        <v>1031.0929383313178</v>
      </c>
      <c r="CE192" s="29">
        <f t="shared" si="2610"/>
        <v>928.60368802902053</v>
      </c>
      <c r="CF192" s="29">
        <f t="shared" si="2611"/>
        <v>1027.3113270858526</v>
      </c>
      <c r="CG192" s="29">
        <f t="shared" si="2612"/>
        <v>1068.9957678355502</v>
      </c>
      <c r="CH192" s="29">
        <f t="shared" si="2613"/>
        <v>738.02673216444987</v>
      </c>
      <c r="CI192" s="29">
        <f t="shared" si="2614"/>
        <v>984.13301088270862</v>
      </c>
      <c r="CJ192" s="29">
        <f t="shared" si="2615"/>
        <v>911.9074969770254</v>
      </c>
      <c r="CK192" s="29">
        <f t="shared" si="2616"/>
        <v>1088.8243651753326</v>
      </c>
      <c r="CL192" s="29">
        <f t="shared" si="2617"/>
        <v>866.29111245465538</v>
      </c>
      <c r="CM192" s="29">
        <f t="shared" si="2618"/>
        <v>648.06438935912934</v>
      </c>
      <c r="CN192" s="29">
        <f t="shared" si="2619"/>
        <v>753.66384522370015</v>
      </c>
      <c r="CO192" s="29">
        <f t="shared" si="2620"/>
        <v>878.24274486094316</v>
      </c>
      <c r="CP192" s="29">
        <f t="shared" si="2621"/>
        <v>1049.09996070133</v>
      </c>
      <c r="CQ192" s="29">
        <f t="shared" si="2622"/>
        <v>873.46744860943159</v>
      </c>
      <c r="CR192" s="29">
        <f t="shared" si="2592"/>
        <v>1199.0800181378477</v>
      </c>
      <c r="CS192" s="29">
        <f t="shared" si="2335"/>
        <v>1112.0836517533253</v>
      </c>
      <c r="CT192" s="29">
        <f t="shared" si="2335"/>
        <v>882.42684401451027</v>
      </c>
      <c r="CU192" s="29">
        <f t="shared" si="2335"/>
        <v>915.44135429262394</v>
      </c>
      <c r="CV192" s="29">
        <f t="shared" si="2335"/>
        <v>762.05927501890631</v>
      </c>
      <c r="CW192" s="29">
        <f t="shared" si="2335"/>
        <v>806.09231666205278</v>
      </c>
      <c r="CX192" s="29">
        <f t="shared" si="2623"/>
        <v>1077.8361547763</v>
      </c>
      <c r="CY192" s="29">
        <f t="shared" si="2623"/>
        <v>777.6919588875453</v>
      </c>
      <c r="CZ192" s="29">
        <f t="shared" si="2623"/>
        <v>832.39814087061666</v>
      </c>
      <c r="DA192" s="29">
        <f t="shared" si="2623"/>
        <v>1001.1621463119709</v>
      </c>
      <c r="DB192" s="29">
        <f t="shared" si="2623"/>
        <v>1142.7558999049534</v>
      </c>
      <c r="DC192" s="29">
        <f t="shared" si="2623"/>
        <v>916.55137847642084</v>
      </c>
      <c r="DD192" s="29">
        <f t="shared" si="2623"/>
        <v>1220.0223700120919</v>
      </c>
      <c r="DE192" s="29">
        <f t="shared" si="2624"/>
        <v>1065.3935912938332</v>
      </c>
      <c r="DF192" s="29">
        <f t="shared" si="2625"/>
        <v>946.46268137847642</v>
      </c>
      <c r="DG192" s="29">
        <f t="shared" si="2626"/>
        <v>1116.3536880290205</v>
      </c>
      <c r="DH192" s="29">
        <f t="shared" si="2627"/>
        <v>784.79655380894803</v>
      </c>
      <c r="DI192" s="29">
        <f t="shared" si="2628"/>
        <v>1102.5989631197099</v>
      </c>
      <c r="DJ192" s="29">
        <f t="shared" si="2629"/>
        <v>903.28466747279333</v>
      </c>
      <c r="DK192" s="29">
        <f t="shared" si="2629"/>
        <v>721.15340084643299</v>
      </c>
      <c r="DL192" s="29">
        <f t="shared" si="2629"/>
        <v>803.88812273276903</v>
      </c>
      <c r="DM192" s="29">
        <f t="shared" si="2629"/>
        <v>988.02168379685611</v>
      </c>
      <c r="DN192" s="29">
        <f t="shared" si="2746"/>
        <v>968.56422309552602</v>
      </c>
      <c r="DO192" s="29">
        <f t="shared" si="2746"/>
        <v>905.31326481257554</v>
      </c>
      <c r="DP192" s="29">
        <f t="shared" si="2746"/>
        <v>1060.3304111245466</v>
      </c>
      <c r="DQ192" s="105">
        <f t="shared" si="2630"/>
        <v>980.55739570737603</v>
      </c>
      <c r="DR192" s="51"/>
      <c r="DS192" s="51"/>
      <c r="DT192" s="51"/>
      <c r="DU192" s="51"/>
      <c r="DV192" s="51"/>
      <c r="DW192" s="51">
        <v>151910</v>
      </c>
      <c r="DX192" s="51">
        <v>414300</v>
      </c>
      <c r="DY192" s="51">
        <v>414300</v>
      </c>
      <c r="DZ192" s="51">
        <v>414300</v>
      </c>
      <c r="EA192" s="51">
        <v>414300</v>
      </c>
      <c r="EB192" s="51">
        <v>414300</v>
      </c>
      <c r="EC192" s="51">
        <v>414300</v>
      </c>
      <c r="ED192" s="51">
        <v>414300</v>
      </c>
      <c r="EE192" s="51">
        <v>414300</v>
      </c>
      <c r="EF192" s="51">
        <v>414300</v>
      </c>
      <c r="EG192" s="51">
        <v>414300</v>
      </c>
      <c r="EH192" s="51">
        <v>414300</v>
      </c>
      <c r="EI192" s="51">
        <v>414300</v>
      </c>
      <c r="EJ192" s="51">
        <v>414300</v>
      </c>
      <c r="EK192" s="51">
        <v>414300</v>
      </c>
      <c r="EL192" s="51">
        <v>414300</v>
      </c>
      <c r="EM192" s="51">
        <v>414300</v>
      </c>
      <c r="EN192" s="51">
        <v>414300</v>
      </c>
      <c r="EO192" s="51">
        <v>414300</v>
      </c>
      <c r="EP192" s="25">
        <v>414300</v>
      </c>
      <c r="EQ192" s="25">
        <v>414300</v>
      </c>
      <c r="ER192" s="25">
        <v>414300</v>
      </c>
      <c r="ES192" s="25">
        <v>414300</v>
      </c>
      <c r="ET192" s="25">
        <v>414300</v>
      </c>
      <c r="EU192" s="25">
        <v>414300</v>
      </c>
      <c r="EV192" s="25">
        <v>414300</v>
      </c>
      <c r="EW192" s="25">
        <v>414300</v>
      </c>
      <c r="EX192" s="25">
        <v>414300</v>
      </c>
      <c r="EY192" s="25">
        <v>414300</v>
      </c>
      <c r="EZ192" s="25">
        <v>414300</v>
      </c>
      <c r="FA192" s="25">
        <v>414300</v>
      </c>
      <c r="FB192" s="25">
        <v>476445</v>
      </c>
      <c r="FC192" s="25">
        <v>476445</v>
      </c>
      <c r="FD192" s="25">
        <v>476445</v>
      </c>
      <c r="FE192" s="25">
        <v>476445</v>
      </c>
      <c r="FF192" s="25">
        <v>476445</v>
      </c>
      <c r="FG192" s="25">
        <v>476445</v>
      </c>
      <c r="FH192" s="25">
        <v>476445</v>
      </c>
      <c r="FI192" s="25">
        <v>476445</v>
      </c>
      <c r="FJ192" s="25">
        <v>476445</v>
      </c>
      <c r="FK192" s="25">
        <v>476445</v>
      </c>
      <c r="FL192" s="25">
        <v>476445</v>
      </c>
      <c r="FM192" s="25">
        <v>476445</v>
      </c>
      <c r="FN192" s="25">
        <v>476445</v>
      </c>
      <c r="FO192" s="25">
        <v>476445</v>
      </c>
      <c r="FP192" s="25">
        <v>476445</v>
      </c>
      <c r="FQ192" s="75">
        <v>476445</v>
      </c>
      <c r="FR192" s="28">
        <f t="shared" si="1903"/>
        <v>476445</v>
      </c>
      <c r="FS192" s="51">
        <v>0</v>
      </c>
      <c r="FT192" s="51">
        <v>0</v>
      </c>
      <c r="FU192" s="51">
        <v>0</v>
      </c>
      <c r="FV192" s="51">
        <v>0</v>
      </c>
      <c r="FW192" s="51">
        <v>0</v>
      </c>
      <c r="FX192" s="51">
        <v>0</v>
      </c>
      <c r="FY192" s="51">
        <v>0</v>
      </c>
      <c r="FZ192" s="51">
        <v>0</v>
      </c>
      <c r="GA192" s="51">
        <v>7558</v>
      </c>
      <c r="GB192" s="51">
        <v>0</v>
      </c>
      <c r="GC192" s="51">
        <v>0</v>
      </c>
      <c r="GD192" s="51">
        <v>0</v>
      </c>
      <c r="GE192" s="51">
        <v>0</v>
      </c>
      <c r="GF192" s="51">
        <v>29111.207199999946</v>
      </c>
      <c r="GG192" s="51">
        <v>0</v>
      </c>
      <c r="GH192" s="51">
        <v>26835</v>
      </c>
      <c r="GI192" s="51">
        <v>45410.94</v>
      </c>
      <c r="GJ192" s="51">
        <v>0</v>
      </c>
      <c r="GK192" s="51">
        <v>8916.5599999999977</v>
      </c>
      <c r="GL192" s="51">
        <v>0</v>
      </c>
      <c r="GM192" s="51">
        <v>53938.030000000028</v>
      </c>
      <c r="GN192" s="51">
        <v>0</v>
      </c>
      <c r="GO192" s="51">
        <v>0</v>
      </c>
      <c r="GP192" s="51">
        <v>0</v>
      </c>
      <c r="GQ192" s="25">
        <v>0</v>
      </c>
      <c r="GR192" s="25">
        <v>71559</v>
      </c>
      <c r="GS192" s="25">
        <v>0</v>
      </c>
      <c r="GT192" s="25">
        <v>141018</v>
      </c>
      <c r="GU192" s="25">
        <v>137509</v>
      </c>
      <c r="GV192" s="25">
        <v>23560</v>
      </c>
      <c r="GW192" s="25">
        <v>39942</v>
      </c>
      <c r="GX192" s="25">
        <v>0</v>
      </c>
      <c r="GY192" s="25">
        <v>0</v>
      </c>
      <c r="GZ192" s="25">
        <v>120522</v>
      </c>
      <c r="HA192" s="25">
        <v>0</v>
      </c>
      <c r="HB192" s="25">
        <v>0</v>
      </c>
      <c r="HC192" s="25">
        <v>19221</v>
      </c>
      <c r="HD192" s="25">
        <v>19596</v>
      </c>
      <c r="HE192" s="75">
        <v>0</v>
      </c>
      <c r="HF192" s="75">
        <v>128930</v>
      </c>
      <c r="HG192" s="75">
        <v>52203</v>
      </c>
      <c r="HH192" s="75">
        <v>0</v>
      </c>
      <c r="HI192" s="75">
        <v>77490</v>
      </c>
      <c r="HJ192" s="75">
        <v>0</v>
      </c>
      <c r="HK192" s="75">
        <v>68295</v>
      </c>
      <c r="HL192" s="75">
        <v>0</v>
      </c>
      <c r="HM192" s="75">
        <v>0</v>
      </c>
      <c r="HN192" s="75">
        <v>0</v>
      </c>
      <c r="HO192" s="75">
        <v>11863.949999999953</v>
      </c>
      <c r="HP192" s="75">
        <v>2245</v>
      </c>
      <c r="HQ192" s="75">
        <v>0</v>
      </c>
      <c r="HR192" s="75">
        <v>39657</v>
      </c>
      <c r="HS192" s="51">
        <f t="shared" si="2470"/>
        <v>0</v>
      </c>
      <c r="HT192" s="51">
        <f t="shared" si="2471"/>
        <v>0</v>
      </c>
      <c r="HU192" s="51">
        <f t="shared" si="2472"/>
        <v>0</v>
      </c>
      <c r="HV192" s="51">
        <f t="shared" si="2473"/>
        <v>0</v>
      </c>
      <c r="HW192" s="51">
        <f t="shared" si="2474"/>
        <v>0</v>
      </c>
      <c r="HX192" s="51">
        <f t="shared" si="2475"/>
        <v>151910</v>
      </c>
      <c r="HY192" s="51">
        <f t="shared" si="2476"/>
        <v>414300</v>
      </c>
      <c r="HZ192" s="51">
        <f t="shared" si="2477"/>
        <v>414300</v>
      </c>
      <c r="IA192" s="51">
        <f t="shared" si="2478"/>
        <v>421858</v>
      </c>
      <c r="IB192" s="51">
        <f t="shared" si="2479"/>
        <v>414300</v>
      </c>
      <c r="IC192" s="51">
        <f t="shared" si="2480"/>
        <v>414300</v>
      </c>
      <c r="ID192" s="51">
        <f t="shared" si="2481"/>
        <v>414300</v>
      </c>
      <c r="IE192" s="51">
        <f t="shared" si="2482"/>
        <v>414300</v>
      </c>
      <c r="IF192" s="51">
        <f t="shared" si="2483"/>
        <v>443411.20719999995</v>
      </c>
      <c r="IG192" s="51">
        <f t="shared" si="2484"/>
        <v>414300</v>
      </c>
      <c r="IH192" s="51">
        <f t="shared" si="2485"/>
        <v>441135</v>
      </c>
      <c r="II192" s="51">
        <f t="shared" si="2486"/>
        <v>459710.94</v>
      </c>
      <c r="IJ192" s="51">
        <f t="shared" si="2487"/>
        <v>414300</v>
      </c>
      <c r="IK192" s="51">
        <f t="shared" si="2488"/>
        <v>423216.56</v>
      </c>
      <c r="IL192" s="51">
        <f t="shared" si="2489"/>
        <v>414300</v>
      </c>
      <c r="IM192" s="51">
        <f t="shared" si="2490"/>
        <v>468238.03</v>
      </c>
      <c r="IN192" s="51">
        <f t="shared" si="2491"/>
        <v>414300</v>
      </c>
      <c r="IO192" s="51">
        <f t="shared" si="2492"/>
        <v>414300</v>
      </c>
      <c r="IP192" s="51">
        <f t="shared" si="2493"/>
        <v>414300</v>
      </c>
      <c r="IQ192" s="51">
        <f t="shared" si="2631"/>
        <v>414300</v>
      </c>
      <c r="IR192" s="51">
        <f t="shared" si="2632"/>
        <v>485859</v>
      </c>
      <c r="IS192" s="51">
        <f t="shared" si="2914"/>
        <v>414300</v>
      </c>
      <c r="IT192" s="51">
        <f t="shared" si="2915"/>
        <v>555318</v>
      </c>
      <c r="IU192" s="51">
        <f t="shared" si="2342"/>
        <v>551809</v>
      </c>
      <c r="IV192" s="51">
        <f t="shared" si="2343"/>
        <v>437860</v>
      </c>
      <c r="IW192" s="51">
        <f t="shared" si="2745"/>
        <v>454242</v>
      </c>
      <c r="IX192" s="25">
        <f t="shared" si="2344"/>
        <v>414300</v>
      </c>
      <c r="IY192" s="25">
        <f t="shared" si="2633"/>
        <v>414300</v>
      </c>
      <c r="IZ192" s="25">
        <f t="shared" si="2634"/>
        <v>534822</v>
      </c>
      <c r="JA192" s="25">
        <f t="shared" si="2502"/>
        <v>414300</v>
      </c>
      <c r="JB192" s="25">
        <f t="shared" si="2498"/>
        <v>414300</v>
      </c>
      <c r="JC192" s="25">
        <f t="shared" si="2499"/>
        <v>495666</v>
      </c>
      <c r="JD192" s="25">
        <f t="shared" si="1892"/>
        <v>496041</v>
      </c>
      <c r="JE192" s="25">
        <f t="shared" si="1893"/>
        <v>476445</v>
      </c>
      <c r="JF192" s="25">
        <f t="shared" si="2712"/>
        <v>605375</v>
      </c>
      <c r="JG192" s="25">
        <f t="shared" si="2713"/>
        <v>528648</v>
      </c>
      <c r="JH192" s="25">
        <f t="shared" si="2832"/>
        <v>476445</v>
      </c>
      <c r="JI192" s="25">
        <f t="shared" si="2833"/>
        <v>553935</v>
      </c>
      <c r="JJ192" s="25">
        <f t="shared" si="2916"/>
        <v>476445</v>
      </c>
      <c r="JK192" s="25">
        <f t="shared" si="2917"/>
        <v>544740</v>
      </c>
      <c r="JL192" s="25">
        <f t="shared" si="2912"/>
        <v>476445</v>
      </c>
      <c r="JM192" s="25">
        <f t="shared" si="2913"/>
        <v>476445</v>
      </c>
      <c r="JN192" s="25">
        <f t="shared" si="2338"/>
        <v>476445</v>
      </c>
      <c r="JO192" s="25">
        <f t="shared" si="2339"/>
        <v>488308.94999999995</v>
      </c>
      <c r="JP192" s="25">
        <f t="shared" si="2593"/>
        <v>478690</v>
      </c>
      <c r="JQ192" s="25">
        <f t="shared" si="2594"/>
        <v>476445</v>
      </c>
      <c r="JR192" s="25">
        <f t="shared" si="2595"/>
        <v>516102</v>
      </c>
      <c r="JS192" s="28">
        <f t="shared" si="1941"/>
        <v>489886.48749999999</v>
      </c>
      <c r="JT192" s="30">
        <f t="shared" si="2301"/>
        <v>0</v>
      </c>
      <c r="JU192" s="30">
        <f t="shared" si="2302"/>
        <v>0</v>
      </c>
      <c r="JV192" s="30">
        <f t="shared" si="2303"/>
        <v>0</v>
      </c>
      <c r="JW192" s="30">
        <f t="shared" si="2304"/>
        <v>0</v>
      </c>
      <c r="JX192" s="30">
        <f t="shared" si="2305"/>
        <v>0</v>
      </c>
      <c r="JY192" s="30">
        <f t="shared" si="2306"/>
        <v>27.5</v>
      </c>
      <c r="JZ192" s="30">
        <f t="shared" si="2307"/>
        <v>75</v>
      </c>
      <c r="KA192" s="30">
        <f t="shared" si="2308"/>
        <v>75</v>
      </c>
      <c r="KB192" s="30">
        <f t="shared" si="2309"/>
        <v>76.368211440984794</v>
      </c>
      <c r="KC192" s="30">
        <f t="shared" si="2310"/>
        <v>75</v>
      </c>
      <c r="KD192" s="30">
        <f t="shared" si="2311"/>
        <v>75</v>
      </c>
      <c r="KE192" s="30">
        <f t="shared" si="2312"/>
        <v>75</v>
      </c>
      <c r="KF192" s="30">
        <f t="shared" si="2313"/>
        <v>75</v>
      </c>
      <c r="KG192" s="30">
        <f t="shared" si="2314"/>
        <v>80.269950615496015</v>
      </c>
      <c r="KH192" s="30">
        <f t="shared" si="2315"/>
        <v>75</v>
      </c>
      <c r="KI192" s="30">
        <f t="shared" si="2316"/>
        <v>79.857892831281674</v>
      </c>
      <c r="KJ192" s="30">
        <f t="shared" si="2317"/>
        <v>83.22066256335988</v>
      </c>
      <c r="KK192" s="30">
        <f t="shared" si="2318"/>
        <v>75</v>
      </c>
      <c r="KL192" s="30">
        <f t="shared" si="2319"/>
        <v>76.614149167270099</v>
      </c>
      <c r="KM192" s="30">
        <f t="shared" si="2320"/>
        <v>75</v>
      </c>
      <c r="KN192" s="30">
        <f t="shared" si="2321"/>
        <v>84.764306661839257</v>
      </c>
      <c r="KO192" s="30">
        <f t="shared" si="2322"/>
        <v>75</v>
      </c>
      <c r="KP192" s="30">
        <f t="shared" si="2323"/>
        <v>75</v>
      </c>
      <c r="KQ192" s="30">
        <f t="shared" si="2324"/>
        <v>75</v>
      </c>
      <c r="KR192" s="30">
        <f t="shared" si="2325"/>
        <v>75</v>
      </c>
      <c r="KS192" s="30">
        <f t="shared" si="2326"/>
        <v>87.954199855177407</v>
      </c>
      <c r="KT192" s="30">
        <f t="shared" si="2327"/>
        <v>75</v>
      </c>
      <c r="KU192" s="30">
        <f t="shared" si="2328"/>
        <v>100.52824040550325</v>
      </c>
      <c r="KV192" s="30">
        <f t="shared" si="2329"/>
        <v>99.893012309920351</v>
      </c>
      <c r="KW192" s="30">
        <f t="shared" si="2330"/>
        <v>79.265025343953653</v>
      </c>
      <c r="KX192" s="30">
        <f t="shared" si="2331"/>
        <v>82.23062997827661</v>
      </c>
      <c r="KY192" s="30">
        <f t="shared" si="2332"/>
        <v>75</v>
      </c>
      <c r="KZ192" s="30">
        <f t="shared" si="2333"/>
        <v>75</v>
      </c>
      <c r="LA192" s="30">
        <f t="shared" si="2334"/>
        <v>96.817885590152059</v>
      </c>
      <c r="LB192" s="30">
        <f t="shared" si="2334"/>
        <v>75</v>
      </c>
      <c r="LC192" s="30">
        <f t="shared" si="2334"/>
        <v>75</v>
      </c>
      <c r="LD192" s="30">
        <f t="shared" si="2334"/>
        <v>89.72954380883418</v>
      </c>
      <c r="LE192" s="30">
        <f t="shared" si="2503"/>
        <v>89.797429398986239</v>
      </c>
      <c r="LF192" s="30">
        <f t="shared" si="2503"/>
        <v>86.25</v>
      </c>
      <c r="LG192" s="30">
        <f t="shared" si="2503"/>
        <v>109.58997103548154</v>
      </c>
      <c r="LH192" s="30">
        <f t="shared" si="2503"/>
        <v>95.70021723388848</v>
      </c>
      <c r="LI192" s="30">
        <f t="shared" si="2503"/>
        <v>86.25</v>
      </c>
      <c r="LJ192" s="30">
        <f t="shared" si="2747"/>
        <v>100.27787834902244</v>
      </c>
      <c r="LK192" s="30">
        <f t="shared" si="2747"/>
        <v>86.25</v>
      </c>
      <c r="LL192" s="30">
        <f t="shared" si="2747"/>
        <v>98.613323678493842</v>
      </c>
      <c r="LM192" s="30">
        <f t="shared" si="2747"/>
        <v>86.25</v>
      </c>
      <c r="LN192" s="30">
        <f t="shared" si="2747"/>
        <v>86.25</v>
      </c>
      <c r="LO192" s="30">
        <f t="shared" si="2747"/>
        <v>86.25</v>
      </c>
      <c r="LP192" s="30">
        <f t="shared" si="2747"/>
        <v>88.397709992758863</v>
      </c>
      <c r="LQ192" s="30">
        <f t="shared" si="2747"/>
        <v>86.656408399710358</v>
      </c>
      <c r="LR192" s="30">
        <f t="shared" si="2748"/>
        <v>86.25</v>
      </c>
      <c r="LS192" s="30">
        <f t="shared" si="2748"/>
        <v>93.42903692976104</v>
      </c>
      <c r="LT192" s="69">
        <f t="shared" si="1976"/>
        <v>88.683288830557558</v>
      </c>
      <c r="LU192" s="40">
        <f t="shared" si="1977"/>
        <v>86.25</v>
      </c>
      <c r="LV192" s="40">
        <f t="shared" si="1978"/>
        <v>7.1790369297610424</v>
      </c>
    </row>
    <row r="193" spans="1:334" x14ac:dyDescent="0.25">
      <c r="A193" s="21">
        <f t="shared" si="1979"/>
        <v>192</v>
      </c>
      <c r="B193" s="22" t="s">
        <v>109</v>
      </c>
      <c r="C193" s="21" t="s">
        <v>621</v>
      </c>
      <c r="D193" s="22" t="s">
        <v>7</v>
      </c>
      <c r="E193" s="23" t="s">
        <v>1262</v>
      </c>
      <c r="F193" s="21" t="s">
        <v>1262</v>
      </c>
      <c r="G193" s="32" t="s">
        <v>248</v>
      </c>
      <c r="H193" s="24" t="s">
        <v>281</v>
      </c>
      <c r="I193" s="21" t="s">
        <v>197</v>
      </c>
      <c r="J193" s="94">
        <v>41637</v>
      </c>
      <c r="K193" s="94"/>
      <c r="L193" s="21" t="s">
        <v>275</v>
      </c>
      <c r="M193" s="51">
        <v>1002</v>
      </c>
      <c r="N193" s="51">
        <v>1673</v>
      </c>
      <c r="O193" s="26">
        <v>0.16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1">
        <v>0</v>
      </c>
      <c r="W193" s="51">
        <v>0</v>
      </c>
      <c r="X193" s="51">
        <v>376656</v>
      </c>
      <c r="Y193" s="51">
        <v>1256544</v>
      </c>
      <c r="Z193" s="51">
        <v>1684529.97</v>
      </c>
      <c r="AA193" s="51">
        <v>535323</v>
      </c>
      <c r="AB193" s="51">
        <v>497806.14</v>
      </c>
      <c r="AC193" s="51">
        <v>561176.3899999999</v>
      </c>
      <c r="AD193" s="51">
        <v>504190</v>
      </c>
      <c r="AE193" s="51">
        <v>720186.02</v>
      </c>
      <c r="AF193" s="51">
        <v>585140</v>
      </c>
      <c r="AG193" s="51">
        <v>380840</v>
      </c>
      <c r="AH193" s="51">
        <v>525989</v>
      </c>
      <c r="AI193" s="51">
        <v>288321.2</v>
      </c>
      <c r="AJ193" s="51">
        <v>371300</v>
      </c>
      <c r="AK193" s="51">
        <v>533900</v>
      </c>
      <c r="AL193" s="51">
        <v>188951.39</v>
      </c>
      <c r="AM193" s="51">
        <v>297920</v>
      </c>
      <c r="AN193" s="51">
        <v>351647</v>
      </c>
      <c r="AO193" s="51">
        <v>56416.91</v>
      </c>
      <c r="AP193" s="51">
        <v>235450</v>
      </c>
      <c r="AQ193" s="51">
        <v>0</v>
      </c>
      <c r="AR193" s="51">
        <v>0</v>
      </c>
      <c r="AS193" s="51">
        <v>0</v>
      </c>
      <c r="AT193" s="51">
        <v>0</v>
      </c>
      <c r="AU193" s="25">
        <v>0</v>
      </c>
      <c r="AV193" s="25">
        <v>0</v>
      </c>
      <c r="AW193" s="25">
        <v>0</v>
      </c>
      <c r="AX193" s="25">
        <v>0</v>
      </c>
      <c r="AY193" s="25">
        <v>0</v>
      </c>
      <c r="AZ193" s="25">
        <v>0</v>
      </c>
      <c r="BA193" s="25">
        <v>0</v>
      </c>
      <c r="BB193" s="25">
        <v>0</v>
      </c>
      <c r="BC193" s="25">
        <v>0</v>
      </c>
      <c r="BD193" s="75">
        <v>0</v>
      </c>
      <c r="BE193" s="75">
        <v>0</v>
      </c>
      <c r="BF193" s="75">
        <v>0</v>
      </c>
      <c r="BG193" s="75">
        <v>0</v>
      </c>
      <c r="BH193" s="75">
        <v>0</v>
      </c>
      <c r="BI193" s="75">
        <v>0</v>
      </c>
      <c r="BJ193" s="75">
        <v>0</v>
      </c>
      <c r="BK193" s="75">
        <v>0</v>
      </c>
      <c r="BL193" s="75">
        <v>0</v>
      </c>
      <c r="BM193" s="75">
        <v>0</v>
      </c>
      <c r="BN193" s="75">
        <v>0</v>
      </c>
      <c r="BO193" s="75">
        <v>0</v>
      </c>
      <c r="BP193" s="28">
        <f t="shared" si="1902"/>
        <v>0</v>
      </c>
      <c r="BQ193" s="29">
        <f t="shared" si="2596"/>
        <v>0</v>
      </c>
      <c r="BR193" s="29">
        <f t="shared" si="2597"/>
        <v>0</v>
      </c>
      <c r="BS193" s="29">
        <f t="shared" si="2598"/>
        <v>0</v>
      </c>
      <c r="BT193" s="29">
        <f t="shared" si="2599"/>
        <v>0</v>
      </c>
      <c r="BU193" s="29">
        <f t="shared" si="2600"/>
        <v>0</v>
      </c>
      <c r="BV193" s="29">
        <f t="shared" si="2601"/>
        <v>0</v>
      </c>
      <c r="BW193" s="29">
        <f t="shared" si="2602"/>
        <v>0</v>
      </c>
      <c r="BX193" s="29">
        <f t="shared" si="2603"/>
        <v>0</v>
      </c>
      <c r="BY193" s="29">
        <f t="shared" si="2604"/>
        <v>375.90419161676647</v>
      </c>
      <c r="BZ193" s="29">
        <f t="shared" si="2605"/>
        <v>1254.0359281437127</v>
      </c>
      <c r="CA193" s="29">
        <f t="shared" si="2606"/>
        <v>1681.1676347305388</v>
      </c>
      <c r="CB193" s="29">
        <f t="shared" si="2607"/>
        <v>534.25449101796403</v>
      </c>
      <c r="CC193" s="29">
        <f t="shared" si="2608"/>
        <v>496.81251497005991</v>
      </c>
      <c r="CD193" s="29">
        <f t="shared" si="2609"/>
        <v>560.05627744510969</v>
      </c>
      <c r="CE193" s="29">
        <f t="shared" si="2610"/>
        <v>503.18363273453093</v>
      </c>
      <c r="CF193" s="29">
        <f t="shared" si="2611"/>
        <v>718.74852295409187</v>
      </c>
      <c r="CG193" s="29">
        <f t="shared" si="2612"/>
        <v>583.97205588822351</v>
      </c>
      <c r="CH193" s="29">
        <f t="shared" si="2613"/>
        <v>380.07984031936127</v>
      </c>
      <c r="CI193" s="29">
        <f t="shared" si="2614"/>
        <v>524.939121756487</v>
      </c>
      <c r="CJ193" s="29">
        <f t="shared" si="2615"/>
        <v>287.74570858283437</v>
      </c>
      <c r="CK193" s="29">
        <f t="shared" si="2616"/>
        <v>370.55888223552893</v>
      </c>
      <c r="CL193" s="29">
        <f t="shared" si="2617"/>
        <v>532.83433133732535</v>
      </c>
      <c r="CM193" s="29">
        <f t="shared" si="2618"/>
        <v>188.57424151696608</v>
      </c>
      <c r="CN193" s="29">
        <f t="shared" si="2619"/>
        <v>297.32534930139718</v>
      </c>
      <c r="CO193" s="29">
        <f t="shared" si="2620"/>
        <v>350.94510978043911</v>
      </c>
      <c r="CP193" s="29">
        <f t="shared" si="2621"/>
        <v>56.304301397205592</v>
      </c>
      <c r="CQ193" s="29">
        <f t="shared" si="2622"/>
        <v>234.98003992015967</v>
      </c>
      <c r="CR193" s="29">
        <f t="shared" si="2592"/>
        <v>0</v>
      </c>
      <c r="CS193" s="29">
        <f t="shared" si="2335"/>
        <v>0</v>
      </c>
      <c r="CT193" s="29">
        <f t="shared" si="2335"/>
        <v>0</v>
      </c>
      <c r="CU193" s="29">
        <f t="shared" si="2335"/>
        <v>0</v>
      </c>
      <c r="CV193" s="29">
        <f t="shared" si="2335"/>
        <v>0</v>
      </c>
      <c r="CW193" s="29">
        <f t="shared" si="2335"/>
        <v>0</v>
      </c>
      <c r="CX193" s="29">
        <f t="shared" si="2623"/>
        <v>0</v>
      </c>
      <c r="CY193" s="29">
        <f t="shared" si="2623"/>
        <v>0</v>
      </c>
      <c r="CZ193" s="29">
        <f t="shared" si="2623"/>
        <v>0</v>
      </c>
      <c r="DA193" s="29">
        <f t="shared" si="2623"/>
        <v>0</v>
      </c>
      <c r="DB193" s="29">
        <f t="shared" si="2623"/>
        <v>0</v>
      </c>
      <c r="DC193" s="29">
        <f t="shared" si="2623"/>
        <v>0</v>
      </c>
      <c r="DD193" s="29">
        <f t="shared" si="2623"/>
        <v>0</v>
      </c>
      <c r="DE193" s="29">
        <f t="shared" si="2624"/>
        <v>0</v>
      </c>
      <c r="DF193" s="29">
        <f t="shared" si="2625"/>
        <v>0</v>
      </c>
      <c r="DG193" s="29">
        <f t="shared" si="2626"/>
        <v>0</v>
      </c>
      <c r="DH193" s="29">
        <f t="shared" si="2627"/>
        <v>0</v>
      </c>
      <c r="DI193" s="29">
        <f t="shared" si="2628"/>
        <v>0</v>
      </c>
      <c r="DJ193" s="29">
        <f t="shared" si="2629"/>
        <v>0</v>
      </c>
      <c r="DK193" s="29">
        <f t="shared" si="2629"/>
        <v>0</v>
      </c>
      <c r="DL193" s="29">
        <f t="shared" si="2629"/>
        <v>0</v>
      </c>
      <c r="DM193" s="29">
        <f t="shared" si="2629"/>
        <v>0</v>
      </c>
      <c r="DN193" s="29">
        <f t="shared" si="2746"/>
        <v>0</v>
      </c>
      <c r="DO193" s="29">
        <f t="shared" si="2746"/>
        <v>0</v>
      </c>
      <c r="DP193" s="29">
        <f t="shared" si="2746"/>
        <v>0</v>
      </c>
      <c r="DQ193" s="105">
        <f t="shared" si="2630"/>
        <v>0</v>
      </c>
      <c r="DR193" s="51"/>
      <c r="DS193" s="51"/>
      <c r="DT193" s="51"/>
      <c r="DU193" s="51"/>
      <c r="DV193" s="51"/>
      <c r="DW193" s="51"/>
      <c r="DX193" s="51"/>
      <c r="DY193" s="51"/>
      <c r="DZ193" s="51">
        <v>13942</v>
      </c>
      <c r="EA193" s="51">
        <v>209125</v>
      </c>
      <c r="EB193" s="51">
        <v>209125</v>
      </c>
      <c r="EC193" s="51">
        <v>209125</v>
      </c>
      <c r="ED193" s="51">
        <v>209125</v>
      </c>
      <c r="EE193" s="51">
        <v>209125</v>
      </c>
      <c r="EF193" s="51">
        <v>209125</v>
      </c>
      <c r="EG193" s="51">
        <v>209125</v>
      </c>
      <c r="EH193" s="51">
        <v>209125</v>
      </c>
      <c r="EI193" s="51">
        <v>209125</v>
      </c>
      <c r="EJ193" s="51">
        <v>209125</v>
      </c>
      <c r="EK193" s="51">
        <v>209125</v>
      </c>
      <c r="EL193" s="51">
        <v>209125</v>
      </c>
      <c r="EM193" s="51">
        <v>220836</v>
      </c>
      <c r="EN193" s="51">
        <v>225855</v>
      </c>
      <c r="EO193" s="51">
        <v>225855</v>
      </c>
      <c r="EP193" s="51">
        <v>225855</v>
      </c>
      <c r="EQ193" s="51">
        <v>225855</v>
      </c>
      <c r="ER193" s="51">
        <v>225855</v>
      </c>
      <c r="ES193" s="25">
        <v>0</v>
      </c>
      <c r="ET193" s="25">
        <v>0</v>
      </c>
      <c r="EU193" s="25">
        <v>0</v>
      </c>
      <c r="EV193" s="25">
        <v>0</v>
      </c>
      <c r="EW193" s="25">
        <v>0</v>
      </c>
      <c r="EX193" s="25">
        <v>0</v>
      </c>
      <c r="EY193" s="25">
        <v>0</v>
      </c>
      <c r="EZ193" s="25">
        <v>0</v>
      </c>
      <c r="FA193" s="25">
        <v>0</v>
      </c>
      <c r="FB193" s="25">
        <v>0</v>
      </c>
      <c r="FC193" s="25">
        <v>0</v>
      </c>
      <c r="FD193" s="25">
        <v>0</v>
      </c>
      <c r="FE193" s="25">
        <v>0</v>
      </c>
      <c r="FF193" s="25">
        <v>0</v>
      </c>
      <c r="FG193" s="25">
        <v>0</v>
      </c>
      <c r="FH193" s="25">
        <v>0</v>
      </c>
      <c r="FI193" s="25">
        <v>0</v>
      </c>
      <c r="FJ193" s="25">
        <v>0</v>
      </c>
      <c r="FK193" s="25">
        <v>0</v>
      </c>
      <c r="FL193" s="25">
        <v>0</v>
      </c>
      <c r="FM193" s="25">
        <v>0</v>
      </c>
      <c r="FN193" s="25">
        <v>0</v>
      </c>
      <c r="FO193" s="25">
        <v>0</v>
      </c>
      <c r="FP193" s="25">
        <v>0</v>
      </c>
      <c r="FQ193" s="75">
        <v>0</v>
      </c>
      <c r="FR193" s="28">
        <f t="shared" si="1903"/>
        <v>0</v>
      </c>
      <c r="FS193" s="51">
        <v>0</v>
      </c>
      <c r="FT193" s="51">
        <v>0</v>
      </c>
      <c r="FU193" s="51">
        <v>0</v>
      </c>
      <c r="FV193" s="51">
        <v>0</v>
      </c>
      <c r="FW193" s="51">
        <v>0</v>
      </c>
      <c r="FX193" s="51">
        <v>0</v>
      </c>
      <c r="FY193" s="51">
        <v>0</v>
      </c>
      <c r="FZ193" s="51">
        <v>0</v>
      </c>
      <c r="GA193" s="51">
        <v>0</v>
      </c>
      <c r="GB193" s="51">
        <v>0</v>
      </c>
      <c r="GC193" s="51">
        <v>60400</v>
      </c>
      <c r="GD193" s="51">
        <v>0</v>
      </c>
      <c r="GE193" s="51">
        <v>0</v>
      </c>
      <c r="GF193" s="51">
        <v>0</v>
      </c>
      <c r="GG193" s="51">
        <v>0</v>
      </c>
      <c r="GH193" s="51">
        <v>0</v>
      </c>
      <c r="GI193" s="51">
        <v>0</v>
      </c>
      <c r="GJ193" s="51">
        <v>0</v>
      </c>
      <c r="GK193" s="51">
        <v>0</v>
      </c>
      <c r="GL193" s="51">
        <v>0</v>
      </c>
      <c r="GM193" s="51">
        <v>0</v>
      </c>
      <c r="GN193" s="51">
        <v>0</v>
      </c>
      <c r="GO193" s="51">
        <v>0</v>
      </c>
      <c r="GP193" s="51">
        <v>0</v>
      </c>
      <c r="GQ193" s="25">
        <v>0</v>
      </c>
      <c r="GR193" s="25">
        <v>0</v>
      </c>
      <c r="GS193" s="25">
        <v>0</v>
      </c>
      <c r="GT193" s="25">
        <v>0</v>
      </c>
      <c r="GU193" s="25">
        <v>0</v>
      </c>
      <c r="GV193" s="25">
        <v>0</v>
      </c>
      <c r="GW193" s="25">
        <v>0</v>
      </c>
      <c r="GX193" s="25">
        <v>0</v>
      </c>
      <c r="GY193" s="25">
        <v>0</v>
      </c>
      <c r="GZ193" s="25">
        <v>0</v>
      </c>
      <c r="HA193" s="25">
        <v>0</v>
      </c>
      <c r="HB193" s="25">
        <v>0</v>
      </c>
      <c r="HC193" s="75">
        <v>0</v>
      </c>
      <c r="HD193" s="75">
        <v>0</v>
      </c>
      <c r="HE193" s="75">
        <v>0</v>
      </c>
      <c r="HF193" s="75">
        <v>0</v>
      </c>
      <c r="HG193" s="75">
        <v>0</v>
      </c>
      <c r="HH193" s="75">
        <v>0</v>
      </c>
      <c r="HI193" s="75">
        <v>0</v>
      </c>
      <c r="HJ193" s="75">
        <v>0</v>
      </c>
      <c r="HK193" s="75">
        <v>0</v>
      </c>
      <c r="HL193" s="75">
        <v>0</v>
      </c>
      <c r="HM193" s="75">
        <v>0</v>
      </c>
      <c r="HN193" s="75">
        <v>0</v>
      </c>
      <c r="HO193" s="75">
        <v>0</v>
      </c>
      <c r="HP193" s="75">
        <v>0</v>
      </c>
      <c r="HQ193" s="75">
        <v>0</v>
      </c>
      <c r="HR193" s="75">
        <v>0</v>
      </c>
      <c r="HS193" s="51">
        <f t="shared" si="2470"/>
        <v>0</v>
      </c>
      <c r="HT193" s="51">
        <f t="shared" si="2471"/>
        <v>0</v>
      </c>
      <c r="HU193" s="51">
        <f t="shared" si="2472"/>
        <v>0</v>
      </c>
      <c r="HV193" s="51">
        <f t="shared" si="2473"/>
        <v>0</v>
      </c>
      <c r="HW193" s="51">
        <f t="shared" si="2474"/>
        <v>0</v>
      </c>
      <c r="HX193" s="51">
        <f t="shared" si="2475"/>
        <v>0</v>
      </c>
      <c r="HY193" s="51">
        <f t="shared" si="2476"/>
        <v>0</v>
      </c>
      <c r="HZ193" s="51">
        <f t="shared" si="2477"/>
        <v>0</v>
      </c>
      <c r="IA193" s="51">
        <f t="shared" si="2478"/>
        <v>13942</v>
      </c>
      <c r="IB193" s="51">
        <f t="shared" si="2479"/>
        <v>209125</v>
      </c>
      <c r="IC193" s="51">
        <f t="shared" si="2480"/>
        <v>269525</v>
      </c>
      <c r="ID193" s="51">
        <f t="shared" si="2481"/>
        <v>209125</v>
      </c>
      <c r="IE193" s="51">
        <f t="shared" si="2482"/>
        <v>209125</v>
      </c>
      <c r="IF193" s="51">
        <f t="shared" si="2483"/>
        <v>209125</v>
      </c>
      <c r="IG193" s="51">
        <f t="shared" si="2484"/>
        <v>209125</v>
      </c>
      <c r="IH193" s="51">
        <f t="shared" si="2485"/>
        <v>209125</v>
      </c>
      <c r="II193" s="51">
        <f t="shared" si="2486"/>
        <v>209125</v>
      </c>
      <c r="IJ193" s="51">
        <f t="shared" si="2487"/>
        <v>209125</v>
      </c>
      <c r="IK193" s="51">
        <f t="shared" si="2488"/>
        <v>209125</v>
      </c>
      <c r="IL193" s="51">
        <f t="shared" si="2489"/>
        <v>209125</v>
      </c>
      <c r="IM193" s="51">
        <f t="shared" si="2490"/>
        <v>209125</v>
      </c>
      <c r="IN193" s="51">
        <f t="shared" si="2491"/>
        <v>220836</v>
      </c>
      <c r="IO193" s="51">
        <f t="shared" si="2492"/>
        <v>225855</v>
      </c>
      <c r="IP193" s="51">
        <f t="shared" si="2493"/>
        <v>225855</v>
      </c>
      <c r="IQ193" s="51">
        <f t="shared" si="2631"/>
        <v>225855</v>
      </c>
      <c r="IR193" s="51">
        <f t="shared" si="2632"/>
        <v>225855</v>
      </c>
      <c r="IS193" s="51">
        <f t="shared" si="2914"/>
        <v>225855</v>
      </c>
      <c r="IT193" s="51">
        <f t="shared" si="2915"/>
        <v>0</v>
      </c>
      <c r="IU193" s="51">
        <f t="shared" si="2342"/>
        <v>0</v>
      </c>
      <c r="IV193" s="51">
        <f t="shared" si="2343"/>
        <v>0</v>
      </c>
      <c r="IW193" s="51">
        <f t="shared" si="2745"/>
        <v>0</v>
      </c>
      <c r="IX193" s="25">
        <f t="shared" si="2344"/>
        <v>0</v>
      </c>
      <c r="IY193" s="25">
        <f t="shared" si="2633"/>
        <v>0</v>
      </c>
      <c r="IZ193" s="25">
        <f t="shared" si="2634"/>
        <v>0</v>
      </c>
      <c r="JA193" s="25">
        <f t="shared" si="2502"/>
        <v>0</v>
      </c>
      <c r="JB193" s="25">
        <f t="shared" si="2498"/>
        <v>0</v>
      </c>
      <c r="JC193" s="25">
        <f t="shared" si="2499"/>
        <v>0</v>
      </c>
      <c r="JD193" s="25">
        <f t="shared" si="1892"/>
        <v>0</v>
      </c>
      <c r="JE193" s="25">
        <f t="shared" si="1893"/>
        <v>0</v>
      </c>
      <c r="JF193" s="25">
        <f t="shared" si="2712"/>
        <v>0</v>
      </c>
      <c r="JG193" s="25">
        <f t="shared" si="2713"/>
        <v>0</v>
      </c>
      <c r="JH193" s="25">
        <f t="shared" si="2832"/>
        <v>0</v>
      </c>
      <c r="JI193" s="25">
        <f t="shared" si="2833"/>
        <v>0</v>
      </c>
      <c r="JJ193" s="25">
        <f t="shared" si="2916"/>
        <v>0</v>
      </c>
      <c r="JK193" s="25">
        <f t="shared" si="2917"/>
        <v>0</v>
      </c>
      <c r="JL193" s="25">
        <f t="shared" si="2912"/>
        <v>0</v>
      </c>
      <c r="JM193" s="25">
        <f t="shared" si="2913"/>
        <v>0</v>
      </c>
      <c r="JN193" s="25">
        <f t="shared" si="2338"/>
        <v>0</v>
      </c>
      <c r="JO193" s="25">
        <f t="shared" si="2339"/>
        <v>0</v>
      </c>
      <c r="JP193" s="25">
        <f t="shared" si="2593"/>
        <v>0</v>
      </c>
      <c r="JQ193" s="25">
        <f t="shared" si="2594"/>
        <v>0</v>
      </c>
      <c r="JR193" s="25">
        <f t="shared" si="2595"/>
        <v>0</v>
      </c>
      <c r="JS193" s="28">
        <f t="shared" si="1941"/>
        <v>0</v>
      </c>
      <c r="JT193" s="30">
        <f t="shared" si="2301"/>
        <v>0</v>
      </c>
      <c r="JU193" s="30">
        <f t="shared" si="2302"/>
        <v>0</v>
      </c>
      <c r="JV193" s="30">
        <f t="shared" si="2303"/>
        <v>0</v>
      </c>
      <c r="JW193" s="30">
        <f t="shared" si="2304"/>
        <v>0</v>
      </c>
      <c r="JX193" s="30">
        <f t="shared" si="2305"/>
        <v>0</v>
      </c>
      <c r="JY193" s="30">
        <f t="shared" si="2306"/>
        <v>0</v>
      </c>
      <c r="JZ193" s="30">
        <f t="shared" si="2307"/>
        <v>0</v>
      </c>
      <c r="KA193" s="30">
        <f t="shared" si="2308"/>
        <v>0</v>
      </c>
      <c r="KB193" s="30">
        <f t="shared" si="2309"/>
        <v>8.3335325762104002</v>
      </c>
      <c r="KC193" s="30">
        <f t="shared" si="2310"/>
        <v>125</v>
      </c>
      <c r="KD193" s="30">
        <f t="shared" si="2311"/>
        <v>161.10280932456664</v>
      </c>
      <c r="KE193" s="30">
        <f t="shared" si="2312"/>
        <v>125</v>
      </c>
      <c r="KF193" s="30">
        <f t="shared" si="2313"/>
        <v>125</v>
      </c>
      <c r="KG193" s="30">
        <f t="shared" si="2314"/>
        <v>125</v>
      </c>
      <c r="KH193" s="30">
        <f t="shared" si="2315"/>
        <v>125</v>
      </c>
      <c r="KI193" s="30">
        <f t="shared" si="2316"/>
        <v>125</v>
      </c>
      <c r="KJ193" s="30">
        <f t="shared" si="2317"/>
        <v>125</v>
      </c>
      <c r="KK193" s="30">
        <f t="shared" si="2318"/>
        <v>125</v>
      </c>
      <c r="KL193" s="30">
        <f t="shared" si="2319"/>
        <v>125</v>
      </c>
      <c r="KM193" s="30">
        <f t="shared" si="2320"/>
        <v>125</v>
      </c>
      <c r="KN193" s="30">
        <f t="shared" si="2321"/>
        <v>125</v>
      </c>
      <c r="KO193" s="30">
        <f t="shared" si="2322"/>
        <v>132</v>
      </c>
      <c r="KP193" s="30">
        <f t="shared" si="2323"/>
        <v>135</v>
      </c>
      <c r="KQ193" s="30">
        <f t="shared" si="2324"/>
        <v>135</v>
      </c>
      <c r="KR193" s="30">
        <f t="shared" si="2325"/>
        <v>135</v>
      </c>
      <c r="KS193" s="30">
        <f t="shared" si="2326"/>
        <v>135</v>
      </c>
      <c r="KT193" s="30">
        <f t="shared" si="2327"/>
        <v>135</v>
      </c>
      <c r="KU193" s="30">
        <f t="shared" si="2328"/>
        <v>0</v>
      </c>
      <c r="KV193" s="30">
        <f t="shared" si="2329"/>
        <v>0</v>
      </c>
      <c r="KW193" s="30">
        <f t="shared" si="2330"/>
        <v>0</v>
      </c>
      <c r="KX193" s="30">
        <f t="shared" si="2331"/>
        <v>0</v>
      </c>
      <c r="KY193" s="30">
        <f t="shared" si="2332"/>
        <v>0</v>
      </c>
      <c r="KZ193" s="30">
        <f t="shared" si="2333"/>
        <v>0</v>
      </c>
      <c r="LA193" s="30">
        <f t="shared" si="2334"/>
        <v>0</v>
      </c>
      <c r="LB193" s="30">
        <f t="shared" si="2334"/>
        <v>0</v>
      </c>
      <c r="LC193" s="30">
        <f t="shared" si="2334"/>
        <v>0</v>
      </c>
      <c r="LD193" s="30">
        <f t="shared" si="2334"/>
        <v>0</v>
      </c>
      <c r="LE193" s="30">
        <f t="shared" si="2503"/>
        <v>0</v>
      </c>
      <c r="LF193" s="30">
        <f t="shared" si="2503"/>
        <v>0</v>
      </c>
      <c r="LG193" s="30">
        <f t="shared" si="2503"/>
        <v>0</v>
      </c>
      <c r="LH193" s="30">
        <f t="shared" si="2503"/>
        <v>0</v>
      </c>
      <c r="LI193" s="30">
        <f t="shared" si="2503"/>
        <v>0</v>
      </c>
      <c r="LJ193" s="30">
        <f t="shared" si="2747"/>
        <v>0</v>
      </c>
      <c r="LK193" s="30">
        <f t="shared" si="2747"/>
        <v>0</v>
      </c>
      <c r="LL193" s="30">
        <f t="shared" si="2747"/>
        <v>0</v>
      </c>
      <c r="LM193" s="30">
        <f t="shared" si="2747"/>
        <v>0</v>
      </c>
      <c r="LN193" s="30">
        <f t="shared" si="2747"/>
        <v>0</v>
      </c>
      <c r="LO193" s="30">
        <f t="shared" si="2747"/>
        <v>0</v>
      </c>
      <c r="LP193" s="30">
        <f t="shared" si="2747"/>
        <v>0</v>
      </c>
      <c r="LQ193" s="30">
        <f t="shared" si="2747"/>
        <v>0</v>
      </c>
      <c r="LR193" s="30">
        <f t="shared" si="2748"/>
        <v>0</v>
      </c>
      <c r="LS193" s="30">
        <f t="shared" si="2748"/>
        <v>0</v>
      </c>
      <c r="LT193" s="69">
        <f t="shared" si="1976"/>
        <v>0</v>
      </c>
      <c r="LU193" s="40">
        <f t="shared" si="1977"/>
        <v>0</v>
      </c>
      <c r="LV193" s="40">
        <f t="shared" si="1978"/>
        <v>0</v>
      </c>
    </row>
    <row r="194" spans="1:334" x14ac:dyDescent="0.25">
      <c r="A194" s="21">
        <f t="shared" si="1979"/>
        <v>193</v>
      </c>
      <c r="B194" s="22" t="s">
        <v>109</v>
      </c>
      <c r="C194" s="21" t="s">
        <v>621</v>
      </c>
      <c r="D194" s="22" t="s">
        <v>170</v>
      </c>
      <c r="E194" s="23" t="s">
        <v>932</v>
      </c>
      <c r="F194" s="21" t="s">
        <v>1185</v>
      </c>
      <c r="G194" s="23" t="s">
        <v>479</v>
      </c>
      <c r="H194" s="24" t="s">
        <v>1343</v>
      </c>
      <c r="I194" s="21" t="s">
        <v>196</v>
      </c>
      <c r="J194" s="94">
        <v>42309</v>
      </c>
      <c r="K194" s="94">
        <v>44005</v>
      </c>
      <c r="L194" s="21" t="s">
        <v>275</v>
      </c>
      <c r="M194" s="51">
        <v>1002</v>
      </c>
      <c r="N194" s="51">
        <v>1673</v>
      </c>
      <c r="O194" s="26">
        <v>0.16</v>
      </c>
      <c r="P194" s="52"/>
      <c r="Q194" s="52"/>
      <c r="R194" s="52"/>
      <c r="S194" s="52"/>
      <c r="T194" s="51"/>
      <c r="U194" s="51"/>
      <c r="V194" s="51"/>
      <c r="W194" s="51"/>
      <c r="X194" s="51"/>
      <c r="Y194" s="51">
        <v>0</v>
      </c>
      <c r="Z194" s="51">
        <v>0</v>
      </c>
      <c r="AA194" s="51">
        <v>0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0</v>
      </c>
      <c r="AM194" s="51">
        <v>0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25">
        <v>349863</v>
      </c>
      <c r="AV194" s="25">
        <v>383588</v>
      </c>
      <c r="AW194" s="25">
        <v>476874</v>
      </c>
      <c r="AX194" s="25">
        <v>516000</v>
      </c>
      <c r="AY194" s="25">
        <v>616000</v>
      </c>
      <c r="AZ194" s="25">
        <v>384720.65</v>
      </c>
      <c r="BA194" s="25">
        <v>433504.93205197691</v>
      </c>
      <c r="BB194" s="25">
        <v>164509.97</v>
      </c>
      <c r="BC194" s="25">
        <v>191620.11</v>
      </c>
      <c r="BD194" s="75">
        <v>153098.56</v>
      </c>
      <c r="BE194" s="75">
        <v>192615.88</v>
      </c>
      <c r="BF194" s="75">
        <v>194350.9</v>
      </c>
      <c r="BG194" s="75">
        <v>132668.89000000001</v>
      </c>
      <c r="BH194" s="75">
        <v>218150.09</v>
      </c>
      <c r="BI194" s="75">
        <v>326270</v>
      </c>
      <c r="BJ194" s="75">
        <v>226750.11</v>
      </c>
      <c r="BK194" s="75">
        <v>368540</v>
      </c>
      <c r="BL194" s="75">
        <v>458037.91</v>
      </c>
      <c r="BM194" s="75">
        <v>613375.06999999995</v>
      </c>
      <c r="BN194" s="75">
        <v>413827.39</v>
      </c>
      <c r="BO194" s="75">
        <v>468528.76</v>
      </c>
      <c r="BP194" s="28">
        <f t="shared" si="1902"/>
        <v>488442.28250000003</v>
      </c>
      <c r="BQ194" s="29">
        <f t="shared" si="2596"/>
        <v>0</v>
      </c>
      <c r="BR194" s="29">
        <f t="shared" si="2597"/>
        <v>0</v>
      </c>
      <c r="BS194" s="29">
        <f t="shared" si="2598"/>
        <v>0</v>
      </c>
      <c r="BT194" s="29">
        <f t="shared" si="2599"/>
        <v>0</v>
      </c>
      <c r="BU194" s="29">
        <f t="shared" si="2600"/>
        <v>0</v>
      </c>
      <c r="BV194" s="29">
        <f t="shared" si="2601"/>
        <v>0</v>
      </c>
      <c r="BW194" s="29">
        <f t="shared" si="2602"/>
        <v>0</v>
      </c>
      <c r="BX194" s="29">
        <f t="shared" si="2603"/>
        <v>0</v>
      </c>
      <c r="BY194" s="29">
        <f t="shared" si="2604"/>
        <v>0</v>
      </c>
      <c r="BZ194" s="29">
        <f t="shared" si="2605"/>
        <v>0</v>
      </c>
      <c r="CA194" s="29">
        <f t="shared" si="2606"/>
        <v>0</v>
      </c>
      <c r="CB194" s="29">
        <f t="shared" si="2607"/>
        <v>0</v>
      </c>
      <c r="CC194" s="29">
        <f t="shared" si="2608"/>
        <v>0</v>
      </c>
      <c r="CD194" s="29">
        <f t="shared" si="2609"/>
        <v>0</v>
      </c>
      <c r="CE194" s="29">
        <f t="shared" si="2610"/>
        <v>0</v>
      </c>
      <c r="CF194" s="29">
        <f t="shared" si="2611"/>
        <v>0</v>
      </c>
      <c r="CG194" s="29">
        <f t="shared" si="2612"/>
        <v>0</v>
      </c>
      <c r="CH194" s="29">
        <f t="shared" si="2613"/>
        <v>0</v>
      </c>
      <c r="CI194" s="29">
        <f t="shared" si="2614"/>
        <v>0</v>
      </c>
      <c r="CJ194" s="29">
        <f t="shared" si="2615"/>
        <v>0</v>
      </c>
      <c r="CK194" s="29">
        <f t="shared" si="2616"/>
        <v>0</v>
      </c>
      <c r="CL194" s="29">
        <f t="shared" si="2617"/>
        <v>0</v>
      </c>
      <c r="CM194" s="29">
        <f t="shared" si="2618"/>
        <v>0</v>
      </c>
      <c r="CN194" s="29">
        <f t="shared" si="2619"/>
        <v>0</v>
      </c>
      <c r="CO194" s="29">
        <f t="shared" si="2620"/>
        <v>0</v>
      </c>
      <c r="CP194" s="29">
        <f t="shared" si="2621"/>
        <v>0</v>
      </c>
      <c r="CQ194" s="29">
        <f t="shared" si="2622"/>
        <v>0</v>
      </c>
      <c r="CR194" s="29">
        <f t="shared" si="2592"/>
        <v>0</v>
      </c>
      <c r="CS194" s="29">
        <f t="shared" si="2335"/>
        <v>0</v>
      </c>
      <c r="CT194" s="29">
        <f t="shared" si="2335"/>
        <v>0</v>
      </c>
      <c r="CU194" s="29">
        <f t="shared" si="2335"/>
        <v>0</v>
      </c>
      <c r="CV194" s="29">
        <f t="shared" si="2335"/>
        <v>349.16467065868261</v>
      </c>
      <c r="CW194" s="29">
        <f t="shared" si="2335"/>
        <v>382.82235528942118</v>
      </c>
      <c r="CX194" s="29">
        <f t="shared" si="2623"/>
        <v>475.92215568862275</v>
      </c>
      <c r="CY194" s="29">
        <f t="shared" si="2623"/>
        <v>514.97005988023955</v>
      </c>
      <c r="CZ194" s="29">
        <f t="shared" si="2623"/>
        <v>614.77045908183629</v>
      </c>
      <c r="DA194" s="29">
        <f t="shared" si="2623"/>
        <v>383.95274451097805</v>
      </c>
      <c r="DB194" s="29">
        <f t="shared" si="2623"/>
        <v>432.63965274648393</v>
      </c>
      <c r="DC194" s="29">
        <f t="shared" si="2623"/>
        <v>164.18160678642715</v>
      </c>
      <c r="DD194" s="29">
        <f t="shared" si="2623"/>
        <v>191.2376347305389</v>
      </c>
      <c r="DE194" s="29">
        <f t="shared" si="2624"/>
        <v>152.79297405189621</v>
      </c>
      <c r="DF194" s="29">
        <f t="shared" si="2625"/>
        <v>192.23141716566866</v>
      </c>
      <c r="DG194" s="29">
        <f t="shared" si="2626"/>
        <v>193.9629740518962</v>
      </c>
      <c r="DH194" s="29">
        <f t="shared" si="2627"/>
        <v>132.40408183632735</v>
      </c>
      <c r="DI194" s="29">
        <f t="shared" si="2628"/>
        <v>217.7146606786427</v>
      </c>
      <c r="DJ194" s="29">
        <f t="shared" si="2629"/>
        <v>325.61876247504989</v>
      </c>
      <c r="DK194" s="29">
        <f t="shared" si="2629"/>
        <v>226.29751497005986</v>
      </c>
      <c r="DL194" s="29">
        <f t="shared" si="2629"/>
        <v>367.8043912175649</v>
      </c>
      <c r="DM194" s="29">
        <f t="shared" si="2629"/>
        <v>457.12366267465069</v>
      </c>
      <c r="DN194" s="29">
        <f t="shared" si="2746"/>
        <v>612.15076846307375</v>
      </c>
      <c r="DO194" s="29">
        <f t="shared" si="2746"/>
        <v>413.00138722554891</v>
      </c>
      <c r="DP194" s="29">
        <f t="shared" si="2746"/>
        <v>467.59357285429144</v>
      </c>
      <c r="DQ194" s="105">
        <f t="shared" si="2630"/>
        <v>487.46734780439124</v>
      </c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25"/>
      <c r="ET194" s="25"/>
      <c r="EU194" s="25"/>
      <c r="EV194" s="25">
        <v>225901</v>
      </c>
      <c r="EW194" s="25">
        <v>225901</v>
      </c>
      <c r="EX194" s="25">
        <v>225901</v>
      </c>
      <c r="EY194" s="25">
        <v>225901</v>
      </c>
      <c r="EZ194" s="25">
        <v>225901</v>
      </c>
      <c r="FA194" s="25">
        <v>225901</v>
      </c>
      <c r="FB194" s="25">
        <v>225901</v>
      </c>
      <c r="FC194" s="25">
        <v>225901</v>
      </c>
      <c r="FD194" s="25">
        <v>225901</v>
      </c>
      <c r="FE194" s="25">
        <v>225901</v>
      </c>
      <c r="FF194" s="25">
        <v>225901</v>
      </c>
      <c r="FG194" s="25">
        <v>228411</v>
      </c>
      <c r="FH194" s="25">
        <v>234268</v>
      </c>
      <c r="FI194" s="25">
        <v>234268</v>
      </c>
      <c r="FJ194" s="25">
        <v>234268</v>
      </c>
      <c r="FK194" s="25">
        <v>234268</v>
      </c>
      <c r="FL194" s="25">
        <v>234268</v>
      </c>
      <c r="FM194" s="25">
        <v>234268</v>
      </c>
      <c r="FN194" s="25">
        <v>234268</v>
      </c>
      <c r="FO194" s="25">
        <v>234268</v>
      </c>
      <c r="FP194" s="25">
        <v>234268</v>
      </c>
      <c r="FQ194" s="75">
        <v>234268</v>
      </c>
      <c r="FR194" s="28">
        <f t="shared" si="1903"/>
        <v>234268</v>
      </c>
      <c r="FS194" s="51">
        <v>0</v>
      </c>
      <c r="FT194" s="25">
        <v>0</v>
      </c>
      <c r="FU194" s="25">
        <v>0</v>
      </c>
      <c r="FV194" s="25">
        <v>0</v>
      </c>
      <c r="FW194" s="25">
        <v>0</v>
      </c>
      <c r="FX194" s="25">
        <v>0</v>
      </c>
      <c r="FY194" s="25">
        <v>0</v>
      </c>
      <c r="FZ194" s="25">
        <v>0</v>
      </c>
      <c r="GA194" s="25">
        <v>0</v>
      </c>
      <c r="GB194" s="25">
        <v>0</v>
      </c>
      <c r="GC194" s="25">
        <v>0</v>
      </c>
      <c r="GD194" s="25">
        <v>0</v>
      </c>
      <c r="GE194" s="25">
        <v>0</v>
      </c>
      <c r="GF194" s="25">
        <v>0</v>
      </c>
      <c r="GG194" s="25">
        <v>0</v>
      </c>
      <c r="GH194" s="25">
        <v>0</v>
      </c>
      <c r="GI194" s="25">
        <v>0</v>
      </c>
      <c r="GJ194" s="25">
        <v>0</v>
      </c>
      <c r="GK194" s="25">
        <v>0</v>
      </c>
      <c r="GL194" s="25">
        <v>0</v>
      </c>
      <c r="GM194" s="25">
        <v>0</v>
      </c>
      <c r="GN194" s="25">
        <v>0</v>
      </c>
      <c r="GO194" s="25">
        <v>0</v>
      </c>
      <c r="GP194" s="25">
        <v>0</v>
      </c>
      <c r="GQ194" s="25">
        <v>0</v>
      </c>
      <c r="GR194" s="25">
        <v>0</v>
      </c>
      <c r="GS194" s="25">
        <v>0</v>
      </c>
      <c r="GT194" s="25">
        <v>0</v>
      </c>
      <c r="GU194" s="25">
        <v>0</v>
      </c>
      <c r="GV194" s="25">
        <v>0</v>
      </c>
      <c r="GW194" s="25">
        <v>0</v>
      </c>
      <c r="GX194" s="25">
        <v>0</v>
      </c>
      <c r="GY194" s="25">
        <v>0</v>
      </c>
      <c r="GZ194" s="25">
        <v>0</v>
      </c>
      <c r="HA194" s="25">
        <v>0</v>
      </c>
      <c r="HB194" s="25">
        <v>0</v>
      </c>
      <c r="HC194" s="75">
        <v>0</v>
      </c>
      <c r="HD194" s="75">
        <v>0</v>
      </c>
      <c r="HE194" s="75">
        <v>0</v>
      </c>
      <c r="HF194" s="75">
        <v>0</v>
      </c>
      <c r="HG194" s="75">
        <v>0</v>
      </c>
      <c r="HH194" s="75">
        <v>0</v>
      </c>
      <c r="HI194" s="75">
        <v>0</v>
      </c>
      <c r="HJ194" s="75">
        <v>0</v>
      </c>
      <c r="HK194" s="75">
        <v>0</v>
      </c>
      <c r="HL194" s="75">
        <v>0</v>
      </c>
      <c r="HM194" s="75">
        <v>0</v>
      </c>
      <c r="HN194" s="75">
        <v>0</v>
      </c>
      <c r="HO194" s="75">
        <v>0</v>
      </c>
      <c r="HP194" s="75">
        <v>0</v>
      </c>
      <c r="HQ194" s="75">
        <v>0</v>
      </c>
      <c r="HR194" s="75">
        <v>0</v>
      </c>
      <c r="HS194" s="51">
        <f t="shared" ref="HS194" si="2918">+DR194+FS194</f>
        <v>0</v>
      </c>
      <c r="HT194" s="51">
        <f t="shared" ref="HT194" si="2919">+DS194+FT194</f>
        <v>0</v>
      </c>
      <c r="HU194" s="51">
        <f t="shared" ref="HU194" si="2920">+DT194+FU194</f>
        <v>0</v>
      </c>
      <c r="HV194" s="51">
        <f t="shared" ref="HV194" si="2921">+DU194+FV194</f>
        <v>0</v>
      </c>
      <c r="HW194" s="51">
        <f t="shared" ref="HW194" si="2922">+DV194+FW194</f>
        <v>0</v>
      </c>
      <c r="HX194" s="51">
        <f t="shared" ref="HX194" si="2923">+DW194+FX194</f>
        <v>0</v>
      </c>
      <c r="HY194" s="51">
        <f t="shared" ref="HY194" si="2924">+DX194+FY194</f>
        <v>0</v>
      </c>
      <c r="HZ194" s="51">
        <f t="shared" ref="HZ194" si="2925">+DY194+FZ194</f>
        <v>0</v>
      </c>
      <c r="IA194" s="51">
        <f t="shared" ref="IA194" si="2926">+DZ194+GA194</f>
        <v>0</v>
      </c>
      <c r="IB194" s="51">
        <f t="shared" ref="IB194" si="2927">+EA194+GB194</f>
        <v>0</v>
      </c>
      <c r="IC194" s="51">
        <f t="shared" ref="IC194" si="2928">+EB194+GC194</f>
        <v>0</v>
      </c>
      <c r="ID194" s="51">
        <f t="shared" ref="ID194" si="2929">+EC194+GD194</f>
        <v>0</v>
      </c>
      <c r="IE194" s="51">
        <f t="shared" ref="IE194" si="2930">+ED194+GE194</f>
        <v>0</v>
      </c>
      <c r="IF194" s="51">
        <f t="shared" ref="IF194" si="2931">+EE194+GF194</f>
        <v>0</v>
      </c>
      <c r="IG194" s="51">
        <f t="shared" ref="IG194" si="2932">+EF194+GG194</f>
        <v>0</v>
      </c>
      <c r="IH194" s="51">
        <f t="shared" ref="IH194" si="2933">+EG194+GH194</f>
        <v>0</v>
      </c>
      <c r="II194" s="51">
        <f t="shared" ref="II194" si="2934">+EH194+GI194</f>
        <v>0</v>
      </c>
      <c r="IJ194" s="51">
        <f t="shared" ref="IJ194" si="2935">+EI194+GJ194</f>
        <v>0</v>
      </c>
      <c r="IK194" s="51">
        <f t="shared" ref="IK194" si="2936">+EJ194+GK194</f>
        <v>0</v>
      </c>
      <c r="IL194" s="51">
        <f t="shared" ref="IL194" si="2937">+EK194+GL194</f>
        <v>0</v>
      </c>
      <c r="IM194" s="51">
        <f t="shared" ref="IM194" si="2938">+EL194+GM194</f>
        <v>0</v>
      </c>
      <c r="IN194" s="51">
        <f t="shared" ref="IN194" si="2939">+EM194+GN194</f>
        <v>0</v>
      </c>
      <c r="IO194" s="51">
        <f t="shared" ref="IO194" si="2940">+EN194+GO194</f>
        <v>0</v>
      </c>
      <c r="IP194" s="51">
        <f t="shared" ref="IP194" si="2941">+EO194+GP194</f>
        <v>0</v>
      </c>
      <c r="IQ194" s="51">
        <f t="shared" ref="IQ194" si="2942">+EP194+GQ194</f>
        <v>0</v>
      </c>
      <c r="IR194" s="51">
        <f t="shared" ref="IR194" si="2943">+EQ194+GR194</f>
        <v>0</v>
      </c>
      <c r="IS194" s="51">
        <f t="shared" ref="IS194" si="2944">+ER194+GS194</f>
        <v>0</v>
      </c>
      <c r="IT194" s="51">
        <f t="shared" ref="IT194" si="2945">+ES194+GT194</f>
        <v>0</v>
      </c>
      <c r="IU194" s="51">
        <f t="shared" ref="IU194" si="2946">+ET194+GU194</f>
        <v>0</v>
      </c>
      <c r="IV194" s="51">
        <f t="shared" ref="IV194" si="2947">+EU194+GV194</f>
        <v>0</v>
      </c>
      <c r="IW194" s="51">
        <f t="shared" ref="IW194" si="2948">+EV194+GW194</f>
        <v>225901</v>
      </c>
      <c r="IX194" s="25">
        <f t="shared" si="2344"/>
        <v>225901</v>
      </c>
      <c r="IY194" s="25">
        <f t="shared" si="2633"/>
        <v>225901</v>
      </c>
      <c r="IZ194" s="25">
        <f t="shared" si="2634"/>
        <v>225901</v>
      </c>
      <c r="JA194" s="25">
        <f t="shared" si="2502"/>
        <v>225901</v>
      </c>
      <c r="JB194" s="25">
        <f t="shared" si="2498"/>
        <v>225901</v>
      </c>
      <c r="JC194" s="25">
        <f t="shared" si="2499"/>
        <v>225901</v>
      </c>
      <c r="JD194" s="25">
        <f t="shared" si="1892"/>
        <v>225901</v>
      </c>
      <c r="JE194" s="25">
        <f t="shared" si="1893"/>
        <v>225901</v>
      </c>
      <c r="JF194" s="25">
        <f t="shared" si="2712"/>
        <v>225901</v>
      </c>
      <c r="JG194" s="25">
        <f t="shared" si="2713"/>
        <v>225901</v>
      </c>
      <c r="JH194" s="25">
        <f t="shared" si="2832"/>
        <v>228411</v>
      </c>
      <c r="JI194" s="25">
        <f t="shared" si="2833"/>
        <v>234268</v>
      </c>
      <c r="JJ194" s="25">
        <f t="shared" si="2916"/>
        <v>234268</v>
      </c>
      <c r="JK194" s="25">
        <f t="shared" si="2917"/>
        <v>234268</v>
      </c>
      <c r="JL194" s="25">
        <f t="shared" si="2912"/>
        <v>234268</v>
      </c>
      <c r="JM194" s="25">
        <f t="shared" si="2913"/>
        <v>234268</v>
      </c>
      <c r="JN194" s="25">
        <f t="shared" si="2338"/>
        <v>234268</v>
      </c>
      <c r="JO194" s="25">
        <f t="shared" si="2339"/>
        <v>234268</v>
      </c>
      <c r="JP194" s="25">
        <f t="shared" si="2593"/>
        <v>234268</v>
      </c>
      <c r="JQ194" s="25">
        <f t="shared" si="2594"/>
        <v>234268</v>
      </c>
      <c r="JR194" s="25">
        <f t="shared" si="2595"/>
        <v>234268</v>
      </c>
      <c r="JS194" s="28">
        <f t="shared" si="1941"/>
        <v>234268</v>
      </c>
      <c r="JT194" s="30">
        <f t="shared" si="2301"/>
        <v>0</v>
      </c>
      <c r="JU194" s="30">
        <f t="shared" si="2302"/>
        <v>0</v>
      </c>
      <c r="JV194" s="30">
        <f t="shared" si="2303"/>
        <v>0</v>
      </c>
      <c r="JW194" s="30">
        <f t="shared" si="2304"/>
        <v>0</v>
      </c>
      <c r="JX194" s="30">
        <f t="shared" si="2305"/>
        <v>0</v>
      </c>
      <c r="JY194" s="30">
        <f t="shared" si="2306"/>
        <v>0</v>
      </c>
      <c r="JZ194" s="30">
        <f t="shared" si="2307"/>
        <v>0</v>
      </c>
      <c r="KA194" s="30">
        <f t="shared" si="2308"/>
        <v>0</v>
      </c>
      <c r="KB194" s="30">
        <f t="shared" si="2309"/>
        <v>0</v>
      </c>
      <c r="KC194" s="30">
        <f t="shared" si="2310"/>
        <v>0</v>
      </c>
      <c r="KD194" s="30">
        <f t="shared" si="2311"/>
        <v>0</v>
      </c>
      <c r="KE194" s="30">
        <f t="shared" si="2312"/>
        <v>0</v>
      </c>
      <c r="KF194" s="30">
        <f t="shared" si="2313"/>
        <v>0</v>
      </c>
      <c r="KG194" s="30">
        <f t="shared" si="2314"/>
        <v>0</v>
      </c>
      <c r="KH194" s="30">
        <f t="shared" si="2315"/>
        <v>0</v>
      </c>
      <c r="KI194" s="30">
        <f t="shared" si="2316"/>
        <v>0</v>
      </c>
      <c r="KJ194" s="30">
        <f t="shared" si="2317"/>
        <v>0</v>
      </c>
      <c r="KK194" s="30">
        <f t="shared" si="2318"/>
        <v>0</v>
      </c>
      <c r="KL194" s="30">
        <f t="shared" si="2319"/>
        <v>0</v>
      </c>
      <c r="KM194" s="30">
        <f t="shared" si="2320"/>
        <v>0</v>
      </c>
      <c r="KN194" s="30">
        <f t="shared" si="2321"/>
        <v>0</v>
      </c>
      <c r="KO194" s="30">
        <f t="shared" si="2322"/>
        <v>0</v>
      </c>
      <c r="KP194" s="30">
        <f t="shared" si="2323"/>
        <v>0</v>
      </c>
      <c r="KQ194" s="30">
        <f t="shared" si="2324"/>
        <v>0</v>
      </c>
      <c r="KR194" s="30">
        <f t="shared" si="2325"/>
        <v>0</v>
      </c>
      <c r="KS194" s="30">
        <f t="shared" si="2326"/>
        <v>0</v>
      </c>
      <c r="KT194" s="30">
        <f t="shared" si="2327"/>
        <v>0</v>
      </c>
      <c r="KU194" s="30">
        <f t="shared" si="2328"/>
        <v>0</v>
      </c>
      <c r="KV194" s="30">
        <f t="shared" si="2329"/>
        <v>0</v>
      </c>
      <c r="KW194" s="30">
        <f t="shared" si="2330"/>
        <v>0</v>
      </c>
      <c r="KX194" s="30">
        <f t="shared" si="2331"/>
        <v>135.02749551703528</v>
      </c>
      <c r="KY194" s="30">
        <f t="shared" si="2332"/>
        <v>135.02749551703528</v>
      </c>
      <c r="KZ194" s="30">
        <f t="shared" si="2333"/>
        <v>135.02749551703528</v>
      </c>
      <c r="LA194" s="30">
        <f t="shared" si="2334"/>
        <v>135.02749551703528</v>
      </c>
      <c r="LB194" s="30">
        <f t="shared" si="2334"/>
        <v>135.02749551703528</v>
      </c>
      <c r="LC194" s="30">
        <f t="shared" si="2334"/>
        <v>135.02749551703528</v>
      </c>
      <c r="LD194" s="30">
        <f t="shared" si="2334"/>
        <v>135.02749551703528</v>
      </c>
      <c r="LE194" s="30">
        <f t="shared" si="2503"/>
        <v>135.02749551703528</v>
      </c>
      <c r="LF194" s="30">
        <f t="shared" si="2503"/>
        <v>135.02749551703528</v>
      </c>
      <c r="LG194" s="30">
        <f t="shared" si="2503"/>
        <v>135.02749551703528</v>
      </c>
      <c r="LH194" s="30">
        <f t="shared" si="2503"/>
        <v>135.02749551703528</v>
      </c>
      <c r="LI194" s="30">
        <f t="shared" si="2503"/>
        <v>136.52779438135087</v>
      </c>
      <c r="LJ194" s="30">
        <f t="shared" si="2747"/>
        <v>140.02869097429766</v>
      </c>
      <c r="LK194" s="30">
        <f t="shared" si="2747"/>
        <v>140.02869097429766</v>
      </c>
      <c r="LL194" s="30">
        <f t="shared" si="2747"/>
        <v>140.02869097429766</v>
      </c>
      <c r="LM194" s="30">
        <f t="shared" si="2747"/>
        <v>140.02869097429766</v>
      </c>
      <c r="LN194" s="30">
        <f t="shared" si="2747"/>
        <v>140.02869097429766</v>
      </c>
      <c r="LO194" s="30">
        <f t="shared" si="2747"/>
        <v>140.02869097429766</v>
      </c>
      <c r="LP194" s="30">
        <f t="shared" si="2747"/>
        <v>140.02869097429766</v>
      </c>
      <c r="LQ194" s="30">
        <f t="shared" si="2747"/>
        <v>140.02869097429766</v>
      </c>
      <c r="LR194" s="30">
        <f t="shared" si="2748"/>
        <v>140.02869097429766</v>
      </c>
      <c r="LS194" s="30">
        <f t="shared" si="2748"/>
        <v>140.02869097429766</v>
      </c>
      <c r="LT194" s="69">
        <f t="shared" si="1976"/>
        <v>140.02869097429766</v>
      </c>
      <c r="LU194" s="40">
        <f t="shared" si="1977"/>
        <v>140.02869097429766</v>
      </c>
      <c r="LV194" s="40">
        <f t="shared" si="1978"/>
        <v>0</v>
      </c>
    </row>
    <row r="195" spans="1:334" x14ac:dyDescent="0.25">
      <c r="A195" s="21">
        <f t="shared" si="1979"/>
        <v>194</v>
      </c>
      <c r="B195" s="22" t="s">
        <v>109</v>
      </c>
      <c r="C195" s="21" t="s">
        <v>622</v>
      </c>
      <c r="D195" s="22" t="s">
        <v>17</v>
      </c>
      <c r="E195" s="23" t="s">
        <v>933</v>
      </c>
      <c r="F195" s="21" t="s">
        <v>1186</v>
      </c>
      <c r="G195" s="23" t="s">
        <v>131</v>
      </c>
      <c r="H195" s="24" t="s">
        <v>1403</v>
      </c>
      <c r="I195" s="21" t="s">
        <v>196</v>
      </c>
      <c r="J195" s="94">
        <v>41297</v>
      </c>
      <c r="K195" s="94">
        <v>43015</v>
      </c>
      <c r="L195" s="21" t="s">
        <v>275</v>
      </c>
      <c r="M195" s="51">
        <v>2422</v>
      </c>
      <c r="N195" s="51">
        <v>4221</v>
      </c>
      <c r="O195" s="26">
        <v>0.15</v>
      </c>
      <c r="P195" s="52">
        <v>1693564</v>
      </c>
      <c r="Q195" s="52">
        <v>1778048</v>
      </c>
      <c r="R195" s="52">
        <v>2065544</v>
      </c>
      <c r="S195" s="52">
        <v>2131820.0100000002</v>
      </c>
      <c r="T195" s="51">
        <v>2603746</v>
      </c>
      <c r="U195" s="51">
        <v>2109209</v>
      </c>
      <c r="V195" s="51">
        <v>2383294.25</v>
      </c>
      <c r="W195" s="51">
        <v>1842776</v>
      </c>
      <c r="X195" s="51">
        <v>2386154</v>
      </c>
      <c r="Y195" s="51">
        <v>2366926</v>
      </c>
      <c r="Z195" s="51">
        <v>1634182</v>
      </c>
      <c r="AA195" s="51">
        <v>2345291</v>
      </c>
      <c r="AB195" s="51">
        <v>2628289</v>
      </c>
      <c r="AC195" s="51">
        <v>3282679.38</v>
      </c>
      <c r="AD195" s="51">
        <v>3052066</v>
      </c>
      <c r="AE195" s="51">
        <v>3312740.5</v>
      </c>
      <c r="AF195" s="51">
        <v>3413587</v>
      </c>
      <c r="AG195" s="51">
        <v>2724444</v>
      </c>
      <c r="AH195" s="51">
        <v>3414237</v>
      </c>
      <c r="AI195" s="51">
        <v>2829546</v>
      </c>
      <c r="AJ195" s="51">
        <v>3414449</v>
      </c>
      <c r="AK195" s="51">
        <v>3300750</v>
      </c>
      <c r="AL195" s="51">
        <v>2366341.0699999998</v>
      </c>
      <c r="AM195" s="51">
        <v>2948762.87</v>
      </c>
      <c r="AN195" s="51">
        <v>3001227</v>
      </c>
      <c r="AO195" s="51">
        <v>3855744.63</v>
      </c>
      <c r="AP195" s="51">
        <v>3224968</v>
      </c>
      <c r="AQ195" s="51">
        <v>3584734</v>
      </c>
      <c r="AR195" s="51">
        <v>3644389.26</v>
      </c>
      <c r="AS195" s="51">
        <v>2879104</v>
      </c>
      <c r="AT195" s="51">
        <v>3323295.71</v>
      </c>
      <c r="AU195" s="25">
        <v>3291202.1523057758</v>
      </c>
      <c r="AV195" s="25">
        <v>2796960.3818130144</v>
      </c>
      <c r="AW195" s="25">
        <v>3370200.3</v>
      </c>
      <c r="AX195" s="25">
        <v>2604256</v>
      </c>
      <c r="AY195" s="25">
        <v>2966844.506453333</v>
      </c>
      <c r="AZ195" s="25">
        <v>3231401.59</v>
      </c>
      <c r="BA195" s="25">
        <v>3654313.2154348055</v>
      </c>
      <c r="BB195" s="25">
        <v>3280875.34</v>
      </c>
      <c r="BC195" s="25">
        <v>3996486.86</v>
      </c>
      <c r="BD195" s="75">
        <v>3115521.8</v>
      </c>
      <c r="BE195" s="75">
        <v>2605474.7599999998</v>
      </c>
      <c r="BF195" s="75">
        <v>3556492.12</v>
      </c>
      <c r="BG195" s="75">
        <v>2387445.5299999998</v>
      </c>
      <c r="BH195" s="75">
        <v>3055676.05</v>
      </c>
      <c r="BI195" s="75">
        <v>3103313.48</v>
      </c>
      <c r="BJ195" s="75">
        <v>2424127.2000000002</v>
      </c>
      <c r="BK195" s="75">
        <v>2681203.48</v>
      </c>
      <c r="BL195" s="75">
        <v>3227192.11</v>
      </c>
      <c r="BM195" s="75">
        <v>3778542.54</v>
      </c>
      <c r="BN195" s="75">
        <v>3308213.78</v>
      </c>
      <c r="BO195" s="75">
        <v>3249536.71</v>
      </c>
      <c r="BP195" s="28">
        <f t="shared" si="1902"/>
        <v>3390871.2850000001</v>
      </c>
      <c r="BQ195" s="29">
        <f t="shared" si="2596"/>
        <v>699.24194880264247</v>
      </c>
      <c r="BR195" s="29">
        <f t="shared" si="2597"/>
        <v>734.12386457473167</v>
      </c>
      <c r="BS195" s="29">
        <f t="shared" si="2598"/>
        <v>852.82576383154412</v>
      </c>
      <c r="BT195" s="29">
        <f t="shared" si="2599"/>
        <v>880.18992981007443</v>
      </c>
      <c r="BU195" s="29">
        <f t="shared" si="2600"/>
        <v>1075.0396366639141</v>
      </c>
      <c r="BV195" s="29">
        <f t="shared" si="2601"/>
        <v>870.8542526837324</v>
      </c>
      <c r="BW195" s="29">
        <f t="shared" si="2602"/>
        <v>984.01909578860443</v>
      </c>
      <c r="BX195" s="29">
        <f t="shared" si="2603"/>
        <v>760.84888521882738</v>
      </c>
      <c r="BY195" s="29">
        <f t="shared" si="2604"/>
        <v>985.19983484723366</v>
      </c>
      <c r="BZ195" s="29">
        <f t="shared" si="2605"/>
        <v>977.26094137076791</v>
      </c>
      <c r="CA195" s="29">
        <f t="shared" si="2606"/>
        <v>674.72419488026424</v>
      </c>
      <c r="CB195" s="29">
        <f t="shared" si="2607"/>
        <v>968.32824112303877</v>
      </c>
      <c r="CC195" s="29">
        <f t="shared" si="2608"/>
        <v>1085.1729975227086</v>
      </c>
      <c r="CD195" s="29">
        <f t="shared" si="2609"/>
        <v>1355.358951279934</v>
      </c>
      <c r="CE195" s="29">
        <f t="shared" si="2610"/>
        <v>1260.1428571428571</v>
      </c>
      <c r="CF195" s="29">
        <f t="shared" si="2611"/>
        <v>1367.7706440957886</v>
      </c>
      <c r="CG195" s="29">
        <f t="shared" si="2612"/>
        <v>1409.4083402146987</v>
      </c>
      <c r="CH195" s="29">
        <f t="shared" si="2613"/>
        <v>1124.8736581337737</v>
      </c>
      <c r="CI195" s="29">
        <f t="shared" si="2614"/>
        <v>1409.6767134599504</v>
      </c>
      <c r="CJ195" s="29">
        <f t="shared" si="2615"/>
        <v>1168.268373245252</v>
      </c>
      <c r="CK195" s="29">
        <f t="shared" si="2616"/>
        <v>1409.7642444260941</v>
      </c>
      <c r="CL195" s="29">
        <f t="shared" si="2617"/>
        <v>1362.8199834847235</v>
      </c>
      <c r="CM195" s="29">
        <f t="shared" si="2618"/>
        <v>977.01943435177532</v>
      </c>
      <c r="CN195" s="29">
        <f t="shared" si="2619"/>
        <v>1217.4908629232041</v>
      </c>
      <c r="CO195" s="29">
        <f t="shared" si="2620"/>
        <v>1239.1523534269199</v>
      </c>
      <c r="CP195" s="29">
        <f t="shared" si="2621"/>
        <v>1591.9672295623452</v>
      </c>
      <c r="CQ195" s="29">
        <f t="shared" si="2622"/>
        <v>1331.5309661436829</v>
      </c>
      <c r="CR195" s="29">
        <f t="shared" si="2592"/>
        <v>1480.0718414533444</v>
      </c>
      <c r="CS195" s="29">
        <f t="shared" si="2335"/>
        <v>1504.7024194880264</v>
      </c>
      <c r="CT195" s="29">
        <f t="shared" si="2335"/>
        <v>1188.7299752270851</v>
      </c>
      <c r="CU195" s="29">
        <f t="shared" si="2335"/>
        <v>1372.1286994219654</v>
      </c>
      <c r="CV195" s="29">
        <f t="shared" si="2335"/>
        <v>1358.8778498372319</v>
      </c>
      <c r="CW195" s="29">
        <f t="shared" si="2335"/>
        <v>1154.8143607815914</v>
      </c>
      <c r="CX195" s="29">
        <f t="shared" si="2623"/>
        <v>1391.4947563996695</v>
      </c>
      <c r="CY195" s="29">
        <f t="shared" si="2623"/>
        <v>1075.250206440958</v>
      </c>
      <c r="CZ195" s="29">
        <f t="shared" si="2623"/>
        <v>1224.9564436223504</v>
      </c>
      <c r="DA195" s="29">
        <f t="shared" si="2623"/>
        <v>1334.1872791081751</v>
      </c>
      <c r="DB195" s="29">
        <f t="shared" si="2623"/>
        <v>1508.7998412199859</v>
      </c>
      <c r="DC195" s="29">
        <f t="shared" si="2623"/>
        <v>1354.6140957886043</v>
      </c>
      <c r="DD195" s="29">
        <f t="shared" si="2623"/>
        <v>1650.0771511147811</v>
      </c>
      <c r="DE195" s="29">
        <f t="shared" si="2624"/>
        <v>1286.3426094137076</v>
      </c>
      <c r="DF195" s="29">
        <f t="shared" si="2625"/>
        <v>1075.7534104046242</v>
      </c>
      <c r="DG195" s="29">
        <f t="shared" si="2626"/>
        <v>1468.4112799339389</v>
      </c>
      <c r="DH195" s="29">
        <f t="shared" si="2627"/>
        <v>985.73308422791069</v>
      </c>
      <c r="DI195" s="29">
        <f t="shared" si="2628"/>
        <v>1261.6333815028902</v>
      </c>
      <c r="DJ195" s="29">
        <f t="shared" si="2629"/>
        <v>1281.302014863749</v>
      </c>
      <c r="DK195" s="29">
        <f t="shared" si="2629"/>
        <v>1000.8782824112304</v>
      </c>
      <c r="DL195" s="29">
        <f t="shared" si="2629"/>
        <v>1107.0204293971924</v>
      </c>
      <c r="DM195" s="29">
        <f t="shared" si="2629"/>
        <v>1332.4492609413708</v>
      </c>
      <c r="DN195" s="29">
        <f t="shared" si="2746"/>
        <v>1560.091882741536</v>
      </c>
      <c r="DO195" s="29">
        <f t="shared" si="2746"/>
        <v>1365.9016432700246</v>
      </c>
      <c r="DP195" s="29">
        <f t="shared" si="2746"/>
        <v>1341.6749421965317</v>
      </c>
      <c r="DQ195" s="105">
        <f t="shared" si="2630"/>
        <v>1400.0294322873658</v>
      </c>
      <c r="DR195" s="51">
        <v>253260</v>
      </c>
      <c r="DS195" s="51">
        <v>253260</v>
      </c>
      <c r="DT195" s="51">
        <v>253260</v>
      </c>
      <c r="DU195" s="51">
        <v>253260</v>
      </c>
      <c r="DV195" s="51">
        <v>253260</v>
      </c>
      <c r="DW195" s="51">
        <v>253260</v>
      </c>
      <c r="DX195" s="51">
        <v>253260</v>
      </c>
      <c r="DY195" s="51">
        <v>253260</v>
      </c>
      <c r="DZ195" s="51">
        <v>253260</v>
      </c>
      <c r="EA195" s="51">
        <v>275772</v>
      </c>
      <c r="EB195" s="51">
        <v>337680</v>
      </c>
      <c r="EC195" s="51">
        <v>337680</v>
      </c>
      <c r="ED195" s="51">
        <v>337680</v>
      </c>
      <c r="EE195" s="51">
        <v>337680</v>
      </c>
      <c r="EF195" s="51">
        <v>337680</v>
      </c>
      <c r="EG195" s="51">
        <v>337680</v>
      </c>
      <c r="EH195" s="51">
        <v>337680</v>
      </c>
      <c r="EI195" s="51">
        <v>337680</v>
      </c>
      <c r="EJ195" s="51">
        <v>337680</v>
      </c>
      <c r="EK195" s="51">
        <v>337680</v>
      </c>
      <c r="EL195" s="51">
        <v>337680</v>
      </c>
      <c r="EM195" s="51">
        <v>360192</v>
      </c>
      <c r="EN195" s="51">
        <v>422100</v>
      </c>
      <c r="EO195" s="51">
        <v>422100</v>
      </c>
      <c r="EP195" s="51">
        <v>422100</v>
      </c>
      <c r="EQ195" s="51">
        <v>422100</v>
      </c>
      <c r="ER195" s="51">
        <v>422100</v>
      </c>
      <c r="ES195" s="25">
        <v>422100</v>
      </c>
      <c r="ET195" s="25">
        <v>422100</v>
      </c>
      <c r="EU195" s="25">
        <v>422100</v>
      </c>
      <c r="EV195" s="25">
        <v>422100</v>
      </c>
      <c r="EW195" s="25">
        <v>422100</v>
      </c>
      <c r="EX195" s="25">
        <v>422100</v>
      </c>
      <c r="EY195" s="25">
        <v>438984</v>
      </c>
      <c r="EZ195" s="25">
        <v>485415</v>
      </c>
      <c r="FA195" s="25">
        <v>485415</v>
      </c>
      <c r="FB195" s="25">
        <v>485415</v>
      </c>
      <c r="FC195" s="25">
        <v>485415</v>
      </c>
      <c r="FD195" s="25">
        <v>485415</v>
      </c>
      <c r="FE195" s="25">
        <v>485415</v>
      </c>
      <c r="FF195" s="25">
        <v>485415</v>
      </c>
      <c r="FG195" s="25">
        <v>485415</v>
      </c>
      <c r="FH195" s="25">
        <v>485415</v>
      </c>
      <c r="FI195" s="25">
        <v>485415</v>
      </c>
      <c r="FJ195" s="25">
        <v>485415</v>
      </c>
      <c r="FK195" s="25">
        <v>485415</v>
      </c>
      <c r="FL195" s="25">
        <v>485415</v>
      </c>
      <c r="FM195" s="25">
        <v>485415</v>
      </c>
      <c r="FN195" s="25">
        <v>485415</v>
      </c>
      <c r="FO195" s="25">
        <v>485415</v>
      </c>
      <c r="FP195" s="25">
        <v>485415</v>
      </c>
      <c r="FQ195" s="75">
        <v>485415</v>
      </c>
      <c r="FR195" s="28">
        <f t="shared" si="1903"/>
        <v>485415</v>
      </c>
      <c r="FS195" s="51">
        <v>25383</v>
      </c>
      <c r="FT195" s="51">
        <v>13447.200000000012</v>
      </c>
      <c r="FU195" s="51">
        <v>83423</v>
      </c>
      <c r="FV195" s="51">
        <v>66513</v>
      </c>
      <c r="FW195" s="51">
        <v>137302</v>
      </c>
      <c r="FX195" s="51">
        <v>99581</v>
      </c>
      <c r="FY195" s="51">
        <v>104234</v>
      </c>
      <c r="FZ195" s="51">
        <v>27657</v>
      </c>
      <c r="GA195" s="51">
        <v>104273</v>
      </c>
      <c r="GB195" s="51">
        <v>79270</v>
      </c>
      <c r="GC195" s="51">
        <v>0</v>
      </c>
      <c r="GD195" s="51">
        <v>20085</v>
      </c>
      <c r="GE195" s="51">
        <v>56563.349999999977</v>
      </c>
      <c r="GF195" s="51">
        <v>154721.90699999995</v>
      </c>
      <c r="GG195" s="51">
        <v>120129.89999999997</v>
      </c>
      <c r="GH195" s="51">
        <v>159231.07499999995</v>
      </c>
      <c r="GI195" s="51">
        <v>174358.05</v>
      </c>
      <c r="GJ195" s="51">
        <v>70986.599999999977</v>
      </c>
      <c r="GK195" s="51">
        <v>174455.55</v>
      </c>
      <c r="GL195" s="51">
        <v>88259</v>
      </c>
      <c r="GM195" s="51">
        <v>174487.34999999998</v>
      </c>
      <c r="GN195" s="51">
        <v>134920.5</v>
      </c>
      <c r="GO195" s="51">
        <v>0</v>
      </c>
      <c r="GP195" s="51">
        <v>20214</v>
      </c>
      <c r="GQ195" s="51">
        <v>28084</v>
      </c>
      <c r="GR195" s="51">
        <v>156262</v>
      </c>
      <c r="GS195" s="51">
        <v>61645</v>
      </c>
      <c r="GT195" s="51">
        <v>115610</v>
      </c>
      <c r="GU195" s="25">
        <v>124558</v>
      </c>
      <c r="GV195" s="25">
        <v>9766</v>
      </c>
      <c r="GW195" s="25">
        <v>76394</v>
      </c>
      <c r="GX195" s="25">
        <v>0</v>
      </c>
      <c r="GY195" s="25">
        <v>0</v>
      </c>
      <c r="GZ195" s="25">
        <v>66546</v>
      </c>
      <c r="HA195" s="25">
        <v>0</v>
      </c>
      <c r="HB195" s="25">
        <v>0</v>
      </c>
      <c r="HC195" s="75">
        <v>0</v>
      </c>
      <c r="HD195" s="75">
        <v>48374</v>
      </c>
      <c r="HE195" s="75">
        <v>6716</v>
      </c>
      <c r="HF195" s="75">
        <v>114058</v>
      </c>
      <c r="HG195" s="75">
        <v>0</v>
      </c>
      <c r="HH195" s="75">
        <v>0</v>
      </c>
      <c r="HI195" s="75">
        <v>48059</v>
      </c>
      <c r="HJ195" s="75">
        <v>0</v>
      </c>
      <c r="HK195" s="75">
        <v>0</v>
      </c>
      <c r="HL195" s="75">
        <v>0</v>
      </c>
      <c r="HM195" s="75">
        <v>0</v>
      </c>
      <c r="HN195" s="75">
        <v>0</v>
      </c>
      <c r="HO195" s="75">
        <v>0</v>
      </c>
      <c r="HP195" s="75">
        <v>81366</v>
      </c>
      <c r="HQ195" s="75">
        <v>10817</v>
      </c>
      <c r="HR195" s="75">
        <v>0</v>
      </c>
      <c r="HS195" s="51">
        <f t="shared" si="2470"/>
        <v>278643</v>
      </c>
      <c r="HT195" s="51">
        <f t="shared" si="2471"/>
        <v>266707.20000000001</v>
      </c>
      <c r="HU195" s="51">
        <f t="shared" si="2472"/>
        <v>336683</v>
      </c>
      <c r="HV195" s="51">
        <f t="shared" si="2473"/>
        <v>319773</v>
      </c>
      <c r="HW195" s="51">
        <f t="shared" si="2474"/>
        <v>390562</v>
      </c>
      <c r="HX195" s="51">
        <f t="shared" si="2475"/>
        <v>352841</v>
      </c>
      <c r="HY195" s="51">
        <f t="shared" si="2476"/>
        <v>357494</v>
      </c>
      <c r="HZ195" s="51">
        <f t="shared" si="2477"/>
        <v>280917</v>
      </c>
      <c r="IA195" s="51">
        <f t="shared" si="2478"/>
        <v>357533</v>
      </c>
      <c r="IB195" s="51">
        <f t="shared" si="2479"/>
        <v>355042</v>
      </c>
      <c r="IC195" s="51">
        <f t="shared" si="2480"/>
        <v>337680</v>
      </c>
      <c r="ID195" s="51">
        <f t="shared" si="2481"/>
        <v>357765</v>
      </c>
      <c r="IE195" s="51">
        <f t="shared" si="2482"/>
        <v>394243.35</v>
      </c>
      <c r="IF195" s="51">
        <f t="shared" si="2483"/>
        <v>492401.90699999995</v>
      </c>
      <c r="IG195" s="51">
        <f t="shared" si="2484"/>
        <v>457809.89999999997</v>
      </c>
      <c r="IH195" s="51">
        <f t="shared" si="2485"/>
        <v>496911.07499999995</v>
      </c>
      <c r="II195" s="51">
        <f t="shared" si="2486"/>
        <v>512038.05</v>
      </c>
      <c r="IJ195" s="51">
        <f t="shared" si="2487"/>
        <v>408666.6</v>
      </c>
      <c r="IK195" s="51">
        <f t="shared" si="2488"/>
        <v>512135.55</v>
      </c>
      <c r="IL195" s="51">
        <f t="shared" si="2489"/>
        <v>425939</v>
      </c>
      <c r="IM195" s="51">
        <f t="shared" si="2490"/>
        <v>512167.35</v>
      </c>
      <c r="IN195" s="51">
        <f t="shared" si="2491"/>
        <v>495112.5</v>
      </c>
      <c r="IO195" s="51">
        <f t="shared" si="2492"/>
        <v>422100</v>
      </c>
      <c r="IP195" s="51">
        <f t="shared" si="2493"/>
        <v>442314</v>
      </c>
      <c r="IQ195" s="51">
        <f t="shared" si="2631"/>
        <v>450184</v>
      </c>
      <c r="IR195" s="51">
        <f t="shared" si="2632"/>
        <v>578362</v>
      </c>
      <c r="IS195" s="51">
        <f t="shared" si="2914"/>
        <v>483745</v>
      </c>
      <c r="IT195" s="51">
        <f t="shared" si="2915"/>
        <v>537710</v>
      </c>
      <c r="IU195" s="51">
        <f t="shared" si="2342"/>
        <v>546658</v>
      </c>
      <c r="IV195" s="51">
        <f t="shared" si="2343"/>
        <v>431866</v>
      </c>
      <c r="IW195" s="51">
        <f t="shared" ref="IW195:IW201" si="2949">+EV195+GW195</f>
        <v>498494</v>
      </c>
      <c r="IX195" s="25">
        <f t="shared" si="2344"/>
        <v>422100</v>
      </c>
      <c r="IY195" s="25">
        <f t="shared" si="2633"/>
        <v>422100</v>
      </c>
      <c r="IZ195" s="25">
        <f t="shared" si="2634"/>
        <v>505530</v>
      </c>
      <c r="JA195" s="25">
        <f t="shared" si="2502"/>
        <v>485415</v>
      </c>
      <c r="JB195" s="25">
        <f t="shared" si="2498"/>
        <v>485415</v>
      </c>
      <c r="JC195" s="25">
        <f t="shared" si="2499"/>
        <v>485415</v>
      </c>
      <c r="JD195" s="25">
        <f t="shared" si="1892"/>
        <v>533789</v>
      </c>
      <c r="JE195" s="25">
        <f t="shared" si="1893"/>
        <v>492131</v>
      </c>
      <c r="JF195" s="25">
        <f t="shared" si="2712"/>
        <v>599473</v>
      </c>
      <c r="JG195" s="25">
        <f t="shared" si="2713"/>
        <v>485415</v>
      </c>
      <c r="JH195" s="25">
        <f t="shared" si="2832"/>
        <v>485415</v>
      </c>
      <c r="JI195" s="25">
        <f t="shared" si="2833"/>
        <v>533474</v>
      </c>
      <c r="JJ195" s="25">
        <f t="shared" si="2916"/>
        <v>485415</v>
      </c>
      <c r="JK195" s="25">
        <f t="shared" si="2917"/>
        <v>485415</v>
      </c>
      <c r="JL195" s="25">
        <f t="shared" si="2912"/>
        <v>485415</v>
      </c>
      <c r="JM195" s="25">
        <f t="shared" si="2913"/>
        <v>485415</v>
      </c>
      <c r="JN195" s="25">
        <f t="shared" si="2338"/>
        <v>485415</v>
      </c>
      <c r="JO195" s="25">
        <f t="shared" si="2339"/>
        <v>485415</v>
      </c>
      <c r="JP195" s="25">
        <f t="shared" si="2593"/>
        <v>566781</v>
      </c>
      <c r="JQ195" s="25">
        <f t="shared" si="2594"/>
        <v>496232</v>
      </c>
      <c r="JR195" s="25">
        <f t="shared" si="2595"/>
        <v>485415</v>
      </c>
      <c r="JS195" s="28">
        <f t="shared" si="1941"/>
        <v>508460.75</v>
      </c>
      <c r="JT195" s="30">
        <f t="shared" si="2301"/>
        <v>66.013503909026298</v>
      </c>
      <c r="JU195" s="30">
        <f t="shared" si="2302"/>
        <v>63.185785358919688</v>
      </c>
      <c r="JV195" s="30">
        <f t="shared" si="2303"/>
        <v>79.763800047382134</v>
      </c>
      <c r="JW195" s="30">
        <f t="shared" si="2304"/>
        <v>75.75764036958067</v>
      </c>
      <c r="JX195" s="30">
        <f t="shared" si="2305"/>
        <v>92.528310826818284</v>
      </c>
      <c r="JY195" s="30">
        <f t="shared" si="2306"/>
        <v>83.591802890310348</v>
      </c>
      <c r="JZ195" s="30">
        <f t="shared" si="2307"/>
        <v>84.694148306088607</v>
      </c>
      <c r="KA195" s="30">
        <f t="shared" si="2308"/>
        <v>66.552238805970148</v>
      </c>
      <c r="KB195" s="30">
        <f t="shared" si="2309"/>
        <v>84.703387822790802</v>
      </c>
      <c r="KC195" s="30">
        <f t="shared" si="2310"/>
        <v>84.113243307273152</v>
      </c>
      <c r="KD195" s="30">
        <f t="shared" si="2311"/>
        <v>80</v>
      </c>
      <c r="KE195" s="30">
        <f t="shared" si="2312"/>
        <v>84.758351101634688</v>
      </c>
      <c r="KF195" s="30">
        <f t="shared" si="2313"/>
        <v>93.4004619758351</v>
      </c>
      <c r="KG195" s="30">
        <f t="shared" si="2314"/>
        <v>116.65527292110873</v>
      </c>
      <c r="KH195" s="30">
        <f t="shared" si="2315"/>
        <v>108.46005685856431</v>
      </c>
      <c r="KI195" s="30">
        <f t="shared" si="2316"/>
        <v>117.72354299928925</v>
      </c>
      <c r="KJ195" s="30">
        <f t="shared" si="2317"/>
        <v>121.30728500355366</v>
      </c>
      <c r="KK195" s="30">
        <f t="shared" si="2318"/>
        <v>96.81748400852878</v>
      </c>
      <c r="KL195" s="30">
        <f t="shared" si="2319"/>
        <v>121.33038379530916</v>
      </c>
      <c r="KM195" s="30">
        <f t="shared" si="2320"/>
        <v>100.90950011845534</v>
      </c>
      <c r="KN195" s="30">
        <f t="shared" si="2321"/>
        <v>121.33791755508173</v>
      </c>
      <c r="KO195" s="30">
        <f t="shared" si="2322"/>
        <v>117.29744136460555</v>
      </c>
      <c r="KP195" s="30">
        <f t="shared" si="2323"/>
        <v>100</v>
      </c>
      <c r="KQ195" s="30">
        <f t="shared" si="2324"/>
        <v>104.78891257995735</v>
      </c>
      <c r="KR195" s="30">
        <f t="shared" si="2325"/>
        <v>106.65339966832504</v>
      </c>
      <c r="KS195" s="30">
        <f t="shared" si="2326"/>
        <v>137.02013740819712</v>
      </c>
      <c r="KT195" s="30">
        <f t="shared" si="2327"/>
        <v>114.60435915659797</v>
      </c>
      <c r="KU195" s="30">
        <f t="shared" si="2328"/>
        <v>127.38924425491589</v>
      </c>
      <c r="KV195" s="30">
        <f t="shared" si="2329"/>
        <v>129.50912106135988</v>
      </c>
      <c r="KW195" s="30">
        <f t="shared" si="2330"/>
        <v>102.31366974650557</v>
      </c>
      <c r="KX195" s="30">
        <f t="shared" si="2331"/>
        <v>118.0985548448235</v>
      </c>
      <c r="KY195" s="30">
        <f t="shared" si="2332"/>
        <v>100</v>
      </c>
      <c r="KZ195" s="30">
        <f t="shared" si="2333"/>
        <v>100</v>
      </c>
      <c r="LA195" s="30">
        <f t="shared" si="2334"/>
        <v>119.76545842217485</v>
      </c>
      <c r="LB195" s="30">
        <f t="shared" si="2334"/>
        <v>115</v>
      </c>
      <c r="LC195" s="30">
        <f t="shared" si="2334"/>
        <v>115</v>
      </c>
      <c r="LD195" s="30">
        <f t="shared" si="2334"/>
        <v>115</v>
      </c>
      <c r="LE195" s="30">
        <f t="shared" si="2503"/>
        <v>126.46031746031746</v>
      </c>
      <c r="LF195" s="30">
        <f t="shared" si="2503"/>
        <v>116.59109215825633</v>
      </c>
      <c r="LG195" s="30">
        <f t="shared" si="2503"/>
        <v>142.02155887230515</v>
      </c>
      <c r="LH195" s="30">
        <f t="shared" si="2503"/>
        <v>115</v>
      </c>
      <c r="LI195" s="30">
        <f t="shared" si="2503"/>
        <v>115</v>
      </c>
      <c r="LJ195" s="30">
        <f t="shared" si="2747"/>
        <v>126.38569059464582</v>
      </c>
      <c r="LK195" s="30">
        <f t="shared" si="2747"/>
        <v>115</v>
      </c>
      <c r="LL195" s="30">
        <f t="shared" si="2747"/>
        <v>115</v>
      </c>
      <c r="LM195" s="30">
        <f t="shared" si="2747"/>
        <v>115</v>
      </c>
      <c r="LN195" s="30">
        <f t="shared" si="2747"/>
        <v>115</v>
      </c>
      <c r="LO195" s="30">
        <f t="shared" si="2747"/>
        <v>115</v>
      </c>
      <c r="LP195" s="30">
        <f t="shared" si="2747"/>
        <v>115</v>
      </c>
      <c r="LQ195" s="30">
        <f t="shared" si="2747"/>
        <v>134.27647476901208</v>
      </c>
      <c r="LR195" s="30">
        <f t="shared" si="2748"/>
        <v>117.56266287609571</v>
      </c>
      <c r="LS195" s="30">
        <f t="shared" si="2748"/>
        <v>115</v>
      </c>
      <c r="LT195" s="69">
        <f t="shared" si="1976"/>
        <v>120.45978441127696</v>
      </c>
      <c r="LU195" s="40">
        <f t="shared" si="1977"/>
        <v>115</v>
      </c>
      <c r="LV195" s="40">
        <f t="shared" si="1978"/>
        <v>0</v>
      </c>
    </row>
    <row r="196" spans="1:334" x14ac:dyDescent="0.25">
      <c r="A196" s="21">
        <f t="shared" si="1979"/>
        <v>195</v>
      </c>
      <c r="B196" s="22" t="s">
        <v>109</v>
      </c>
      <c r="C196" s="21" t="s">
        <v>623</v>
      </c>
      <c r="D196" s="22" t="s">
        <v>21</v>
      </c>
      <c r="E196" s="23" t="s">
        <v>1263</v>
      </c>
      <c r="F196" s="21" t="s">
        <v>1263</v>
      </c>
      <c r="G196" s="32" t="s">
        <v>132</v>
      </c>
      <c r="H196" s="24" t="s">
        <v>21</v>
      </c>
      <c r="I196" s="21" t="s">
        <v>196</v>
      </c>
      <c r="J196" s="94">
        <v>41297</v>
      </c>
      <c r="K196" s="94"/>
      <c r="L196" s="21" t="s">
        <v>275</v>
      </c>
      <c r="M196" s="51">
        <v>424</v>
      </c>
      <c r="N196" s="51">
        <v>708</v>
      </c>
      <c r="O196" s="26">
        <v>5.0000000000000001E-3</v>
      </c>
      <c r="P196" s="52">
        <v>7225238</v>
      </c>
      <c r="Q196" s="52">
        <v>3992700.43</v>
      </c>
      <c r="R196" s="52">
        <v>2358023</v>
      </c>
      <c r="S196" s="52">
        <v>2856350.37</v>
      </c>
      <c r="T196" s="51">
        <v>1395649.61</v>
      </c>
      <c r="U196" s="51">
        <v>1682541.75</v>
      </c>
      <c r="V196" s="51">
        <v>2367000</v>
      </c>
      <c r="W196" s="51">
        <v>1575000</v>
      </c>
      <c r="X196" s="51">
        <v>1902735.4299999997</v>
      </c>
      <c r="Y196" s="51">
        <v>2485000</v>
      </c>
      <c r="Z196" s="51">
        <v>1071331.44</v>
      </c>
      <c r="AA196" s="51">
        <v>1485764</v>
      </c>
      <c r="AB196" s="51">
        <v>1853730.52</v>
      </c>
      <c r="AC196" s="51">
        <v>1413063.67</v>
      </c>
      <c r="AD196" s="51">
        <v>1560644.3</v>
      </c>
      <c r="AE196" s="51">
        <v>1466887.07</v>
      </c>
      <c r="AF196" s="51">
        <v>1582118.66</v>
      </c>
      <c r="AG196" s="51">
        <v>1234960.3700000001</v>
      </c>
      <c r="AH196" s="51">
        <v>1238729.58</v>
      </c>
      <c r="AI196" s="51">
        <v>1292066.6100000001</v>
      </c>
      <c r="AJ196" s="51">
        <v>993564.14</v>
      </c>
      <c r="AK196" s="51">
        <v>1768044.4</v>
      </c>
      <c r="AL196" s="51">
        <v>937623.26</v>
      </c>
      <c r="AM196" s="51">
        <v>1282650</v>
      </c>
      <c r="AN196" s="51">
        <v>2121697.2999999998</v>
      </c>
      <c r="AO196" s="51">
        <v>939174.8</v>
      </c>
      <c r="AP196" s="51">
        <v>1259424.54</v>
      </c>
      <c r="AQ196" s="51">
        <v>1464436.06</v>
      </c>
      <c r="AR196" s="51">
        <v>962939.22</v>
      </c>
      <c r="AS196" s="51">
        <v>672092</v>
      </c>
      <c r="AT196" s="51">
        <v>619845.4</v>
      </c>
      <c r="AU196" s="25">
        <v>729499.56884255109</v>
      </c>
      <c r="AV196" s="25">
        <v>856660.60375054716</v>
      </c>
      <c r="AW196" s="25">
        <v>336773.41</v>
      </c>
      <c r="AX196" s="25">
        <v>1192276.9680000001</v>
      </c>
      <c r="AY196" s="25">
        <v>1669187.7552</v>
      </c>
      <c r="AZ196" s="25">
        <v>0</v>
      </c>
      <c r="BA196" s="25">
        <v>0</v>
      </c>
      <c r="BB196" s="25">
        <v>0</v>
      </c>
      <c r="BC196" s="25">
        <v>0</v>
      </c>
      <c r="BD196" s="75">
        <v>0</v>
      </c>
      <c r="BE196" s="75">
        <v>0</v>
      </c>
      <c r="BF196" s="75">
        <v>0</v>
      </c>
      <c r="BG196" s="75">
        <v>0</v>
      </c>
      <c r="BH196" s="75">
        <v>0</v>
      </c>
      <c r="BI196" s="75">
        <v>0</v>
      </c>
      <c r="BJ196" s="75">
        <v>0</v>
      </c>
      <c r="BK196" s="75">
        <v>0</v>
      </c>
      <c r="BL196" s="75">
        <v>0</v>
      </c>
      <c r="BM196" s="75">
        <v>0</v>
      </c>
      <c r="BN196" s="75">
        <v>0</v>
      </c>
      <c r="BO196" s="75">
        <v>0</v>
      </c>
      <c r="BP196" s="28">
        <f t="shared" ref="BP196:BP259" si="2950">+IFERROR((SUMIF(BL196:BO196,"&gt;0",BL196:BO196)/COUNTIF(BL196:BO196,"&gt;0")),0)</f>
        <v>0</v>
      </c>
      <c r="BQ196" s="29">
        <f t="shared" si="2596"/>
        <v>17040.655660377357</v>
      </c>
      <c r="BR196" s="29">
        <f t="shared" si="2597"/>
        <v>9416.7462971698114</v>
      </c>
      <c r="BS196" s="29">
        <f t="shared" si="2598"/>
        <v>5561.375</v>
      </c>
      <c r="BT196" s="29">
        <f t="shared" si="2599"/>
        <v>6736.6754009433962</v>
      </c>
      <c r="BU196" s="29">
        <f t="shared" si="2600"/>
        <v>3291.6264386792454</v>
      </c>
      <c r="BV196" s="29">
        <f t="shared" si="2601"/>
        <v>3968.2588443396226</v>
      </c>
      <c r="BW196" s="29">
        <f t="shared" si="2602"/>
        <v>5582.5471698113206</v>
      </c>
      <c r="BX196" s="29">
        <f t="shared" si="2603"/>
        <v>3714.6226415094338</v>
      </c>
      <c r="BY196" s="29">
        <f t="shared" si="2604"/>
        <v>4487.5835613207537</v>
      </c>
      <c r="BZ196" s="29">
        <f t="shared" si="2605"/>
        <v>5860.8490566037735</v>
      </c>
      <c r="CA196" s="29">
        <f t="shared" si="2606"/>
        <v>2526.7250943396225</v>
      </c>
      <c r="CB196" s="29">
        <f t="shared" si="2607"/>
        <v>3504.1603773584907</v>
      </c>
      <c r="CC196" s="29">
        <f t="shared" si="2608"/>
        <v>4372.005943396226</v>
      </c>
      <c r="CD196" s="29">
        <f t="shared" si="2609"/>
        <v>3332.6973349056602</v>
      </c>
      <c r="CE196" s="29">
        <f t="shared" si="2610"/>
        <v>3680.764858490566</v>
      </c>
      <c r="CF196" s="29">
        <f t="shared" si="2611"/>
        <v>3459.6393160377361</v>
      </c>
      <c r="CG196" s="29">
        <f t="shared" si="2612"/>
        <v>3731.4119339622639</v>
      </c>
      <c r="CH196" s="29">
        <f t="shared" si="2613"/>
        <v>2912.6423820754721</v>
      </c>
      <c r="CI196" s="29">
        <f t="shared" si="2614"/>
        <v>2921.5320283018868</v>
      </c>
      <c r="CJ196" s="29">
        <f t="shared" si="2615"/>
        <v>3047.3269103773587</v>
      </c>
      <c r="CK196" s="29">
        <f t="shared" si="2616"/>
        <v>2343.3116509433962</v>
      </c>
      <c r="CL196" s="29">
        <f t="shared" si="2617"/>
        <v>4169.9160377358485</v>
      </c>
      <c r="CM196" s="29">
        <f t="shared" si="2618"/>
        <v>2211.3756132075473</v>
      </c>
      <c r="CN196" s="29">
        <f t="shared" si="2619"/>
        <v>3025.117924528302</v>
      </c>
      <c r="CO196" s="29">
        <f t="shared" si="2620"/>
        <v>5004.0030660377352</v>
      </c>
      <c r="CP196" s="29">
        <f t="shared" si="2621"/>
        <v>2215.0349056603773</v>
      </c>
      <c r="CQ196" s="29">
        <f t="shared" si="2622"/>
        <v>2970.3408962264152</v>
      </c>
      <c r="CR196" s="29">
        <f t="shared" si="2592"/>
        <v>3453.8586320754716</v>
      </c>
      <c r="CS196" s="29">
        <f t="shared" si="2335"/>
        <v>2271.083066037736</v>
      </c>
      <c r="CT196" s="29">
        <f t="shared" si="2335"/>
        <v>1585.1226415094341</v>
      </c>
      <c r="CU196" s="29">
        <f t="shared" si="2335"/>
        <v>1461.8995283018869</v>
      </c>
      <c r="CV196" s="29">
        <f t="shared" si="2335"/>
        <v>1720.5178510437527</v>
      </c>
      <c r="CW196" s="29">
        <f t="shared" si="2335"/>
        <v>2020.4259522418565</v>
      </c>
      <c r="CX196" s="29">
        <f t="shared" si="2623"/>
        <v>794.27691037735838</v>
      </c>
      <c r="CY196" s="29">
        <f t="shared" si="2623"/>
        <v>2811.9739811320756</v>
      </c>
      <c r="CZ196" s="29">
        <f t="shared" si="2623"/>
        <v>3936.7635735849058</v>
      </c>
      <c r="DA196" s="29">
        <f t="shared" si="2623"/>
        <v>0</v>
      </c>
      <c r="DB196" s="29">
        <f t="shared" si="2623"/>
        <v>0</v>
      </c>
      <c r="DC196" s="29">
        <f t="shared" si="2623"/>
        <v>0</v>
      </c>
      <c r="DD196" s="29">
        <f t="shared" si="2623"/>
        <v>0</v>
      </c>
      <c r="DE196" s="29">
        <f t="shared" si="2624"/>
        <v>0</v>
      </c>
      <c r="DF196" s="29">
        <f t="shared" si="2625"/>
        <v>0</v>
      </c>
      <c r="DG196" s="29">
        <f t="shared" si="2626"/>
        <v>0</v>
      </c>
      <c r="DH196" s="29">
        <f t="shared" si="2627"/>
        <v>0</v>
      </c>
      <c r="DI196" s="29">
        <f t="shared" si="2628"/>
        <v>0</v>
      </c>
      <c r="DJ196" s="29">
        <f t="shared" si="2629"/>
        <v>0</v>
      </c>
      <c r="DK196" s="29">
        <f t="shared" si="2629"/>
        <v>0</v>
      </c>
      <c r="DL196" s="29">
        <f t="shared" si="2629"/>
        <v>0</v>
      </c>
      <c r="DM196" s="29">
        <f t="shared" si="2629"/>
        <v>0</v>
      </c>
      <c r="DN196" s="29">
        <f t="shared" si="2746"/>
        <v>0</v>
      </c>
      <c r="DO196" s="29">
        <f t="shared" si="2746"/>
        <v>0</v>
      </c>
      <c r="DP196" s="29">
        <f t="shared" si="2746"/>
        <v>0</v>
      </c>
      <c r="DQ196" s="105">
        <f t="shared" si="2630"/>
        <v>0</v>
      </c>
      <c r="DR196" s="51">
        <v>84960</v>
      </c>
      <c r="DS196" s="51">
        <v>84960</v>
      </c>
      <c r="DT196" s="51">
        <v>84960</v>
      </c>
      <c r="DU196" s="51">
        <v>84960</v>
      </c>
      <c r="DV196" s="51">
        <v>84960</v>
      </c>
      <c r="DW196" s="51">
        <v>84960</v>
      </c>
      <c r="DX196" s="51">
        <v>84960</v>
      </c>
      <c r="DY196" s="51">
        <v>84960</v>
      </c>
      <c r="DZ196" s="51">
        <v>84960</v>
      </c>
      <c r="EA196" s="51">
        <v>86848</v>
      </c>
      <c r="EB196" s="51">
        <v>92040</v>
      </c>
      <c r="EC196" s="51">
        <v>92040</v>
      </c>
      <c r="ED196" s="51">
        <v>92040</v>
      </c>
      <c r="EE196" s="51">
        <v>92040</v>
      </c>
      <c r="EF196" s="51">
        <v>92040</v>
      </c>
      <c r="EG196" s="51">
        <v>92040</v>
      </c>
      <c r="EH196" s="51">
        <v>92040</v>
      </c>
      <c r="EI196" s="51">
        <v>92040</v>
      </c>
      <c r="EJ196" s="51">
        <v>92040</v>
      </c>
      <c r="EK196" s="51">
        <v>92040</v>
      </c>
      <c r="EL196" s="51">
        <v>92040</v>
      </c>
      <c r="EM196" s="51">
        <v>95816</v>
      </c>
      <c r="EN196" s="51">
        <v>106200</v>
      </c>
      <c r="EO196" s="51">
        <v>106200</v>
      </c>
      <c r="EP196" s="51">
        <v>106200</v>
      </c>
      <c r="EQ196" s="51">
        <v>106200</v>
      </c>
      <c r="ER196" s="51">
        <v>106200</v>
      </c>
      <c r="ES196" s="25">
        <v>106200</v>
      </c>
      <c r="ET196" s="25">
        <v>106200</v>
      </c>
      <c r="EU196" s="25">
        <v>106200</v>
      </c>
      <c r="EV196" s="25">
        <v>106200</v>
      </c>
      <c r="EW196" s="25">
        <v>106200</v>
      </c>
      <c r="EX196" s="25">
        <v>106200</v>
      </c>
      <c r="EY196" s="25">
        <v>110448</v>
      </c>
      <c r="EZ196" s="25">
        <v>110448</v>
      </c>
      <c r="FA196" s="25">
        <v>110448</v>
      </c>
      <c r="FB196" s="25">
        <v>110448</v>
      </c>
      <c r="FC196" s="25">
        <v>55401</v>
      </c>
      <c r="FD196" s="25">
        <v>0</v>
      </c>
      <c r="FE196" s="25">
        <v>0</v>
      </c>
      <c r="FF196" s="25">
        <v>0</v>
      </c>
      <c r="FG196" s="25">
        <v>0</v>
      </c>
      <c r="FH196" s="25">
        <v>0</v>
      </c>
      <c r="FI196" s="25">
        <v>0</v>
      </c>
      <c r="FJ196" s="25">
        <v>0</v>
      </c>
      <c r="FK196" s="25">
        <v>0</v>
      </c>
      <c r="FL196" s="25">
        <v>0</v>
      </c>
      <c r="FM196" s="25">
        <v>0</v>
      </c>
      <c r="FN196" s="25">
        <v>0</v>
      </c>
      <c r="FO196" s="25">
        <v>0</v>
      </c>
      <c r="FP196" s="25">
        <v>0</v>
      </c>
      <c r="FQ196" s="75">
        <v>0</v>
      </c>
      <c r="FR196" s="28">
        <f t="shared" ref="FR196:FR259" si="2951">+IFERROR(SUMIF(FN196:FQ196,"&gt;0",FN196:FQ196)/COUNTIF(FN196:FQ196,"&gt;0"),0)</f>
        <v>0</v>
      </c>
      <c r="FS196" s="51">
        <v>0</v>
      </c>
      <c r="FT196" s="51">
        <v>0</v>
      </c>
      <c r="FU196" s="51">
        <v>0</v>
      </c>
      <c r="FV196" s="51">
        <v>0</v>
      </c>
      <c r="FW196" s="51">
        <v>0</v>
      </c>
      <c r="FX196" s="51">
        <v>0</v>
      </c>
      <c r="FY196" s="51">
        <v>0</v>
      </c>
      <c r="FZ196" s="51">
        <v>0</v>
      </c>
      <c r="GA196" s="51">
        <v>0</v>
      </c>
      <c r="GB196" s="51">
        <v>0</v>
      </c>
      <c r="GC196" s="51">
        <v>0</v>
      </c>
      <c r="GD196" s="51">
        <v>0</v>
      </c>
      <c r="GE196" s="51">
        <v>0</v>
      </c>
      <c r="GF196" s="51">
        <v>0</v>
      </c>
      <c r="GG196" s="51">
        <v>0</v>
      </c>
      <c r="GH196" s="51">
        <v>0</v>
      </c>
      <c r="GI196" s="51">
        <v>0</v>
      </c>
      <c r="GJ196" s="51">
        <v>0</v>
      </c>
      <c r="GK196" s="51">
        <v>0</v>
      </c>
      <c r="GL196" s="51">
        <v>0</v>
      </c>
      <c r="GM196" s="51">
        <v>0</v>
      </c>
      <c r="GN196" s="51">
        <v>0</v>
      </c>
      <c r="GO196" s="51">
        <v>0</v>
      </c>
      <c r="GP196" s="51">
        <v>0</v>
      </c>
      <c r="GQ196" s="25">
        <v>0</v>
      </c>
      <c r="GR196" s="25">
        <v>0</v>
      </c>
      <c r="GS196" s="25">
        <v>0</v>
      </c>
      <c r="GT196" s="25">
        <v>0</v>
      </c>
      <c r="GU196" s="25">
        <v>0</v>
      </c>
      <c r="GV196" s="25">
        <v>0</v>
      </c>
      <c r="GW196" s="25">
        <v>0</v>
      </c>
      <c r="GX196" s="25">
        <v>0</v>
      </c>
      <c r="GY196" s="25">
        <v>0</v>
      </c>
      <c r="GZ196" s="25">
        <v>0</v>
      </c>
      <c r="HA196" s="25">
        <v>0</v>
      </c>
      <c r="HB196" s="25">
        <v>0</v>
      </c>
      <c r="HC196" s="75">
        <v>0</v>
      </c>
      <c r="HD196" s="75">
        <v>0</v>
      </c>
      <c r="HE196" s="75">
        <v>0</v>
      </c>
      <c r="HF196" s="75">
        <v>0</v>
      </c>
      <c r="HG196" s="75">
        <v>0</v>
      </c>
      <c r="HH196" s="75">
        <v>0</v>
      </c>
      <c r="HI196" s="75">
        <v>0</v>
      </c>
      <c r="HJ196" s="75">
        <v>0</v>
      </c>
      <c r="HK196" s="75">
        <v>0</v>
      </c>
      <c r="HL196" s="75">
        <v>0</v>
      </c>
      <c r="HM196" s="75">
        <v>0</v>
      </c>
      <c r="HN196" s="75">
        <v>0</v>
      </c>
      <c r="HO196" s="75">
        <v>0</v>
      </c>
      <c r="HP196" s="75">
        <v>0</v>
      </c>
      <c r="HQ196" s="75">
        <v>0</v>
      </c>
      <c r="HR196" s="75">
        <v>0</v>
      </c>
      <c r="HS196" s="51">
        <f t="shared" si="2470"/>
        <v>84960</v>
      </c>
      <c r="HT196" s="51">
        <f t="shared" si="2471"/>
        <v>84960</v>
      </c>
      <c r="HU196" s="51">
        <f t="shared" si="2472"/>
        <v>84960</v>
      </c>
      <c r="HV196" s="51">
        <f t="shared" si="2473"/>
        <v>84960</v>
      </c>
      <c r="HW196" s="51">
        <f t="shared" si="2474"/>
        <v>84960</v>
      </c>
      <c r="HX196" s="51">
        <f t="shared" si="2475"/>
        <v>84960</v>
      </c>
      <c r="HY196" s="51">
        <f t="shared" si="2476"/>
        <v>84960</v>
      </c>
      <c r="HZ196" s="51">
        <f t="shared" si="2477"/>
        <v>84960</v>
      </c>
      <c r="IA196" s="51">
        <f t="shared" si="2478"/>
        <v>84960</v>
      </c>
      <c r="IB196" s="51">
        <f t="shared" si="2479"/>
        <v>86848</v>
      </c>
      <c r="IC196" s="51">
        <f t="shared" si="2480"/>
        <v>92040</v>
      </c>
      <c r="ID196" s="51">
        <f t="shared" si="2481"/>
        <v>92040</v>
      </c>
      <c r="IE196" s="51">
        <f t="shared" si="2482"/>
        <v>92040</v>
      </c>
      <c r="IF196" s="51">
        <f t="shared" si="2483"/>
        <v>92040</v>
      </c>
      <c r="IG196" s="51">
        <f t="shared" si="2484"/>
        <v>92040</v>
      </c>
      <c r="IH196" s="51">
        <f t="shared" si="2485"/>
        <v>92040</v>
      </c>
      <c r="II196" s="51">
        <f t="shared" si="2486"/>
        <v>92040</v>
      </c>
      <c r="IJ196" s="51">
        <f t="shared" si="2487"/>
        <v>92040</v>
      </c>
      <c r="IK196" s="51">
        <f t="shared" si="2488"/>
        <v>92040</v>
      </c>
      <c r="IL196" s="51">
        <f t="shared" si="2489"/>
        <v>92040</v>
      </c>
      <c r="IM196" s="51">
        <f t="shared" si="2490"/>
        <v>92040</v>
      </c>
      <c r="IN196" s="51">
        <f t="shared" si="2491"/>
        <v>95816</v>
      </c>
      <c r="IO196" s="51">
        <f t="shared" si="2492"/>
        <v>106200</v>
      </c>
      <c r="IP196" s="51">
        <f t="shared" si="2493"/>
        <v>106200</v>
      </c>
      <c r="IQ196" s="51">
        <f t="shared" si="2631"/>
        <v>106200</v>
      </c>
      <c r="IR196" s="51">
        <f t="shared" si="2632"/>
        <v>106200</v>
      </c>
      <c r="IS196" s="51">
        <f t="shared" si="2914"/>
        <v>106200</v>
      </c>
      <c r="IT196" s="51">
        <f t="shared" si="2915"/>
        <v>106200</v>
      </c>
      <c r="IU196" s="51">
        <f t="shared" si="2342"/>
        <v>106200</v>
      </c>
      <c r="IV196" s="51">
        <f t="shared" si="2343"/>
        <v>106200</v>
      </c>
      <c r="IW196" s="51">
        <f t="shared" si="2949"/>
        <v>106200</v>
      </c>
      <c r="IX196" s="25">
        <f t="shared" si="2344"/>
        <v>106200</v>
      </c>
      <c r="IY196" s="25">
        <f t="shared" si="2633"/>
        <v>106200</v>
      </c>
      <c r="IZ196" s="25">
        <f t="shared" si="2634"/>
        <v>110448</v>
      </c>
      <c r="JA196" s="25">
        <f t="shared" si="2502"/>
        <v>110448</v>
      </c>
      <c r="JB196" s="25">
        <f t="shared" si="2498"/>
        <v>110448</v>
      </c>
      <c r="JC196" s="25">
        <f t="shared" si="2499"/>
        <v>110448</v>
      </c>
      <c r="JD196" s="25">
        <f t="shared" si="1892"/>
        <v>55401</v>
      </c>
      <c r="JE196" s="25">
        <f t="shared" si="1893"/>
        <v>0</v>
      </c>
      <c r="JF196" s="25">
        <f t="shared" si="2712"/>
        <v>0</v>
      </c>
      <c r="JG196" s="25">
        <f t="shared" si="2713"/>
        <v>0</v>
      </c>
      <c r="JH196" s="25">
        <f t="shared" si="2832"/>
        <v>0</v>
      </c>
      <c r="JI196" s="25">
        <f t="shared" si="2833"/>
        <v>0</v>
      </c>
      <c r="JJ196" s="25">
        <f t="shared" si="2916"/>
        <v>0</v>
      </c>
      <c r="JK196" s="25">
        <f t="shared" si="2917"/>
        <v>0</v>
      </c>
      <c r="JL196" s="25">
        <f t="shared" si="2912"/>
        <v>0</v>
      </c>
      <c r="JM196" s="25">
        <f t="shared" si="2913"/>
        <v>0</v>
      </c>
      <c r="JN196" s="25">
        <f t="shared" si="2338"/>
        <v>0</v>
      </c>
      <c r="JO196" s="25">
        <f t="shared" si="2339"/>
        <v>0</v>
      </c>
      <c r="JP196" s="25">
        <f t="shared" si="2593"/>
        <v>0</v>
      </c>
      <c r="JQ196" s="25">
        <f t="shared" si="2594"/>
        <v>0</v>
      </c>
      <c r="JR196" s="25">
        <f t="shared" si="2595"/>
        <v>0</v>
      </c>
      <c r="JS196" s="28">
        <f t="shared" ref="JS196:JS259" si="2952">+IFERROR(SUMIF(JO196:JR196,"&gt;0",JO196:JR196)/COUNTIF(JO196:JR196,"&gt;0"),0)</f>
        <v>0</v>
      </c>
      <c r="JT196" s="30">
        <f t="shared" si="2301"/>
        <v>120</v>
      </c>
      <c r="JU196" s="30">
        <f t="shared" si="2302"/>
        <v>120</v>
      </c>
      <c r="JV196" s="30">
        <f t="shared" si="2303"/>
        <v>120</v>
      </c>
      <c r="JW196" s="30">
        <f t="shared" si="2304"/>
        <v>120</v>
      </c>
      <c r="JX196" s="30">
        <f t="shared" si="2305"/>
        <v>120</v>
      </c>
      <c r="JY196" s="30">
        <f t="shared" si="2306"/>
        <v>120</v>
      </c>
      <c r="JZ196" s="30">
        <f t="shared" si="2307"/>
        <v>120</v>
      </c>
      <c r="KA196" s="30">
        <f t="shared" si="2308"/>
        <v>120</v>
      </c>
      <c r="KB196" s="30">
        <f t="shared" si="2309"/>
        <v>120</v>
      </c>
      <c r="KC196" s="30">
        <f t="shared" si="2310"/>
        <v>122.66666666666667</v>
      </c>
      <c r="KD196" s="30">
        <f t="shared" si="2311"/>
        <v>130</v>
      </c>
      <c r="KE196" s="30">
        <f t="shared" si="2312"/>
        <v>130</v>
      </c>
      <c r="KF196" s="30">
        <f t="shared" si="2313"/>
        <v>130</v>
      </c>
      <c r="KG196" s="30">
        <f t="shared" si="2314"/>
        <v>130</v>
      </c>
      <c r="KH196" s="30">
        <f t="shared" si="2315"/>
        <v>130</v>
      </c>
      <c r="KI196" s="30">
        <f t="shared" si="2316"/>
        <v>130</v>
      </c>
      <c r="KJ196" s="30">
        <f t="shared" si="2317"/>
        <v>130</v>
      </c>
      <c r="KK196" s="30">
        <f t="shared" si="2318"/>
        <v>130</v>
      </c>
      <c r="KL196" s="30">
        <f t="shared" si="2319"/>
        <v>130</v>
      </c>
      <c r="KM196" s="30">
        <f t="shared" si="2320"/>
        <v>130</v>
      </c>
      <c r="KN196" s="30">
        <f t="shared" si="2321"/>
        <v>130</v>
      </c>
      <c r="KO196" s="30">
        <f t="shared" si="2322"/>
        <v>135.33333333333334</v>
      </c>
      <c r="KP196" s="30">
        <f t="shared" si="2323"/>
        <v>150</v>
      </c>
      <c r="KQ196" s="30">
        <f t="shared" si="2324"/>
        <v>150</v>
      </c>
      <c r="KR196" s="30">
        <f t="shared" si="2325"/>
        <v>150</v>
      </c>
      <c r="KS196" s="30">
        <f t="shared" si="2326"/>
        <v>150</v>
      </c>
      <c r="KT196" s="30">
        <f t="shared" si="2327"/>
        <v>150</v>
      </c>
      <c r="KU196" s="30">
        <f t="shared" si="2328"/>
        <v>150</v>
      </c>
      <c r="KV196" s="30">
        <f t="shared" si="2329"/>
        <v>150</v>
      </c>
      <c r="KW196" s="30">
        <f t="shared" si="2330"/>
        <v>150</v>
      </c>
      <c r="KX196" s="30">
        <f t="shared" si="2331"/>
        <v>150</v>
      </c>
      <c r="KY196" s="30">
        <f t="shared" si="2332"/>
        <v>150</v>
      </c>
      <c r="KZ196" s="30">
        <f t="shared" si="2333"/>
        <v>150</v>
      </c>
      <c r="LA196" s="30">
        <f t="shared" si="2334"/>
        <v>156</v>
      </c>
      <c r="LB196" s="30">
        <f t="shared" si="2334"/>
        <v>156</v>
      </c>
      <c r="LC196" s="30">
        <f t="shared" si="2334"/>
        <v>156</v>
      </c>
      <c r="LD196" s="30">
        <f t="shared" si="2334"/>
        <v>156</v>
      </c>
      <c r="LE196" s="30">
        <f t="shared" si="2503"/>
        <v>78.25</v>
      </c>
      <c r="LF196" s="30">
        <f t="shared" si="2503"/>
        <v>0</v>
      </c>
      <c r="LG196" s="30">
        <f t="shared" si="2503"/>
        <v>0</v>
      </c>
      <c r="LH196" s="30">
        <f t="shared" si="2503"/>
        <v>0</v>
      </c>
      <c r="LI196" s="30">
        <f t="shared" si="2503"/>
        <v>0</v>
      </c>
      <c r="LJ196" s="30">
        <f t="shared" si="2747"/>
        <v>0</v>
      </c>
      <c r="LK196" s="30">
        <f t="shared" si="2747"/>
        <v>0</v>
      </c>
      <c r="LL196" s="30">
        <f t="shared" si="2747"/>
        <v>0</v>
      </c>
      <c r="LM196" s="30">
        <f t="shared" si="2747"/>
        <v>0</v>
      </c>
      <c r="LN196" s="30">
        <f t="shared" si="2747"/>
        <v>0</v>
      </c>
      <c r="LO196" s="30">
        <f t="shared" si="2747"/>
        <v>0</v>
      </c>
      <c r="LP196" s="30">
        <f t="shared" si="2747"/>
        <v>0</v>
      </c>
      <c r="LQ196" s="30">
        <f t="shared" si="2747"/>
        <v>0</v>
      </c>
      <c r="LR196" s="30">
        <f t="shared" si="2748"/>
        <v>0</v>
      </c>
      <c r="LS196" s="30">
        <f t="shared" si="2748"/>
        <v>0</v>
      </c>
      <c r="LT196" s="69">
        <f t="shared" ref="LT196:LT259" si="2953">+IFERROR(SUMIF(LP196:LS196,"&gt;0",LP196:LS196)/COUNTIF(LP196:LS196,"&gt;0"),0)</f>
        <v>0</v>
      </c>
      <c r="LU196" s="40">
        <f t="shared" ref="LU196:LU259" si="2954">+FQ196/N196</f>
        <v>0</v>
      </c>
      <c r="LV196" s="40">
        <f t="shared" ref="LV196:LV259" si="2955">+(HR196/N196)</f>
        <v>0</v>
      </c>
    </row>
    <row r="197" spans="1:334" x14ac:dyDescent="0.25">
      <c r="A197" s="21">
        <f t="shared" si="1979"/>
        <v>196</v>
      </c>
      <c r="B197" s="22" t="s">
        <v>109</v>
      </c>
      <c r="C197" s="21" t="s">
        <v>623</v>
      </c>
      <c r="D197" s="22" t="s">
        <v>7</v>
      </c>
      <c r="E197" s="23" t="s">
        <v>1292</v>
      </c>
      <c r="F197" s="21" t="s">
        <v>1293</v>
      </c>
      <c r="G197" s="24" t="s">
        <v>1294</v>
      </c>
      <c r="H197" s="24" t="s">
        <v>1404</v>
      </c>
      <c r="I197" s="21" t="s">
        <v>196</v>
      </c>
      <c r="J197" s="94">
        <v>42609</v>
      </c>
      <c r="K197" s="94">
        <v>44316</v>
      </c>
      <c r="L197" s="21" t="s">
        <v>275</v>
      </c>
      <c r="M197" s="51">
        <v>424</v>
      </c>
      <c r="N197" s="51">
        <v>708</v>
      </c>
      <c r="O197" s="26">
        <v>0.14000000000000001</v>
      </c>
      <c r="P197" s="52"/>
      <c r="Q197" s="52"/>
      <c r="R197" s="52"/>
      <c r="S197" s="52"/>
      <c r="T197" s="51"/>
      <c r="U197" s="51"/>
      <c r="V197" s="51"/>
      <c r="W197" s="51"/>
      <c r="X197" s="51"/>
      <c r="Y197" s="51">
        <v>0</v>
      </c>
      <c r="Z197" s="51">
        <v>0</v>
      </c>
      <c r="AA197" s="51"/>
      <c r="AB197" s="51"/>
      <c r="AC197" s="51"/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0</v>
      </c>
      <c r="AN197" s="51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v>0</v>
      </c>
      <c r="BA197" s="25">
        <v>0</v>
      </c>
      <c r="BB197" s="25">
        <v>0</v>
      </c>
      <c r="BC197" s="25">
        <v>0</v>
      </c>
      <c r="BD197" s="75">
        <v>0</v>
      </c>
      <c r="BE197" s="75">
        <v>282000</v>
      </c>
      <c r="BF197" s="75">
        <v>511908</v>
      </c>
      <c r="BG197" s="75">
        <v>346596</v>
      </c>
      <c r="BH197" s="75">
        <v>503104.99</v>
      </c>
      <c r="BI197" s="75">
        <v>489604.43</v>
      </c>
      <c r="BJ197" s="75">
        <v>443447</v>
      </c>
      <c r="BK197" s="75">
        <v>435035</v>
      </c>
      <c r="BL197" s="75">
        <v>526738</v>
      </c>
      <c r="BM197" s="75">
        <v>382851</v>
      </c>
      <c r="BN197" s="75">
        <v>552031</v>
      </c>
      <c r="BO197" s="75">
        <v>720453</v>
      </c>
      <c r="BP197" s="28">
        <f t="shared" si="2950"/>
        <v>545518.25</v>
      </c>
      <c r="BQ197" s="29">
        <f t="shared" si="2596"/>
        <v>0</v>
      </c>
      <c r="BR197" s="29">
        <f t="shared" si="2597"/>
        <v>0</v>
      </c>
      <c r="BS197" s="29">
        <f t="shared" si="2598"/>
        <v>0</v>
      </c>
      <c r="BT197" s="29">
        <f t="shared" si="2599"/>
        <v>0</v>
      </c>
      <c r="BU197" s="29">
        <f t="shared" si="2600"/>
        <v>0</v>
      </c>
      <c r="BV197" s="29">
        <f t="shared" si="2601"/>
        <v>0</v>
      </c>
      <c r="BW197" s="29">
        <f t="shared" si="2602"/>
        <v>0</v>
      </c>
      <c r="BX197" s="29">
        <f t="shared" si="2603"/>
        <v>0</v>
      </c>
      <c r="BY197" s="29">
        <f t="shared" si="2604"/>
        <v>0</v>
      </c>
      <c r="BZ197" s="29">
        <f t="shared" si="2605"/>
        <v>0</v>
      </c>
      <c r="CA197" s="29">
        <f t="shared" si="2606"/>
        <v>0</v>
      </c>
      <c r="CB197" s="29">
        <f t="shared" si="2607"/>
        <v>0</v>
      </c>
      <c r="CC197" s="29">
        <f t="shared" si="2608"/>
        <v>0</v>
      </c>
      <c r="CD197" s="29">
        <f t="shared" si="2609"/>
        <v>0</v>
      </c>
      <c r="CE197" s="29">
        <f t="shared" si="2610"/>
        <v>0</v>
      </c>
      <c r="CF197" s="29">
        <f t="shared" si="2611"/>
        <v>0</v>
      </c>
      <c r="CG197" s="29">
        <f t="shared" si="2612"/>
        <v>0</v>
      </c>
      <c r="CH197" s="29">
        <f t="shared" si="2613"/>
        <v>0</v>
      </c>
      <c r="CI197" s="29">
        <f t="shared" si="2614"/>
        <v>0</v>
      </c>
      <c r="CJ197" s="29">
        <f t="shared" si="2615"/>
        <v>0</v>
      </c>
      <c r="CK197" s="29">
        <f t="shared" si="2616"/>
        <v>0</v>
      </c>
      <c r="CL197" s="29">
        <f t="shared" si="2617"/>
        <v>0</v>
      </c>
      <c r="CM197" s="29">
        <f t="shared" si="2618"/>
        <v>0</v>
      </c>
      <c r="CN197" s="29">
        <f t="shared" si="2619"/>
        <v>0</v>
      </c>
      <c r="CO197" s="29">
        <f t="shared" si="2620"/>
        <v>0</v>
      </c>
      <c r="CP197" s="29">
        <f t="shared" si="2621"/>
        <v>0</v>
      </c>
      <c r="CQ197" s="29">
        <f t="shared" si="2622"/>
        <v>0</v>
      </c>
      <c r="CR197" s="29">
        <f t="shared" si="2592"/>
        <v>0</v>
      </c>
      <c r="CS197" s="29">
        <f t="shared" si="2335"/>
        <v>0</v>
      </c>
      <c r="CT197" s="29">
        <f t="shared" si="2335"/>
        <v>0</v>
      </c>
      <c r="CU197" s="29">
        <f t="shared" si="2335"/>
        <v>0</v>
      </c>
      <c r="CV197" s="29">
        <f t="shared" si="2335"/>
        <v>0</v>
      </c>
      <c r="CW197" s="29">
        <f t="shared" si="2335"/>
        <v>0</v>
      </c>
      <c r="CX197" s="29">
        <f t="shared" si="2623"/>
        <v>0</v>
      </c>
      <c r="CY197" s="29">
        <f t="shared" si="2623"/>
        <v>0</v>
      </c>
      <c r="CZ197" s="29">
        <f t="shared" si="2623"/>
        <v>0</v>
      </c>
      <c r="DA197" s="29">
        <f t="shared" si="2623"/>
        <v>0</v>
      </c>
      <c r="DB197" s="29">
        <f t="shared" si="2623"/>
        <v>0</v>
      </c>
      <c r="DC197" s="29">
        <f t="shared" si="2623"/>
        <v>0</v>
      </c>
      <c r="DD197" s="29">
        <f t="shared" si="2623"/>
        <v>0</v>
      </c>
      <c r="DE197" s="29">
        <f t="shared" si="2624"/>
        <v>0</v>
      </c>
      <c r="DF197" s="29">
        <f t="shared" si="2625"/>
        <v>665.09433962264154</v>
      </c>
      <c r="DG197" s="29">
        <f t="shared" si="2626"/>
        <v>1207.3301886792453</v>
      </c>
      <c r="DH197" s="29">
        <f t="shared" si="2627"/>
        <v>817.44339622641508</v>
      </c>
      <c r="DI197" s="29">
        <f t="shared" si="2628"/>
        <v>1186.5683726415093</v>
      </c>
      <c r="DJ197" s="29">
        <f t="shared" si="2629"/>
        <v>1154.727429245283</v>
      </c>
      <c r="DK197" s="29">
        <f t="shared" si="2629"/>
        <v>1045.8655660377358</v>
      </c>
      <c r="DL197" s="29">
        <f t="shared" si="2629"/>
        <v>1026.0259433962265</v>
      </c>
      <c r="DM197" s="29">
        <f t="shared" si="2629"/>
        <v>1242.3066037735848</v>
      </c>
      <c r="DN197" s="29">
        <f t="shared" si="2746"/>
        <v>902.95047169811323</v>
      </c>
      <c r="DO197" s="29">
        <f t="shared" si="2746"/>
        <v>1301.9599056603774</v>
      </c>
      <c r="DP197" s="29">
        <f t="shared" si="2746"/>
        <v>1699.1816037735848</v>
      </c>
      <c r="DQ197" s="105">
        <f t="shared" si="2630"/>
        <v>1286.5996462264152</v>
      </c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>
        <v>106200</v>
      </c>
      <c r="FH197" s="25">
        <v>106200</v>
      </c>
      <c r="FI197" s="25">
        <v>106200</v>
      </c>
      <c r="FJ197" s="25">
        <v>106200</v>
      </c>
      <c r="FK197" s="25">
        <v>106200</v>
      </c>
      <c r="FL197" s="25">
        <v>106200</v>
      </c>
      <c r="FM197" s="25">
        <v>106200</v>
      </c>
      <c r="FN197" s="25">
        <v>106200</v>
      </c>
      <c r="FO197" s="25">
        <v>106200</v>
      </c>
      <c r="FP197" s="25">
        <v>106200</v>
      </c>
      <c r="FQ197" s="75">
        <v>106200</v>
      </c>
      <c r="FR197" s="28">
        <f t="shared" si="2951"/>
        <v>106200</v>
      </c>
      <c r="FS197" s="51"/>
      <c r="FT197" s="51"/>
      <c r="FU197" s="51"/>
      <c r="FV197" s="51"/>
      <c r="FW197" s="51"/>
      <c r="FX197" s="51"/>
      <c r="FY197" s="51"/>
      <c r="FZ197" s="51"/>
      <c r="GA197" s="51"/>
      <c r="GB197" s="51"/>
      <c r="GC197" s="51"/>
      <c r="GD197" s="51"/>
      <c r="GE197" s="51"/>
      <c r="GF197" s="51"/>
      <c r="GG197" s="51"/>
      <c r="GH197" s="51"/>
      <c r="GI197" s="51"/>
      <c r="GJ197" s="51"/>
      <c r="GK197" s="51"/>
      <c r="GL197" s="51"/>
      <c r="GM197" s="51"/>
      <c r="GN197" s="51"/>
      <c r="GO197" s="51"/>
      <c r="GP197" s="51"/>
      <c r="GQ197" s="25"/>
      <c r="GR197" s="25"/>
      <c r="GS197" s="25"/>
      <c r="GT197" s="25"/>
      <c r="GU197" s="25"/>
      <c r="GV197" s="25"/>
      <c r="GW197" s="25"/>
      <c r="GX197" s="25"/>
      <c r="GY197" s="25"/>
      <c r="GZ197" s="75">
        <v>0</v>
      </c>
      <c r="HA197" s="75">
        <v>0</v>
      </c>
      <c r="HB197" s="75">
        <v>0</v>
      </c>
      <c r="HC197" s="75">
        <v>0</v>
      </c>
      <c r="HD197" s="75">
        <v>0</v>
      </c>
      <c r="HE197" s="75">
        <v>0</v>
      </c>
      <c r="HF197" s="75">
        <v>0</v>
      </c>
      <c r="HG197" s="75">
        <v>0</v>
      </c>
      <c r="HH197" s="75">
        <v>0</v>
      </c>
      <c r="HI197" s="75">
        <v>0</v>
      </c>
      <c r="HJ197" s="75">
        <v>0</v>
      </c>
      <c r="HK197" s="75">
        <v>0</v>
      </c>
      <c r="HL197" s="75">
        <v>0</v>
      </c>
      <c r="HM197" s="75">
        <v>0</v>
      </c>
      <c r="HN197" s="75">
        <v>0</v>
      </c>
      <c r="HO197" s="75">
        <v>0</v>
      </c>
      <c r="HP197" s="75">
        <v>0</v>
      </c>
      <c r="HQ197" s="75">
        <v>0</v>
      </c>
      <c r="HR197" s="75">
        <v>0</v>
      </c>
      <c r="HS197" s="51">
        <f t="shared" ref="HS197" si="2956">+DR197+FS197</f>
        <v>0</v>
      </c>
      <c r="HT197" s="51">
        <f t="shared" ref="HT197" si="2957">+DS197+FT197</f>
        <v>0</v>
      </c>
      <c r="HU197" s="51">
        <f t="shared" ref="HU197" si="2958">+DT197+FU197</f>
        <v>0</v>
      </c>
      <c r="HV197" s="51">
        <f t="shared" ref="HV197" si="2959">+DU197+FV197</f>
        <v>0</v>
      </c>
      <c r="HW197" s="51">
        <f t="shared" ref="HW197" si="2960">+DV197+FW197</f>
        <v>0</v>
      </c>
      <c r="HX197" s="51">
        <f t="shared" ref="HX197" si="2961">+DW197+FX197</f>
        <v>0</v>
      </c>
      <c r="HY197" s="51">
        <f t="shared" ref="HY197" si="2962">+DX197+FY197</f>
        <v>0</v>
      </c>
      <c r="HZ197" s="51">
        <f t="shared" ref="HZ197" si="2963">+DY197+FZ197</f>
        <v>0</v>
      </c>
      <c r="IA197" s="51">
        <f t="shared" ref="IA197" si="2964">+DZ197+GA197</f>
        <v>0</v>
      </c>
      <c r="IB197" s="51">
        <f t="shared" ref="IB197" si="2965">+EA197+GB197</f>
        <v>0</v>
      </c>
      <c r="IC197" s="51">
        <f t="shared" ref="IC197" si="2966">+EB197+GC197</f>
        <v>0</v>
      </c>
      <c r="ID197" s="51">
        <f t="shared" ref="ID197" si="2967">+EC197+GD197</f>
        <v>0</v>
      </c>
      <c r="IE197" s="51">
        <f t="shared" ref="IE197" si="2968">+ED197+GE197</f>
        <v>0</v>
      </c>
      <c r="IF197" s="51">
        <f t="shared" ref="IF197" si="2969">+EE197+GF197</f>
        <v>0</v>
      </c>
      <c r="IG197" s="51">
        <f t="shared" ref="IG197" si="2970">+EF197+GG197</f>
        <v>0</v>
      </c>
      <c r="IH197" s="51">
        <f t="shared" ref="IH197" si="2971">+EG197+GH197</f>
        <v>0</v>
      </c>
      <c r="II197" s="51">
        <f t="shared" ref="II197" si="2972">+EH197+GI197</f>
        <v>0</v>
      </c>
      <c r="IJ197" s="51">
        <f t="shared" ref="IJ197" si="2973">+EI197+GJ197</f>
        <v>0</v>
      </c>
      <c r="IK197" s="51">
        <f t="shared" ref="IK197" si="2974">+EJ197+GK197</f>
        <v>0</v>
      </c>
      <c r="IL197" s="51">
        <f t="shared" ref="IL197" si="2975">+EK197+GL197</f>
        <v>0</v>
      </c>
      <c r="IM197" s="51">
        <f t="shared" ref="IM197" si="2976">+EL197+GM197</f>
        <v>0</v>
      </c>
      <c r="IN197" s="51">
        <f t="shared" ref="IN197" si="2977">+EM197+GN197</f>
        <v>0</v>
      </c>
      <c r="IO197" s="51">
        <f t="shared" ref="IO197" si="2978">+EN197+GO197</f>
        <v>0</v>
      </c>
      <c r="IP197" s="51">
        <f t="shared" ref="IP197" si="2979">+EO197+GP197</f>
        <v>0</v>
      </c>
      <c r="IQ197" s="51">
        <f t="shared" ref="IQ197" si="2980">+EP197+GQ197</f>
        <v>0</v>
      </c>
      <c r="IR197" s="51">
        <f t="shared" ref="IR197" si="2981">+EQ197+GR197</f>
        <v>0</v>
      </c>
      <c r="IS197" s="51">
        <f t="shared" ref="IS197" si="2982">+ER197+GS197</f>
        <v>0</v>
      </c>
      <c r="IT197" s="51">
        <f t="shared" ref="IT197" si="2983">+ES197+GT197</f>
        <v>0</v>
      </c>
      <c r="IU197" s="51">
        <f t="shared" ref="IU197" si="2984">+ET197+GU197</f>
        <v>0</v>
      </c>
      <c r="IV197" s="51">
        <f t="shared" ref="IV197" si="2985">+EU197+GV197</f>
        <v>0</v>
      </c>
      <c r="IW197" s="51">
        <f t="shared" si="2949"/>
        <v>0</v>
      </c>
      <c r="IX197" s="25">
        <f t="shared" ref="IX197" si="2986">+EW197+GX197</f>
        <v>0</v>
      </c>
      <c r="IY197" s="25">
        <f t="shared" ref="IY197" si="2987">+EX197+GY197</f>
        <v>0</v>
      </c>
      <c r="IZ197" s="25">
        <f t="shared" ref="IZ197" si="2988">+EY197+GZ197</f>
        <v>0</v>
      </c>
      <c r="JA197" s="25">
        <f t="shared" ref="JA197" si="2989">+EZ197+HA197</f>
        <v>0</v>
      </c>
      <c r="JB197" s="25">
        <f t="shared" ref="JB197" si="2990">+FA197+HB197</f>
        <v>0</v>
      </c>
      <c r="JC197" s="25">
        <f t="shared" ref="JC197" si="2991">+FB197+HC197</f>
        <v>0</v>
      </c>
      <c r="JD197" s="25">
        <f t="shared" ref="JD197" si="2992">+FC197+HD197</f>
        <v>0</v>
      </c>
      <c r="JE197" s="25">
        <f t="shared" ref="JE197" si="2993">+FD197+HE197</f>
        <v>0</v>
      </c>
      <c r="JF197" s="25">
        <f t="shared" ref="JF197" si="2994">+FE197+HF197</f>
        <v>0</v>
      </c>
      <c r="JG197" s="25">
        <f t="shared" ref="JG197" si="2995">+FF197+HG197</f>
        <v>0</v>
      </c>
      <c r="JH197" s="25">
        <f t="shared" si="2832"/>
        <v>106200</v>
      </c>
      <c r="JI197" s="25">
        <f t="shared" si="2833"/>
        <v>106200</v>
      </c>
      <c r="JJ197" s="25">
        <f t="shared" si="2916"/>
        <v>106200</v>
      </c>
      <c r="JK197" s="25">
        <f t="shared" si="2917"/>
        <v>106200</v>
      </c>
      <c r="JL197" s="25">
        <f t="shared" si="2912"/>
        <v>106200</v>
      </c>
      <c r="JM197" s="25">
        <f t="shared" si="2913"/>
        <v>106200</v>
      </c>
      <c r="JN197" s="25">
        <f t="shared" si="2338"/>
        <v>106200</v>
      </c>
      <c r="JO197" s="25">
        <f t="shared" si="2339"/>
        <v>106200</v>
      </c>
      <c r="JP197" s="25">
        <f t="shared" si="2593"/>
        <v>106200</v>
      </c>
      <c r="JQ197" s="25">
        <f t="shared" si="2594"/>
        <v>106200</v>
      </c>
      <c r="JR197" s="25">
        <f t="shared" si="2595"/>
        <v>106200</v>
      </c>
      <c r="JS197" s="28">
        <f t="shared" si="2952"/>
        <v>106200</v>
      </c>
      <c r="JT197" s="30">
        <f t="shared" ref="JT197" si="2996">+HS197/$N197</f>
        <v>0</v>
      </c>
      <c r="JU197" s="30">
        <f t="shared" ref="JU197" si="2997">+HT197/$N197</f>
        <v>0</v>
      </c>
      <c r="JV197" s="30">
        <f t="shared" ref="JV197" si="2998">+HU197/$N197</f>
        <v>0</v>
      </c>
      <c r="JW197" s="30">
        <f t="shared" ref="JW197" si="2999">+HV197/$N197</f>
        <v>0</v>
      </c>
      <c r="JX197" s="30">
        <f t="shared" ref="JX197" si="3000">+HW197/$N197</f>
        <v>0</v>
      </c>
      <c r="JY197" s="30">
        <f t="shared" ref="JY197" si="3001">+HX197/$N197</f>
        <v>0</v>
      </c>
      <c r="JZ197" s="30">
        <f t="shared" ref="JZ197" si="3002">+HY197/$N197</f>
        <v>0</v>
      </c>
      <c r="KA197" s="30">
        <f t="shared" ref="KA197" si="3003">+HZ197/$N197</f>
        <v>0</v>
      </c>
      <c r="KB197" s="30">
        <f t="shared" ref="KB197" si="3004">+IA197/$N197</f>
        <v>0</v>
      </c>
      <c r="KC197" s="30">
        <f t="shared" ref="KC197" si="3005">+IB197/$N197</f>
        <v>0</v>
      </c>
      <c r="KD197" s="30">
        <f t="shared" ref="KD197" si="3006">+IC197/$N197</f>
        <v>0</v>
      </c>
      <c r="KE197" s="30">
        <f t="shared" ref="KE197" si="3007">+ID197/$N197</f>
        <v>0</v>
      </c>
      <c r="KF197" s="30">
        <f t="shared" ref="KF197" si="3008">+IE197/$N197</f>
        <v>0</v>
      </c>
      <c r="KG197" s="30">
        <f t="shared" ref="KG197" si="3009">+IF197/$N197</f>
        <v>0</v>
      </c>
      <c r="KH197" s="30">
        <f t="shared" ref="KH197" si="3010">+IG197/$N197</f>
        <v>0</v>
      </c>
      <c r="KI197" s="30">
        <f t="shared" ref="KI197" si="3011">+IH197/$N197</f>
        <v>0</v>
      </c>
      <c r="KJ197" s="30">
        <f t="shared" ref="KJ197" si="3012">+II197/$N197</f>
        <v>0</v>
      </c>
      <c r="KK197" s="30">
        <f t="shared" ref="KK197" si="3013">+IJ197/$N197</f>
        <v>0</v>
      </c>
      <c r="KL197" s="30">
        <f t="shared" ref="KL197" si="3014">+IK197/$N197</f>
        <v>0</v>
      </c>
      <c r="KM197" s="30">
        <f t="shared" ref="KM197" si="3015">+IL197/$N197</f>
        <v>0</v>
      </c>
      <c r="KN197" s="30">
        <f t="shared" ref="KN197" si="3016">+IM197/$N197</f>
        <v>0</v>
      </c>
      <c r="KO197" s="30">
        <f t="shared" ref="KO197" si="3017">+IN197/$N197</f>
        <v>0</v>
      </c>
      <c r="KP197" s="30">
        <f t="shared" ref="KP197" si="3018">+IO197/$N197</f>
        <v>0</v>
      </c>
      <c r="KQ197" s="30">
        <f t="shared" ref="KQ197" si="3019">+IP197/$N197</f>
        <v>0</v>
      </c>
      <c r="KR197" s="30">
        <f t="shared" ref="KR197" si="3020">+IQ197/$N197</f>
        <v>0</v>
      </c>
      <c r="KS197" s="30">
        <f t="shared" ref="KS197" si="3021">+IR197/$N197</f>
        <v>0</v>
      </c>
      <c r="KT197" s="30">
        <f t="shared" ref="KT197" si="3022">+IS197/$N197</f>
        <v>0</v>
      </c>
      <c r="KU197" s="30">
        <f t="shared" ref="KU197" si="3023">+IT197/$N197</f>
        <v>0</v>
      </c>
      <c r="KV197" s="30">
        <f t="shared" ref="KV197" si="3024">+IU197/$N197</f>
        <v>0</v>
      </c>
      <c r="KW197" s="30">
        <f t="shared" ref="KW197" si="3025">+IV197/$N197</f>
        <v>0</v>
      </c>
      <c r="KX197" s="30">
        <f t="shared" ref="KX197" si="3026">+IW197/$N197</f>
        <v>0</v>
      </c>
      <c r="KY197" s="30">
        <f t="shared" ref="KY197" si="3027">+IX197/$N197</f>
        <v>0</v>
      </c>
      <c r="KZ197" s="30">
        <f t="shared" ref="KZ197:LD197" si="3028">+IY197/$N197</f>
        <v>0</v>
      </c>
      <c r="LA197" s="30">
        <f t="shared" si="3028"/>
        <v>0</v>
      </c>
      <c r="LB197" s="30">
        <f t="shared" si="3028"/>
        <v>0</v>
      </c>
      <c r="LC197" s="30">
        <f t="shared" si="3028"/>
        <v>0</v>
      </c>
      <c r="LD197" s="30">
        <f t="shared" si="3028"/>
        <v>0</v>
      </c>
      <c r="LE197" s="30">
        <f t="shared" ref="LE197" si="3029">+JD197/$N197</f>
        <v>0</v>
      </c>
      <c r="LF197" s="30">
        <f t="shared" ref="LF197" si="3030">+JE197/$N197</f>
        <v>0</v>
      </c>
      <c r="LG197" s="30">
        <f t="shared" ref="LG197" si="3031">+JF197/$N197</f>
        <v>0</v>
      </c>
      <c r="LH197" s="30">
        <f t="shared" ref="LH197" si="3032">+JG197/$N197</f>
        <v>0</v>
      </c>
      <c r="LI197" s="30">
        <f t="shared" ref="LI197:LS197" si="3033">+JH197/$N197</f>
        <v>150</v>
      </c>
      <c r="LJ197" s="30">
        <f t="shared" si="3033"/>
        <v>150</v>
      </c>
      <c r="LK197" s="30">
        <f t="shared" si="3033"/>
        <v>150</v>
      </c>
      <c r="LL197" s="30">
        <f t="shared" si="3033"/>
        <v>150</v>
      </c>
      <c r="LM197" s="30">
        <f t="shared" si="3033"/>
        <v>150</v>
      </c>
      <c r="LN197" s="30">
        <f t="shared" si="3033"/>
        <v>150</v>
      </c>
      <c r="LO197" s="30">
        <f t="shared" si="3033"/>
        <v>150</v>
      </c>
      <c r="LP197" s="30">
        <f t="shared" si="3033"/>
        <v>150</v>
      </c>
      <c r="LQ197" s="30">
        <f t="shared" si="3033"/>
        <v>150</v>
      </c>
      <c r="LR197" s="30">
        <f t="shared" si="3033"/>
        <v>150</v>
      </c>
      <c r="LS197" s="30">
        <f t="shared" si="3033"/>
        <v>150</v>
      </c>
      <c r="LT197" s="69">
        <f t="shared" si="2953"/>
        <v>150</v>
      </c>
      <c r="LU197" s="40">
        <f t="shared" si="2954"/>
        <v>150</v>
      </c>
      <c r="LV197" s="40">
        <f t="shared" si="2955"/>
        <v>0</v>
      </c>
    </row>
    <row r="198" spans="1:334" x14ac:dyDescent="0.25">
      <c r="A198" s="21">
        <f t="shared" ref="A198:A261" si="3034">+A197+1</f>
        <v>197</v>
      </c>
      <c r="B198" s="22" t="s">
        <v>109</v>
      </c>
      <c r="C198" s="21" t="s">
        <v>616</v>
      </c>
      <c r="D198" s="22" t="s">
        <v>21</v>
      </c>
      <c r="E198" s="23" t="s">
        <v>1264</v>
      </c>
      <c r="F198" s="21" t="s">
        <v>1264</v>
      </c>
      <c r="G198" s="32" t="s">
        <v>133</v>
      </c>
      <c r="H198" s="24" t="s">
        <v>21</v>
      </c>
      <c r="I198" s="21" t="s">
        <v>197</v>
      </c>
      <c r="J198" s="94">
        <v>41297</v>
      </c>
      <c r="K198" s="94"/>
      <c r="L198" s="21" t="s">
        <v>275</v>
      </c>
      <c r="M198" s="51">
        <v>410</v>
      </c>
      <c r="N198" s="51">
        <v>685</v>
      </c>
      <c r="O198" s="26">
        <v>0.08</v>
      </c>
      <c r="P198" s="52">
        <v>850467</v>
      </c>
      <c r="Q198" s="52">
        <v>750456</v>
      </c>
      <c r="R198" s="52">
        <v>710234</v>
      </c>
      <c r="S198" s="52">
        <v>365981</v>
      </c>
      <c r="T198" s="51">
        <v>145000</v>
      </c>
      <c r="U198" s="51">
        <v>270000</v>
      </c>
      <c r="V198" s="51">
        <v>331000</v>
      </c>
      <c r="W198" s="51">
        <v>945000</v>
      </c>
      <c r="X198" s="51">
        <v>272431</v>
      </c>
      <c r="Y198" s="51">
        <v>370643</v>
      </c>
      <c r="Z198" s="51">
        <v>500000</v>
      </c>
      <c r="AA198" s="51">
        <v>44000</v>
      </c>
      <c r="AB198" s="51">
        <v>320000</v>
      </c>
      <c r="AC198" s="51">
        <v>175000</v>
      </c>
      <c r="AD198" s="51">
        <v>160000</v>
      </c>
      <c r="AE198" s="51">
        <v>146285</v>
      </c>
      <c r="AF198" s="51">
        <v>36000</v>
      </c>
      <c r="AG198" s="51">
        <v>187000</v>
      </c>
      <c r="AH198" s="51">
        <v>179067</v>
      </c>
      <c r="AI198" s="51">
        <v>122040</v>
      </c>
      <c r="AJ198" s="51">
        <v>189451</v>
      </c>
      <c r="AK198" s="51">
        <v>54870</v>
      </c>
      <c r="AL198" s="51">
        <v>382245</v>
      </c>
      <c r="AM198" s="51">
        <v>223987</v>
      </c>
      <c r="AN198" s="51">
        <v>345671</v>
      </c>
      <c r="AO198" s="51">
        <v>266703</v>
      </c>
      <c r="AP198" s="51">
        <v>248711</v>
      </c>
      <c r="AQ198" s="51">
        <v>80000</v>
      </c>
      <c r="AR198" s="51">
        <v>0</v>
      </c>
      <c r="AS198" s="51">
        <v>0</v>
      </c>
      <c r="AT198" s="51">
        <v>0</v>
      </c>
      <c r="AU198" s="25">
        <v>0</v>
      </c>
      <c r="AV198" s="25">
        <v>0</v>
      </c>
      <c r="AW198" s="25">
        <v>0</v>
      </c>
      <c r="AX198" s="25">
        <v>46800</v>
      </c>
      <c r="AY198" s="25">
        <v>65519.999999999993</v>
      </c>
      <c r="AZ198" s="25">
        <v>0</v>
      </c>
      <c r="BA198" s="25">
        <v>0</v>
      </c>
      <c r="BB198" s="25">
        <v>0</v>
      </c>
      <c r="BC198" s="25">
        <v>0</v>
      </c>
      <c r="BD198" s="75">
        <v>0</v>
      </c>
      <c r="BE198" s="75">
        <v>0</v>
      </c>
      <c r="BF198" s="75">
        <v>0</v>
      </c>
      <c r="BG198" s="75">
        <v>0</v>
      </c>
      <c r="BH198" s="75">
        <v>0</v>
      </c>
      <c r="BI198" s="75">
        <v>0</v>
      </c>
      <c r="BJ198" s="75">
        <v>0</v>
      </c>
      <c r="BK198" s="75">
        <v>0</v>
      </c>
      <c r="BL198" s="75">
        <v>0</v>
      </c>
      <c r="BM198" s="75">
        <v>0</v>
      </c>
      <c r="BN198" s="75">
        <v>0</v>
      </c>
      <c r="BO198" s="75">
        <v>0</v>
      </c>
      <c r="BP198" s="28">
        <f t="shared" si="2950"/>
        <v>0</v>
      </c>
      <c r="BQ198" s="29">
        <f t="shared" si="2596"/>
        <v>2074.3097560975611</v>
      </c>
      <c r="BR198" s="29">
        <f t="shared" si="2597"/>
        <v>1830.3804878048782</v>
      </c>
      <c r="BS198" s="29">
        <f t="shared" si="2598"/>
        <v>1732.2780487804878</v>
      </c>
      <c r="BT198" s="29">
        <f t="shared" si="2599"/>
        <v>892.63658536585365</v>
      </c>
      <c r="BU198" s="29">
        <f t="shared" si="2600"/>
        <v>353.65853658536588</v>
      </c>
      <c r="BV198" s="29">
        <f t="shared" si="2601"/>
        <v>658.53658536585363</v>
      </c>
      <c r="BW198" s="29">
        <f t="shared" si="2602"/>
        <v>807.31707317073176</v>
      </c>
      <c r="BX198" s="29">
        <f t="shared" si="2603"/>
        <v>2304.8780487804879</v>
      </c>
      <c r="BY198" s="29">
        <f t="shared" si="2604"/>
        <v>664.46585365853662</v>
      </c>
      <c r="BZ198" s="29">
        <f t="shared" si="2605"/>
        <v>904.00731707317073</v>
      </c>
      <c r="CA198" s="29">
        <f t="shared" si="2606"/>
        <v>1219.5121951219512</v>
      </c>
      <c r="CB198" s="29">
        <f t="shared" si="2607"/>
        <v>107.3170731707317</v>
      </c>
      <c r="CC198" s="29">
        <f t="shared" si="2608"/>
        <v>780.48780487804879</v>
      </c>
      <c r="CD198" s="29">
        <f t="shared" si="2609"/>
        <v>426.82926829268291</v>
      </c>
      <c r="CE198" s="29">
        <f t="shared" si="2610"/>
        <v>390.2439024390244</v>
      </c>
      <c r="CF198" s="29">
        <f t="shared" si="2611"/>
        <v>356.79268292682929</v>
      </c>
      <c r="CG198" s="29">
        <f t="shared" si="2612"/>
        <v>87.804878048780495</v>
      </c>
      <c r="CH198" s="29">
        <f t="shared" si="2613"/>
        <v>456.09756097560978</v>
      </c>
      <c r="CI198" s="29">
        <f t="shared" si="2614"/>
        <v>436.74878048780488</v>
      </c>
      <c r="CJ198" s="29">
        <f t="shared" si="2615"/>
        <v>297.65853658536588</v>
      </c>
      <c r="CK198" s="29">
        <f t="shared" si="2616"/>
        <v>462.07560975609755</v>
      </c>
      <c r="CL198" s="29">
        <f t="shared" si="2617"/>
        <v>133.82926829268294</v>
      </c>
      <c r="CM198" s="29">
        <f t="shared" si="2618"/>
        <v>932.30487804878044</v>
      </c>
      <c r="CN198" s="29">
        <f t="shared" si="2619"/>
        <v>546.30975609756092</v>
      </c>
      <c r="CO198" s="29">
        <f t="shared" si="2620"/>
        <v>843.1</v>
      </c>
      <c r="CP198" s="29">
        <f t="shared" si="2621"/>
        <v>650.49512195121952</v>
      </c>
      <c r="CQ198" s="29">
        <f t="shared" si="2622"/>
        <v>606.61219512195123</v>
      </c>
      <c r="CR198" s="29">
        <f t="shared" si="2592"/>
        <v>195.1219512195122</v>
      </c>
      <c r="CS198" s="29">
        <f t="shared" si="2335"/>
        <v>0</v>
      </c>
      <c r="CT198" s="29">
        <f t="shared" si="2335"/>
        <v>0</v>
      </c>
      <c r="CU198" s="29">
        <f t="shared" si="2335"/>
        <v>0</v>
      </c>
      <c r="CV198" s="29">
        <f t="shared" si="2335"/>
        <v>0</v>
      </c>
      <c r="CW198" s="29">
        <f t="shared" si="2335"/>
        <v>0</v>
      </c>
      <c r="CX198" s="29">
        <f t="shared" si="2623"/>
        <v>0</v>
      </c>
      <c r="CY198" s="29">
        <f t="shared" si="2623"/>
        <v>114.14634146341463</v>
      </c>
      <c r="CZ198" s="29">
        <f t="shared" si="2623"/>
        <v>159.80487804878047</v>
      </c>
      <c r="DA198" s="29">
        <f t="shared" si="2623"/>
        <v>0</v>
      </c>
      <c r="DB198" s="29">
        <f t="shared" si="2623"/>
        <v>0</v>
      </c>
      <c r="DC198" s="29">
        <f t="shared" si="2623"/>
        <v>0</v>
      </c>
      <c r="DD198" s="29">
        <f t="shared" si="2623"/>
        <v>0</v>
      </c>
      <c r="DE198" s="29">
        <f t="shared" si="2624"/>
        <v>0</v>
      </c>
      <c r="DF198" s="29">
        <f t="shared" si="2625"/>
        <v>0</v>
      </c>
      <c r="DG198" s="29">
        <f t="shared" si="2626"/>
        <v>0</v>
      </c>
      <c r="DH198" s="29">
        <f t="shared" si="2627"/>
        <v>0</v>
      </c>
      <c r="DI198" s="29">
        <f t="shared" si="2628"/>
        <v>0</v>
      </c>
      <c r="DJ198" s="29">
        <f t="shared" si="2629"/>
        <v>0</v>
      </c>
      <c r="DK198" s="29">
        <f t="shared" si="2629"/>
        <v>0</v>
      </c>
      <c r="DL198" s="29">
        <f t="shared" si="2629"/>
        <v>0</v>
      </c>
      <c r="DM198" s="29">
        <f t="shared" si="2629"/>
        <v>0</v>
      </c>
      <c r="DN198" s="29">
        <f t="shared" si="2746"/>
        <v>0</v>
      </c>
      <c r="DO198" s="29">
        <f t="shared" si="2746"/>
        <v>0</v>
      </c>
      <c r="DP198" s="29">
        <f t="shared" si="2746"/>
        <v>0</v>
      </c>
      <c r="DQ198" s="105">
        <f t="shared" si="2630"/>
        <v>0</v>
      </c>
      <c r="DR198" s="51">
        <v>150015</v>
      </c>
      <c r="DS198" s="51">
        <v>150015</v>
      </c>
      <c r="DT198" s="51">
        <v>150015</v>
      </c>
      <c r="DU198" s="51">
        <v>150015</v>
      </c>
      <c r="DV198" s="51">
        <v>150015</v>
      </c>
      <c r="DW198" s="51">
        <v>150015</v>
      </c>
      <c r="DX198" s="51">
        <v>150015</v>
      </c>
      <c r="DY198" s="51">
        <v>150015</v>
      </c>
      <c r="DZ198" s="51">
        <v>152755</v>
      </c>
      <c r="EA198" s="51">
        <v>160290</v>
      </c>
      <c r="EB198" s="51">
        <v>160290</v>
      </c>
      <c r="EC198" s="51">
        <v>160290</v>
      </c>
      <c r="ED198" s="51">
        <v>160290</v>
      </c>
      <c r="EE198" s="51">
        <v>160290</v>
      </c>
      <c r="EF198" s="51">
        <v>160290</v>
      </c>
      <c r="EG198" s="51">
        <v>160290</v>
      </c>
      <c r="EH198" s="51">
        <v>160290</v>
      </c>
      <c r="EI198" s="51">
        <v>160290</v>
      </c>
      <c r="EJ198" s="51">
        <v>160290</v>
      </c>
      <c r="EK198" s="51">
        <v>163342</v>
      </c>
      <c r="EL198" s="51">
        <v>171735</v>
      </c>
      <c r="EM198" s="51">
        <v>171735</v>
      </c>
      <c r="EN198" s="51">
        <v>171735</v>
      </c>
      <c r="EO198" s="51">
        <v>171735</v>
      </c>
      <c r="EP198" s="51">
        <v>171735</v>
      </c>
      <c r="EQ198" s="51">
        <v>171735</v>
      </c>
      <c r="ER198" s="51">
        <v>171735</v>
      </c>
      <c r="ES198" s="25">
        <v>171735</v>
      </c>
      <c r="ET198" s="25"/>
      <c r="EU198" s="25">
        <v>0</v>
      </c>
      <c r="EV198" s="25">
        <v>0</v>
      </c>
      <c r="EW198" s="25">
        <v>0</v>
      </c>
      <c r="EX198" s="25">
        <v>0</v>
      </c>
      <c r="EY198" s="25">
        <v>0</v>
      </c>
      <c r="EZ198" s="25">
        <v>0</v>
      </c>
      <c r="FA198" s="25">
        <v>0</v>
      </c>
      <c r="FB198" s="25">
        <v>0</v>
      </c>
      <c r="FC198" s="25">
        <v>0</v>
      </c>
      <c r="FD198" s="25">
        <v>0</v>
      </c>
      <c r="FE198" s="25">
        <v>0</v>
      </c>
      <c r="FF198" s="25">
        <v>0</v>
      </c>
      <c r="FG198" s="25">
        <v>0</v>
      </c>
      <c r="FH198" s="25">
        <v>0</v>
      </c>
      <c r="FI198" s="25">
        <v>0</v>
      </c>
      <c r="FJ198" s="25">
        <v>0</v>
      </c>
      <c r="FK198" s="25">
        <v>0</v>
      </c>
      <c r="FL198" s="25">
        <v>0</v>
      </c>
      <c r="FM198" s="25">
        <v>0</v>
      </c>
      <c r="FN198" s="25">
        <v>0</v>
      </c>
      <c r="FO198" s="25">
        <v>0</v>
      </c>
      <c r="FP198" s="25">
        <v>0</v>
      </c>
      <c r="FQ198" s="75">
        <v>0</v>
      </c>
      <c r="FR198" s="28">
        <f t="shared" si="2951"/>
        <v>0</v>
      </c>
      <c r="FS198" s="51">
        <v>0</v>
      </c>
      <c r="FT198" s="51">
        <v>0</v>
      </c>
      <c r="FU198" s="51">
        <v>0</v>
      </c>
      <c r="FV198" s="51">
        <v>0</v>
      </c>
      <c r="FW198" s="51">
        <v>0</v>
      </c>
      <c r="FX198" s="51">
        <v>0</v>
      </c>
      <c r="FY198" s="51">
        <v>0</v>
      </c>
      <c r="FZ198" s="51">
        <v>0</v>
      </c>
      <c r="GA198" s="51">
        <v>0</v>
      </c>
      <c r="GB198" s="51">
        <v>0</v>
      </c>
      <c r="GC198" s="51">
        <v>0</v>
      </c>
      <c r="GD198" s="51">
        <v>0</v>
      </c>
      <c r="GE198" s="51">
        <v>0</v>
      </c>
      <c r="GF198" s="51">
        <v>0</v>
      </c>
      <c r="GG198" s="51">
        <v>0</v>
      </c>
      <c r="GH198" s="51">
        <v>0</v>
      </c>
      <c r="GI198" s="51">
        <v>0</v>
      </c>
      <c r="GJ198" s="51">
        <v>0</v>
      </c>
      <c r="GK198" s="51">
        <v>0</v>
      </c>
      <c r="GL198" s="51">
        <v>0</v>
      </c>
      <c r="GM198" s="51">
        <v>0</v>
      </c>
      <c r="GN198" s="51">
        <v>0</v>
      </c>
      <c r="GO198" s="51">
        <v>0</v>
      </c>
      <c r="GP198" s="51">
        <v>0</v>
      </c>
      <c r="GQ198" s="25">
        <v>0</v>
      </c>
      <c r="GR198" s="25">
        <v>0</v>
      </c>
      <c r="GS198" s="25">
        <v>0</v>
      </c>
      <c r="GT198" s="25">
        <v>0</v>
      </c>
      <c r="GU198" s="25">
        <v>0</v>
      </c>
      <c r="GV198" s="25">
        <v>0</v>
      </c>
      <c r="GW198" s="25">
        <v>0</v>
      </c>
      <c r="GX198" s="25">
        <v>0</v>
      </c>
      <c r="GY198" s="25">
        <v>0</v>
      </c>
      <c r="GZ198" s="25">
        <v>0</v>
      </c>
      <c r="HA198" s="25">
        <v>0</v>
      </c>
      <c r="HB198" s="25">
        <v>0</v>
      </c>
      <c r="HC198" s="75">
        <v>0</v>
      </c>
      <c r="HD198" s="75">
        <v>0</v>
      </c>
      <c r="HE198" s="75">
        <v>0</v>
      </c>
      <c r="HF198" s="75">
        <v>0</v>
      </c>
      <c r="HG198" s="75">
        <v>0</v>
      </c>
      <c r="HH198" s="75">
        <v>0</v>
      </c>
      <c r="HI198" s="75">
        <v>0</v>
      </c>
      <c r="HJ198" s="75">
        <v>0</v>
      </c>
      <c r="HK198" s="75">
        <v>0</v>
      </c>
      <c r="HL198" s="75">
        <v>0</v>
      </c>
      <c r="HM198" s="75">
        <v>0</v>
      </c>
      <c r="HN198" s="75">
        <v>0</v>
      </c>
      <c r="HO198" s="75">
        <v>0</v>
      </c>
      <c r="HP198" s="75">
        <v>0</v>
      </c>
      <c r="HQ198" s="75">
        <v>0</v>
      </c>
      <c r="HR198" s="75">
        <v>0</v>
      </c>
      <c r="HS198" s="51">
        <f t="shared" si="2470"/>
        <v>150015</v>
      </c>
      <c r="HT198" s="51">
        <f t="shared" si="2471"/>
        <v>150015</v>
      </c>
      <c r="HU198" s="51">
        <f t="shared" si="2472"/>
        <v>150015</v>
      </c>
      <c r="HV198" s="51">
        <f t="shared" si="2473"/>
        <v>150015</v>
      </c>
      <c r="HW198" s="51">
        <f t="shared" si="2474"/>
        <v>150015</v>
      </c>
      <c r="HX198" s="51">
        <f t="shared" si="2475"/>
        <v>150015</v>
      </c>
      <c r="HY198" s="51">
        <f t="shared" si="2476"/>
        <v>150015</v>
      </c>
      <c r="HZ198" s="51">
        <f t="shared" si="2477"/>
        <v>150015</v>
      </c>
      <c r="IA198" s="51">
        <f t="shared" si="2478"/>
        <v>152755</v>
      </c>
      <c r="IB198" s="51">
        <f t="shared" si="2479"/>
        <v>160290</v>
      </c>
      <c r="IC198" s="51">
        <f t="shared" si="2480"/>
        <v>160290</v>
      </c>
      <c r="ID198" s="51">
        <f t="shared" si="2481"/>
        <v>160290</v>
      </c>
      <c r="IE198" s="51">
        <f t="shared" si="2482"/>
        <v>160290</v>
      </c>
      <c r="IF198" s="51">
        <f t="shared" si="2483"/>
        <v>160290</v>
      </c>
      <c r="IG198" s="51">
        <f t="shared" si="2484"/>
        <v>160290</v>
      </c>
      <c r="IH198" s="51">
        <f t="shared" si="2485"/>
        <v>160290</v>
      </c>
      <c r="II198" s="51">
        <f t="shared" si="2486"/>
        <v>160290</v>
      </c>
      <c r="IJ198" s="51">
        <f t="shared" si="2487"/>
        <v>160290</v>
      </c>
      <c r="IK198" s="51">
        <f t="shared" si="2488"/>
        <v>160290</v>
      </c>
      <c r="IL198" s="51">
        <f t="shared" si="2489"/>
        <v>163342</v>
      </c>
      <c r="IM198" s="51">
        <f t="shared" si="2490"/>
        <v>171735</v>
      </c>
      <c r="IN198" s="51">
        <f t="shared" si="2491"/>
        <v>171735</v>
      </c>
      <c r="IO198" s="51">
        <f t="shared" si="2492"/>
        <v>171735</v>
      </c>
      <c r="IP198" s="51">
        <f t="shared" si="2493"/>
        <v>171735</v>
      </c>
      <c r="IQ198" s="51">
        <f t="shared" si="2631"/>
        <v>171735</v>
      </c>
      <c r="IR198" s="51">
        <f t="shared" si="2632"/>
        <v>171735</v>
      </c>
      <c r="IS198" s="51">
        <f t="shared" si="2914"/>
        <v>171735</v>
      </c>
      <c r="IT198" s="51">
        <f t="shared" si="2915"/>
        <v>171735</v>
      </c>
      <c r="IU198" s="51">
        <f t="shared" si="2342"/>
        <v>0</v>
      </c>
      <c r="IV198" s="51">
        <f t="shared" si="2343"/>
        <v>0</v>
      </c>
      <c r="IW198" s="51">
        <f t="shared" si="2949"/>
        <v>0</v>
      </c>
      <c r="IX198" s="25">
        <f t="shared" si="2344"/>
        <v>0</v>
      </c>
      <c r="IY198" s="25">
        <f t="shared" si="2633"/>
        <v>0</v>
      </c>
      <c r="IZ198" s="25">
        <f t="shared" si="2634"/>
        <v>0</v>
      </c>
      <c r="JA198" s="25">
        <f t="shared" si="2502"/>
        <v>0</v>
      </c>
      <c r="JB198" s="25">
        <f t="shared" si="2498"/>
        <v>0</v>
      </c>
      <c r="JC198" s="25">
        <f t="shared" si="2499"/>
        <v>0</v>
      </c>
      <c r="JD198" s="25">
        <f t="shared" ref="JD198:JD265" si="3035">+FC198+HD198</f>
        <v>0</v>
      </c>
      <c r="JE198" s="25">
        <f t="shared" ref="JE198:JE265" si="3036">+FD198+HE198</f>
        <v>0</v>
      </c>
      <c r="JF198" s="25">
        <f t="shared" si="2712"/>
        <v>0</v>
      </c>
      <c r="JG198" s="25">
        <f t="shared" si="2713"/>
        <v>0</v>
      </c>
      <c r="JH198" s="25">
        <f t="shared" si="2832"/>
        <v>0</v>
      </c>
      <c r="JI198" s="25">
        <f t="shared" si="2833"/>
        <v>0</v>
      </c>
      <c r="JJ198" s="25">
        <f t="shared" si="2916"/>
        <v>0</v>
      </c>
      <c r="JK198" s="25">
        <f t="shared" si="2917"/>
        <v>0</v>
      </c>
      <c r="JL198" s="25">
        <f t="shared" si="2912"/>
        <v>0</v>
      </c>
      <c r="JM198" s="25">
        <f t="shared" si="2913"/>
        <v>0</v>
      </c>
      <c r="JN198" s="25">
        <f t="shared" si="2338"/>
        <v>0</v>
      </c>
      <c r="JO198" s="25">
        <f t="shared" si="2339"/>
        <v>0</v>
      </c>
      <c r="JP198" s="25">
        <f t="shared" si="2593"/>
        <v>0</v>
      </c>
      <c r="JQ198" s="25">
        <f t="shared" si="2594"/>
        <v>0</v>
      </c>
      <c r="JR198" s="25">
        <f t="shared" si="2595"/>
        <v>0</v>
      </c>
      <c r="JS198" s="28">
        <f t="shared" si="2952"/>
        <v>0</v>
      </c>
      <c r="JT198" s="30">
        <f t="shared" si="2301"/>
        <v>219</v>
      </c>
      <c r="JU198" s="30">
        <f t="shared" si="2302"/>
        <v>219</v>
      </c>
      <c r="JV198" s="30">
        <f t="shared" si="2303"/>
        <v>219</v>
      </c>
      <c r="JW198" s="30">
        <f t="shared" si="2304"/>
        <v>219</v>
      </c>
      <c r="JX198" s="30">
        <f t="shared" si="2305"/>
        <v>219</v>
      </c>
      <c r="JY198" s="30">
        <f t="shared" si="2306"/>
        <v>219</v>
      </c>
      <c r="JZ198" s="30">
        <f t="shared" si="2307"/>
        <v>219</v>
      </c>
      <c r="KA198" s="30">
        <f t="shared" si="2308"/>
        <v>219</v>
      </c>
      <c r="KB198" s="30">
        <f t="shared" si="2309"/>
        <v>223</v>
      </c>
      <c r="KC198" s="30">
        <f t="shared" si="2310"/>
        <v>234</v>
      </c>
      <c r="KD198" s="30">
        <f t="shared" si="2311"/>
        <v>234</v>
      </c>
      <c r="KE198" s="30">
        <f t="shared" si="2312"/>
        <v>234</v>
      </c>
      <c r="KF198" s="30">
        <f t="shared" si="2313"/>
        <v>234</v>
      </c>
      <c r="KG198" s="30">
        <f t="shared" si="2314"/>
        <v>234</v>
      </c>
      <c r="KH198" s="30">
        <f t="shared" si="2315"/>
        <v>234</v>
      </c>
      <c r="KI198" s="30">
        <f t="shared" si="2316"/>
        <v>234</v>
      </c>
      <c r="KJ198" s="30">
        <f t="shared" si="2317"/>
        <v>234</v>
      </c>
      <c r="KK198" s="30">
        <f t="shared" si="2318"/>
        <v>234</v>
      </c>
      <c r="KL198" s="30">
        <f t="shared" si="2319"/>
        <v>234</v>
      </c>
      <c r="KM198" s="30">
        <f t="shared" si="2320"/>
        <v>238.45547445255474</v>
      </c>
      <c r="KN198" s="30">
        <f t="shared" si="2321"/>
        <v>250.70802919708029</v>
      </c>
      <c r="KO198" s="30">
        <f t="shared" si="2322"/>
        <v>250.70802919708029</v>
      </c>
      <c r="KP198" s="30">
        <f t="shared" si="2323"/>
        <v>250.70802919708029</v>
      </c>
      <c r="KQ198" s="30">
        <f t="shared" si="2324"/>
        <v>250.70802919708029</v>
      </c>
      <c r="KR198" s="30">
        <f t="shared" si="2325"/>
        <v>250.70802919708029</v>
      </c>
      <c r="KS198" s="30">
        <f t="shared" si="2326"/>
        <v>250.70802919708029</v>
      </c>
      <c r="KT198" s="30">
        <f t="shared" si="2327"/>
        <v>250.70802919708029</v>
      </c>
      <c r="KU198" s="30">
        <f t="shared" si="2328"/>
        <v>250.70802919708029</v>
      </c>
      <c r="KV198" s="30">
        <f t="shared" si="2329"/>
        <v>0</v>
      </c>
      <c r="KW198" s="30">
        <f t="shared" si="2330"/>
        <v>0</v>
      </c>
      <c r="KX198" s="30">
        <f t="shared" si="2331"/>
        <v>0</v>
      </c>
      <c r="KY198" s="30">
        <f t="shared" si="2332"/>
        <v>0</v>
      </c>
      <c r="KZ198" s="30">
        <f t="shared" si="2333"/>
        <v>0</v>
      </c>
      <c r="LA198" s="30">
        <f t="shared" si="2334"/>
        <v>0</v>
      </c>
      <c r="LB198" s="30">
        <f t="shared" si="2334"/>
        <v>0</v>
      </c>
      <c r="LC198" s="30">
        <f t="shared" si="2334"/>
        <v>0</v>
      </c>
      <c r="LD198" s="30">
        <f t="shared" si="2334"/>
        <v>0</v>
      </c>
      <c r="LE198" s="30">
        <f t="shared" si="2503"/>
        <v>0</v>
      </c>
      <c r="LF198" s="30">
        <f t="shared" si="2503"/>
        <v>0</v>
      </c>
      <c r="LG198" s="30">
        <f t="shared" si="2503"/>
        <v>0</v>
      </c>
      <c r="LH198" s="30">
        <f t="shared" si="2503"/>
        <v>0</v>
      </c>
      <c r="LI198" s="30">
        <f t="shared" si="2503"/>
        <v>0</v>
      </c>
      <c r="LJ198" s="30">
        <f t="shared" si="2747"/>
        <v>0</v>
      </c>
      <c r="LK198" s="30">
        <f t="shared" si="2747"/>
        <v>0</v>
      </c>
      <c r="LL198" s="30">
        <f t="shared" si="2747"/>
        <v>0</v>
      </c>
      <c r="LM198" s="30">
        <f t="shared" si="2747"/>
        <v>0</v>
      </c>
      <c r="LN198" s="30">
        <f t="shared" si="2747"/>
        <v>0</v>
      </c>
      <c r="LO198" s="30">
        <f t="shared" si="2747"/>
        <v>0</v>
      </c>
      <c r="LP198" s="30">
        <f t="shared" si="2747"/>
        <v>0</v>
      </c>
      <c r="LQ198" s="30">
        <f t="shared" si="2747"/>
        <v>0</v>
      </c>
      <c r="LR198" s="30">
        <f t="shared" si="2748"/>
        <v>0</v>
      </c>
      <c r="LS198" s="30">
        <f t="shared" si="2748"/>
        <v>0</v>
      </c>
      <c r="LT198" s="69">
        <f t="shared" si="2953"/>
        <v>0</v>
      </c>
      <c r="LU198" s="40">
        <f t="shared" si="2954"/>
        <v>0</v>
      </c>
      <c r="LV198" s="40">
        <f t="shared" si="2955"/>
        <v>0</v>
      </c>
    </row>
    <row r="199" spans="1:334" x14ac:dyDescent="0.25">
      <c r="A199" s="21">
        <f t="shared" si="3034"/>
        <v>198</v>
      </c>
      <c r="B199" s="22" t="s">
        <v>109</v>
      </c>
      <c r="C199" s="21" t="s">
        <v>616</v>
      </c>
      <c r="D199" s="22" t="s">
        <v>7</v>
      </c>
      <c r="E199" s="23" t="s">
        <v>934</v>
      </c>
      <c r="F199" s="21" t="s">
        <v>1187</v>
      </c>
      <c r="G199" s="32" t="s">
        <v>475</v>
      </c>
      <c r="H199" s="24" t="s">
        <v>1404</v>
      </c>
      <c r="I199" s="21" t="s">
        <v>196</v>
      </c>
      <c r="J199" s="94">
        <v>42329</v>
      </c>
      <c r="K199" s="94"/>
      <c r="L199" s="21" t="s">
        <v>275</v>
      </c>
      <c r="M199" s="51">
        <v>410</v>
      </c>
      <c r="N199" s="51">
        <v>685</v>
      </c>
      <c r="O199" s="26">
        <v>0.13</v>
      </c>
      <c r="P199" s="52"/>
      <c r="Q199" s="52"/>
      <c r="R199" s="52"/>
      <c r="S199" s="52"/>
      <c r="T199" s="51"/>
      <c r="U199" s="51"/>
      <c r="V199" s="51"/>
      <c r="W199" s="51"/>
      <c r="X199" s="51"/>
      <c r="Y199" s="51">
        <v>0</v>
      </c>
      <c r="Z199" s="51">
        <v>0</v>
      </c>
      <c r="AA199" s="51"/>
      <c r="AB199" s="51"/>
      <c r="AC199" s="51"/>
      <c r="AD199" s="51">
        <v>0</v>
      </c>
      <c r="AE199" s="51">
        <v>0</v>
      </c>
      <c r="AF199" s="51">
        <v>0</v>
      </c>
      <c r="AG199" s="51">
        <v>0</v>
      </c>
      <c r="AH199" s="51">
        <v>0</v>
      </c>
      <c r="AI199" s="51">
        <v>0</v>
      </c>
      <c r="AJ199" s="51">
        <v>0</v>
      </c>
      <c r="AK199" s="51">
        <v>0</v>
      </c>
      <c r="AL199" s="51">
        <v>0</v>
      </c>
      <c r="AM199" s="51">
        <v>0</v>
      </c>
      <c r="AN199" s="51">
        <v>0</v>
      </c>
      <c r="AO199" s="51">
        <v>0</v>
      </c>
      <c r="AP199" s="51">
        <v>0</v>
      </c>
      <c r="AQ199" s="51">
        <v>0</v>
      </c>
      <c r="AR199" s="51">
        <v>0</v>
      </c>
      <c r="AS199" s="51">
        <v>0</v>
      </c>
      <c r="AT199" s="51">
        <v>0</v>
      </c>
      <c r="AU199" s="25">
        <v>121357</v>
      </c>
      <c r="AV199" s="25">
        <v>158797</v>
      </c>
      <c r="AW199" s="25">
        <v>292851</v>
      </c>
      <c r="AX199" s="25">
        <v>430000</v>
      </c>
      <c r="AY199" s="25">
        <v>420000</v>
      </c>
      <c r="AZ199" s="25">
        <v>175166</v>
      </c>
      <c r="BA199" s="25">
        <v>316509.71600000001</v>
      </c>
      <c r="BB199" s="25">
        <v>128291.28</v>
      </c>
      <c r="BC199" s="25">
        <v>303219.82</v>
      </c>
      <c r="BD199" s="75">
        <v>135458.82999999999</v>
      </c>
      <c r="BE199" s="75">
        <v>0</v>
      </c>
      <c r="BF199" s="75">
        <v>0</v>
      </c>
      <c r="BG199" s="75">
        <v>0</v>
      </c>
      <c r="BH199" s="75">
        <v>0</v>
      </c>
      <c r="BI199" s="75">
        <v>0</v>
      </c>
      <c r="BJ199" s="75">
        <v>0</v>
      </c>
      <c r="BK199" s="75">
        <v>0</v>
      </c>
      <c r="BL199" s="75">
        <v>0</v>
      </c>
      <c r="BM199" s="75">
        <v>0</v>
      </c>
      <c r="BN199" s="75">
        <v>0</v>
      </c>
      <c r="BO199" s="75">
        <v>0</v>
      </c>
      <c r="BP199" s="28">
        <f t="shared" si="2950"/>
        <v>0</v>
      </c>
      <c r="BQ199" s="29">
        <f t="shared" si="2596"/>
        <v>0</v>
      </c>
      <c r="BR199" s="29">
        <f t="shared" si="2597"/>
        <v>0</v>
      </c>
      <c r="BS199" s="29">
        <f t="shared" si="2598"/>
        <v>0</v>
      </c>
      <c r="BT199" s="29">
        <f t="shared" si="2599"/>
        <v>0</v>
      </c>
      <c r="BU199" s="29">
        <f t="shared" si="2600"/>
        <v>0</v>
      </c>
      <c r="BV199" s="29">
        <f t="shared" si="2601"/>
        <v>0</v>
      </c>
      <c r="BW199" s="29">
        <f t="shared" si="2602"/>
        <v>0</v>
      </c>
      <c r="BX199" s="29">
        <f t="shared" si="2603"/>
        <v>0</v>
      </c>
      <c r="BY199" s="29">
        <f t="shared" si="2604"/>
        <v>0</v>
      </c>
      <c r="BZ199" s="29">
        <f t="shared" si="2605"/>
        <v>0</v>
      </c>
      <c r="CA199" s="29">
        <f t="shared" si="2606"/>
        <v>0</v>
      </c>
      <c r="CB199" s="29">
        <f t="shared" si="2607"/>
        <v>0</v>
      </c>
      <c r="CC199" s="29">
        <f t="shared" si="2608"/>
        <v>0</v>
      </c>
      <c r="CD199" s="29">
        <f t="shared" si="2609"/>
        <v>0</v>
      </c>
      <c r="CE199" s="29">
        <f t="shared" si="2610"/>
        <v>0</v>
      </c>
      <c r="CF199" s="29">
        <f t="shared" si="2611"/>
        <v>0</v>
      </c>
      <c r="CG199" s="29">
        <f t="shared" si="2612"/>
        <v>0</v>
      </c>
      <c r="CH199" s="29">
        <f t="shared" si="2613"/>
        <v>0</v>
      </c>
      <c r="CI199" s="29">
        <f t="shared" si="2614"/>
        <v>0</v>
      </c>
      <c r="CJ199" s="29">
        <f t="shared" si="2615"/>
        <v>0</v>
      </c>
      <c r="CK199" s="29">
        <f t="shared" si="2616"/>
        <v>0</v>
      </c>
      <c r="CL199" s="29">
        <f t="shared" si="2617"/>
        <v>0</v>
      </c>
      <c r="CM199" s="29">
        <f t="shared" si="2618"/>
        <v>0</v>
      </c>
      <c r="CN199" s="29">
        <f t="shared" si="2619"/>
        <v>0</v>
      </c>
      <c r="CO199" s="29">
        <f t="shared" si="2620"/>
        <v>0</v>
      </c>
      <c r="CP199" s="29">
        <f t="shared" si="2621"/>
        <v>0</v>
      </c>
      <c r="CQ199" s="29">
        <f t="shared" si="2622"/>
        <v>0</v>
      </c>
      <c r="CR199" s="29">
        <f t="shared" si="2592"/>
        <v>0</v>
      </c>
      <c r="CS199" s="29">
        <f t="shared" si="2335"/>
        <v>0</v>
      </c>
      <c r="CT199" s="29">
        <f t="shared" si="2335"/>
        <v>0</v>
      </c>
      <c r="CU199" s="29">
        <f t="shared" si="2335"/>
        <v>0</v>
      </c>
      <c r="CV199" s="29">
        <f t="shared" si="2335"/>
        <v>295.99268292682927</v>
      </c>
      <c r="CW199" s="29">
        <f t="shared" si="2335"/>
        <v>387.30975609756098</v>
      </c>
      <c r="CX199" s="29">
        <f t="shared" si="2623"/>
        <v>714.27073170731705</v>
      </c>
      <c r="CY199" s="29">
        <f t="shared" si="2623"/>
        <v>1048.780487804878</v>
      </c>
      <c r="CZ199" s="29">
        <f t="shared" si="2623"/>
        <v>1024.3902439024391</v>
      </c>
      <c r="DA199" s="29">
        <f t="shared" si="2623"/>
        <v>427.23414634146343</v>
      </c>
      <c r="DB199" s="29">
        <f t="shared" si="2623"/>
        <v>771.97491707317079</v>
      </c>
      <c r="DC199" s="29">
        <f t="shared" si="2623"/>
        <v>312.90556097560977</v>
      </c>
      <c r="DD199" s="29">
        <f t="shared" si="2623"/>
        <v>739.56053658536587</v>
      </c>
      <c r="DE199" s="29">
        <f t="shared" si="2624"/>
        <v>330.38739024390242</v>
      </c>
      <c r="DF199" s="29">
        <f t="shared" si="2625"/>
        <v>0</v>
      </c>
      <c r="DG199" s="29">
        <f t="shared" si="2626"/>
        <v>0</v>
      </c>
      <c r="DH199" s="29">
        <f t="shared" si="2627"/>
        <v>0</v>
      </c>
      <c r="DI199" s="29">
        <f t="shared" si="2628"/>
        <v>0</v>
      </c>
      <c r="DJ199" s="29">
        <f t="shared" si="2629"/>
        <v>0</v>
      </c>
      <c r="DK199" s="29">
        <f t="shared" si="2629"/>
        <v>0</v>
      </c>
      <c r="DL199" s="29">
        <f t="shared" si="2629"/>
        <v>0</v>
      </c>
      <c r="DM199" s="29">
        <f t="shared" si="2629"/>
        <v>0</v>
      </c>
      <c r="DN199" s="29">
        <f t="shared" si="2746"/>
        <v>0</v>
      </c>
      <c r="DO199" s="29">
        <f t="shared" si="2746"/>
        <v>0</v>
      </c>
      <c r="DP199" s="29">
        <f t="shared" si="2746"/>
        <v>0</v>
      </c>
      <c r="DQ199" s="105">
        <f t="shared" si="2630"/>
        <v>0</v>
      </c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25"/>
      <c r="EQ199" s="25"/>
      <c r="ER199" s="25"/>
      <c r="ES199" s="25"/>
      <c r="ET199" s="25"/>
      <c r="EU199" s="25"/>
      <c r="EV199" s="25"/>
      <c r="EW199" s="25"/>
      <c r="EX199" s="25">
        <v>99282</v>
      </c>
      <c r="EY199" s="25">
        <v>99282</v>
      </c>
      <c r="EZ199" s="25">
        <v>99282</v>
      </c>
      <c r="FA199" s="25">
        <v>99282</v>
      </c>
      <c r="FB199" s="25">
        <v>99282</v>
      </c>
      <c r="FC199" s="25">
        <v>99282</v>
      </c>
      <c r="FD199" s="25">
        <v>99282</v>
      </c>
      <c r="FE199" s="25">
        <v>99282</v>
      </c>
      <c r="FF199" s="25">
        <v>99282</v>
      </c>
      <c r="FG199" s="25">
        <v>0</v>
      </c>
      <c r="FH199" s="25">
        <v>0</v>
      </c>
      <c r="FI199" s="25">
        <v>0</v>
      </c>
      <c r="FJ199" s="25">
        <v>0</v>
      </c>
      <c r="FK199" s="25">
        <v>0</v>
      </c>
      <c r="FL199" s="25">
        <v>0</v>
      </c>
      <c r="FM199" s="25">
        <v>0</v>
      </c>
      <c r="FN199" s="25">
        <v>0</v>
      </c>
      <c r="FO199" s="25">
        <v>0</v>
      </c>
      <c r="FP199" s="25">
        <v>0</v>
      </c>
      <c r="FQ199" s="75">
        <v>0</v>
      </c>
      <c r="FR199" s="28">
        <f t="shared" si="2951"/>
        <v>0</v>
      </c>
      <c r="FS199" s="51">
        <v>0</v>
      </c>
      <c r="FT199" s="25">
        <v>0</v>
      </c>
      <c r="FU199" s="25">
        <v>0</v>
      </c>
      <c r="FV199" s="25">
        <v>0</v>
      </c>
      <c r="FW199" s="25">
        <v>0</v>
      </c>
      <c r="FX199" s="25">
        <v>0</v>
      </c>
      <c r="FY199" s="25">
        <v>0</v>
      </c>
      <c r="FZ199" s="25">
        <v>0</v>
      </c>
      <c r="GA199" s="25">
        <v>0</v>
      </c>
      <c r="GB199" s="25">
        <v>0</v>
      </c>
      <c r="GC199" s="25">
        <v>0</v>
      </c>
      <c r="GD199" s="25">
        <v>0</v>
      </c>
      <c r="GE199" s="25">
        <v>0</v>
      </c>
      <c r="GF199" s="25">
        <v>0</v>
      </c>
      <c r="GG199" s="25">
        <v>0</v>
      </c>
      <c r="GH199" s="25">
        <v>0</v>
      </c>
      <c r="GI199" s="25">
        <v>0</v>
      </c>
      <c r="GJ199" s="25">
        <v>0</v>
      </c>
      <c r="GK199" s="25">
        <v>0</v>
      </c>
      <c r="GL199" s="25">
        <v>0</v>
      </c>
      <c r="GM199" s="25">
        <v>0</v>
      </c>
      <c r="GN199" s="25">
        <v>0</v>
      </c>
      <c r="GO199" s="25">
        <v>0</v>
      </c>
      <c r="GP199" s="25">
        <v>0</v>
      </c>
      <c r="GQ199" s="25">
        <v>0</v>
      </c>
      <c r="GR199" s="25">
        <v>0</v>
      </c>
      <c r="GS199" s="25">
        <v>0</v>
      </c>
      <c r="GT199" s="25">
        <v>0</v>
      </c>
      <c r="GU199" s="25">
        <v>0</v>
      </c>
      <c r="GV199" s="25">
        <v>0</v>
      </c>
      <c r="GW199" s="25">
        <v>0</v>
      </c>
      <c r="GX199" s="25">
        <v>0</v>
      </c>
      <c r="GY199" s="25">
        <v>0</v>
      </c>
      <c r="GZ199" s="25">
        <v>0</v>
      </c>
      <c r="HA199" s="25">
        <v>0</v>
      </c>
      <c r="HB199" s="25">
        <v>0</v>
      </c>
      <c r="HC199" s="75">
        <v>0</v>
      </c>
      <c r="HD199" s="75">
        <v>0</v>
      </c>
      <c r="HE199" s="75">
        <v>0</v>
      </c>
      <c r="HF199" s="75">
        <v>0</v>
      </c>
      <c r="HG199" s="75">
        <v>0</v>
      </c>
      <c r="HH199" s="75">
        <v>0</v>
      </c>
      <c r="HI199" s="75">
        <v>0</v>
      </c>
      <c r="HJ199" s="75">
        <v>0</v>
      </c>
      <c r="HK199" s="75">
        <v>0</v>
      </c>
      <c r="HL199" s="75">
        <v>0</v>
      </c>
      <c r="HM199" s="75">
        <v>0</v>
      </c>
      <c r="HN199" s="75">
        <v>0</v>
      </c>
      <c r="HO199" s="75">
        <v>0</v>
      </c>
      <c r="HP199" s="75">
        <v>0</v>
      </c>
      <c r="HQ199" s="75">
        <v>0</v>
      </c>
      <c r="HR199" s="75">
        <v>0</v>
      </c>
      <c r="HS199" s="51">
        <f t="shared" ref="HS199" si="3037">+DR199+FS199</f>
        <v>0</v>
      </c>
      <c r="HT199" s="51">
        <f t="shared" ref="HT199" si="3038">+DS199+FT199</f>
        <v>0</v>
      </c>
      <c r="HU199" s="51">
        <f t="shared" ref="HU199" si="3039">+DT199+FU199</f>
        <v>0</v>
      </c>
      <c r="HV199" s="51">
        <f t="shared" ref="HV199" si="3040">+DU199+FV199</f>
        <v>0</v>
      </c>
      <c r="HW199" s="51">
        <f t="shared" ref="HW199" si="3041">+DV199+FW199</f>
        <v>0</v>
      </c>
      <c r="HX199" s="51">
        <f t="shared" ref="HX199" si="3042">+DW199+FX199</f>
        <v>0</v>
      </c>
      <c r="HY199" s="51">
        <f t="shared" ref="HY199" si="3043">+DX199+FY199</f>
        <v>0</v>
      </c>
      <c r="HZ199" s="51">
        <f t="shared" ref="HZ199" si="3044">+DY199+FZ199</f>
        <v>0</v>
      </c>
      <c r="IA199" s="51">
        <f t="shared" ref="IA199" si="3045">+DZ199+GA199</f>
        <v>0</v>
      </c>
      <c r="IB199" s="51">
        <f t="shared" ref="IB199" si="3046">+EA199+GB199</f>
        <v>0</v>
      </c>
      <c r="IC199" s="51">
        <f t="shared" ref="IC199" si="3047">+EB199+GC199</f>
        <v>0</v>
      </c>
      <c r="ID199" s="51">
        <f t="shared" ref="ID199" si="3048">+EC199+GD199</f>
        <v>0</v>
      </c>
      <c r="IE199" s="51">
        <f t="shared" ref="IE199" si="3049">+ED199+GE199</f>
        <v>0</v>
      </c>
      <c r="IF199" s="51">
        <f t="shared" ref="IF199" si="3050">+EE199+GF199</f>
        <v>0</v>
      </c>
      <c r="IG199" s="51">
        <f t="shared" ref="IG199" si="3051">+EF199+GG199</f>
        <v>0</v>
      </c>
      <c r="IH199" s="51">
        <f t="shared" ref="IH199" si="3052">+EG199+GH199</f>
        <v>0</v>
      </c>
      <c r="II199" s="51">
        <f t="shared" ref="II199" si="3053">+EH199+GI199</f>
        <v>0</v>
      </c>
      <c r="IJ199" s="51">
        <f t="shared" ref="IJ199" si="3054">+EI199+GJ199</f>
        <v>0</v>
      </c>
      <c r="IK199" s="51">
        <f t="shared" ref="IK199" si="3055">+EJ199+GK199</f>
        <v>0</v>
      </c>
      <c r="IL199" s="51">
        <f t="shared" ref="IL199" si="3056">+EK199+GL199</f>
        <v>0</v>
      </c>
      <c r="IM199" s="51">
        <f t="shared" ref="IM199" si="3057">+EL199+GM199</f>
        <v>0</v>
      </c>
      <c r="IN199" s="51">
        <f t="shared" ref="IN199" si="3058">+EM199+GN199</f>
        <v>0</v>
      </c>
      <c r="IO199" s="51">
        <f t="shared" ref="IO199" si="3059">+EN199+GO199</f>
        <v>0</v>
      </c>
      <c r="IP199" s="51">
        <f t="shared" ref="IP199" si="3060">+EO199+GP199</f>
        <v>0</v>
      </c>
      <c r="IQ199" s="51">
        <f t="shared" ref="IQ199" si="3061">+EP199+GQ199</f>
        <v>0</v>
      </c>
      <c r="IR199" s="51">
        <f t="shared" ref="IR199" si="3062">+EQ199+GR199</f>
        <v>0</v>
      </c>
      <c r="IS199" s="51">
        <f t="shared" ref="IS199" si="3063">+ER199+GS199</f>
        <v>0</v>
      </c>
      <c r="IT199" s="51">
        <f t="shared" ref="IT199" si="3064">+ES199+GT199</f>
        <v>0</v>
      </c>
      <c r="IU199" s="51">
        <f t="shared" ref="IU199" si="3065">+ET199+GU199</f>
        <v>0</v>
      </c>
      <c r="IV199" s="51">
        <f t="shared" ref="IV199" si="3066">+EU199+GV199</f>
        <v>0</v>
      </c>
      <c r="IW199" s="51">
        <f t="shared" si="2949"/>
        <v>0</v>
      </c>
      <c r="IX199" s="25">
        <f t="shared" ref="IX199" si="3067">+EW199+GX199</f>
        <v>0</v>
      </c>
      <c r="IY199" s="25">
        <f t="shared" ref="IY199" si="3068">+EX199+GY199</f>
        <v>99282</v>
      </c>
      <c r="IZ199" s="25">
        <f t="shared" ref="IZ199:IZ209" si="3069">+EY199+GZ199</f>
        <v>99282</v>
      </c>
      <c r="JA199" s="25">
        <f t="shared" ref="JA199:JA209" si="3070">+EZ199+HA199</f>
        <v>99282</v>
      </c>
      <c r="JB199" s="25">
        <f t="shared" si="2498"/>
        <v>99282</v>
      </c>
      <c r="JC199" s="25">
        <f t="shared" si="2499"/>
        <v>99282</v>
      </c>
      <c r="JD199" s="25">
        <f t="shared" si="3035"/>
        <v>99282</v>
      </c>
      <c r="JE199" s="25">
        <f t="shared" si="3036"/>
        <v>99282</v>
      </c>
      <c r="JF199" s="25">
        <f t="shared" si="2712"/>
        <v>99282</v>
      </c>
      <c r="JG199" s="25">
        <f t="shared" si="2713"/>
        <v>99282</v>
      </c>
      <c r="JH199" s="25">
        <f t="shared" si="2832"/>
        <v>0</v>
      </c>
      <c r="JI199" s="25">
        <f t="shared" si="2833"/>
        <v>0</v>
      </c>
      <c r="JJ199" s="25">
        <f t="shared" si="2916"/>
        <v>0</v>
      </c>
      <c r="JK199" s="25">
        <f t="shared" si="2917"/>
        <v>0</v>
      </c>
      <c r="JL199" s="25">
        <f t="shared" si="2912"/>
        <v>0</v>
      </c>
      <c r="JM199" s="25">
        <f t="shared" si="2913"/>
        <v>0</v>
      </c>
      <c r="JN199" s="25">
        <f t="shared" si="2338"/>
        <v>0</v>
      </c>
      <c r="JO199" s="25">
        <f t="shared" si="2339"/>
        <v>0</v>
      </c>
      <c r="JP199" s="25">
        <f t="shared" si="2593"/>
        <v>0</v>
      </c>
      <c r="JQ199" s="25">
        <f t="shared" si="2594"/>
        <v>0</v>
      </c>
      <c r="JR199" s="25">
        <f t="shared" si="2595"/>
        <v>0</v>
      </c>
      <c r="JS199" s="28">
        <f t="shared" si="2952"/>
        <v>0</v>
      </c>
      <c r="JT199" s="30">
        <f t="shared" si="2301"/>
        <v>0</v>
      </c>
      <c r="JU199" s="30">
        <f t="shared" si="2302"/>
        <v>0</v>
      </c>
      <c r="JV199" s="30">
        <f t="shared" si="2303"/>
        <v>0</v>
      </c>
      <c r="JW199" s="30">
        <f t="shared" si="2304"/>
        <v>0</v>
      </c>
      <c r="JX199" s="30">
        <f t="shared" si="2305"/>
        <v>0</v>
      </c>
      <c r="JY199" s="30">
        <f t="shared" si="2306"/>
        <v>0</v>
      </c>
      <c r="JZ199" s="30">
        <f t="shared" si="2307"/>
        <v>0</v>
      </c>
      <c r="KA199" s="30">
        <f t="shared" si="2308"/>
        <v>0</v>
      </c>
      <c r="KB199" s="30">
        <f t="shared" si="2309"/>
        <v>0</v>
      </c>
      <c r="KC199" s="30">
        <f t="shared" si="2310"/>
        <v>0</v>
      </c>
      <c r="KD199" s="30">
        <f t="shared" si="2311"/>
        <v>0</v>
      </c>
      <c r="KE199" s="30">
        <f t="shared" si="2312"/>
        <v>0</v>
      </c>
      <c r="KF199" s="30">
        <f t="shared" si="2313"/>
        <v>0</v>
      </c>
      <c r="KG199" s="30">
        <f t="shared" si="2314"/>
        <v>0</v>
      </c>
      <c r="KH199" s="30">
        <f t="shared" si="2315"/>
        <v>0</v>
      </c>
      <c r="KI199" s="30">
        <f t="shared" si="2316"/>
        <v>0</v>
      </c>
      <c r="KJ199" s="30">
        <f t="shared" si="2317"/>
        <v>0</v>
      </c>
      <c r="KK199" s="30">
        <f t="shared" si="2318"/>
        <v>0</v>
      </c>
      <c r="KL199" s="30">
        <f t="shared" si="2319"/>
        <v>0</v>
      </c>
      <c r="KM199" s="30">
        <f t="shared" si="2320"/>
        <v>0</v>
      </c>
      <c r="KN199" s="30">
        <f t="shared" si="2321"/>
        <v>0</v>
      </c>
      <c r="KO199" s="30">
        <f t="shared" si="2322"/>
        <v>0</v>
      </c>
      <c r="KP199" s="30">
        <f t="shared" si="2323"/>
        <v>0</v>
      </c>
      <c r="KQ199" s="30">
        <f t="shared" si="2324"/>
        <v>0</v>
      </c>
      <c r="KR199" s="30">
        <f t="shared" si="2325"/>
        <v>0</v>
      </c>
      <c r="KS199" s="30">
        <f t="shared" si="2326"/>
        <v>0</v>
      </c>
      <c r="KT199" s="30">
        <f t="shared" si="2327"/>
        <v>0</v>
      </c>
      <c r="KU199" s="30">
        <f t="shared" si="2328"/>
        <v>0</v>
      </c>
      <c r="KV199" s="30">
        <f t="shared" si="2329"/>
        <v>0</v>
      </c>
      <c r="KW199" s="30">
        <f t="shared" si="2330"/>
        <v>0</v>
      </c>
      <c r="KX199" s="30">
        <f t="shared" si="2331"/>
        <v>0</v>
      </c>
      <c r="KY199" s="30">
        <f t="shared" si="2332"/>
        <v>0</v>
      </c>
      <c r="KZ199" s="30">
        <f t="shared" si="2333"/>
        <v>144.93722627737228</v>
      </c>
      <c r="LA199" s="30">
        <f t="shared" si="2334"/>
        <v>144.93722627737228</v>
      </c>
      <c r="LB199" s="30">
        <f t="shared" si="2334"/>
        <v>144.93722627737228</v>
      </c>
      <c r="LC199" s="30">
        <f t="shared" si="2334"/>
        <v>144.93722627737228</v>
      </c>
      <c r="LD199" s="30">
        <f t="shared" si="2334"/>
        <v>144.93722627737228</v>
      </c>
      <c r="LE199" s="30">
        <f t="shared" si="2503"/>
        <v>144.93722627737228</v>
      </c>
      <c r="LF199" s="30">
        <f t="shared" si="2503"/>
        <v>144.93722627737228</v>
      </c>
      <c r="LG199" s="30">
        <f t="shared" si="2503"/>
        <v>144.93722627737228</v>
      </c>
      <c r="LH199" s="30">
        <f t="shared" si="2503"/>
        <v>144.93722627737228</v>
      </c>
      <c r="LI199" s="30">
        <f t="shared" si="2503"/>
        <v>0</v>
      </c>
      <c r="LJ199" s="30">
        <f t="shared" si="2747"/>
        <v>0</v>
      </c>
      <c r="LK199" s="30">
        <f t="shared" si="2747"/>
        <v>0</v>
      </c>
      <c r="LL199" s="30">
        <f t="shared" si="2747"/>
        <v>0</v>
      </c>
      <c r="LM199" s="30">
        <f t="shared" si="2747"/>
        <v>0</v>
      </c>
      <c r="LN199" s="30">
        <f t="shared" si="2747"/>
        <v>0</v>
      </c>
      <c r="LO199" s="30">
        <f t="shared" si="2747"/>
        <v>0</v>
      </c>
      <c r="LP199" s="30">
        <f t="shared" si="2747"/>
        <v>0</v>
      </c>
      <c r="LQ199" s="30">
        <f t="shared" si="2747"/>
        <v>0</v>
      </c>
      <c r="LR199" s="30">
        <f t="shared" si="2748"/>
        <v>0</v>
      </c>
      <c r="LS199" s="30">
        <f t="shared" si="2748"/>
        <v>0</v>
      </c>
      <c r="LT199" s="69">
        <f t="shared" si="2953"/>
        <v>0</v>
      </c>
      <c r="LU199" s="40">
        <f t="shared" si="2954"/>
        <v>0</v>
      </c>
      <c r="LV199" s="40">
        <f t="shared" si="2955"/>
        <v>0</v>
      </c>
    </row>
    <row r="200" spans="1:334" x14ac:dyDescent="0.25">
      <c r="A200" s="21">
        <f t="shared" si="3034"/>
        <v>199</v>
      </c>
      <c r="B200" s="22" t="s">
        <v>109</v>
      </c>
      <c r="C200" s="21" t="s">
        <v>616</v>
      </c>
      <c r="D200" s="22" t="s">
        <v>7</v>
      </c>
      <c r="E200" s="23" t="s">
        <v>1311</v>
      </c>
      <c r="F200" s="21" t="s">
        <v>1312</v>
      </c>
      <c r="G200" s="24" t="s">
        <v>1327</v>
      </c>
      <c r="H200" s="24" t="s">
        <v>1404</v>
      </c>
      <c r="I200" s="21" t="s">
        <v>196</v>
      </c>
      <c r="J200" s="94">
        <v>42678</v>
      </c>
      <c r="K200" s="94">
        <v>44408</v>
      </c>
      <c r="L200" s="21" t="s">
        <v>275</v>
      </c>
      <c r="M200" s="51">
        <v>410</v>
      </c>
      <c r="N200" s="51">
        <v>685</v>
      </c>
      <c r="O200" s="26">
        <v>0.15</v>
      </c>
      <c r="P200" s="52"/>
      <c r="Q200" s="52"/>
      <c r="R200" s="52"/>
      <c r="S200" s="52"/>
      <c r="T200" s="51"/>
      <c r="U200" s="51"/>
      <c r="V200" s="51"/>
      <c r="W200" s="51"/>
      <c r="X200" s="51"/>
      <c r="Y200" s="51">
        <v>0</v>
      </c>
      <c r="Z200" s="51">
        <v>0</v>
      </c>
      <c r="AA200" s="51"/>
      <c r="AB200" s="51"/>
      <c r="AC200" s="51"/>
      <c r="AD200" s="51">
        <v>0</v>
      </c>
      <c r="AE200" s="51">
        <v>0</v>
      </c>
      <c r="AF200" s="51">
        <v>0</v>
      </c>
      <c r="AG200" s="51">
        <v>0</v>
      </c>
      <c r="AH200" s="51">
        <v>0</v>
      </c>
      <c r="AI200" s="51">
        <v>0</v>
      </c>
      <c r="AJ200" s="51">
        <v>0</v>
      </c>
      <c r="AK200" s="51">
        <v>0</v>
      </c>
      <c r="AL200" s="51">
        <v>0</v>
      </c>
      <c r="AM200" s="51">
        <v>0</v>
      </c>
      <c r="AN200" s="51">
        <v>0</v>
      </c>
      <c r="AO200" s="25">
        <v>0</v>
      </c>
      <c r="AP200" s="25">
        <v>0</v>
      </c>
      <c r="AQ200" s="25">
        <v>0</v>
      </c>
      <c r="AR200" s="25">
        <v>0</v>
      </c>
      <c r="AS200" s="25">
        <v>0</v>
      </c>
      <c r="AT200" s="25">
        <v>0</v>
      </c>
      <c r="AU200" s="25">
        <v>0</v>
      </c>
      <c r="AV200" s="25">
        <v>0</v>
      </c>
      <c r="AW200" s="25">
        <v>0</v>
      </c>
      <c r="AX200" s="25">
        <v>0</v>
      </c>
      <c r="AY200" s="25">
        <v>0</v>
      </c>
      <c r="AZ200" s="25">
        <v>0</v>
      </c>
      <c r="BA200" s="25">
        <v>0</v>
      </c>
      <c r="BB200" s="25">
        <v>0</v>
      </c>
      <c r="BC200" s="25">
        <v>0</v>
      </c>
      <c r="BD200" s="25">
        <v>0</v>
      </c>
      <c r="BE200" s="25">
        <v>0</v>
      </c>
      <c r="BF200" s="25">
        <v>0</v>
      </c>
      <c r="BG200" s="25">
        <v>287701.65999999997</v>
      </c>
      <c r="BH200" s="25">
        <v>581695.37</v>
      </c>
      <c r="BI200" s="25">
        <v>615879.61</v>
      </c>
      <c r="BJ200" s="25">
        <v>288780.27</v>
      </c>
      <c r="BK200" s="25">
        <v>476210.25</v>
      </c>
      <c r="BL200" s="25">
        <v>537303.47</v>
      </c>
      <c r="BM200" s="25">
        <v>505084.47</v>
      </c>
      <c r="BN200" s="25">
        <v>481213.83</v>
      </c>
      <c r="BO200" s="75">
        <v>479252.95</v>
      </c>
      <c r="BP200" s="28">
        <f t="shared" si="2950"/>
        <v>500713.68</v>
      </c>
      <c r="BQ200" s="29">
        <f t="shared" si="2596"/>
        <v>0</v>
      </c>
      <c r="BR200" s="29">
        <f t="shared" si="2597"/>
        <v>0</v>
      </c>
      <c r="BS200" s="29">
        <f t="shared" si="2598"/>
        <v>0</v>
      </c>
      <c r="BT200" s="29">
        <f t="shared" si="2599"/>
        <v>0</v>
      </c>
      <c r="BU200" s="29">
        <f t="shared" si="2600"/>
        <v>0</v>
      </c>
      <c r="BV200" s="29">
        <f t="shared" si="2601"/>
        <v>0</v>
      </c>
      <c r="BW200" s="29">
        <f t="shared" si="2602"/>
        <v>0</v>
      </c>
      <c r="BX200" s="29">
        <f t="shared" si="2603"/>
        <v>0</v>
      </c>
      <c r="BY200" s="29">
        <f t="shared" si="2604"/>
        <v>0</v>
      </c>
      <c r="BZ200" s="29">
        <f t="shared" si="2605"/>
        <v>0</v>
      </c>
      <c r="CA200" s="29">
        <f t="shared" si="2606"/>
        <v>0</v>
      </c>
      <c r="CB200" s="29">
        <f t="shared" si="2607"/>
        <v>0</v>
      </c>
      <c r="CC200" s="29">
        <f t="shared" si="2608"/>
        <v>0</v>
      </c>
      <c r="CD200" s="29">
        <f t="shared" si="2609"/>
        <v>0</v>
      </c>
      <c r="CE200" s="29">
        <f t="shared" si="2610"/>
        <v>0</v>
      </c>
      <c r="CF200" s="29">
        <f t="shared" si="2611"/>
        <v>0</v>
      </c>
      <c r="CG200" s="29">
        <f t="shared" si="2612"/>
        <v>0</v>
      </c>
      <c r="CH200" s="29">
        <f t="shared" si="2613"/>
        <v>0</v>
      </c>
      <c r="CI200" s="29">
        <f t="shared" si="2614"/>
        <v>0</v>
      </c>
      <c r="CJ200" s="29">
        <f t="shared" si="2615"/>
        <v>0</v>
      </c>
      <c r="CK200" s="29">
        <f t="shared" si="2616"/>
        <v>0</v>
      </c>
      <c r="CL200" s="29">
        <f t="shared" si="2617"/>
        <v>0</v>
      </c>
      <c r="CM200" s="29">
        <f t="shared" si="2618"/>
        <v>0</v>
      </c>
      <c r="CN200" s="29">
        <f t="shared" si="2619"/>
        <v>0</v>
      </c>
      <c r="CO200" s="29">
        <f t="shared" si="2620"/>
        <v>0</v>
      </c>
      <c r="CP200" s="29">
        <f t="shared" si="2621"/>
        <v>0</v>
      </c>
      <c r="CQ200" s="29">
        <f t="shared" si="2622"/>
        <v>0</v>
      </c>
      <c r="CR200" s="29">
        <f t="shared" si="2592"/>
        <v>0</v>
      </c>
      <c r="CS200" s="29">
        <f t="shared" si="2335"/>
        <v>0</v>
      </c>
      <c r="CT200" s="29">
        <f t="shared" si="2335"/>
        <v>0</v>
      </c>
      <c r="CU200" s="29">
        <f t="shared" si="2335"/>
        <v>0</v>
      </c>
      <c r="CV200" s="29">
        <f t="shared" si="2335"/>
        <v>0</v>
      </c>
      <c r="CW200" s="29">
        <f t="shared" si="2335"/>
        <v>0</v>
      </c>
      <c r="CX200" s="29">
        <f t="shared" si="2623"/>
        <v>0</v>
      </c>
      <c r="CY200" s="29">
        <f t="shared" si="2623"/>
        <v>0</v>
      </c>
      <c r="CZ200" s="29">
        <f t="shared" si="2623"/>
        <v>0</v>
      </c>
      <c r="DA200" s="29">
        <f t="shared" si="2623"/>
        <v>0</v>
      </c>
      <c r="DB200" s="29">
        <f t="shared" si="2623"/>
        <v>0</v>
      </c>
      <c r="DC200" s="29">
        <f t="shared" si="2623"/>
        <v>0</v>
      </c>
      <c r="DD200" s="29">
        <f t="shared" si="2623"/>
        <v>0</v>
      </c>
      <c r="DE200" s="29">
        <f t="shared" si="2624"/>
        <v>0</v>
      </c>
      <c r="DF200" s="29">
        <f t="shared" si="2625"/>
        <v>0</v>
      </c>
      <c r="DG200" s="29">
        <f t="shared" si="2626"/>
        <v>0</v>
      </c>
      <c r="DH200" s="29">
        <f t="shared" si="2627"/>
        <v>701.71136585365844</v>
      </c>
      <c r="DI200" s="29">
        <f t="shared" si="2628"/>
        <v>1418.7691951219513</v>
      </c>
      <c r="DJ200" s="29">
        <f t="shared" si="2629"/>
        <v>1502.1453902439025</v>
      </c>
      <c r="DK200" s="29">
        <f t="shared" si="2629"/>
        <v>704.34212195121961</v>
      </c>
      <c r="DL200" s="29">
        <f t="shared" si="2629"/>
        <v>1161.4884146341462</v>
      </c>
      <c r="DM200" s="29">
        <f t="shared" si="2629"/>
        <v>1310.4962682926828</v>
      </c>
      <c r="DN200" s="29">
        <f t="shared" si="2746"/>
        <v>1231.9133414634146</v>
      </c>
      <c r="DO200" s="29">
        <f t="shared" si="2746"/>
        <v>1173.6922682926829</v>
      </c>
      <c r="DP200" s="29">
        <f t="shared" si="2746"/>
        <v>1168.9096341463414</v>
      </c>
      <c r="DQ200" s="105">
        <f t="shared" si="2630"/>
        <v>1221.2528780487805</v>
      </c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>
        <v>106175</v>
      </c>
      <c r="FH200" s="25">
        <v>106175</v>
      </c>
      <c r="FI200" s="25">
        <v>106175</v>
      </c>
      <c r="FJ200" s="25">
        <v>106175</v>
      </c>
      <c r="FK200" s="25">
        <v>106175</v>
      </c>
      <c r="FL200" s="25">
        <v>106175</v>
      </c>
      <c r="FM200" s="25">
        <v>106175</v>
      </c>
      <c r="FN200" s="25">
        <v>106175</v>
      </c>
      <c r="FO200" s="25">
        <v>106175</v>
      </c>
      <c r="FP200" s="25">
        <v>106175</v>
      </c>
      <c r="FQ200" s="75">
        <v>106175</v>
      </c>
      <c r="FR200" s="28">
        <f t="shared" si="2951"/>
        <v>106175</v>
      </c>
      <c r="FS200" s="51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  <c r="HA200" s="25"/>
      <c r="HB200" s="25"/>
      <c r="HC200" s="75">
        <v>1298</v>
      </c>
      <c r="HD200" s="75">
        <v>0</v>
      </c>
      <c r="HE200" s="75">
        <v>0</v>
      </c>
      <c r="HF200" s="75">
        <v>177760</v>
      </c>
      <c r="HG200" s="75">
        <v>61742</v>
      </c>
      <c r="HH200" s="75">
        <v>0</v>
      </c>
      <c r="HI200" s="75">
        <v>178375</v>
      </c>
      <c r="HJ200" s="75">
        <v>0</v>
      </c>
      <c r="HK200" s="75">
        <v>0</v>
      </c>
      <c r="HL200" s="75">
        <v>64280</v>
      </c>
      <c r="HM200" s="75">
        <v>0</v>
      </c>
      <c r="HN200" s="75">
        <v>0</v>
      </c>
      <c r="HO200" s="75">
        <v>0</v>
      </c>
      <c r="HP200" s="75">
        <v>0</v>
      </c>
      <c r="HQ200" s="75">
        <v>0</v>
      </c>
      <c r="HR200" s="75">
        <v>0</v>
      </c>
      <c r="HS200" s="51">
        <f t="shared" ref="HS200" si="3071">+DR200+FS200</f>
        <v>0</v>
      </c>
      <c r="HT200" s="51">
        <f t="shared" ref="HT200" si="3072">+DS200+FT200</f>
        <v>0</v>
      </c>
      <c r="HU200" s="51">
        <f t="shared" ref="HU200" si="3073">+DT200+FU200</f>
        <v>0</v>
      </c>
      <c r="HV200" s="51">
        <f t="shared" ref="HV200" si="3074">+DU200+FV200</f>
        <v>0</v>
      </c>
      <c r="HW200" s="51">
        <f t="shared" ref="HW200" si="3075">+DV200+FW200</f>
        <v>0</v>
      </c>
      <c r="HX200" s="51">
        <f t="shared" ref="HX200" si="3076">+DW200+FX200</f>
        <v>0</v>
      </c>
      <c r="HY200" s="51">
        <f t="shared" ref="HY200" si="3077">+DX200+FY200</f>
        <v>0</v>
      </c>
      <c r="HZ200" s="51">
        <f t="shared" ref="HZ200" si="3078">+DY200+FZ200</f>
        <v>0</v>
      </c>
      <c r="IA200" s="51">
        <f t="shared" ref="IA200" si="3079">+DZ200+GA200</f>
        <v>0</v>
      </c>
      <c r="IB200" s="51">
        <f t="shared" ref="IB200" si="3080">+EA200+GB200</f>
        <v>0</v>
      </c>
      <c r="IC200" s="51">
        <f t="shared" ref="IC200" si="3081">+EB200+GC200</f>
        <v>0</v>
      </c>
      <c r="ID200" s="51">
        <f t="shared" ref="ID200" si="3082">+EC200+GD200</f>
        <v>0</v>
      </c>
      <c r="IE200" s="51">
        <f t="shared" ref="IE200" si="3083">+ED200+GE200</f>
        <v>0</v>
      </c>
      <c r="IF200" s="51">
        <f t="shared" ref="IF200" si="3084">+EE200+GF200</f>
        <v>0</v>
      </c>
      <c r="IG200" s="51">
        <f t="shared" ref="IG200" si="3085">+EF200+GG200</f>
        <v>0</v>
      </c>
      <c r="IH200" s="51">
        <f t="shared" ref="IH200" si="3086">+EG200+GH200</f>
        <v>0</v>
      </c>
      <c r="II200" s="51">
        <f t="shared" ref="II200" si="3087">+EH200+GI200</f>
        <v>0</v>
      </c>
      <c r="IJ200" s="51">
        <f t="shared" ref="IJ200" si="3088">+EI200+GJ200</f>
        <v>0</v>
      </c>
      <c r="IK200" s="51">
        <f t="shared" ref="IK200" si="3089">+EJ200+GK200</f>
        <v>0</v>
      </c>
      <c r="IL200" s="51">
        <f t="shared" ref="IL200" si="3090">+EK200+GL200</f>
        <v>0</v>
      </c>
      <c r="IM200" s="51">
        <f t="shared" ref="IM200" si="3091">+EL200+GM200</f>
        <v>0</v>
      </c>
      <c r="IN200" s="51">
        <f t="shared" ref="IN200" si="3092">+EM200+GN200</f>
        <v>0</v>
      </c>
      <c r="IO200" s="51">
        <f t="shared" ref="IO200" si="3093">+EN200+GO200</f>
        <v>0</v>
      </c>
      <c r="IP200" s="51">
        <f t="shared" ref="IP200" si="3094">+EO200+GP200</f>
        <v>0</v>
      </c>
      <c r="IQ200" s="51">
        <f t="shared" ref="IQ200" si="3095">+EP200+GQ200</f>
        <v>0</v>
      </c>
      <c r="IR200" s="51">
        <f t="shared" ref="IR200" si="3096">+EQ200+GR200</f>
        <v>0</v>
      </c>
      <c r="IS200" s="51">
        <f t="shared" ref="IS200" si="3097">+ER200+GS200</f>
        <v>0</v>
      </c>
      <c r="IT200" s="51">
        <f t="shared" ref="IT200" si="3098">+ES200+GT200</f>
        <v>0</v>
      </c>
      <c r="IU200" s="51">
        <f t="shared" ref="IU200" si="3099">+ET200+GU200</f>
        <v>0</v>
      </c>
      <c r="IV200" s="51">
        <f t="shared" ref="IV200" si="3100">+EU200+GV200</f>
        <v>0</v>
      </c>
      <c r="IW200" s="51">
        <f t="shared" ref="IW200" si="3101">+EV200+GW200</f>
        <v>0</v>
      </c>
      <c r="IX200" s="25">
        <f t="shared" ref="IX200" si="3102">+EW200+GX200</f>
        <v>0</v>
      </c>
      <c r="IY200" s="25">
        <f t="shared" ref="IY200" si="3103">+EX200+GY200</f>
        <v>0</v>
      </c>
      <c r="IZ200" s="25">
        <f t="shared" ref="IZ200" si="3104">+EY200+GZ200</f>
        <v>0</v>
      </c>
      <c r="JA200" s="25">
        <f t="shared" ref="JA200" si="3105">+EZ200+HA200</f>
        <v>0</v>
      </c>
      <c r="JB200" s="25">
        <f t="shared" ref="JB200" si="3106">+FA200+HB200</f>
        <v>0</v>
      </c>
      <c r="JC200" s="25">
        <f t="shared" ref="JC200" si="3107">+FB200+HC200</f>
        <v>1298</v>
      </c>
      <c r="JD200" s="25">
        <f t="shared" ref="JD200" si="3108">+FC200+HD200</f>
        <v>0</v>
      </c>
      <c r="JE200" s="25">
        <f t="shared" ref="JE200" si="3109">+FD200+HE200</f>
        <v>0</v>
      </c>
      <c r="JF200" s="25">
        <f t="shared" ref="JF200" si="3110">+FE200+HF200</f>
        <v>177760</v>
      </c>
      <c r="JG200" s="25">
        <f t="shared" ref="JG200" si="3111">+FF200+HG200</f>
        <v>61742</v>
      </c>
      <c r="JH200" s="25">
        <f t="shared" ref="JH200" si="3112">+FG200+HH200</f>
        <v>106175</v>
      </c>
      <c r="JI200" s="25">
        <f>+FH200+HI200</f>
        <v>284550</v>
      </c>
      <c r="JJ200" s="25">
        <f t="shared" si="2916"/>
        <v>106175</v>
      </c>
      <c r="JK200" s="25">
        <f t="shared" si="2917"/>
        <v>106175</v>
      </c>
      <c r="JL200" s="25">
        <f t="shared" si="2912"/>
        <v>170455</v>
      </c>
      <c r="JM200" s="25">
        <f t="shared" si="2913"/>
        <v>106175</v>
      </c>
      <c r="JN200" s="25">
        <f t="shared" si="2338"/>
        <v>106175</v>
      </c>
      <c r="JO200" s="25">
        <f t="shared" si="2339"/>
        <v>106175</v>
      </c>
      <c r="JP200" s="25">
        <f t="shared" ref="JP200:JP215" si="3113">+FO200+HP200</f>
        <v>106175</v>
      </c>
      <c r="JQ200" s="25">
        <f t="shared" ref="JQ200:JQ215" si="3114">+FP200+HQ200</f>
        <v>106175</v>
      </c>
      <c r="JR200" s="25">
        <f t="shared" ref="JR200:JR215" si="3115">+FQ200+HR200</f>
        <v>106175</v>
      </c>
      <c r="JS200" s="28">
        <f t="shared" si="2952"/>
        <v>106175</v>
      </c>
      <c r="JT200" s="30">
        <f t="shared" ref="JT200" si="3116">+HS200/$N200</f>
        <v>0</v>
      </c>
      <c r="JU200" s="30">
        <f t="shared" ref="JU200" si="3117">+HT200/$N200</f>
        <v>0</v>
      </c>
      <c r="JV200" s="30">
        <f t="shared" ref="JV200" si="3118">+HU200/$N200</f>
        <v>0</v>
      </c>
      <c r="JW200" s="30">
        <f t="shared" ref="JW200" si="3119">+HV200/$N200</f>
        <v>0</v>
      </c>
      <c r="JX200" s="30">
        <f t="shared" ref="JX200" si="3120">+HW200/$N200</f>
        <v>0</v>
      </c>
      <c r="JY200" s="30">
        <f t="shared" ref="JY200" si="3121">+HX200/$N200</f>
        <v>0</v>
      </c>
      <c r="JZ200" s="30">
        <f t="shared" ref="JZ200" si="3122">+HY200/$N200</f>
        <v>0</v>
      </c>
      <c r="KA200" s="30">
        <f t="shared" ref="KA200" si="3123">+HZ200/$N200</f>
        <v>0</v>
      </c>
      <c r="KB200" s="30">
        <f t="shared" ref="KB200" si="3124">+IA200/$N200</f>
        <v>0</v>
      </c>
      <c r="KC200" s="30">
        <f t="shared" ref="KC200" si="3125">+IB200/$N200</f>
        <v>0</v>
      </c>
      <c r="KD200" s="30">
        <f t="shared" ref="KD200" si="3126">+IC200/$N200</f>
        <v>0</v>
      </c>
      <c r="KE200" s="30">
        <f t="shared" ref="KE200" si="3127">+ID200/$N200</f>
        <v>0</v>
      </c>
      <c r="KF200" s="30">
        <f t="shared" ref="KF200" si="3128">+IE200/$N200</f>
        <v>0</v>
      </c>
      <c r="KG200" s="30">
        <f t="shared" ref="KG200" si="3129">+IF200/$N200</f>
        <v>0</v>
      </c>
      <c r="KH200" s="30">
        <f t="shared" ref="KH200" si="3130">+IG200/$N200</f>
        <v>0</v>
      </c>
      <c r="KI200" s="30">
        <f t="shared" ref="KI200" si="3131">+IH200/$N200</f>
        <v>0</v>
      </c>
      <c r="KJ200" s="30">
        <f t="shared" ref="KJ200" si="3132">+II200/$N200</f>
        <v>0</v>
      </c>
      <c r="KK200" s="30">
        <f t="shared" ref="KK200" si="3133">+IJ200/$N200</f>
        <v>0</v>
      </c>
      <c r="KL200" s="30">
        <f t="shared" ref="KL200" si="3134">+IK200/$N200</f>
        <v>0</v>
      </c>
      <c r="KM200" s="30">
        <f t="shared" ref="KM200" si="3135">+IL200/$N200</f>
        <v>0</v>
      </c>
      <c r="KN200" s="30">
        <f t="shared" ref="KN200" si="3136">+IM200/$N200</f>
        <v>0</v>
      </c>
      <c r="KO200" s="30">
        <f t="shared" ref="KO200" si="3137">+IN200/$N200</f>
        <v>0</v>
      </c>
      <c r="KP200" s="30">
        <f t="shared" ref="KP200" si="3138">+IO200/$N200</f>
        <v>0</v>
      </c>
      <c r="KQ200" s="30">
        <f t="shared" ref="KQ200" si="3139">+IP200/$N200</f>
        <v>0</v>
      </c>
      <c r="KR200" s="30">
        <f t="shared" ref="KR200" si="3140">+IQ200/$N200</f>
        <v>0</v>
      </c>
      <c r="KS200" s="30">
        <f t="shared" ref="KS200" si="3141">+IR200/$N200</f>
        <v>0</v>
      </c>
      <c r="KT200" s="30">
        <f t="shared" ref="KT200" si="3142">+IS200/$N200</f>
        <v>0</v>
      </c>
      <c r="KU200" s="30">
        <f t="shared" ref="KU200" si="3143">+IT200/$N200</f>
        <v>0</v>
      </c>
      <c r="KV200" s="30">
        <f t="shared" ref="KV200" si="3144">+IU200/$N200</f>
        <v>0</v>
      </c>
      <c r="KW200" s="30">
        <f t="shared" ref="KW200" si="3145">+IV200/$N200</f>
        <v>0</v>
      </c>
      <c r="KX200" s="30">
        <f t="shared" ref="KX200" si="3146">+IW200/$N200</f>
        <v>0</v>
      </c>
      <c r="KY200" s="30">
        <f t="shared" ref="KY200" si="3147">+IX200/$N200</f>
        <v>0</v>
      </c>
      <c r="KZ200" s="30">
        <f t="shared" ref="KZ200:LI200" si="3148">+IY200/$N200</f>
        <v>0</v>
      </c>
      <c r="LA200" s="30">
        <f t="shared" si="3148"/>
        <v>0</v>
      </c>
      <c r="LB200" s="30">
        <f t="shared" si="3148"/>
        <v>0</v>
      </c>
      <c r="LC200" s="30">
        <f t="shared" si="3148"/>
        <v>0</v>
      </c>
      <c r="LD200" s="30">
        <f t="shared" si="3148"/>
        <v>1.8948905109489051</v>
      </c>
      <c r="LE200" s="30">
        <f t="shared" si="3148"/>
        <v>0</v>
      </c>
      <c r="LF200" s="30">
        <f t="shared" si="3148"/>
        <v>0</v>
      </c>
      <c r="LG200" s="30">
        <f t="shared" si="3148"/>
        <v>259.50364963503648</v>
      </c>
      <c r="LH200" s="30">
        <f t="shared" si="3148"/>
        <v>90.134306569343067</v>
      </c>
      <c r="LI200" s="30">
        <f t="shared" si="3148"/>
        <v>155</v>
      </c>
      <c r="LJ200" s="30">
        <f t="shared" ref="LJ200:LS200" si="3149">+JI200/$N200</f>
        <v>415.4014598540146</v>
      </c>
      <c r="LK200" s="30">
        <f t="shared" si="3149"/>
        <v>155</v>
      </c>
      <c r="LL200" s="30">
        <f t="shared" si="3149"/>
        <v>155</v>
      </c>
      <c r="LM200" s="30">
        <f t="shared" si="3149"/>
        <v>248.83941605839416</v>
      </c>
      <c r="LN200" s="30">
        <f t="shared" si="3149"/>
        <v>155</v>
      </c>
      <c r="LO200" s="30">
        <f t="shared" si="3149"/>
        <v>155</v>
      </c>
      <c r="LP200" s="30">
        <f t="shared" si="3149"/>
        <v>155</v>
      </c>
      <c r="LQ200" s="30">
        <f t="shared" si="3149"/>
        <v>155</v>
      </c>
      <c r="LR200" s="30">
        <f t="shared" si="3149"/>
        <v>155</v>
      </c>
      <c r="LS200" s="30">
        <f t="shared" si="3149"/>
        <v>155</v>
      </c>
      <c r="LT200" s="69">
        <f t="shared" si="2953"/>
        <v>155</v>
      </c>
      <c r="LU200" s="40">
        <f t="shared" si="2954"/>
        <v>155</v>
      </c>
      <c r="LV200" s="40">
        <f t="shared" si="2955"/>
        <v>0</v>
      </c>
    </row>
    <row r="201" spans="1:334" x14ac:dyDescent="0.25">
      <c r="A201" s="21">
        <f t="shared" si="3034"/>
        <v>200</v>
      </c>
      <c r="B201" s="22" t="s">
        <v>109</v>
      </c>
      <c r="C201" s="21" t="s">
        <v>624</v>
      </c>
      <c r="D201" s="22" t="s">
        <v>21</v>
      </c>
      <c r="E201" s="23"/>
      <c r="F201" s="21" t="s">
        <v>1086</v>
      </c>
      <c r="G201" s="32" t="s">
        <v>224</v>
      </c>
      <c r="H201" s="24" t="s">
        <v>21</v>
      </c>
      <c r="I201" s="21" t="s">
        <v>197</v>
      </c>
      <c r="J201" s="94">
        <v>41402</v>
      </c>
      <c r="K201" s="94"/>
      <c r="L201" s="21" t="s">
        <v>275</v>
      </c>
      <c r="M201" s="51">
        <v>875</v>
      </c>
      <c r="N201" s="51">
        <v>1461</v>
      </c>
      <c r="O201" s="26">
        <v>5.0000000000000001E-3</v>
      </c>
      <c r="P201" s="52">
        <v>0</v>
      </c>
      <c r="Q201" s="52">
        <v>1545067</v>
      </c>
      <c r="R201" s="52">
        <v>1845377</v>
      </c>
      <c r="S201" s="52">
        <v>3485000</v>
      </c>
      <c r="T201" s="51">
        <v>505626</v>
      </c>
      <c r="U201" s="51">
        <v>3350000</v>
      </c>
      <c r="V201" s="51">
        <v>3920000</v>
      </c>
      <c r="W201" s="51">
        <v>2842000</v>
      </c>
      <c r="X201" s="51">
        <v>3476000</v>
      </c>
      <c r="Y201" s="51">
        <v>4258000</v>
      </c>
      <c r="Z201" s="51">
        <v>4977000</v>
      </c>
      <c r="AA201" s="51">
        <v>515000</v>
      </c>
      <c r="AB201" s="51">
        <v>910129</v>
      </c>
      <c r="AC201" s="51">
        <v>688620.04999999993</v>
      </c>
      <c r="AD201" s="51">
        <v>397254.73</v>
      </c>
      <c r="AE201" s="51">
        <v>284868.01</v>
      </c>
      <c r="AF201" s="51">
        <v>558870.73</v>
      </c>
      <c r="AG201" s="51">
        <v>280807.73</v>
      </c>
      <c r="AH201" s="51">
        <v>389627.92</v>
      </c>
      <c r="AI201" s="51">
        <v>0</v>
      </c>
      <c r="AJ201" s="51">
        <v>0</v>
      </c>
      <c r="AK201" s="51">
        <v>0</v>
      </c>
      <c r="AL201" s="51">
        <v>0</v>
      </c>
      <c r="AM201" s="51">
        <v>0</v>
      </c>
      <c r="AN201" s="51">
        <v>0</v>
      </c>
      <c r="AO201" s="51">
        <v>0</v>
      </c>
      <c r="AP201" s="51">
        <v>0</v>
      </c>
      <c r="AQ201" s="51">
        <v>0</v>
      </c>
      <c r="AR201" s="51">
        <v>0</v>
      </c>
      <c r="AS201" s="51">
        <v>0</v>
      </c>
      <c r="AT201" s="51">
        <v>0</v>
      </c>
      <c r="AU201" s="25">
        <v>0</v>
      </c>
      <c r="AV201" s="25">
        <v>0</v>
      </c>
      <c r="AW201" s="25">
        <v>0</v>
      </c>
      <c r="AX201" s="25">
        <v>0</v>
      </c>
      <c r="AY201" s="25">
        <v>0</v>
      </c>
      <c r="AZ201" s="25">
        <v>0</v>
      </c>
      <c r="BA201" s="25">
        <v>0</v>
      </c>
      <c r="BB201" s="25">
        <v>0</v>
      </c>
      <c r="BC201" s="25">
        <v>0</v>
      </c>
      <c r="BD201" s="25">
        <v>0</v>
      </c>
      <c r="BE201" s="25">
        <v>0</v>
      </c>
      <c r="BF201" s="25">
        <v>0</v>
      </c>
      <c r="BG201" s="25">
        <v>0</v>
      </c>
      <c r="BH201" s="25">
        <v>0</v>
      </c>
      <c r="BI201" s="25">
        <v>0</v>
      </c>
      <c r="BJ201" s="25">
        <v>0</v>
      </c>
      <c r="BK201" s="25">
        <v>0</v>
      </c>
      <c r="BL201" s="25">
        <v>0</v>
      </c>
      <c r="BM201" s="25">
        <v>0</v>
      </c>
      <c r="BN201" s="25">
        <v>0</v>
      </c>
      <c r="BO201" s="75">
        <v>0</v>
      </c>
      <c r="BP201" s="28">
        <f t="shared" si="2950"/>
        <v>0</v>
      </c>
      <c r="BQ201" s="29">
        <f t="shared" si="2596"/>
        <v>0</v>
      </c>
      <c r="BR201" s="29">
        <f t="shared" si="2597"/>
        <v>1765.7908571428572</v>
      </c>
      <c r="BS201" s="29">
        <f t="shared" si="2598"/>
        <v>2109.0022857142858</v>
      </c>
      <c r="BT201" s="29">
        <f t="shared" si="2599"/>
        <v>3982.8571428571427</v>
      </c>
      <c r="BU201" s="29">
        <f t="shared" si="2600"/>
        <v>577.85828571428567</v>
      </c>
      <c r="BV201" s="29">
        <f t="shared" si="2601"/>
        <v>3828.5714285714284</v>
      </c>
      <c r="BW201" s="29">
        <f t="shared" si="2602"/>
        <v>4480</v>
      </c>
      <c r="BX201" s="29">
        <f t="shared" si="2603"/>
        <v>3248</v>
      </c>
      <c r="BY201" s="29">
        <f t="shared" si="2604"/>
        <v>3972.5714285714284</v>
      </c>
      <c r="BZ201" s="29">
        <f t="shared" si="2605"/>
        <v>4866.2857142857147</v>
      </c>
      <c r="CA201" s="29">
        <f t="shared" si="2606"/>
        <v>5688</v>
      </c>
      <c r="CB201" s="29">
        <f t="shared" si="2607"/>
        <v>588.57142857142856</v>
      </c>
      <c r="CC201" s="29">
        <f t="shared" si="2608"/>
        <v>1040.1474285714285</v>
      </c>
      <c r="CD201" s="29">
        <f t="shared" si="2609"/>
        <v>786.99434285714278</v>
      </c>
      <c r="CE201" s="29">
        <f t="shared" si="2610"/>
        <v>454.0054057142857</v>
      </c>
      <c r="CF201" s="29">
        <f t="shared" si="2611"/>
        <v>325.56344000000001</v>
      </c>
      <c r="CG201" s="29">
        <f t="shared" si="2612"/>
        <v>638.70940571428571</v>
      </c>
      <c r="CH201" s="29">
        <f t="shared" si="2613"/>
        <v>320.92311999999998</v>
      </c>
      <c r="CI201" s="29">
        <f t="shared" si="2614"/>
        <v>445.28905142857138</v>
      </c>
      <c r="CJ201" s="29">
        <f t="shared" si="2615"/>
        <v>0</v>
      </c>
      <c r="CK201" s="29">
        <f t="shared" si="2616"/>
        <v>0</v>
      </c>
      <c r="CL201" s="29">
        <f t="shared" si="2617"/>
        <v>0</v>
      </c>
      <c r="CM201" s="29">
        <f t="shared" si="2618"/>
        <v>0</v>
      </c>
      <c r="CN201" s="29">
        <f t="shared" si="2619"/>
        <v>0</v>
      </c>
      <c r="CO201" s="29">
        <f t="shared" si="2620"/>
        <v>0</v>
      </c>
      <c r="CP201" s="29">
        <f t="shared" si="2621"/>
        <v>0</v>
      </c>
      <c r="CQ201" s="29">
        <f t="shared" si="2622"/>
        <v>0</v>
      </c>
      <c r="CR201" s="29">
        <f t="shared" si="2592"/>
        <v>0</v>
      </c>
      <c r="CS201" s="29">
        <f t="shared" si="2335"/>
        <v>0</v>
      </c>
      <c r="CT201" s="29">
        <f t="shared" si="2335"/>
        <v>0</v>
      </c>
      <c r="CU201" s="29">
        <f t="shared" si="2335"/>
        <v>0</v>
      </c>
      <c r="CV201" s="29">
        <f t="shared" si="2335"/>
        <v>0</v>
      </c>
      <c r="CW201" s="29">
        <f t="shared" si="2335"/>
        <v>0</v>
      </c>
      <c r="CX201" s="29">
        <f t="shared" si="2623"/>
        <v>0</v>
      </c>
      <c r="CY201" s="29">
        <f t="shared" si="2623"/>
        <v>0</v>
      </c>
      <c r="CZ201" s="29">
        <f t="shared" si="2623"/>
        <v>0</v>
      </c>
      <c r="DA201" s="29">
        <f t="shared" si="2623"/>
        <v>0</v>
      </c>
      <c r="DB201" s="29">
        <f t="shared" si="2623"/>
        <v>0</v>
      </c>
      <c r="DC201" s="29">
        <f t="shared" si="2623"/>
        <v>0</v>
      </c>
      <c r="DD201" s="29">
        <f t="shared" si="2623"/>
        <v>0</v>
      </c>
      <c r="DE201" s="29">
        <f t="shared" si="2624"/>
        <v>0</v>
      </c>
      <c r="DF201" s="29">
        <f t="shared" si="2625"/>
        <v>0</v>
      </c>
      <c r="DG201" s="29">
        <f t="shared" si="2626"/>
        <v>0</v>
      </c>
      <c r="DH201" s="29">
        <f t="shared" si="2627"/>
        <v>0</v>
      </c>
      <c r="DI201" s="29">
        <f t="shared" si="2628"/>
        <v>0</v>
      </c>
      <c r="DJ201" s="29">
        <f t="shared" si="2629"/>
        <v>0</v>
      </c>
      <c r="DK201" s="29">
        <f t="shared" si="2629"/>
        <v>0</v>
      </c>
      <c r="DL201" s="29">
        <f t="shared" si="2629"/>
        <v>0</v>
      </c>
      <c r="DM201" s="29">
        <f t="shared" si="2629"/>
        <v>0</v>
      </c>
      <c r="DN201" s="29">
        <f t="shared" si="2746"/>
        <v>0</v>
      </c>
      <c r="DO201" s="29">
        <f t="shared" si="2746"/>
        <v>0</v>
      </c>
      <c r="DP201" s="29">
        <f t="shared" si="2746"/>
        <v>0</v>
      </c>
      <c r="DQ201" s="105">
        <f t="shared" si="2630"/>
        <v>0</v>
      </c>
      <c r="DR201" s="51">
        <v>175320</v>
      </c>
      <c r="DS201" s="51">
        <v>175320</v>
      </c>
      <c r="DT201" s="51">
        <v>175320</v>
      </c>
      <c r="DU201" s="51">
        <v>175320</v>
      </c>
      <c r="DV201" s="51">
        <v>175320</v>
      </c>
      <c r="DW201" s="51">
        <v>175320</v>
      </c>
      <c r="DX201" s="51">
        <v>175320</v>
      </c>
      <c r="DY201" s="51">
        <v>175320</v>
      </c>
      <c r="DZ201" s="51">
        <v>175320</v>
      </c>
      <c r="EA201" s="51">
        <v>179216</v>
      </c>
      <c r="EB201" s="51">
        <v>189930</v>
      </c>
      <c r="EC201" s="51">
        <v>189930</v>
      </c>
      <c r="ED201" s="51">
        <v>189930</v>
      </c>
      <c r="EE201" s="51">
        <v>189930</v>
      </c>
      <c r="EF201" s="51">
        <v>189930</v>
      </c>
      <c r="EG201" s="51">
        <v>189930</v>
      </c>
      <c r="EH201" s="51">
        <v>189930</v>
      </c>
      <c r="EI201" s="51">
        <v>189930</v>
      </c>
      <c r="EJ201" s="51">
        <v>189930</v>
      </c>
      <c r="EK201" s="51">
        <v>0</v>
      </c>
      <c r="EL201" s="51">
        <v>0</v>
      </c>
      <c r="EM201" s="51">
        <v>0</v>
      </c>
      <c r="EN201" s="51">
        <v>0</v>
      </c>
      <c r="EO201" s="51">
        <v>0</v>
      </c>
      <c r="EP201" s="25">
        <v>0</v>
      </c>
      <c r="EQ201" s="25">
        <v>0</v>
      </c>
      <c r="ER201" s="25">
        <v>0</v>
      </c>
      <c r="ES201" s="25">
        <v>0</v>
      </c>
      <c r="ET201" s="25">
        <v>0</v>
      </c>
      <c r="EU201" s="25">
        <v>0</v>
      </c>
      <c r="EV201" s="25">
        <v>0</v>
      </c>
      <c r="EW201" s="25">
        <v>0</v>
      </c>
      <c r="EX201" s="25">
        <v>0</v>
      </c>
      <c r="EY201" s="25">
        <v>0</v>
      </c>
      <c r="EZ201" s="25">
        <v>0</v>
      </c>
      <c r="FA201" s="25">
        <v>0</v>
      </c>
      <c r="FB201" s="25">
        <v>0</v>
      </c>
      <c r="FC201" s="25">
        <v>0</v>
      </c>
      <c r="FD201" s="25">
        <v>0</v>
      </c>
      <c r="FE201" s="25">
        <v>0</v>
      </c>
      <c r="FF201" s="25">
        <v>0</v>
      </c>
      <c r="FG201" s="25">
        <v>0</v>
      </c>
      <c r="FH201" s="25">
        <v>0</v>
      </c>
      <c r="FI201" s="25">
        <v>0</v>
      </c>
      <c r="FJ201" s="25">
        <v>0</v>
      </c>
      <c r="FK201" s="25">
        <v>0</v>
      </c>
      <c r="FL201" s="25">
        <v>0</v>
      </c>
      <c r="FM201" s="25">
        <v>0</v>
      </c>
      <c r="FN201" s="25">
        <v>0</v>
      </c>
      <c r="FO201" s="25">
        <v>0</v>
      </c>
      <c r="FP201" s="25">
        <v>0</v>
      </c>
      <c r="FQ201" s="75">
        <v>0</v>
      </c>
      <c r="FR201" s="28">
        <f t="shared" si="2951"/>
        <v>0</v>
      </c>
      <c r="FS201" s="51">
        <v>0</v>
      </c>
      <c r="FT201" s="51">
        <v>0</v>
      </c>
      <c r="FU201" s="51">
        <v>0</v>
      </c>
      <c r="FV201" s="51">
        <v>0</v>
      </c>
      <c r="FW201" s="51">
        <v>0</v>
      </c>
      <c r="FX201" s="51">
        <v>0</v>
      </c>
      <c r="FY201" s="51">
        <v>0</v>
      </c>
      <c r="FZ201" s="51">
        <v>0</v>
      </c>
      <c r="GA201" s="51">
        <v>0</v>
      </c>
      <c r="GB201" s="51">
        <v>0</v>
      </c>
      <c r="GC201" s="51">
        <v>0</v>
      </c>
      <c r="GD201" s="51">
        <v>0</v>
      </c>
      <c r="GE201" s="51">
        <v>0</v>
      </c>
      <c r="GF201" s="51">
        <v>0</v>
      </c>
      <c r="GG201" s="51">
        <v>0</v>
      </c>
      <c r="GH201" s="51">
        <v>0</v>
      </c>
      <c r="GI201" s="51">
        <v>0</v>
      </c>
      <c r="GJ201" s="51">
        <v>0</v>
      </c>
      <c r="GK201" s="51">
        <v>0</v>
      </c>
      <c r="GL201" s="51">
        <v>0</v>
      </c>
      <c r="GM201" s="51">
        <v>0</v>
      </c>
      <c r="GN201" s="51">
        <v>0</v>
      </c>
      <c r="GO201" s="51">
        <v>0</v>
      </c>
      <c r="GP201" s="51">
        <v>0</v>
      </c>
      <c r="GQ201" s="25">
        <v>0</v>
      </c>
      <c r="GR201" s="25">
        <v>0</v>
      </c>
      <c r="GS201" s="25">
        <v>0</v>
      </c>
      <c r="GT201" s="25">
        <v>0</v>
      </c>
      <c r="GU201" s="25">
        <v>0</v>
      </c>
      <c r="GV201" s="25">
        <v>0</v>
      </c>
      <c r="GW201" s="25">
        <v>0</v>
      </c>
      <c r="GX201" s="25">
        <v>0</v>
      </c>
      <c r="GY201" s="25">
        <v>0</v>
      </c>
      <c r="GZ201" s="25">
        <v>0</v>
      </c>
      <c r="HA201" s="25">
        <v>0</v>
      </c>
      <c r="HB201" s="25">
        <v>0</v>
      </c>
      <c r="HC201" s="75">
        <v>0</v>
      </c>
      <c r="HD201" s="75">
        <v>0</v>
      </c>
      <c r="HE201" s="75">
        <v>0</v>
      </c>
      <c r="HF201" s="75">
        <v>0</v>
      </c>
      <c r="HG201" s="75">
        <v>0</v>
      </c>
      <c r="HH201" s="75">
        <v>0</v>
      </c>
      <c r="HI201" s="75">
        <v>0</v>
      </c>
      <c r="HJ201" s="75">
        <v>0</v>
      </c>
      <c r="HK201" s="75">
        <v>0</v>
      </c>
      <c r="HL201" s="75">
        <v>0</v>
      </c>
      <c r="HM201" s="75">
        <v>0</v>
      </c>
      <c r="HN201" s="75">
        <v>0</v>
      </c>
      <c r="HO201" s="75">
        <v>0</v>
      </c>
      <c r="HP201" s="75">
        <v>0</v>
      </c>
      <c r="HQ201" s="75">
        <v>0</v>
      </c>
      <c r="HR201" s="75">
        <v>0</v>
      </c>
      <c r="HS201" s="51">
        <f t="shared" si="2470"/>
        <v>175320</v>
      </c>
      <c r="HT201" s="51">
        <f t="shared" si="2471"/>
        <v>175320</v>
      </c>
      <c r="HU201" s="51">
        <f t="shared" si="2472"/>
        <v>175320</v>
      </c>
      <c r="HV201" s="51">
        <f t="shared" si="2473"/>
        <v>175320</v>
      </c>
      <c r="HW201" s="51">
        <f t="shared" si="2474"/>
        <v>175320</v>
      </c>
      <c r="HX201" s="51">
        <f t="shared" si="2475"/>
        <v>175320</v>
      </c>
      <c r="HY201" s="51">
        <f t="shared" si="2476"/>
        <v>175320</v>
      </c>
      <c r="HZ201" s="51">
        <f t="shared" si="2477"/>
        <v>175320</v>
      </c>
      <c r="IA201" s="51">
        <f t="shared" si="2478"/>
        <v>175320</v>
      </c>
      <c r="IB201" s="51">
        <f t="shared" si="2479"/>
        <v>179216</v>
      </c>
      <c r="IC201" s="51">
        <f t="shared" si="2480"/>
        <v>189930</v>
      </c>
      <c r="ID201" s="51">
        <f t="shared" si="2481"/>
        <v>189930</v>
      </c>
      <c r="IE201" s="51">
        <f t="shared" si="2482"/>
        <v>189930</v>
      </c>
      <c r="IF201" s="51">
        <f t="shared" si="2483"/>
        <v>189930</v>
      </c>
      <c r="IG201" s="51">
        <f t="shared" si="2484"/>
        <v>189930</v>
      </c>
      <c r="IH201" s="51">
        <f t="shared" si="2485"/>
        <v>189930</v>
      </c>
      <c r="II201" s="51">
        <f t="shared" si="2486"/>
        <v>189930</v>
      </c>
      <c r="IJ201" s="51">
        <f t="shared" si="2487"/>
        <v>189930</v>
      </c>
      <c r="IK201" s="51">
        <f t="shared" si="2488"/>
        <v>189930</v>
      </c>
      <c r="IL201" s="51">
        <f t="shared" si="2489"/>
        <v>0</v>
      </c>
      <c r="IM201" s="51">
        <f t="shared" si="2490"/>
        <v>0</v>
      </c>
      <c r="IN201" s="51">
        <f t="shared" si="2491"/>
        <v>0</v>
      </c>
      <c r="IO201" s="51">
        <f t="shared" si="2492"/>
        <v>0</v>
      </c>
      <c r="IP201" s="51">
        <f t="shared" si="2493"/>
        <v>0</v>
      </c>
      <c r="IQ201" s="51">
        <f t="shared" si="2631"/>
        <v>0</v>
      </c>
      <c r="IR201" s="51">
        <f t="shared" si="2632"/>
        <v>0</v>
      </c>
      <c r="IS201" s="51">
        <f t="shared" si="2914"/>
        <v>0</v>
      </c>
      <c r="IT201" s="51">
        <f t="shared" si="2915"/>
        <v>0</v>
      </c>
      <c r="IU201" s="51">
        <f t="shared" si="2342"/>
        <v>0</v>
      </c>
      <c r="IV201" s="51">
        <f t="shared" si="2343"/>
        <v>0</v>
      </c>
      <c r="IW201" s="51">
        <f t="shared" si="2949"/>
        <v>0</v>
      </c>
      <c r="IX201" s="25">
        <f t="shared" si="2344"/>
        <v>0</v>
      </c>
      <c r="IY201" s="25">
        <f t="shared" ref="IY201:IY208" si="3150">+EX201+GY201</f>
        <v>0</v>
      </c>
      <c r="IZ201" s="25">
        <f t="shared" si="3069"/>
        <v>0</v>
      </c>
      <c r="JA201" s="25">
        <f t="shared" si="3070"/>
        <v>0</v>
      </c>
      <c r="JB201" s="25">
        <f t="shared" si="2498"/>
        <v>0</v>
      </c>
      <c r="JC201" s="25">
        <f t="shared" si="2499"/>
        <v>0</v>
      </c>
      <c r="JD201" s="25">
        <f t="shared" si="3035"/>
        <v>0</v>
      </c>
      <c r="JE201" s="25">
        <f t="shared" si="3036"/>
        <v>0</v>
      </c>
      <c r="JF201" s="25">
        <f t="shared" si="2712"/>
        <v>0</v>
      </c>
      <c r="JG201" s="25">
        <f t="shared" si="2713"/>
        <v>0</v>
      </c>
      <c r="JH201" s="25">
        <f t="shared" ref="JH201:JH209" si="3151">+FG201+HH201</f>
        <v>0</v>
      </c>
      <c r="JI201" s="25">
        <f t="shared" ref="JI201:JI209" si="3152">+FH201+HI201</f>
        <v>0</v>
      </c>
      <c r="JJ201" s="25">
        <f t="shared" si="2916"/>
        <v>0</v>
      </c>
      <c r="JK201" s="25">
        <f t="shared" si="2917"/>
        <v>0</v>
      </c>
      <c r="JL201" s="25">
        <f t="shared" si="2912"/>
        <v>0</v>
      </c>
      <c r="JM201" s="25">
        <f t="shared" si="2913"/>
        <v>0</v>
      </c>
      <c r="JN201" s="25">
        <f t="shared" si="2338"/>
        <v>0</v>
      </c>
      <c r="JO201" s="25">
        <f t="shared" si="2339"/>
        <v>0</v>
      </c>
      <c r="JP201" s="25">
        <f t="shared" si="3113"/>
        <v>0</v>
      </c>
      <c r="JQ201" s="25">
        <f t="shared" si="3114"/>
        <v>0</v>
      </c>
      <c r="JR201" s="25">
        <f t="shared" si="3115"/>
        <v>0</v>
      </c>
      <c r="JS201" s="28">
        <f t="shared" si="2952"/>
        <v>0</v>
      </c>
      <c r="JT201" s="30">
        <f t="shared" si="2301"/>
        <v>120</v>
      </c>
      <c r="JU201" s="30">
        <f t="shared" si="2302"/>
        <v>120</v>
      </c>
      <c r="JV201" s="30">
        <f t="shared" si="2303"/>
        <v>120</v>
      </c>
      <c r="JW201" s="30">
        <f t="shared" si="2304"/>
        <v>120</v>
      </c>
      <c r="JX201" s="30">
        <f t="shared" si="2305"/>
        <v>120</v>
      </c>
      <c r="JY201" s="30">
        <f t="shared" si="2306"/>
        <v>120</v>
      </c>
      <c r="JZ201" s="30">
        <f t="shared" si="2307"/>
        <v>120</v>
      </c>
      <c r="KA201" s="30">
        <f t="shared" si="2308"/>
        <v>120</v>
      </c>
      <c r="KB201" s="30">
        <f t="shared" si="2309"/>
        <v>120</v>
      </c>
      <c r="KC201" s="30">
        <f t="shared" si="2310"/>
        <v>122.66666666666667</v>
      </c>
      <c r="KD201" s="30">
        <f t="shared" si="2311"/>
        <v>130</v>
      </c>
      <c r="KE201" s="30">
        <f t="shared" si="2312"/>
        <v>130</v>
      </c>
      <c r="KF201" s="30">
        <f t="shared" si="2313"/>
        <v>130</v>
      </c>
      <c r="KG201" s="30">
        <f t="shared" si="2314"/>
        <v>130</v>
      </c>
      <c r="KH201" s="30">
        <f t="shared" si="2315"/>
        <v>130</v>
      </c>
      <c r="KI201" s="30">
        <f t="shared" si="2316"/>
        <v>130</v>
      </c>
      <c r="KJ201" s="30">
        <f t="shared" si="2317"/>
        <v>130</v>
      </c>
      <c r="KK201" s="30">
        <f t="shared" si="2318"/>
        <v>130</v>
      </c>
      <c r="KL201" s="30">
        <f t="shared" si="2319"/>
        <v>130</v>
      </c>
      <c r="KM201" s="30">
        <f t="shared" si="2320"/>
        <v>0</v>
      </c>
      <c r="KN201" s="30">
        <f t="shared" si="2321"/>
        <v>0</v>
      </c>
      <c r="KO201" s="30">
        <f t="shared" si="2322"/>
        <v>0</v>
      </c>
      <c r="KP201" s="30">
        <f t="shared" si="2323"/>
        <v>0</v>
      </c>
      <c r="KQ201" s="30">
        <f t="shared" si="2324"/>
        <v>0</v>
      </c>
      <c r="KR201" s="30">
        <f t="shared" si="2325"/>
        <v>0</v>
      </c>
      <c r="KS201" s="30">
        <f t="shared" si="2326"/>
        <v>0</v>
      </c>
      <c r="KT201" s="30">
        <f t="shared" si="2327"/>
        <v>0</v>
      </c>
      <c r="KU201" s="30">
        <f t="shared" si="2328"/>
        <v>0</v>
      </c>
      <c r="KV201" s="30">
        <f t="shared" si="2329"/>
        <v>0</v>
      </c>
      <c r="KW201" s="30">
        <f t="shared" si="2330"/>
        <v>0</v>
      </c>
      <c r="KX201" s="30">
        <f t="shared" si="2331"/>
        <v>0</v>
      </c>
      <c r="KY201" s="30">
        <f t="shared" si="2332"/>
        <v>0</v>
      </c>
      <c r="KZ201" s="30">
        <f t="shared" si="2333"/>
        <v>0</v>
      </c>
      <c r="LA201" s="30">
        <f t="shared" si="2334"/>
        <v>0</v>
      </c>
      <c r="LB201" s="30">
        <f t="shared" si="2334"/>
        <v>0</v>
      </c>
      <c r="LC201" s="30">
        <f t="shared" si="2334"/>
        <v>0</v>
      </c>
      <c r="LD201" s="30">
        <f t="shared" si="2334"/>
        <v>0</v>
      </c>
      <c r="LE201" s="30">
        <f t="shared" si="2503"/>
        <v>0</v>
      </c>
      <c r="LF201" s="30">
        <f t="shared" si="2503"/>
        <v>0</v>
      </c>
      <c r="LG201" s="30">
        <f t="shared" si="2503"/>
        <v>0</v>
      </c>
      <c r="LH201" s="30">
        <f t="shared" si="2503"/>
        <v>0</v>
      </c>
      <c r="LI201" s="30">
        <f t="shared" si="2503"/>
        <v>0</v>
      </c>
      <c r="LJ201" s="30">
        <f t="shared" si="2747"/>
        <v>0</v>
      </c>
      <c r="LK201" s="30">
        <f t="shared" si="2747"/>
        <v>0</v>
      </c>
      <c r="LL201" s="30">
        <f t="shared" si="2747"/>
        <v>0</v>
      </c>
      <c r="LM201" s="30">
        <f t="shared" si="2747"/>
        <v>0</v>
      </c>
      <c r="LN201" s="30">
        <f t="shared" si="2747"/>
        <v>0</v>
      </c>
      <c r="LO201" s="30">
        <f t="shared" si="2747"/>
        <v>0</v>
      </c>
      <c r="LP201" s="30">
        <f t="shared" si="2747"/>
        <v>0</v>
      </c>
      <c r="LQ201" s="30">
        <f t="shared" si="2747"/>
        <v>0</v>
      </c>
      <c r="LR201" s="30">
        <f t="shared" si="2748"/>
        <v>0</v>
      </c>
      <c r="LS201" s="30">
        <f t="shared" si="2748"/>
        <v>0</v>
      </c>
      <c r="LT201" s="69">
        <f t="shared" si="2953"/>
        <v>0</v>
      </c>
      <c r="LU201" s="40">
        <f t="shared" si="2954"/>
        <v>0</v>
      </c>
      <c r="LV201" s="40">
        <f t="shared" si="2955"/>
        <v>0</v>
      </c>
    </row>
    <row r="202" spans="1:334" x14ac:dyDescent="0.25">
      <c r="A202" s="21">
        <f t="shared" si="3034"/>
        <v>201</v>
      </c>
      <c r="B202" s="22" t="s">
        <v>109</v>
      </c>
      <c r="C202" s="21" t="s">
        <v>624</v>
      </c>
      <c r="D202" s="22" t="s">
        <v>7</v>
      </c>
      <c r="E202" s="23" t="s">
        <v>1475</v>
      </c>
      <c r="F202" s="21" t="s">
        <v>1457</v>
      </c>
      <c r="G202" s="24" t="s">
        <v>466</v>
      </c>
      <c r="H202" s="24" t="s">
        <v>1404</v>
      </c>
      <c r="I202" s="21" t="s">
        <v>196</v>
      </c>
      <c r="J202" s="94">
        <v>42295</v>
      </c>
      <c r="K202" s="94">
        <v>44010</v>
      </c>
      <c r="L202" s="21" t="s">
        <v>275</v>
      </c>
      <c r="M202" s="51">
        <v>875</v>
      </c>
      <c r="N202" s="51">
        <v>1461</v>
      </c>
      <c r="O202" s="26">
        <v>0.12</v>
      </c>
      <c r="P202" s="52"/>
      <c r="Q202" s="52"/>
      <c r="R202" s="52"/>
      <c r="S202" s="52"/>
      <c r="T202" s="51"/>
      <c r="U202" s="51"/>
      <c r="V202" s="51"/>
      <c r="W202" s="51"/>
      <c r="X202" s="51"/>
      <c r="Y202" s="51">
        <v>0</v>
      </c>
      <c r="Z202" s="51">
        <v>0</v>
      </c>
      <c r="AA202" s="51"/>
      <c r="AB202" s="51"/>
      <c r="AC202" s="51"/>
      <c r="AD202" s="51">
        <v>0</v>
      </c>
      <c r="AE202" s="51">
        <v>0</v>
      </c>
      <c r="AF202" s="51">
        <v>0</v>
      </c>
      <c r="AG202" s="51">
        <v>0</v>
      </c>
      <c r="AH202" s="51">
        <v>0</v>
      </c>
      <c r="AI202" s="51">
        <v>0</v>
      </c>
      <c r="AJ202" s="51">
        <v>0</v>
      </c>
      <c r="AK202" s="51">
        <v>0</v>
      </c>
      <c r="AL202" s="51">
        <v>0</v>
      </c>
      <c r="AM202" s="51">
        <v>0</v>
      </c>
      <c r="AN202" s="51">
        <v>0</v>
      </c>
      <c r="AO202" s="51">
        <v>0</v>
      </c>
      <c r="AP202" s="51">
        <v>0</v>
      </c>
      <c r="AQ202" s="51">
        <v>0</v>
      </c>
      <c r="AR202" s="51">
        <v>0</v>
      </c>
      <c r="AS202" s="51">
        <v>0</v>
      </c>
      <c r="AT202" s="51">
        <v>452746.81</v>
      </c>
      <c r="AU202" s="25">
        <v>946956.74375855131</v>
      </c>
      <c r="AV202" s="25">
        <v>547015.4</v>
      </c>
      <c r="AW202" s="25">
        <v>795222</v>
      </c>
      <c r="AX202" s="25">
        <v>860000</v>
      </c>
      <c r="AY202" s="25">
        <v>1148000</v>
      </c>
      <c r="AZ202" s="25">
        <v>1132154.4734</v>
      </c>
      <c r="BA202" s="25">
        <v>548787.82920000004</v>
      </c>
      <c r="BB202" s="25">
        <v>598010.57999999996</v>
      </c>
      <c r="BC202" s="25">
        <v>678075.17</v>
      </c>
      <c r="BD202" s="75">
        <v>716129.18</v>
      </c>
      <c r="BE202" s="75">
        <v>424166.85</v>
      </c>
      <c r="BF202" s="75">
        <v>898142.89</v>
      </c>
      <c r="BG202" s="75">
        <v>301534.98</v>
      </c>
      <c r="BH202" s="75">
        <v>868268.32</v>
      </c>
      <c r="BI202" s="75">
        <v>868268.32</v>
      </c>
      <c r="BJ202" s="75">
        <v>385383.55</v>
      </c>
      <c r="BK202" s="75">
        <v>446459.35</v>
      </c>
      <c r="BL202" s="75">
        <v>809140.7</v>
      </c>
      <c r="BM202" s="75">
        <v>591796.93000000005</v>
      </c>
      <c r="BN202" s="75">
        <v>959186</v>
      </c>
      <c r="BO202" s="75">
        <v>826197.73</v>
      </c>
      <c r="BP202" s="28">
        <f t="shared" si="2950"/>
        <v>796580.34</v>
      </c>
      <c r="BQ202" s="29">
        <f t="shared" si="2596"/>
        <v>0</v>
      </c>
      <c r="BR202" s="29">
        <f t="shared" si="2597"/>
        <v>0</v>
      </c>
      <c r="BS202" s="29">
        <f t="shared" si="2598"/>
        <v>0</v>
      </c>
      <c r="BT202" s="29">
        <f t="shared" si="2599"/>
        <v>0</v>
      </c>
      <c r="BU202" s="29">
        <f t="shared" si="2600"/>
        <v>0</v>
      </c>
      <c r="BV202" s="29">
        <f t="shared" si="2601"/>
        <v>0</v>
      </c>
      <c r="BW202" s="29">
        <f t="shared" si="2602"/>
        <v>0</v>
      </c>
      <c r="BX202" s="29">
        <f t="shared" si="2603"/>
        <v>0</v>
      </c>
      <c r="BY202" s="29">
        <f t="shared" si="2604"/>
        <v>0</v>
      </c>
      <c r="BZ202" s="29">
        <f t="shared" si="2605"/>
        <v>0</v>
      </c>
      <c r="CA202" s="29">
        <f t="shared" si="2606"/>
        <v>0</v>
      </c>
      <c r="CB202" s="29">
        <f t="shared" si="2607"/>
        <v>0</v>
      </c>
      <c r="CC202" s="29">
        <f t="shared" si="2608"/>
        <v>0</v>
      </c>
      <c r="CD202" s="29">
        <f t="shared" si="2609"/>
        <v>0</v>
      </c>
      <c r="CE202" s="29">
        <f t="shared" si="2610"/>
        <v>0</v>
      </c>
      <c r="CF202" s="29">
        <f t="shared" si="2611"/>
        <v>0</v>
      </c>
      <c r="CG202" s="29">
        <f t="shared" si="2612"/>
        <v>0</v>
      </c>
      <c r="CH202" s="29">
        <f t="shared" si="2613"/>
        <v>0</v>
      </c>
      <c r="CI202" s="29">
        <f t="shared" si="2614"/>
        <v>0</v>
      </c>
      <c r="CJ202" s="29">
        <f t="shared" si="2615"/>
        <v>0</v>
      </c>
      <c r="CK202" s="29">
        <f t="shared" si="2616"/>
        <v>0</v>
      </c>
      <c r="CL202" s="29">
        <f t="shared" si="2617"/>
        <v>0</v>
      </c>
      <c r="CM202" s="29">
        <f t="shared" si="2618"/>
        <v>0</v>
      </c>
      <c r="CN202" s="29">
        <f t="shared" si="2619"/>
        <v>0</v>
      </c>
      <c r="CO202" s="29">
        <f t="shared" si="2620"/>
        <v>0</v>
      </c>
      <c r="CP202" s="29">
        <f t="shared" si="2621"/>
        <v>0</v>
      </c>
      <c r="CQ202" s="29">
        <f t="shared" si="2622"/>
        <v>0</v>
      </c>
      <c r="CR202" s="29">
        <f t="shared" si="2592"/>
        <v>0</v>
      </c>
      <c r="CS202" s="29">
        <f t="shared" si="2335"/>
        <v>0</v>
      </c>
      <c r="CT202" s="29">
        <f t="shared" si="2335"/>
        <v>0</v>
      </c>
      <c r="CU202" s="29">
        <f t="shared" si="2335"/>
        <v>517.42492571428568</v>
      </c>
      <c r="CV202" s="29">
        <f t="shared" si="2335"/>
        <v>1082.2362785812015</v>
      </c>
      <c r="CW202" s="29">
        <f t="shared" si="2335"/>
        <v>625.16045714285713</v>
      </c>
      <c r="CX202" s="29">
        <f t="shared" si="2623"/>
        <v>908.82514285714285</v>
      </c>
      <c r="CY202" s="29">
        <f t="shared" si="2623"/>
        <v>982.85714285714289</v>
      </c>
      <c r="CZ202" s="29">
        <f t="shared" si="2623"/>
        <v>1312</v>
      </c>
      <c r="DA202" s="29">
        <f t="shared" si="2623"/>
        <v>1293.8908267428571</v>
      </c>
      <c r="DB202" s="29">
        <f t="shared" si="2623"/>
        <v>627.18609051428575</v>
      </c>
      <c r="DC202" s="29">
        <f t="shared" si="2623"/>
        <v>683.4406628571428</v>
      </c>
      <c r="DD202" s="29">
        <f t="shared" si="2623"/>
        <v>774.94305142857149</v>
      </c>
      <c r="DE202" s="29">
        <f t="shared" si="2624"/>
        <v>818.43334857142861</v>
      </c>
      <c r="DF202" s="29">
        <f t="shared" si="2625"/>
        <v>484.76211428571423</v>
      </c>
      <c r="DG202" s="29">
        <f t="shared" si="2626"/>
        <v>1026.4490171428572</v>
      </c>
      <c r="DH202" s="29">
        <f t="shared" si="2627"/>
        <v>344.6114057142857</v>
      </c>
      <c r="DI202" s="29">
        <f t="shared" si="2628"/>
        <v>992.3066514285714</v>
      </c>
      <c r="DJ202" s="29">
        <f t="shared" si="2629"/>
        <v>992.3066514285714</v>
      </c>
      <c r="DK202" s="29">
        <f t="shared" si="2629"/>
        <v>440.43834285714286</v>
      </c>
      <c r="DL202" s="29">
        <f t="shared" si="2629"/>
        <v>510.23925714285713</v>
      </c>
      <c r="DM202" s="29">
        <f t="shared" si="2629"/>
        <v>924.73222857142855</v>
      </c>
      <c r="DN202" s="29">
        <f t="shared" si="2746"/>
        <v>676.33934857142867</v>
      </c>
      <c r="DO202" s="29">
        <f t="shared" si="2746"/>
        <v>1096.2125714285714</v>
      </c>
      <c r="DP202" s="29">
        <f t="shared" si="2746"/>
        <v>944.22597714285712</v>
      </c>
      <c r="DQ202" s="105">
        <f t="shared" si="2630"/>
        <v>910.37753142857139</v>
      </c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25"/>
      <c r="EQ202" s="25"/>
      <c r="ER202" s="25"/>
      <c r="ES202" s="25"/>
      <c r="ET202" s="25"/>
      <c r="EU202" s="25">
        <v>25324</v>
      </c>
      <c r="EV202" s="25">
        <v>189930</v>
      </c>
      <c r="EW202" s="25">
        <v>189930</v>
      </c>
      <c r="EX202" s="25">
        <v>189930</v>
      </c>
      <c r="EY202" s="25">
        <v>189930</v>
      </c>
      <c r="EZ202" s="25">
        <v>189930</v>
      </c>
      <c r="FA202" s="25">
        <v>189930</v>
      </c>
      <c r="FB202" s="25">
        <v>189930</v>
      </c>
      <c r="FC202" s="25">
        <v>189930</v>
      </c>
      <c r="FD202" s="25">
        <v>189930</v>
      </c>
      <c r="FE202" s="25">
        <v>189930</v>
      </c>
      <c r="FF202" s="25">
        <v>189930</v>
      </c>
      <c r="FG202" s="25">
        <v>191878</v>
      </c>
      <c r="FH202" s="25">
        <v>204540</v>
      </c>
      <c r="FI202" s="25">
        <v>204540</v>
      </c>
      <c r="FJ202" s="25">
        <v>204540</v>
      </c>
      <c r="FK202" s="25">
        <v>204540</v>
      </c>
      <c r="FL202" s="25">
        <v>204540</v>
      </c>
      <c r="FM202" s="25">
        <v>204540</v>
      </c>
      <c r="FN202" s="25">
        <v>204540</v>
      </c>
      <c r="FO202" s="25">
        <v>204540</v>
      </c>
      <c r="FP202" s="25">
        <v>204540</v>
      </c>
      <c r="FQ202" s="75">
        <v>204540</v>
      </c>
      <c r="FR202" s="28">
        <f t="shared" si="2951"/>
        <v>204540</v>
      </c>
      <c r="FS202" s="51">
        <v>0</v>
      </c>
      <c r="FT202" s="25">
        <v>0</v>
      </c>
      <c r="FU202" s="25">
        <v>0</v>
      </c>
      <c r="FV202" s="25">
        <v>0</v>
      </c>
      <c r="FW202" s="25">
        <v>0</v>
      </c>
      <c r="FX202" s="25">
        <v>0</v>
      </c>
      <c r="FY202" s="25">
        <v>0</v>
      </c>
      <c r="FZ202" s="25">
        <v>0</v>
      </c>
      <c r="GA202" s="25">
        <v>0</v>
      </c>
      <c r="GB202" s="25">
        <v>0</v>
      </c>
      <c r="GC202" s="25">
        <v>0</v>
      </c>
      <c r="GD202" s="25">
        <v>0</v>
      </c>
      <c r="GE202" s="25">
        <v>0</v>
      </c>
      <c r="GF202" s="25">
        <v>0</v>
      </c>
      <c r="GG202" s="25">
        <v>0</v>
      </c>
      <c r="GH202" s="25">
        <v>0</v>
      </c>
      <c r="GI202" s="25">
        <v>0</v>
      </c>
      <c r="GJ202" s="25">
        <v>0</v>
      </c>
      <c r="GK202" s="25">
        <v>0</v>
      </c>
      <c r="GL202" s="25">
        <v>0</v>
      </c>
      <c r="GM202" s="25">
        <v>0</v>
      </c>
      <c r="GN202" s="25">
        <v>0</v>
      </c>
      <c r="GO202" s="25">
        <v>0</v>
      </c>
      <c r="GP202" s="25">
        <v>0</v>
      </c>
      <c r="GQ202" s="25">
        <v>0</v>
      </c>
      <c r="GR202" s="25">
        <v>0</v>
      </c>
      <c r="GS202" s="25">
        <v>0</v>
      </c>
      <c r="GT202" s="25">
        <v>0</v>
      </c>
      <c r="GU202" s="25">
        <v>0</v>
      </c>
      <c r="GV202" s="25">
        <v>0</v>
      </c>
      <c r="GW202" s="25">
        <v>0</v>
      </c>
      <c r="GX202" s="25">
        <v>0</v>
      </c>
      <c r="GY202" s="25">
        <v>0</v>
      </c>
      <c r="GZ202" s="25">
        <v>0</v>
      </c>
      <c r="HA202" s="25">
        <v>0</v>
      </c>
      <c r="HB202" s="25">
        <v>0</v>
      </c>
      <c r="HC202" s="75">
        <v>0</v>
      </c>
      <c r="HD202" s="75">
        <v>0</v>
      </c>
      <c r="HE202" s="75">
        <v>0</v>
      </c>
      <c r="HF202" s="75">
        <v>0</v>
      </c>
      <c r="HG202" s="75">
        <v>0</v>
      </c>
      <c r="HH202" s="75">
        <v>0</v>
      </c>
      <c r="HI202" s="75">
        <v>0</v>
      </c>
      <c r="HJ202" s="75">
        <v>0</v>
      </c>
      <c r="HK202" s="75">
        <v>0</v>
      </c>
      <c r="HL202" s="75">
        <v>0</v>
      </c>
      <c r="HM202" s="75">
        <v>0</v>
      </c>
      <c r="HN202" s="75">
        <v>0</v>
      </c>
      <c r="HO202" s="75">
        <v>0</v>
      </c>
      <c r="HP202" s="75">
        <v>0</v>
      </c>
      <c r="HQ202" s="75">
        <v>0</v>
      </c>
      <c r="HR202" s="75">
        <v>0</v>
      </c>
      <c r="HS202" s="51">
        <f t="shared" ref="HS202" si="3153">+DR202+FS202</f>
        <v>0</v>
      </c>
      <c r="HT202" s="51">
        <f t="shared" ref="HT202" si="3154">+DS202+FT202</f>
        <v>0</v>
      </c>
      <c r="HU202" s="51">
        <f t="shared" ref="HU202" si="3155">+DT202+FU202</f>
        <v>0</v>
      </c>
      <c r="HV202" s="51">
        <f t="shared" ref="HV202" si="3156">+DU202+FV202</f>
        <v>0</v>
      </c>
      <c r="HW202" s="51">
        <f t="shared" ref="HW202" si="3157">+DV202+FW202</f>
        <v>0</v>
      </c>
      <c r="HX202" s="51">
        <f t="shared" ref="HX202" si="3158">+DW202+FX202</f>
        <v>0</v>
      </c>
      <c r="HY202" s="51">
        <f t="shared" ref="HY202" si="3159">+DX202+FY202</f>
        <v>0</v>
      </c>
      <c r="HZ202" s="51">
        <f t="shared" ref="HZ202" si="3160">+DY202+FZ202</f>
        <v>0</v>
      </c>
      <c r="IA202" s="51">
        <f t="shared" ref="IA202" si="3161">+DZ202+GA202</f>
        <v>0</v>
      </c>
      <c r="IB202" s="51">
        <f t="shared" ref="IB202" si="3162">+EA202+GB202</f>
        <v>0</v>
      </c>
      <c r="IC202" s="51">
        <f t="shared" ref="IC202" si="3163">+EB202+GC202</f>
        <v>0</v>
      </c>
      <c r="ID202" s="51">
        <f t="shared" ref="ID202" si="3164">+EC202+GD202</f>
        <v>0</v>
      </c>
      <c r="IE202" s="51">
        <f t="shared" ref="IE202" si="3165">+ED202+GE202</f>
        <v>0</v>
      </c>
      <c r="IF202" s="51">
        <f t="shared" ref="IF202" si="3166">+EE202+GF202</f>
        <v>0</v>
      </c>
      <c r="IG202" s="51">
        <f t="shared" ref="IG202" si="3167">+EF202+GG202</f>
        <v>0</v>
      </c>
      <c r="IH202" s="51">
        <f t="shared" ref="IH202" si="3168">+EG202+GH202</f>
        <v>0</v>
      </c>
      <c r="II202" s="51">
        <f t="shared" ref="II202" si="3169">+EH202+GI202</f>
        <v>0</v>
      </c>
      <c r="IJ202" s="51">
        <f t="shared" ref="IJ202" si="3170">+EI202+GJ202</f>
        <v>0</v>
      </c>
      <c r="IK202" s="51">
        <f t="shared" ref="IK202" si="3171">+EJ202+GK202</f>
        <v>0</v>
      </c>
      <c r="IL202" s="51">
        <f t="shared" ref="IL202" si="3172">+EK202+GL202</f>
        <v>0</v>
      </c>
      <c r="IM202" s="51">
        <f t="shared" ref="IM202" si="3173">+EL202+GM202</f>
        <v>0</v>
      </c>
      <c r="IN202" s="51">
        <f t="shared" ref="IN202" si="3174">+EM202+GN202</f>
        <v>0</v>
      </c>
      <c r="IO202" s="51">
        <f t="shared" ref="IO202" si="3175">+EN202+GO202</f>
        <v>0</v>
      </c>
      <c r="IP202" s="51">
        <f t="shared" ref="IP202" si="3176">+EO202+GP202</f>
        <v>0</v>
      </c>
      <c r="IQ202" s="51">
        <f t="shared" ref="IQ202" si="3177">+EP202+GQ202</f>
        <v>0</v>
      </c>
      <c r="IR202" s="51">
        <f t="shared" ref="IR202" si="3178">+EQ202+GR202</f>
        <v>0</v>
      </c>
      <c r="IS202" s="51">
        <f t="shared" ref="IS202" si="3179">+ER202+GS202</f>
        <v>0</v>
      </c>
      <c r="IT202" s="51">
        <f t="shared" ref="IT202" si="3180">+ES202+GT202</f>
        <v>0</v>
      </c>
      <c r="IU202" s="51">
        <f t="shared" ref="IU202" si="3181">+ET202+GU202</f>
        <v>0</v>
      </c>
      <c r="IV202" s="51">
        <f t="shared" ref="IV202" si="3182">+EU202+GV202</f>
        <v>25324</v>
      </c>
      <c r="IW202" s="51">
        <f t="shared" ref="IW202" si="3183">+EV202+GW202</f>
        <v>189930</v>
      </c>
      <c r="IX202" s="25">
        <f t="shared" si="2344"/>
        <v>189930</v>
      </c>
      <c r="IY202" s="25">
        <f t="shared" si="3150"/>
        <v>189930</v>
      </c>
      <c r="IZ202" s="25">
        <f t="shared" si="3069"/>
        <v>189930</v>
      </c>
      <c r="JA202" s="25">
        <f t="shared" si="3070"/>
        <v>189930</v>
      </c>
      <c r="JB202" s="25">
        <f t="shared" si="2498"/>
        <v>189930</v>
      </c>
      <c r="JC202" s="25">
        <f t="shared" si="2499"/>
        <v>189930</v>
      </c>
      <c r="JD202" s="25">
        <f t="shared" si="3035"/>
        <v>189930</v>
      </c>
      <c r="JE202" s="25">
        <f t="shared" si="3036"/>
        <v>189930</v>
      </c>
      <c r="JF202" s="25">
        <f t="shared" si="2712"/>
        <v>189930</v>
      </c>
      <c r="JG202" s="25">
        <f t="shared" si="2713"/>
        <v>189930</v>
      </c>
      <c r="JH202" s="25">
        <f t="shared" si="3151"/>
        <v>191878</v>
      </c>
      <c r="JI202" s="25">
        <f t="shared" si="3152"/>
        <v>204540</v>
      </c>
      <c r="JJ202" s="25">
        <f t="shared" si="2916"/>
        <v>204540</v>
      </c>
      <c r="JK202" s="25">
        <f t="shared" si="2917"/>
        <v>204540</v>
      </c>
      <c r="JL202" s="25">
        <f t="shared" si="2912"/>
        <v>204540</v>
      </c>
      <c r="JM202" s="25">
        <f t="shared" si="2913"/>
        <v>204540</v>
      </c>
      <c r="JN202" s="25">
        <f t="shared" si="2338"/>
        <v>204540</v>
      </c>
      <c r="JO202" s="25">
        <f t="shared" si="2339"/>
        <v>204540</v>
      </c>
      <c r="JP202" s="25">
        <f t="shared" si="3113"/>
        <v>204540</v>
      </c>
      <c r="JQ202" s="25">
        <f t="shared" si="3114"/>
        <v>204540</v>
      </c>
      <c r="JR202" s="25">
        <f t="shared" si="3115"/>
        <v>204540</v>
      </c>
      <c r="JS202" s="28">
        <f t="shared" si="2952"/>
        <v>204540</v>
      </c>
      <c r="JT202" s="30">
        <f t="shared" si="2301"/>
        <v>0</v>
      </c>
      <c r="JU202" s="30">
        <f t="shared" si="2302"/>
        <v>0</v>
      </c>
      <c r="JV202" s="30">
        <f t="shared" si="2303"/>
        <v>0</v>
      </c>
      <c r="JW202" s="30">
        <f t="shared" si="2304"/>
        <v>0</v>
      </c>
      <c r="JX202" s="30">
        <f t="shared" si="2305"/>
        <v>0</v>
      </c>
      <c r="JY202" s="30">
        <f t="shared" si="2306"/>
        <v>0</v>
      </c>
      <c r="JZ202" s="30">
        <f t="shared" si="2307"/>
        <v>0</v>
      </c>
      <c r="KA202" s="30">
        <f t="shared" si="2308"/>
        <v>0</v>
      </c>
      <c r="KB202" s="30">
        <f t="shared" si="2309"/>
        <v>0</v>
      </c>
      <c r="KC202" s="30">
        <f t="shared" si="2310"/>
        <v>0</v>
      </c>
      <c r="KD202" s="30">
        <f t="shared" si="2311"/>
        <v>0</v>
      </c>
      <c r="KE202" s="30">
        <f t="shared" si="2312"/>
        <v>0</v>
      </c>
      <c r="KF202" s="30">
        <f t="shared" si="2313"/>
        <v>0</v>
      </c>
      <c r="KG202" s="30">
        <f t="shared" si="2314"/>
        <v>0</v>
      </c>
      <c r="KH202" s="30">
        <f t="shared" si="2315"/>
        <v>0</v>
      </c>
      <c r="KI202" s="30">
        <f t="shared" si="2316"/>
        <v>0</v>
      </c>
      <c r="KJ202" s="30">
        <f t="shared" si="2317"/>
        <v>0</v>
      </c>
      <c r="KK202" s="30">
        <f t="shared" si="2318"/>
        <v>0</v>
      </c>
      <c r="KL202" s="30">
        <f t="shared" si="2319"/>
        <v>0</v>
      </c>
      <c r="KM202" s="30">
        <f t="shared" si="2320"/>
        <v>0</v>
      </c>
      <c r="KN202" s="30">
        <f t="shared" si="2321"/>
        <v>0</v>
      </c>
      <c r="KO202" s="30">
        <f t="shared" si="2322"/>
        <v>0</v>
      </c>
      <c r="KP202" s="30">
        <f t="shared" si="2323"/>
        <v>0</v>
      </c>
      <c r="KQ202" s="30">
        <f t="shared" si="2324"/>
        <v>0</v>
      </c>
      <c r="KR202" s="30">
        <f t="shared" si="2325"/>
        <v>0</v>
      </c>
      <c r="KS202" s="30">
        <f t="shared" si="2326"/>
        <v>0</v>
      </c>
      <c r="KT202" s="30">
        <f t="shared" si="2327"/>
        <v>0</v>
      </c>
      <c r="KU202" s="30">
        <f t="shared" si="2328"/>
        <v>0</v>
      </c>
      <c r="KV202" s="30">
        <f t="shared" si="2329"/>
        <v>0</v>
      </c>
      <c r="KW202" s="30">
        <f t="shared" si="2330"/>
        <v>17.333333333333332</v>
      </c>
      <c r="KX202" s="30">
        <f t="shared" si="2331"/>
        <v>130</v>
      </c>
      <c r="KY202" s="30">
        <f t="shared" si="2332"/>
        <v>130</v>
      </c>
      <c r="KZ202" s="30">
        <f t="shared" si="2333"/>
        <v>130</v>
      </c>
      <c r="LA202" s="30">
        <f t="shared" si="2334"/>
        <v>130</v>
      </c>
      <c r="LB202" s="30">
        <f t="shared" si="2334"/>
        <v>130</v>
      </c>
      <c r="LC202" s="30">
        <f t="shared" si="2334"/>
        <v>130</v>
      </c>
      <c r="LD202" s="30">
        <f t="shared" si="2334"/>
        <v>130</v>
      </c>
      <c r="LE202" s="30">
        <f t="shared" si="2503"/>
        <v>130</v>
      </c>
      <c r="LF202" s="30">
        <f t="shared" si="2503"/>
        <v>130</v>
      </c>
      <c r="LG202" s="30">
        <f t="shared" si="2503"/>
        <v>130</v>
      </c>
      <c r="LH202" s="30">
        <f t="shared" si="2503"/>
        <v>130</v>
      </c>
      <c r="LI202" s="30">
        <f t="shared" si="2503"/>
        <v>131.33333333333334</v>
      </c>
      <c r="LJ202" s="30">
        <f t="shared" si="2747"/>
        <v>140</v>
      </c>
      <c r="LK202" s="30">
        <f t="shared" si="2747"/>
        <v>140</v>
      </c>
      <c r="LL202" s="30">
        <f t="shared" si="2747"/>
        <v>140</v>
      </c>
      <c r="LM202" s="30">
        <f t="shared" si="2747"/>
        <v>140</v>
      </c>
      <c r="LN202" s="30">
        <f t="shared" si="2747"/>
        <v>140</v>
      </c>
      <c r="LO202" s="30">
        <f t="shared" si="2747"/>
        <v>140</v>
      </c>
      <c r="LP202" s="30">
        <f t="shared" si="2747"/>
        <v>140</v>
      </c>
      <c r="LQ202" s="30">
        <f t="shared" si="2747"/>
        <v>140</v>
      </c>
      <c r="LR202" s="30">
        <f t="shared" si="2748"/>
        <v>140</v>
      </c>
      <c r="LS202" s="30">
        <f t="shared" si="2748"/>
        <v>140</v>
      </c>
      <c r="LT202" s="69">
        <f t="shared" si="2953"/>
        <v>140</v>
      </c>
      <c r="LU202" s="40">
        <f t="shared" si="2954"/>
        <v>140</v>
      </c>
      <c r="LV202" s="40">
        <f t="shared" si="2955"/>
        <v>0</v>
      </c>
    </row>
    <row r="203" spans="1:334" x14ac:dyDescent="0.25">
      <c r="A203" s="21">
        <f t="shared" si="3034"/>
        <v>202</v>
      </c>
      <c r="B203" s="22" t="s">
        <v>109</v>
      </c>
      <c r="C203" s="21" t="s">
        <v>625</v>
      </c>
      <c r="D203" s="22" t="s">
        <v>7</v>
      </c>
      <c r="E203" s="23" t="s">
        <v>935</v>
      </c>
      <c r="F203" s="21" t="s">
        <v>1188</v>
      </c>
      <c r="G203" s="23" t="s">
        <v>134</v>
      </c>
      <c r="H203" s="24" t="s">
        <v>1509</v>
      </c>
      <c r="I203" s="21" t="s">
        <v>197</v>
      </c>
      <c r="J203" s="94">
        <v>41297</v>
      </c>
      <c r="K203" s="94">
        <v>43030</v>
      </c>
      <c r="L203" s="21" t="s">
        <v>275</v>
      </c>
      <c r="M203" s="51">
        <v>1174</v>
      </c>
      <c r="N203" s="51">
        <v>1961</v>
      </c>
      <c r="O203" s="26">
        <v>0.08</v>
      </c>
      <c r="P203" s="52">
        <v>696165</v>
      </c>
      <c r="Q203" s="52">
        <v>893275</v>
      </c>
      <c r="R203" s="52">
        <v>1319237</v>
      </c>
      <c r="S203" s="52">
        <v>1705418</v>
      </c>
      <c r="T203" s="51">
        <v>1577633</v>
      </c>
      <c r="U203" s="51">
        <v>1337550</v>
      </c>
      <c r="V203" s="51">
        <v>1063160</v>
      </c>
      <c r="W203" s="51">
        <v>1002610</v>
      </c>
      <c r="X203" s="51">
        <v>1500000</v>
      </c>
      <c r="Y203" s="51">
        <v>1100000</v>
      </c>
      <c r="Z203" s="51">
        <v>1300000</v>
      </c>
      <c r="AA203" s="51">
        <v>1634961</v>
      </c>
      <c r="AB203" s="51">
        <v>1600000</v>
      </c>
      <c r="AC203" s="51">
        <v>1800000</v>
      </c>
      <c r="AD203" s="51">
        <v>1730000</v>
      </c>
      <c r="AE203" s="51">
        <v>1100000</v>
      </c>
      <c r="AF203" s="51">
        <v>1675000</v>
      </c>
      <c r="AG203" s="51">
        <v>1500000</v>
      </c>
      <c r="AH203" s="51">
        <v>1700000</v>
      </c>
      <c r="AI203" s="51">
        <v>1304567</v>
      </c>
      <c r="AJ203" s="51">
        <v>1950000</v>
      </c>
      <c r="AK203" s="51">
        <v>1693000</v>
      </c>
      <c r="AL203" s="51">
        <v>1729000</v>
      </c>
      <c r="AM203" s="51">
        <v>1700000</v>
      </c>
      <c r="AN203" s="51">
        <v>1600000</v>
      </c>
      <c r="AO203" s="51">
        <v>1825000</v>
      </c>
      <c r="AP203" s="51">
        <v>1833000</v>
      </c>
      <c r="AQ203" s="51">
        <v>1784000</v>
      </c>
      <c r="AR203" s="51">
        <v>1790000</v>
      </c>
      <c r="AS203" s="51">
        <v>2000450</v>
      </c>
      <c r="AT203" s="51">
        <v>1820000</v>
      </c>
      <c r="AU203" s="25">
        <v>1750000</v>
      </c>
      <c r="AV203" s="25">
        <v>1825000</v>
      </c>
      <c r="AW203" s="25">
        <v>0</v>
      </c>
      <c r="AX203" s="25">
        <v>2200000</v>
      </c>
      <c r="AY203" s="25">
        <v>2600000</v>
      </c>
      <c r="AZ203" s="25">
        <v>2700000</v>
      </c>
      <c r="BA203" s="25">
        <v>2700009</v>
      </c>
      <c r="BB203" s="25">
        <v>3092000</v>
      </c>
      <c r="BC203" s="25">
        <v>2966000</v>
      </c>
      <c r="BD203" s="75">
        <v>2965000</v>
      </c>
      <c r="BE203" s="75">
        <v>2860000</v>
      </c>
      <c r="BF203" s="75">
        <v>3075364</v>
      </c>
      <c r="BG203" s="75">
        <v>3266833</v>
      </c>
      <c r="BH203" s="75">
        <v>3092122</v>
      </c>
      <c r="BI203" s="75">
        <v>2620843</v>
      </c>
      <c r="BJ203" s="75">
        <v>3102106</v>
      </c>
      <c r="BK203" s="75">
        <v>3002130</v>
      </c>
      <c r="BL203" s="75">
        <v>2981270</v>
      </c>
      <c r="BM203" s="75">
        <v>3943590</v>
      </c>
      <c r="BN203" s="75">
        <v>3824255</v>
      </c>
      <c r="BO203" s="75">
        <v>3573591</v>
      </c>
      <c r="BP203" s="28">
        <f t="shared" si="2950"/>
        <v>3580676.5</v>
      </c>
      <c r="BQ203" s="29">
        <f t="shared" si="2596"/>
        <v>592.98551959114138</v>
      </c>
      <c r="BR203" s="29">
        <f t="shared" si="2597"/>
        <v>760.88160136286206</v>
      </c>
      <c r="BS203" s="29">
        <f t="shared" si="2598"/>
        <v>1123.7112436115842</v>
      </c>
      <c r="BT203" s="29">
        <f t="shared" si="2599"/>
        <v>1452.655877342419</v>
      </c>
      <c r="BU203" s="29">
        <f t="shared" si="2600"/>
        <v>1343.8100511073253</v>
      </c>
      <c r="BV203" s="29">
        <f t="shared" si="2601"/>
        <v>1139.3100511073253</v>
      </c>
      <c r="BW203" s="29">
        <f t="shared" si="2602"/>
        <v>905.58773424190804</v>
      </c>
      <c r="BX203" s="29">
        <f t="shared" si="2603"/>
        <v>854.01192504258938</v>
      </c>
      <c r="BY203" s="29">
        <f t="shared" si="2604"/>
        <v>1277.6831345826236</v>
      </c>
      <c r="BZ203" s="29">
        <f t="shared" si="2605"/>
        <v>936.9676320272572</v>
      </c>
      <c r="CA203" s="29">
        <f t="shared" si="2606"/>
        <v>1107.3253833049405</v>
      </c>
      <c r="CB203" s="29">
        <f t="shared" si="2607"/>
        <v>1392.6413969335604</v>
      </c>
      <c r="CC203" s="29">
        <f t="shared" si="2608"/>
        <v>1362.862010221465</v>
      </c>
      <c r="CD203" s="29">
        <f t="shared" si="2609"/>
        <v>1533.2197614991483</v>
      </c>
      <c r="CE203" s="29">
        <f t="shared" si="2610"/>
        <v>1473.5945485519592</v>
      </c>
      <c r="CF203" s="29">
        <f t="shared" si="2611"/>
        <v>936.9676320272572</v>
      </c>
      <c r="CG203" s="29">
        <f t="shared" si="2612"/>
        <v>1426.7461669505963</v>
      </c>
      <c r="CH203" s="29">
        <f t="shared" si="2613"/>
        <v>1277.6831345826236</v>
      </c>
      <c r="CI203" s="29">
        <f t="shared" si="2614"/>
        <v>1448.0408858603066</v>
      </c>
      <c r="CJ203" s="29">
        <f t="shared" si="2615"/>
        <v>1111.2155025553664</v>
      </c>
      <c r="CK203" s="29">
        <f t="shared" si="2616"/>
        <v>1660.9880749574106</v>
      </c>
      <c r="CL203" s="29">
        <f t="shared" si="2617"/>
        <v>1442.0783645655877</v>
      </c>
      <c r="CM203" s="29">
        <f t="shared" si="2618"/>
        <v>1472.7427597955707</v>
      </c>
      <c r="CN203" s="29">
        <f t="shared" si="2619"/>
        <v>1448.0408858603066</v>
      </c>
      <c r="CO203" s="29">
        <f t="shared" si="2620"/>
        <v>1362.862010221465</v>
      </c>
      <c r="CP203" s="29">
        <f t="shared" si="2621"/>
        <v>1554.5144804088586</v>
      </c>
      <c r="CQ203" s="29">
        <f t="shared" si="2622"/>
        <v>1561.3287904599658</v>
      </c>
      <c r="CR203" s="29">
        <f t="shared" si="2592"/>
        <v>1519.5911413969336</v>
      </c>
      <c r="CS203" s="29">
        <f t="shared" si="2335"/>
        <v>1524.7018739352641</v>
      </c>
      <c r="CT203" s="29">
        <f t="shared" si="2335"/>
        <v>1703.9608177172061</v>
      </c>
      <c r="CU203" s="29">
        <f t="shared" si="2335"/>
        <v>1550.2555366269166</v>
      </c>
      <c r="CV203" s="29">
        <f t="shared" si="2335"/>
        <v>1490.6303236797273</v>
      </c>
      <c r="CW203" s="29">
        <f t="shared" si="2335"/>
        <v>1554.5144804088586</v>
      </c>
      <c r="CX203" s="29">
        <f t="shared" si="2623"/>
        <v>0</v>
      </c>
      <c r="CY203" s="29">
        <f t="shared" si="2623"/>
        <v>1873.9352640545144</v>
      </c>
      <c r="CZ203" s="29">
        <f t="shared" si="2623"/>
        <v>2214.650766609881</v>
      </c>
      <c r="DA203" s="29">
        <f t="shared" si="2623"/>
        <v>2299.8296422487224</v>
      </c>
      <c r="DB203" s="29">
        <f t="shared" si="2623"/>
        <v>2299.8373083475299</v>
      </c>
      <c r="DC203" s="29">
        <f t="shared" si="2623"/>
        <v>2633.7308347529811</v>
      </c>
      <c r="DD203" s="29">
        <f t="shared" si="2623"/>
        <v>2526.4054514480408</v>
      </c>
      <c r="DE203" s="29">
        <f t="shared" si="2624"/>
        <v>2525.5536626916523</v>
      </c>
      <c r="DF203" s="29">
        <f t="shared" si="2625"/>
        <v>2436.1158432708689</v>
      </c>
      <c r="DG203" s="29">
        <f t="shared" si="2626"/>
        <v>2619.5604770017035</v>
      </c>
      <c r="DH203" s="29">
        <f t="shared" si="2627"/>
        <v>2782.6516183986373</v>
      </c>
      <c r="DI203" s="29">
        <f t="shared" si="2628"/>
        <v>2633.8347529812609</v>
      </c>
      <c r="DJ203" s="29">
        <f t="shared" si="2629"/>
        <v>2232.4045996592845</v>
      </c>
      <c r="DK203" s="29">
        <f t="shared" si="2629"/>
        <v>2642.3390119250425</v>
      </c>
      <c r="DL203" s="29">
        <f t="shared" si="2629"/>
        <v>2557.1805792163545</v>
      </c>
      <c r="DM203" s="29">
        <f t="shared" si="2629"/>
        <v>2539.412265758092</v>
      </c>
      <c r="DN203" s="29">
        <f t="shared" si="2746"/>
        <v>3359.105621805792</v>
      </c>
      <c r="DO203" s="29">
        <f t="shared" si="2746"/>
        <v>3257.4574105621805</v>
      </c>
      <c r="DP203" s="29">
        <f t="shared" si="2746"/>
        <v>3043.9446337308345</v>
      </c>
      <c r="DQ203" s="105">
        <f t="shared" si="2630"/>
        <v>3049.9799829642247</v>
      </c>
      <c r="DR203" s="51">
        <v>274540</v>
      </c>
      <c r="DS203" s="51">
        <v>274540</v>
      </c>
      <c r="DT203" s="51">
        <v>274540</v>
      </c>
      <c r="DU203" s="51">
        <v>274540</v>
      </c>
      <c r="DV203" s="51">
        <v>274540</v>
      </c>
      <c r="DW203" s="51">
        <v>274540</v>
      </c>
      <c r="DX203" s="51">
        <v>274540</v>
      </c>
      <c r="DY203" s="51">
        <v>274540</v>
      </c>
      <c r="DZ203" s="51">
        <v>274540</v>
      </c>
      <c r="EA203" s="51">
        <v>278201</v>
      </c>
      <c r="EB203" s="51">
        <v>288267</v>
      </c>
      <c r="EC203" s="51">
        <v>288267</v>
      </c>
      <c r="ED203" s="51">
        <v>288267</v>
      </c>
      <c r="EE203" s="51">
        <v>288267</v>
      </c>
      <c r="EF203" s="51">
        <v>288267</v>
      </c>
      <c r="EG203" s="51">
        <v>288267</v>
      </c>
      <c r="EH203" s="51">
        <v>288267</v>
      </c>
      <c r="EI203" s="51">
        <v>288267</v>
      </c>
      <c r="EJ203" s="51">
        <v>288267</v>
      </c>
      <c r="EK203" s="51">
        <v>288267</v>
      </c>
      <c r="EL203" s="51">
        <v>288267</v>
      </c>
      <c r="EM203" s="51">
        <v>291928</v>
      </c>
      <c r="EN203" s="51">
        <v>301994</v>
      </c>
      <c r="EO203" s="51">
        <v>301994</v>
      </c>
      <c r="EP203" s="51">
        <v>301994</v>
      </c>
      <c r="EQ203" s="51">
        <v>301994</v>
      </c>
      <c r="ER203" s="51">
        <v>301994</v>
      </c>
      <c r="ES203" s="25">
        <v>301994</v>
      </c>
      <c r="ET203" s="25">
        <v>301994</v>
      </c>
      <c r="EU203" s="25">
        <v>301994</v>
      </c>
      <c r="EV203" s="25">
        <v>301994</v>
      </c>
      <c r="EW203" s="25">
        <v>301994</v>
      </c>
      <c r="EX203" s="25">
        <v>301994</v>
      </c>
      <c r="EY203" s="25">
        <v>314074</v>
      </c>
      <c r="EZ203" s="25">
        <v>347293</v>
      </c>
      <c r="FA203" s="25">
        <v>347293</v>
      </c>
      <c r="FB203" s="25">
        <v>347293</v>
      </c>
      <c r="FC203" s="25">
        <v>347293</v>
      </c>
      <c r="FD203" s="25">
        <v>347293</v>
      </c>
      <c r="FE203" s="25">
        <v>347293</v>
      </c>
      <c r="FF203" s="25">
        <v>347293</v>
      </c>
      <c r="FG203" s="25">
        <v>347293</v>
      </c>
      <c r="FH203" s="25">
        <v>347293</v>
      </c>
      <c r="FI203" s="25">
        <v>347293</v>
      </c>
      <c r="FJ203" s="25">
        <v>347293</v>
      </c>
      <c r="FK203" s="25">
        <v>347293</v>
      </c>
      <c r="FL203" s="25">
        <v>347293</v>
      </c>
      <c r="FM203" s="25">
        <v>347293</v>
      </c>
      <c r="FN203" s="25">
        <v>347293</v>
      </c>
      <c r="FO203" s="25">
        <v>347293</v>
      </c>
      <c r="FP203" s="25">
        <v>347293</v>
      </c>
      <c r="FQ203" s="75">
        <v>347293</v>
      </c>
      <c r="FR203" s="28">
        <f t="shared" si="2951"/>
        <v>347293</v>
      </c>
      <c r="FS203" s="51">
        <v>0</v>
      </c>
      <c r="FT203" s="51">
        <v>0</v>
      </c>
      <c r="FU203" s="51">
        <v>0</v>
      </c>
      <c r="FV203" s="51">
        <v>0</v>
      </c>
      <c r="FW203" s="51">
        <v>0</v>
      </c>
      <c r="FX203" s="51">
        <v>0</v>
      </c>
      <c r="FY203" s="51">
        <v>0</v>
      </c>
      <c r="FZ203" s="51">
        <v>0</v>
      </c>
      <c r="GA203" s="51">
        <v>0</v>
      </c>
      <c r="GB203" s="51">
        <v>0</v>
      </c>
      <c r="GC203" s="51">
        <v>0</v>
      </c>
      <c r="GD203" s="51">
        <v>0</v>
      </c>
      <c r="GE203" s="51">
        <v>0</v>
      </c>
      <c r="GF203" s="51">
        <v>0</v>
      </c>
      <c r="GG203" s="51">
        <v>0</v>
      </c>
      <c r="GH203" s="51">
        <v>0</v>
      </c>
      <c r="GI203" s="51">
        <v>0</v>
      </c>
      <c r="GJ203" s="51">
        <v>0</v>
      </c>
      <c r="GK203" s="51">
        <v>0</v>
      </c>
      <c r="GL203" s="51">
        <v>0</v>
      </c>
      <c r="GM203" s="51">
        <v>0</v>
      </c>
      <c r="GN203" s="51">
        <v>0</v>
      </c>
      <c r="GO203" s="51">
        <v>0</v>
      </c>
      <c r="GP203" s="51">
        <v>0</v>
      </c>
      <c r="GQ203" s="25">
        <v>0</v>
      </c>
      <c r="GR203" s="25">
        <v>0</v>
      </c>
      <c r="GS203" s="25">
        <v>0</v>
      </c>
      <c r="GT203" s="25">
        <v>0</v>
      </c>
      <c r="GU203" s="25">
        <v>0</v>
      </c>
      <c r="GV203" s="25">
        <v>0</v>
      </c>
      <c r="GW203" s="25">
        <v>0</v>
      </c>
      <c r="GX203" s="25">
        <v>0</v>
      </c>
      <c r="GY203" s="25">
        <v>0</v>
      </c>
      <c r="GZ203" s="25">
        <v>0</v>
      </c>
      <c r="HA203" s="25">
        <v>0</v>
      </c>
      <c r="HB203" s="25">
        <v>0</v>
      </c>
      <c r="HC203" s="75">
        <v>0</v>
      </c>
      <c r="HD203" s="75">
        <v>0</v>
      </c>
      <c r="HE203" s="75">
        <v>0</v>
      </c>
      <c r="HF203" s="75">
        <v>0</v>
      </c>
      <c r="HG203" s="75">
        <v>0</v>
      </c>
      <c r="HH203" s="75">
        <v>0</v>
      </c>
      <c r="HI203" s="75">
        <v>0</v>
      </c>
      <c r="HJ203" s="75">
        <v>0</v>
      </c>
      <c r="HK203" s="75">
        <v>0</v>
      </c>
      <c r="HL203" s="75">
        <v>0</v>
      </c>
      <c r="HM203" s="75">
        <v>0</v>
      </c>
      <c r="HN203" s="75">
        <v>0</v>
      </c>
      <c r="HO203" s="75">
        <v>0</v>
      </c>
      <c r="HP203" s="75">
        <v>0</v>
      </c>
      <c r="HQ203" s="75">
        <v>0</v>
      </c>
      <c r="HR203" s="75">
        <v>0</v>
      </c>
      <c r="HS203" s="51">
        <f t="shared" si="2470"/>
        <v>274540</v>
      </c>
      <c r="HT203" s="51">
        <f t="shared" si="2471"/>
        <v>274540</v>
      </c>
      <c r="HU203" s="51">
        <f t="shared" si="2472"/>
        <v>274540</v>
      </c>
      <c r="HV203" s="51">
        <f t="shared" si="2473"/>
        <v>274540</v>
      </c>
      <c r="HW203" s="51">
        <f t="shared" si="2474"/>
        <v>274540</v>
      </c>
      <c r="HX203" s="51">
        <f t="shared" si="2475"/>
        <v>274540</v>
      </c>
      <c r="HY203" s="51">
        <f t="shared" si="2476"/>
        <v>274540</v>
      </c>
      <c r="HZ203" s="51">
        <f t="shared" si="2477"/>
        <v>274540</v>
      </c>
      <c r="IA203" s="51">
        <f t="shared" si="2478"/>
        <v>274540</v>
      </c>
      <c r="IB203" s="51">
        <f t="shared" si="2479"/>
        <v>278201</v>
      </c>
      <c r="IC203" s="51">
        <f t="shared" si="2480"/>
        <v>288267</v>
      </c>
      <c r="ID203" s="51">
        <f t="shared" si="2481"/>
        <v>288267</v>
      </c>
      <c r="IE203" s="51">
        <f t="shared" si="2482"/>
        <v>288267</v>
      </c>
      <c r="IF203" s="51">
        <f t="shared" si="2483"/>
        <v>288267</v>
      </c>
      <c r="IG203" s="51">
        <f t="shared" si="2484"/>
        <v>288267</v>
      </c>
      <c r="IH203" s="51">
        <f t="shared" si="2485"/>
        <v>288267</v>
      </c>
      <c r="II203" s="51">
        <f t="shared" si="2486"/>
        <v>288267</v>
      </c>
      <c r="IJ203" s="51">
        <f t="shared" si="2487"/>
        <v>288267</v>
      </c>
      <c r="IK203" s="51">
        <f t="shared" si="2488"/>
        <v>288267</v>
      </c>
      <c r="IL203" s="51">
        <f t="shared" si="2489"/>
        <v>288267</v>
      </c>
      <c r="IM203" s="51">
        <f t="shared" si="2490"/>
        <v>288267</v>
      </c>
      <c r="IN203" s="51">
        <f t="shared" si="2491"/>
        <v>291928</v>
      </c>
      <c r="IO203" s="51">
        <f t="shared" si="2492"/>
        <v>301994</v>
      </c>
      <c r="IP203" s="51">
        <f t="shared" si="2493"/>
        <v>301994</v>
      </c>
      <c r="IQ203" s="51">
        <f t="shared" si="2631"/>
        <v>301994</v>
      </c>
      <c r="IR203" s="51">
        <f t="shared" si="2632"/>
        <v>301994</v>
      </c>
      <c r="IS203" s="51">
        <f t="shared" si="2914"/>
        <v>301994</v>
      </c>
      <c r="IT203" s="51">
        <f t="shared" si="2915"/>
        <v>301994</v>
      </c>
      <c r="IU203" s="51">
        <f t="shared" si="2342"/>
        <v>301994</v>
      </c>
      <c r="IV203" s="51">
        <f t="shared" si="2343"/>
        <v>301994</v>
      </c>
      <c r="IW203" s="51">
        <f t="shared" ref="IW203:IW208" si="3184">+EV203+GW203</f>
        <v>301994</v>
      </c>
      <c r="IX203" s="25">
        <f t="shared" si="2344"/>
        <v>301994</v>
      </c>
      <c r="IY203" s="25">
        <f t="shared" si="3150"/>
        <v>301994</v>
      </c>
      <c r="IZ203" s="25">
        <f t="shared" si="3069"/>
        <v>314074</v>
      </c>
      <c r="JA203" s="25">
        <f t="shared" si="3070"/>
        <v>347293</v>
      </c>
      <c r="JB203" s="25">
        <f t="shared" si="2498"/>
        <v>347293</v>
      </c>
      <c r="JC203" s="25">
        <f t="shared" si="2499"/>
        <v>347293</v>
      </c>
      <c r="JD203" s="25">
        <f t="shared" si="3035"/>
        <v>347293</v>
      </c>
      <c r="JE203" s="25">
        <f t="shared" si="3036"/>
        <v>347293</v>
      </c>
      <c r="JF203" s="25">
        <f t="shared" si="2712"/>
        <v>347293</v>
      </c>
      <c r="JG203" s="25">
        <f t="shared" si="2713"/>
        <v>347293</v>
      </c>
      <c r="JH203" s="25">
        <f t="shared" si="3151"/>
        <v>347293</v>
      </c>
      <c r="JI203" s="25">
        <f t="shared" si="3152"/>
        <v>347293</v>
      </c>
      <c r="JJ203" s="25">
        <f t="shared" si="2916"/>
        <v>347293</v>
      </c>
      <c r="JK203" s="25">
        <f t="shared" si="2917"/>
        <v>347293</v>
      </c>
      <c r="JL203" s="25">
        <f t="shared" si="2912"/>
        <v>347293</v>
      </c>
      <c r="JM203" s="25">
        <f t="shared" si="2913"/>
        <v>347293</v>
      </c>
      <c r="JN203" s="25">
        <f t="shared" si="2338"/>
        <v>347293</v>
      </c>
      <c r="JO203" s="25">
        <f t="shared" si="2339"/>
        <v>347293</v>
      </c>
      <c r="JP203" s="25">
        <f t="shared" si="3113"/>
        <v>347293</v>
      </c>
      <c r="JQ203" s="25">
        <f t="shared" si="3114"/>
        <v>347293</v>
      </c>
      <c r="JR203" s="25">
        <f t="shared" si="3115"/>
        <v>347293</v>
      </c>
      <c r="JS203" s="28">
        <f t="shared" si="2952"/>
        <v>347293</v>
      </c>
      <c r="JT203" s="30">
        <f t="shared" si="2301"/>
        <v>140</v>
      </c>
      <c r="JU203" s="30">
        <f t="shared" si="2302"/>
        <v>140</v>
      </c>
      <c r="JV203" s="30">
        <f t="shared" si="2303"/>
        <v>140</v>
      </c>
      <c r="JW203" s="30">
        <f t="shared" si="2304"/>
        <v>140</v>
      </c>
      <c r="JX203" s="30">
        <f t="shared" si="2305"/>
        <v>140</v>
      </c>
      <c r="JY203" s="30">
        <f t="shared" si="2306"/>
        <v>140</v>
      </c>
      <c r="JZ203" s="30">
        <f t="shared" si="2307"/>
        <v>140</v>
      </c>
      <c r="KA203" s="30">
        <f t="shared" si="2308"/>
        <v>140</v>
      </c>
      <c r="KB203" s="30">
        <f t="shared" si="2309"/>
        <v>140</v>
      </c>
      <c r="KC203" s="30">
        <f t="shared" si="2310"/>
        <v>141.86690464048954</v>
      </c>
      <c r="KD203" s="30">
        <f t="shared" si="2311"/>
        <v>147</v>
      </c>
      <c r="KE203" s="30">
        <f t="shared" si="2312"/>
        <v>147</v>
      </c>
      <c r="KF203" s="30">
        <f t="shared" si="2313"/>
        <v>147</v>
      </c>
      <c r="KG203" s="30">
        <f t="shared" si="2314"/>
        <v>147</v>
      </c>
      <c r="KH203" s="30">
        <f t="shared" si="2315"/>
        <v>147</v>
      </c>
      <c r="KI203" s="30">
        <f t="shared" si="2316"/>
        <v>147</v>
      </c>
      <c r="KJ203" s="30">
        <f t="shared" si="2317"/>
        <v>147</v>
      </c>
      <c r="KK203" s="30">
        <f t="shared" si="2318"/>
        <v>147</v>
      </c>
      <c r="KL203" s="30">
        <f t="shared" si="2319"/>
        <v>147</v>
      </c>
      <c r="KM203" s="30">
        <f t="shared" si="2320"/>
        <v>147</v>
      </c>
      <c r="KN203" s="30">
        <f t="shared" si="2321"/>
        <v>147</v>
      </c>
      <c r="KO203" s="30">
        <f t="shared" si="2322"/>
        <v>148.86690464048954</v>
      </c>
      <c r="KP203" s="30">
        <f t="shared" si="2323"/>
        <v>154</v>
      </c>
      <c r="KQ203" s="30">
        <f t="shared" si="2324"/>
        <v>154</v>
      </c>
      <c r="KR203" s="30">
        <f t="shared" si="2325"/>
        <v>154</v>
      </c>
      <c r="KS203" s="30">
        <f t="shared" si="2326"/>
        <v>154</v>
      </c>
      <c r="KT203" s="30">
        <f t="shared" si="2327"/>
        <v>154</v>
      </c>
      <c r="KU203" s="30">
        <f t="shared" si="2328"/>
        <v>154</v>
      </c>
      <c r="KV203" s="30">
        <f t="shared" si="2329"/>
        <v>154</v>
      </c>
      <c r="KW203" s="30">
        <f t="shared" si="2330"/>
        <v>154</v>
      </c>
      <c r="KX203" s="30">
        <f t="shared" si="2331"/>
        <v>154</v>
      </c>
      <c r="KY203" s="30">
        <f t="shared" si="2332"/>
        <v>154</v>
      </c>
      <c r="KZ203" s="30">
        <f t="shared" si="2333"/>
        <v>154</v>
      </c>
      <c r="LA203" s="30">
        <f t="shared" si="2334"/>
        <v>160.16012238653749</v>
      </c>
      <c r="LB203" s="30">
        <f t="shared" si="2334"/>
        <v>177.09994900560937</v>
      </c>
      <c r="LC203" s="30">
        <f t="shared" si="2334"/>
        <v>177.09994900560937</v>
      </c>
      <c r="LD203" s="30">
        <f t="shared" si="2334"/>
        <v>177.09994900560937</v>
      </c>
      <c r="LE203" s="30">
        <f t="shared" si="2503"/>
        <v>177.09994900560937</v>
      </c>
      <c r="LF203" s="30">
        <f t="shared" si="2503"/>
        <v>177.09994900560937</v>
      </c>
      <c r="LG203" s="30">
        <f t="shared" si="2503"/>
        <v>177.09994900560937</v>
      </c>
      <c r="LH203" s="30">
        <f t="shared" si="2503"/>
        <v>177.09994900560937</v>
      </c>
      <c r="LI203" s="30">
        <f t="shared" si="2503"/>
        <v>177.09994900560937</v>
      </c>
      <c r="LJ203" s="30">
        <f t="shared" si="2747"/>
        <v>177.09994900560937</v>
      </c>
      <c r="LK203" s="30">
        <f t="shared" si="2747"/>
        <v>177.09994900560937</v>
      </c>
      <c r="LL203" s="30">
        <f t="shared" si="2747"/>
        <v>177.09994900560937</v>
      </c>
      <c r="LM203" s="30">
        <f t="shared" si="2747"/>
        <v>177.09994900560937</v>
      </c>
      <c r="LN203" s="30">
        <f t="shared" si="2747"/>
        <v>177.09994900560937</v>
      </c>
      <c r="LO203" s="30">
        <f t="shared" si="2747"/>
        <v>177.09994900560937</v>
      </c>
      <c r="LP203" s="30">
        <f t="shared" si="2747"/>
        <v>177.09994900560937</v>
      </c>
      <c r="LQ203" s="30">
        <f t="shared" si="2747"/>
        <v>177.09994900560937</v>
      </c>
      <c r="LR203" s="30">
        <f t="shared" si="2748"/>
        <v>177.09994900560937</v>
      </c>
      <c r="LS203" s="30">
        <f t="shared" si="2748"/>
        <v>177.09994900560937</v>
      </c>
      <c r="LT203" s="69">
        <f t="shared" si="2953"/>
        <v>177.09994900560937</v>
      </c>
      <c r="LU203" s="40">
        <f t="shared" si="2954"/>
        <v>177.09994900560937</v>
      </c>
      <c r="LV203" s="40">
        <f t="shared" si="2955"/>
        <v>0</v>
      </c>
    </row>
    <row r="204" spans="1:334" x14ac:dyDescent="0.25">
      <c r="A204" s="21">
        <f t="shared" si="3034"/>
        <v>203</v>
      </c>
      <c r="B204" s="22" t="s">
        <v>109</v>
      </c>
      <c r="C204" s="21" t="s">
        <v>626</v>
      </c>
      <c r="D204" s="22" t="s">
        <v>21</v>
      </c>
      <c r="E204" s="23" t="s">
        <v>1265</v>
      </c>
      <c r="F204" s="21" t="s">
        <v>1265</v>
      </c>
      <c r="G204" s="32" t="s">
        <v>135</v>
      </c>
      <c r="H204" s="24" t="s">
        <v>21</v>
      </c>
      <c r="I204" s="21" t="s">
        <v>197</v>
      </c>
      <c r="J204" s="94">
        <v>41309</v>
      </c>
      <c r="K204" s="94"/>
      <c r="L204" s="21" t="s">
        <v>275</v>
      </c>
      <c r="M204" s="51">
        <v>562</v>
      </c>
      <c r="N204" s="51">
        <v>939</v>
      </c>
      <c r="O204" s="26">
        <v>0.05</v>
      </c>
      <c r="P204" s="52">
        <v>27740</v>
      </c>
      <c r="Q204" s="52">
        <v>232033.65999999997</v>
      </c>
      <c r="R204" s="52">
        <v>221978.09</v>
      </c>
      <c r="S204" s="52">
        <v>244415.41</v>
      </c>
      <c r="T204" s="51">
        <v>274328.71000000002</v>
      </c>
      <c r="U204" s="51">
        <v>445759.42</v>
      </c>
      <c r="V204" s="51">
        <v>496172.16</v>
      </c>
      <c r="W204" s="51">
        <v>346048</v>
      </c>
      <c r="X204" s="51">
        <v>324920</v>
      </c>
      <c r="Y204" s="51">
        <v>119448.51000000001</v>
      </c>
      <c r="Z204" s="51">
        <v>498234.43</v>
      </c>
      <c r="AA204" s="51">
        <v>501181.19</v>
      </c>
      <c r="AB204" s="51">
        <v>19558.049999999988</v>
      </c>
      <c r="AC204" s="51">
        <v>201450</v>
      </c>
      <c r="AD204" s="51">
        <v>0</v>
      </c>
      <c r="AE204" s="51">
        <v>0</v>
      </c>
      <c r="AF204" s="51">
        <v>0</v>
      </c>
      <c r="AG204" s="51">
        <v>0</v>
      </c>
      <c r="AH204" s="51">
        <v>0</v>
      </c>
      <c r="AI204" s="51">
        <v>0</v>
      </c>
      <c r="AJ204" s="51">
        <v>0</v>
      </c>
      <c r="AK204" s="51">
        <v>0</v>
      </c>
      <c r="AL204" s="51">
        <v>0</v>
      </c>
      <c r="AM204" s="51">
        <v>0</v>
      </c>
      <c r="AN204" s="51">
        <v>0</v>
      </c>
      <c r="AO204" s="25">
        <v>0</v>
      </c>
      <c r="AP204" s="25">
        <v>0</v>
      </c>
      <c r="AQ204" s="25">
        <v>0</v>
      </c>
      <c r="AR204" s="25">
        <v>0</v>
      </c>
      <c r="AS204" s="25">
        <v>0</v>
      </c>
      <c r="AT204" s="25">
        <v>0</v>
      </c>
      <c r="AU204" s="25">
        <v>0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75">
        <v>0</v>
      </c>
      <c r="BE204" s="75">
        <v>0</v>
      </c>
      <c r="BF204" s="75">
        <v>0</v>
      </c>
      <c r="BG204" s="75">
        <v>0</v>
      </c>
      <c r="BH204" s="75">
        <v>0</v>
      </c>
      <c r="BI204" s="75">
        <v>0</v>
      </c>
      <c r="BJ204" s="75">
        <v>0</v>
      </c>
      <c r="BK204" s="75">
        <v>0</v>
      </c>
      <c r="BL204" s="75">
        <v>0</v>
      </c>
      <c r="BM204" s="75">
        <v>0</v>
      </c>
      <c r="BN204" s="75">
        <v>0</v>
      </c>
      <c r="BO204" s="75">
        <v>0</v>
      </c>
      <c r="BP204" s="28">
        <f t="shared" si="2950"/>
        <v>0</v>
      </c>
      <c r="BQ204" s="29">
        <f t="shared" si="2596"/>
        <v>49.359430604982208</v>
      </c>
      <c r="BR204" s="29">
        <f t="shared" si="2597"/>
        <v>412.87128113878998</v>
      </c>
      <c r="BS204" s="29">
        <f t="shared" si="2598"/>
        <v>394.97880782918151</v>
      </c>
      <c r="BT204" s="29">
        <f t="shared" si="2599"/>
        <v>434.90286476868329</v>
      </c>
      <c r="BU204" s="29">
        <f t="shared" si="2600"/>
        <v>488.12937722419935</v>
      </c>
      <c r="BV204" s="29">
        <f t="shared" si="2601"/>
        <v>793.16622775800704</v>
      </c>
      <c r="BW204" s="29">
        <f t="shared" si="2602"/>
        <v>882.86861209964411</v>
      </c>
      <c r="BX204" s="29">
        <f t="shared" si="2603"/>
        <v>615.74377224199293</v>
      </c>
      <c r="BY204" s="29">
        <f t="shared" si="2604"/>
        <v>578.14946619217085</v>
      </c>
      <c r="BZ204" s="29">
        <f t="shared" si="2605"/>
        <v>212.54183274021355</v>
      </c>
      <c r="CA204" s="29">
        <f t="shared" si="2606"/>
        <v>886.53813167259784</v>
      </c>
      <c r="CB204" s="29">
        <f t="shared" si="2607"/>
        <v>891.78147686832745</v>
      </c>
      <c r="CC204" s="29">
        <f t="shared" si="2608"/>
        <v>34.800800711743754</v>
      </c>
      <c r="CD204" s="29">
        <f t="shared" si="2609"/>
        <v>358.45195729537369</v>
      </c>
      <c r="CE204" s="29">
        <f t="shared" si="2610"/>
        <v>0</v>
      </c>
      <c r="CF204" s="29">
        <f t="shared" si="2611"/>
        <v>0</v>
      </c>
      <c r="CG204" s="29">
        <f t="shared" si="2612"/>
        <v>0</v>
      </c>
      <c r="CH204" s="29">
        <f t="shared" si="2613"/>
        <v>0</v>
      </c>
      <c r="CI204" s="29">
        <f t="shared" si="2614"/>
        <v>0</v>
      </c>
      <c r="CJ204" s="29">
        <f t="shared" si="2615"/>
        <v>0</v>
      </c>
      <c r="CK204" s="29">
        <f t="shared" si="2616"/>
        <v>0</v>
      </c>
      <c r="CL204" s="29">
        <f t="shared" si="2617"/>
        <v>0</v>
      </c>
      <c r="CM204" s="29">
        <f t="shared" si="2618"/>
        <v>0</v>
      </c>
      <c r="CN204" s="29">
        <f t="shared" si="2619"/>
        <v>0</v>
      </c>
      <c r="CO204" s="29">
        <f t="shared" si="2620"/>
        <v>0</v>
      </c>
      <c r="CP204" s="29">
        <f t="shared" si="2621"/>
        <v>0</v>
      </c>
      <c r="CQ204" s="29">
        <f t="shared" si="2622"/>
        <v>0</v>
      </c>
      <c r="CR204" s="29">
        <f t="shared" si="2592"/>
        <v>0</v>
      </c>
      <c r="CS204" s="29">
        <f t="shared" si="2335"/>
        <v>0</v>
      </c>
      <c r="CT204" s="29">
        <f t="shared" si="2335"/>
        <v>0</v>
      </c>
      <c r="CU204" s="29">
        <f t="shared" si="2335"/>
        <v>0</v>
      </c>
      <c r="CV204" s="29">
        <f t="shared" si="2335"/>
        <v>0</v>
      </c>
      <c r="CW204" s="29">
        <f t="shared" si="2335"/>
        <v>0</v>
      </c>
      <c r="CX204" s="29">
        <f t="shared" si="2623"/>
        <v>0</v>
      </c>
      <c r="CY204" s="29">
        <f t="shared" si="2623"/>
        <v>0</v>
      </c>
      <c r="CZ204" s="29">
        <f t="shared" si="2623"/>
        <v>0</v>
      </c>
      <c r="DA204" s="29">
        <f t="shared" si="2623"/>
        <v>0</v>
      </c>
      <c r="DB204" s="29">
        <f t="shared" si="2623"/>
        <v>0</v>
      </c>
      <c r="DC204" s="29">
        <f t="shared" si="2623"/>
        <v>0</v>
      </c>
      <c r="DD204" s="29">
        <f t="shared" si="2623"/>
        <v>0</v>
      </c>
      <c r="DE204" s="29">
        <f t="shared" si="2624"/>
        <v>0</v>
      </c>
      <c r="DF204" s="29">
        <f t="shared" si="2625"/>
        <v>0</v>
      </c>
      <c r="DG204" s="29">
        <f t="shared" si="2626"/>
        <v>0</v>
      </c>
      <c r="DH204" s="29">
        <f t="shared" si="2627"/>
        <v>0</v>
      </c>
      <c r="DI204" s="29">
        <f t="shared" si="2628"/>
        <v>0</v>
      </c>
      <c r="DJ204" s="29">
        <f t="shared" si="2629"/>
        <v>0</v>
      </c>
      <c r="DK204" s="29">
        <f t="shared" si="2629"/>
        <v>0</v>
      </c>
      <c r="DL204" s="29">
        <f t="shared" si="2629"/>
        <v>0</v>
      </c>
      <c r="DM204" s="29">
        <f t="shared" si="2629"/>
        <v>0</v>
      </c>
      <c r="DN204" s="29">
        <f t="shared" si="2746"/>
        <v>0</v>
      </c>
      <c r="DO204" s="29">
        <f t="shared" si="2746"/>
        <v>0</v>
      </c>
      <c r="DP204" s="29">
        <f t="shared" si="2746"/>
        <v>0</v>
      </c>
      <c r="DQ204" s="105">
        <f t="shared" si="2630"/>
        <v>0</v>
      </c>
      <c r="DR204" s="51">
        <v>169020</v>
      </c>
      <c r="DS204" s="51">
        <v>169020</v>
      </c>
      <c r="DT204" s="51">
        <v>169020</v>
      </c>
      <c r="DU204" s="51">
        <v>169020</v>
      </c>
      <c r="DV204" s="51">
        <v>169020</v>
      </c>
      <c r="DW204" s="51">
        <v>169020</v>
      </c>
      <c r="DX204" s="51">
        <v>169020</v>
      </c>
      <c r="DY204" s="51">
        <v>169020</v>
      </c>
      <c r="DZ204" s="51">
        <v>169020</v>
      </c>
      <c r="EA204" s="51">
        <v>172175</v>
      </c>
      <c r="EB204" s="51">
        <v>180851</v>
      </c>
      <c r="EC204" s="51">
        <v>180851</v>
      </c>
      <c r="ED204" s="51">
        <v>180851</v>
      </c>
      <c r="EE204" s="51">
        <v>180851</v>
      </c>
      <c r="EF204" s="51">
        <v>0</v>
      </c>
      <c r="EG204" s="51">
        <v>0</v>
      </c>
      <c r="EH204" s="51">
        <v>0</v>
      </c>
      <c r="EI204" s="51">
        <v>0</v>
      </c>
      <c r="EJ204" s="51">
        <v>0</v>
      </c>
      <c r="EK204" s="51">
        <v>0</v>
      </c>
      <c r="EL204" s="51">
        <v>0</v>
      </c>
      <c r="EM204" s="51">
        <v>0</v>
      </c>
      <c r="EN204" s="51">
        <v>0</v>
      </c>
      <c r="EO204" s="51">
        <v>0</v>
      </c>
      <c r="EP204" s="25">
        <v>0</v>
      </c>
      <c r="EQ204" s="25">
        <v>0</v>
      </c>
      <c r="ER204" s="25">
        <v>0</v>
      </c>
      <c r="ES204" s="25">
        <v>0</v>
      </c>
      <c r="ET204" s="25">
        <v>0</v>
      </c>
      <c r="EU204" s="25">
        <v>0</v>
      </c>
      <c r="EV204" s="25">
        <v>0</v>
      </c>
      <c r="EW204" s="25">
        <v>0</v>
      </c>
      <c r="EX204" s="25">
        <v>0</v>
      </c>
      <c r="EY204" s="25">
        <v>0</v>
      </c>
      <c r="EZ204" s="25">
        <v>0</v>
      </c>
      <c r="FA204" s="25">
        <v>0</v>
      </c>
      <c r="FB204" s="25">
        <v>0</v>
      </c>
      <c r="FC204" s="25">
        <v>0</v>
      </c>
      <c r="FD204" s="25">
        <v>0</v>
      </c>
      <c r="FE204" s="25">
        <v>0</v>
      </c>
      <c r="FF204" s="25">
        <v>0</v>
      </c>
      <c r="FG204" s="25">
        <v>0</v>
      </c>
      <c r="FH204" s="25">
        <v>0</v>
      </c>
      <c r="FI204" s="25">
        <v>0</v>
      </c>
      <c r="FJ204" s="25">
        <v>0</v>
      </c>
      <c r="FK204" s="25">
        <v>0</v>
      </c>
      <c r="FL204" s="25">
        <v>0</v>
      </c>
      <c r="FM204" s="25">
        <v>0</v>
      </c>
      <c r="FN204" s="25">
        <v>0</v>
      </c>
      <c r="FO204" s="25">
        <v>0</v>
      </c>
      <c r="FP204" s="25">
        <v>0</v>
      </c>
      <c r="FQ204" s="75">
        <v>0</v>
      </c>
      <c r="FR204" s="28">
        <f t="shared" si="2951"/>
        <v>0</v>
      </c>
      <c r="FS204" s="51">
        <v>0</v>
      </c>
      <c r="FT204" s="51">
        <v>0</v>
      </c>
      <c r="FU204" s="51">
        <v>0</v>
      </c>
      <c r="FV204" s="51">
        <v>0</v>
      </c>
      <c r="FW204" s="51">
        <v>0</v>
      </c>
      <c r="FX204" s="51">
        <v>0</v>
      </c>
      <c r="FY204" s="51">
        <v>0</v>
      </c>
      <c r="FZ204" s="51">
        <v>0</v>
      </c>
      <c r="GA204" s="51">
        <v>0</v>
      </c>
      <c r="GB204" s="51">
        <v>0</v>
      </c>
      <c r="GC204" s="51">
        <v>0</v>
      </c>
      <c r="GD204" s="51">
        <v>0</v>
      </c>
      <c r="GE204" s="51">
        <v>0</v>
      </c>
      <c r="GF204" s="51">
        <v>0</v>
      </c>
      <c r="GG204" s="51">
        <v>0</v>
      </c>
      <c r="GH204" s="51">
        <v>0</v>
      </c>
      <c r="GI204" s="51">
        <v>0</v>
      </c>
      <c r="GJ204" s="51">
        <v>0</v>
      </c>
      <c r="GK204" s="51">
        <v>0</v>
      </c>
      <c r="GL204" s="51">
        <v>0</v>
      </c>
      <c r="GM204" s="51">
        <v>0</v>
      </c>
      <c r="GN204" s="51">
        <v>0</v>
      </c>
      <c r="GO204" s="51">
        <v>0</v>
      </c>
      <c r="GP204" s="51">
        <v>0</v>
      </c>
      <c r="GQ204" s="25">
        <v>0</v>
      </c>
      <c r="GR204" s="25">
        <v>0</v>
      </c>
      <c r="GS204" s="25">
        <v>0</v>
      </c>
      <c r="GT204" s="25">
        <v>0</v>
      </c>
      <c r="GU204" s="25">
        <v>0</v>
      </c>
      <c r="GV204" s="25">
        <v>0</v>
      </c>
      <c r="GW204" s="25">
        <v>0</v>
      </c>
      <c r="GX204" s="25">
        <v>0</v>
      </c>
      <c r="GY204" s="25">
        <v>0</v>
      </c>
      <c r="GZ204" s="25">
        <v>0</v>
      </c>
      <c r="HA204" s="25">
        <v>0</v>
      </c>
      <c r="HB204" s="25">
        <v>0</v>
      </c>
      <c r="HC204" s="75">
        <v>0</v>
      </c>
      <c r="HD204" s="75">
        <v>0</v>
      </c>
      <c r="HE204" s="75">
        <v>0</v>
      </c>
      <c r="HF204" s="75">
        <v>0</v>
      </c>
      <c r="HG204" s="75">
        <v>0</v>
      </c>
      <c r="HH204" s="75">
        <v>0</v>
      </c>
      <c r="HI204" s="75">
        <v>0</v>
      </c>
      <c r="HJ204" s="75">
        <v>0</v>
      </c>
      <c r="HK204" s="75">
        <v>0</v>
      </c>
      <c r="HL204" s="75">
        <v>0</v>
      </c>
      <c r="HM204" s="75">
        <v>0</v>
      </c>
      <c r="HN204" s="75">
        <v>0</v>
      </c>
      <c r="HO204" s="75">
        <v>0</v>
      </c>
      <c r="HP204" s="75">
        <v>0</v>
      </c>
      <c r="HQ204" s="75">
        <v>0</v>
      </c>
      <c r="HR204" s="75">
        <v>0</v>
      </c>
      <c r="HS204" s="51">
        <f t="shared" si="2470"/>
        <v>169020</v>
      </c>
      <c r="HT204" s="51">
        <f t="shared" si="2471"/>
        <v>169020</v>
      </c>
      <c r="HU204" s="51">
        <f t="shared" si="2472"/>
        <v>169020</v>
      </c>
      <c r="HV204" s="51">
        <f t="shared" si="2473"/>
        <v>169020</v>
      </c>
      <c r="HW204" s="51">
        <f t="shared" si="2474"/>
        <v>169020</v>
      </c>
      <c r="HX204" s="51">
        <f t="shared" si="2475"/>
        <v>169020</v>
      </c>
      <c r="HY204" s="51">
        <f t="shared" si="2476"/>
        <v>169020</v>
      </c>
      <c r="HZ204" s="51">
        <f t="shared" si="2477"/>
        <v>169020</v>
      </c>
      <c r="IA204" s="51">
        <f t="shared" si="2478"/>
        <v>169020</v>
      </c>
      <c r="IB204" s="51">
        <f t="shared" si="2479"/>
        <v>172175</v>
      </c>
      <c r="IC204" s="51">
        <f t="shared" si="2480"/>
        <v>180851</v>
      </c>
      <c r="ID204" s="51">
        <f t="shared" si="2481"/>
        <v>180851</v>
      </c>
      <c r="IE204" s="51">
        <f t="shared" si="2482"/>
        <v>180851</v>
      </c>
      <c r="IF204" s="51">
        <f t="shared" si="2483"/>
        <v>180851</v>
      </c>
      <c r="IG204" s="51">
        <f t="shared" si="2484"/>
        <v>0</v>
      </c>
      <c r="IH204" s="51">
        <f t="shared" si="2485"/>
        <v>0</v>
      </c>
      <c r="II204" s="51">
        <f t="shared" si="2486"/>
        <v>0</v>
      </c>
      <c r="IJ204" s="51">
        <f t="shared" si="2487"/>
        <v>0</v>
      </c>
      <c r="IK204" s="51">
        <f t="shared" si="2488"/>
        <v>0</v>
      </c>
      <c r="IL204" s="51">
        <f t="shared" si="2489"/>
        <v>0</v>
      </c>
      <c r="IM204" s="51">
        <f t="shared" si="2490"/>
        <v>0</v>
      </c>
      <c r="IN204" s="51">
        <f t="shared" si="2491"/>
        <v>0</v>
      </c>
      <c r="IO204" s="51">
        <f t="shared" si="2492"/>
        <v>0</v>
      </c>
      <c r="IP204" s="51">
        <f t="shared" si="2493"/>
        <v>0</v>
      </c>
      <c r="IQ204" s="51">
        <f t="shared" si="2631"/>
        <v>0</v>
      </c>
      <c r="IR204" s="51">
        <f t="shared" si="2632"/>
        <v>0</v>
      </c>
      <c r="IS204" s="51">
        <f t="shared" si="2914"/>
        <v>0</v>
      </c>
      <c r="IT204" s="51">
        <f t="shared" si="2915"/>
        <v>0</v>
      </c>
      <c r="IU204" s="51">
        <f t="shared" si="2342"/>
        <v>0</v>
      </c>
      <c r="IV204" s="51">
        <f t="shared" si="2343"/>
        <v>0</v>
      </c>
      <c r="IW204" s="51">
        <f t="shared" si="3184"/>
        <v>0</v>
      </c>
      <c r="IX204" s="25">
        <f t="shared" si="2344"/>
        <v>0</v>
      </c>
      <c r="IY204" s="25">
        <f t="shared" si="3150"/>
        <v>0</v>
      </c>
      <c r="IZ204" s="25">
        <f t="shared" si="3069"/>
        <v>0</v>
      </c>
      <c r="JA204" s="25">
        <f t="shared" si="3070"/>
        <v>0</v>
      </c>
      <c r="JB204" s="25">
        <f t="shared" si="2498"/>
        <v>0</v>
      </c>
      <c r="JC204" s="25">
        <f t="shared" si="2499"/>
        <v>0</v>
      </c>
      <c r="JD204" s="25">
        <f t="shared" si="3035"/>
        <v>0</v>
      </c>
      <c r="JE204" s="25">
        <f t="shared" si="3036"/>
        <v>0</v>
      </c>
      <c r="JF204" s="25">
        <f t="shared" si="2712"/>
        <v>0</v>
      </c>
      <c r="JG204" s="25">
        <f t="shared" si="2713"/>
        <v>0</v>
      </c>
      <c r="JH204" s="25">
        <f t="shared" si="3151"/>
        <v>0</v>
      </c>
      <c r="JI204" s="25">
        <f t="shared" si="3152"/>
        <v>0</v>
      </c>
      <c r="JJ204" s="25">
        <f t="shared" si="2916"/>
        <v>0</v>
      </c>
      <c r="JK204" s="25">
        <f t="shared" si="2917"/>
        <v>0</v>
      </c>
      <c r="JL204" s="25">
        <f t="shared" si="2912"/>
        <v>0</v>
      </c>
      <c r="JM204" s="25">
        <f t="shared" si="2913"/>
        <v>0</v>
      </c>
      <c r="JN204" s="25">
        <f t="shared" si="2338"/>
        <v>0</v>
      </c>
      <c r="JO204" s="25">
        <f t="shared" si="2339"/>
        <v>0</v>
      </c>
      <c r="JP204" s="25">
        <f t="shared" si="3113"/>
        <v>0</v>
      </c>
      <c r="JQ204" s="25">
        <f t="shared" si="3114"/>
        <v>0</v>
      </c>
      <c r="JR204" s="25">
        <f t="shared" si="3115"/>
        <v>0</v>
      </c>
      <c r="JS204" s="28">
        <f t="shared" si="2952"/>
        <v>0</v>
      </c>
      <c r="JT204" s="30">
        <f t="shared" si="2301"/>
        <v>180</v>
      </c>
      <c r="JU204" s="30">
        <f t="shared" si="2302"/>
        <v>180</v>
      </c>
      <c r="JV204" s="30">
        <f t="shared" si="2303"/>
        <v>180</v>
      </c>
      <c r="JW204" s="30">
        <f t="shared" si="2304"/>
        <v>180</v>
      </c>
      <c r="JX204" s="30">
        <f t="shared" si="2305"/>
        <v>180</v>
      </c>
      <c r="JY204" s="30">
        <f t="shared" si="2306"/>
        <v>180</v>
      </c>
      <c r="JZ204" s="30">
        <f t="shared" si="2307"/>
        <v>180</v>
      </c>
      <c r="KA204" s="30">
        <f t="shared" si="2308"/>
        <v>180</v>
      </c>
      <c r="KB204" s="30">
        <f t="shared" si="2309"/>
        <v>180</v>
      </c>
      <c r="KC204" s="30">
        <f t="shared" si="2310"/>
        <v>183.35995740149096</v>
      </c>
      <c r="KD204" s="30">
        <f t="shared" si="2311"/>
        <v>192.59957401490948</v>
      </c>
      <c r="KE204" s="30">
        <f t="shared" si="2312"/>
        <v>192.59957401490948</v>
      </c>
      <c r="KF204" s="30">
        <f t="shared" si="2313"/>
        <v>192.59957401490948</v>
      </c>
      <c r="KG204" s="30">
        <f t="shared" si="2314"/>
        <v>192.59957401490948</v>
      </c>
      <c r="KH204" s="30">
        <f t="shared" si="2315"/>
        <v>0</v>
      </c>
      <c r="KI204" s="30">
        <f t="shared" si="2316"/>
        <v>0</v>
      </c>
      <c r="KJ204" s="30">
        <f t="shared" si="2317"/>
        <v>0</v>
      </c>
      <c r="KK204" s="30">
        <f t="shared" si="2318"/>
        <v>0</v>
      </c>
      <c r="KL204" s="30">
        <f t="shared" si="2319"/>
        <v>0</v>
      </c>
      <c r="KM204" s="30">
        <f t="shared" si="2320"/>
        <v>0</v>
      </c>
      <c r="KN204" s="30">
        <f t="shared" si="2321"/>
        <v>0</v>
      </c>
      <c r="KO204" s="30">
        <f t="shared" si="2322"/>
        <v>0</v>
      </c>
      <c r="KP204" s="30">
        <f t="shared" si="2323"/>
        <v>0</v>
      </c>
      <c r="KQ204" s="30">
        <f t="shared" si="2324"/>
        <v>0</v>
      </c>
      <c r="KR204" s="30">
        <f t="shared" si="2325"/>
        <v>0</v>
      </c>
      <c r="KS204" s="30">
        <f t="shared" si="2326"/>
        <v>0</v>
      </c>
      <c r="KT204" s="30">
        <f t="shared" si="2327"/>
        <v>0</v>
      </c>
      <c r="KU204" s="30">
        <f t="shared" si="2328"/>
        <v>0</v>
      </c>
      <c r="KV204" s="30">
        <f t="shared" si="2329"/>
        <v>0</v>
      </c>
      <c r="KW204" s="30">
        <f t="shared" si="2330"/>
        <v>0</v>
      </c>
      <c r="KX204" s="30">
        <f t="shared" si="2331"/>
        <v>0</v>
      </c>
      <c r="KY204" s="30">
        <f t="shared" si="2332"/>
        <v>0</v>
      </c>
      <c r="KZ204" s="30">
        <f t="shared" si="2333"/>
        <v>0</v>
      </c>
      <c r="LA204" s="30">
        <f t="shared" si="2334"/>
        <v>0</v>
      </c>
      <c r="LB204" s="30">
        <f t="shared" si="2334"/>
        <v>0</v>
      </c>
      <c r="LC204" s="30">
        <f t="shared" si="2334"/>
        <v>0</v>
      </c>
      <c r="LD204" s="30">
        <f t="shared" si="2334"/>
        <v>0</v>
      </c>
      <c r="LE204" s="30">
        <f t="shared" si="2503"/>
        <v>0</v>
      </c>
      <c r="LF204" s="30">
        <f t="shared" si="2503"/>
        <v>0</v>
      </c>
      <c r="LG204" s="30">
        <f t="shared" si="2503"/>
        <v>0</v>
      </c>
      <c r="LH204" s="30">
        <f t="shared" si="2503"/>
        <v>0</v>
      </c>
      <c r="LI204" s="30">
        <f t="shared" si="2503"/>
        <v>0</v>
      </c>
      <c r="LJ204" s="30">
        <f t="shared" si="2747"/>
        <v>0</v>
      </c>
      <c r="LK204" s="30">
        <f t="shared" si="2747"/>
        <v>0</v>
      </c>
      <c r="LL204" s="30">
        <f t="shared" si="2747"/>
        <v>0</v>
      </c>
      <c r="LM204" s="30">
        <f t="shared" si="2747"/>
        <v>0</v>
      </c>
      <c r="LN204" s="30">
        <f t="shared" si="2747"/>
        <v>0</v>
      </c>
      <c r="LO204" s="30">
        <f t="shared" si="2747"/>
        <v>0</v>
      </c>
      <c r="LP204" s="30">
        <f t="shared" si="2747"/>
        <v>0</v>
      </c>
      <c r="LQ204" s="30">
        <f t="shared" si="2747"/>
        <v>0</v>
      </c>
      <c r="LR204" s="30">
        <f t="shared" si="2748"/>
        <v>0</v>
      </c>
      <c r="LS204" s="30">
        <f t="shared" si="2748"/>
        <v>0</v>
      </c>
      <c r="LT204" s="69">
        <f t="shared" si="2953"/>
        <v>0</v>
      </c>
      <c r="LU204" s="40">
        <f t="shared" si="2954"/>
        <v>0</v>
      </c>
      <c r="LV204" s="40">
        <f t="shared" si="2955"/>
        <v>0</v>
      </c>
    </row>
    <row r="205" spans="1:334" x14ac:dyDescent="0.25">
      <c r="A205" s="21">
        <f t="shared" si="3034"/>
        <v>204</v>
      </c>
      <c r="B205" s="22" t="s">
        <v>109</v>
      </c>
      <c r="C205" s="21" t="s">
        <v>626</v>
      </c>
      <c r="D205" s="22" t="s">
        <v>7</v>
      </c>
      <c r="E205" s="23" t="s">
        <v>936</v>
      </c>
      <c r="F205" s="21" t="s">
        <v>1051</v>
      </c>
      <c r="G205" s="23" t="s">
        <v>759</v>
      </c>
      <c r="H205" s="24" t="s">
        <v>1404</v>
      </c>
      <c r="I205" s="21" t="s">
        <v>196</v>
      </c>
      <c r="J205" s="94">
        <v>42339</v>
      </c>
      <c r="K205" s="94">
        <v>44074</v>
      </c>
      <c r="L205" s="21" t="s">
        <v>275</v>
      </c>
      <c r="M205" s="51">
        <v>562</v>
      </c>
      <c r="N205" s="51">
        <v>939</v>
      </c>
      <c r="O205" s="26">
        <v>0.13</v>
      </c>
      <c r="P205" s="52"/>
      <c r="Q205" s="52"/>
      <c r="R205" s="52"/>
      <c r="S205" s="52"/>
      <c r="T205" s="51"/>
      <c r="U205" s="51"/>
      <c r="V205" s="51"/>
      <c r="W205" s="51"/>
      <c r="X205" s="51"/>
      <c r="Y205" s="51">
        <v>0</v>
      </c>
      <c r="Z205" s="51">
        <v>0</v>
      </c>
      <c r="AA205" s="51"/>
      <c r="AB205" s="51"/>
      <c r="AC205" s="51"/>
      <c r="AD205" s="51">
        <v>0</v>
      </c>
      <c r="AE205" s="51">
        <v>0</v>
      </c>
      <c r="AF205" s="51">
        <v>0</v>
      </c>
      <c r="AG205" s="51">
        <v>0</v>
      </c>
      <c r="AH205" s="51">
        <v>0</v>
      </c>
      <c r="AI205" s="51">
        <v>0</v>
      </c>
      <c r="AJ205" s="51">
        <v>0</v>
      </c>
      <c r="AK205" s="51">
        <v>0</v>
      </c>
      <c r="AL205" s="51">
        <v>0</v>
      </c>
      <c r="AM205" s="51">
        <v>0</v>
      </c>
      <c r="AN205" s="51">
        <v>0</v>
      </c>
      <c r="AO205" s="25">
        <v>0</v>
      </c>
      <c r="AP205" s="25">
        <v>0</v>
      </c>
      <c r="AQ205" s="25">
        <v>0</v>
      </c>
      <c r="AR205" s="25">
        <v>0</v>
      </c>
      <c r="AS205" s="25">
        <v>0</v>
      </c>
      <c r="AT205" s="25">
        <v>0</v>
      </c>
      <c r="AU205" s="25">
        <v>0</v>
      </c>
      <c r="AV205" s="25">
        <v>269761.91999999998</v>
      </c>
      <c r="AW205" s="25">
        <v>755388.9</v>
      </c>
      <c r="AX205" s="25">
        <v>670545</v>
      </c>
      <c r="AY205" s="25">
        <v>667169</v>
      </c>
      <c r="AZ205" s="25">
        <v>733453.1</v>
      </c>
      <c r="BA205" s="25">
        <v>754310.09</v>
      </c>
      <c r="BB205" s="25">
        <v>626002</v>
      </c>
      <c r="BC205" s="25">
        <v>1130709.04</v>
      </c>
      <c r="BD205" s="75">
        <v>738015.39</v>
      </c>
      <c r="BE205" s="75">
        <v>509265.13</v>
      </c>
      <c r="BF205" s="75">
        <v>1108081.05</v>
      </c>
      <c r="BG205" s="75">
        <v>347413.74</v>
      </c>
      <c r="BH205" s="75">
        <v>645730.81999999995</v>
      </c>
      <c r="BI205" s="75">
        <v>805110</v>
      </c>
      <c r="BJ205" s="75">
        <v>400311</v>
      </c>
      <c r="BK205" s="75">
        <v>652792</v>
      </c>
      <c r="BL205" s="75">
        <v>761228</v>
      </c>
      <c r="BM205" s="75">
        <v>591201</v>
      </c>
      <c r="BN205" s="75">
        <v>675340.29</v>
      </c>
      <c r="BO205" s="75">
        <v>929695.91</v>
      </c>
      <c r="BP205" s="28">
        <f t="shared" si="2950"/>
        <v>739366.3</v>
      </c>
      <c r="BQ205" s="29">
        <f t="shared" si="2596"/>
        <v>0</v>
      </c>
      <c r="BR205" s="29">
        <f t="shared" si="2597"/>
        <v>0</v>
      </c>
      <c r="BS205" s="29">
        <f t="shared" si="2598"/>
        <v>0</v>
      </c>
      <c r="BT205" s="29">
        <f t="shared" si="2599"/>
        <v>0</v>
      </c>
      <c r="BU205" s="29">
        <f t="shared" si="2600"/>
        <v>0</v>
      </c>
      <c r="BV205" s="29">
        <f t="shared" si="2601"/>
        <v>0</v>
      </c>
      <c r="BW205" s="29">
        <f t="shared" si="2602"/>
        <v>0</v>
      </c>
      <c r="BX205" s="29">
        <f t="shared" si="2603"/>
        <v>0</v>
      </c>
      <c r="BY205" s="29">
        <f t="shared" si="2604"/>
        <v>0</v>
      </c>
      <c r="BZ205" s="29">
        <f t="shared" si="2605"/>
        <v>0</v>
      </c>
      <c r="CA205" s="29">
        <f t="shared" si="2606"/>
        <v>0</v>
      </c>
      <c r="CB205" s="29">
        <f t="shared" si="2607"/>
        <v>0</v>
      </c>
      <c r="CC205" s="29">
        <f t="shared" si="2608"/>
        <v>0</v>
      </c>
      <c r="CD205" s="29">
        <f t="shared" si="2609"/>
        <v>0</v>
      </c>
      <c r="CE205" s="29">
        <f t="shared" si="2610"/>
        <v>0</v>
      </c>
      <c r="CF205" s="29">
        <f t="shared" si="2611"/>
        <v>0</v>
      </c>
      <c r="CG205" s="29">
        <f t="shared" si="2612"/>
        <v>0</v>
      </c>
      <c r="CH205" s="29">
        <f t="shared" si="2613"/>
        <v>0</v>
      </c>
      <c r="CI205" s="29">
        <f t="shared" si="2614"/>
        <v>0</v>
      </c>
      <c r="CJ205" s="29">
        <f t="shared" si="2615"/>
        <v>0</v>
      </c>
      <c r="CK205" s="29">
        <f t="shared" si="2616"/>
        <v>0</v>
      </c>
      <c r="CL205" s="29">
        <f t="shared" si="2617"/>
        <v>0</v>
      </c>
      <c r="CM205" s="29">
        <f t="shared" si="2618"/>
        <v>0</v>
      </c>
      <c r="CN205" s="29">
        <f t="shared" si="2619"/>
        <v>0</v>
      </c>
      <c r="CO205" s="29">
        <f t="shared" si="2620"/>
        <v>0</v>
      </c>
      <c r="CP205" s="29">
        <f t="shared" si="2621"/>
        <v>0</v>
      </c>
      <c r="CQ205" s="29">
        <f t="shared" si="2622"/>
        <v>0</v>
      </c>
      <c r="CR205" s="29">
        <f t="shared" si="2592"/>
        <v>0</v>
      </c>
      <c r="CS205" s="29">
        <f t="shared" si="2335"/>
        <v>0</v>
      </c>
      <c r="CT205" s="29">
        <f t="shared" si="2335"/>
        <v>0</v>
      </c>
      <c r="CU205" s="29">
        <f t="shared" ref="CS205:DD228" si="3185">+AT205/$M205</f>
        <v>0</v>
      </c>
      <c r="CV205" s="29">
        <f t="shared" si="3185"/>
        <v>0</v>
      </c>
      <c r="CW205" s="29">
        <f t="shared" si="3185"/>
        <v>480.00341637010672</v>
      </c>
      <c r="CX205" s="29">
        <f t="shared" si="2623"/>
        <v>1344.108362989324</v>
      </c>
      <c r="CY205" s="29">
        <f t="shared" si="2623"/>
        <v>1193.1405693950178</v>
      </c>
      <c r="CZ205" s="29">
        <f t="shared" si="2623"/>
        <v>1187.1334519572954</v>
      </c>
      <c r="DA205" s="29">
        <f t="shared" si="2623"/>
        <v>1305.0766903914591</v>
      </c>
      <c r="DB205" s="29">
        <f t="shared" si="2623"/>
        <v>1342.1887722419929</v>
      </c>
      <c r="DC205" s="29">
        <f t="shared" si="2623"/>
        <v>1113.8825622775801</v>
      </c>
      <c r="DD205" s="29">
        <f t="shared" si="2623"/>
        <v>2011.9377935943062</v>
      </c>
      <c r="DE205" s="29">
        <f t="shared" si="2624"/>
        <v>1313.1946441281139</v>
      </c>
      <c r="DF205" s="29">
        <f t="shared" si="2625"/>
        <v>906.16571174377225</v>
      </c>
      <c r="DG205" s="29">
        <f t="shared" si="2626"/>
        <v>1971.6744661921709</v>
      </c>
      <c r="DH205" s="29">
        <f t="shared" si="2627"/>
        <v>618.17391459074736</v>
      </c>
      <c r="DI205" s="29">
        <f t="shared" si="2628"/>
        <v>1148.9872241992882</v>
      </c>
      <c r="DJ205" s="29">
        <f t="shared" si="2629"/>
        <v>1432.5800711743773</v>
      </c>
      <c r="DK205" s="29">
        <f t="shared" si="2629"/>
        <v>712.29715302491104</v>
      </c>
      <c r="DL205" s="29">
        <f t="shared" si="2629"/>
        <v>1161.5516014234875</v>
      </c>
      <c r="DM205" s="29">
        <f t="shared" si="2629"/>
        <v>1354.4982206405693</v>
      </c>
      <c r="DN205" s="29">
        <f t="shared" si="2746"/>
        <v>1051.959074733096</v>
      </c>
      <c r="DO205" s="29">
        <f t="shared" si="2746"/>
        <v>1201.6731138790037</v>
      </c>
      <c r="DP205" s="29">
        <f t="shared" si="2746"/>
        <v>1654.2631850533808</v>
      </c>
      <c r="DQ205" s="105">
        <f t="shared" si="2630"/>
        <v>1315.5983985765126</v>
      </c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25"/>
      <c r="EQ205" s="25"/>
      <c r="ER205" s="25"/>
      <c r="ES205" s="25"/>
      <c r="ET205" s="25"/>
      <c r="EU205" s="25"/>
      <c r="EV205" s="25"/>
      <c r="EW205" s="25"/>
      <c r="EX205" s="25">
        <v>41316</v>
      </c>
      <c r="EY205" s="25">
        <v>112680</v>
      </c>
      <c r="EZ205" s="25">
        <v>112680</v>
      </c>
      <c r="FA205" s="25">
        <v>112680</v>
      </c>
      <c r="FB205" s="25">
        <v>112680</v>
      </c>
      <c r="FC205" s="25">
        <v>112680</v>
      </c>
      <c r="FD205" s="25">
        <v>112680</v>
      </c>
      <c r="FE205" s="25">
        <v>112680</v>
      </c>
      <c r="FF205" s="25">
        <v>112680</v>
      </c>
      <c r="FG205" s="25">
        <v>112680</v>
      </c>
      <c r="FH205" s="25">
        <v>112680</v>
      </c>
      <c r="FI205" s="25">
        <v>112993</v>
      </c>
      <c r="FJ205" s="25">
        <v>122070</v>
      </c>
      <c r="FK205" s="25">
        <v>122070</v>
      </c>
      <c r="FL205" s="25">
        <v>122070</v>
      </c>
      <c r="FM205" s="25">
        <v>122070</v>
      </c>
      <c r="FN205" s="25">
        <v>122070</v>
      </c>
      <c r="FO205" s="25">
        <v>122070</v>
      </c>
      <c r="FP205" s="25">
        <v>122070</v>
      </c>
      <c r="FQ205" s="75">
        <v>122070</v>
      </c>
      <c r="FR205" s="28">
        <f t="shared" si="2951"/>
        <v>122070</v>
      </c>
      <c r="FS205" s="51">
        <v>0</v>
      </c>
      <c r="FT205" s="25">
        <v>0</v>
      </c>
      <c r="FU205" s="25">
        <v>0</v>
      </c>
      <c r="FV205" s="25">
        <v>0</v>
      </c>
      <c r="FW205" s="25">
        <v>0</v>
      </c>
      <c r="FX205" s="25">
        <v>0</v>
      </c>
      <c r="FY205" s="25">
        <v>0</v>
      </c>
      <c r="FZ205" s="25">
        <v>0</v>
      </c>
      <c r="GA205" s="25">
        <v>0</v>
      </c>
      <c r="GB205" s="25">
        <v>0</v>
      </c>
      <c r="GC205" s="25">
        <v>0</v>
      </c>
      <c r="GD205" s="25">
        <v>0</v>
      </c>
      <c r="GE205" s="25">
        <v>0</v>
      </c>
      <c r="GF205" s="25">
        <v>0</v>
      </c>
      <c r="GG205" s="25">
        <v>0</v>
      </c>
      <c r="GH205" s="25">
        <v>0</v>
      </c>
      <c r="GI205" s="25">
        <v>0</v>
      </c>
      <c r="GJ205" s="25">
        <v>0</v>
      </c>
      <c r="GK205" s="25">
        <v>0</v>
      </c>
      <c r="GL205" s="25">
        <v>0</v>
      </c>
      <c r="GM205" s="25">
        <v>0</v>
      </c>
      <c r="GN205" s="25">
        <v>0</v>
      </c>
      <c r="GO205" s="25">
        <v>0</v>
      </c>
      <c r="GP205" s="25">
        <v>0</v>
      </c>
      <c r="GQ205" s="25">
        <v>0</v>
      </c>
      <c r="GR205" s="25">
        <v>0</v>
      </c>
      <c r="GS205" s="25">
        <v>0</v>
      </c>
      <c r="GT205" s="25">
        <v>0</v>
      </c>
      <c r="GU205" s="25">
        <v>0</v>
      </c>
      <c r="GV205" s="25">
        <v>0</v>
      </c>
      <c r="GW205" s="25">
        <v>0</v>
      </c>
      <c r="GX205" s="25">
        <v>0</v>
      </c>
      <c r="GY205" s="25">
        <v>0</v>
      </c>
      <c r="GZ205" s="25">
        <v>0</v>
      </c>
      <c r="HA205" s="25">
        <v>0</v>
      </c>
      <c r="HB205" s="25">
        <v>0</v>
      </c>
      <c r="HC205" s="75">
        <v>0</v>
      </c>
      <c r="HD205" s="75">
        <v>0</v>
      </c>
      <c r="HE205" s="75">
        <v>0</v>
      </c>
      <c r="HF205" s="75">
        <v>0</v>
      </c>
      <c r="HG205" s="75">
        <v>0</v>
      </c>
      <c r="HH205" s="75">
        <v>0</v>
      </c>
      <c r="HI205" s="75">
        <v>0</v>
      </c>
      <c r="HJ205" s="75">
        <v>0</v>
      </c>
      <c r="HK205" s="75">
        <v>0</v>
      </c>
      <c r="HL205" s="75">
        <v>0</v>
      </c>
      <c r="HM205" s="75">
        <v>0</v>
      </c>
      <c r="HN205" s="75">
        <v>0</v>
      </c>
      <c r="HO205" s="75">
        <v>0</v>
      </c>
      <c r="HP205" s="75">
        <v>0</v>
      </c>
      <c r="HQ205" s="75">
        <v>0</v>
      </c>
      <c r="HR205" s="75">
        <v>0</v>
      </c>
      <c r="HS205" s="51">
        <f t="shared" ref="HS205" si="3186">+DR205+FS205</f>
        <v>0</v>
      </c>
      <c r="HT205" s="51">
        <f t="shared" ref="HT205" si="3187">+DS205+FT205</f>
        <v>0</v>
      </c>
      <c r="HU205" s="51">
        <f t="shared" ref="HU205" si="3188">+DT205+FU205</f>
        <v>0</v>
      </c>
      <c r="HV205" s="51">
        <f t="shared" ref="HV205" si="3189">+DU205+FV205</f>
        <v>0</v>
      </c>
      <c r="HW205" s="51">
        <f t="shared" ref="HW205" si="3190">+DV205+FW205</f>
        <v>0</v>
      </c>
      <c r="HX205" s="51">
        <f t="shared" ref="HX205" si="3191">+DW205+FX205</f>
        <v>0</v>
      </c>
      <c r="HY205" s="51">
        <f t="shared" ref="HY205" si="3192">+DX205+FY205</f>
        <v>0</v>
      </c>
      <c r="HZ205" s="51">
        <f t="shared" ref="HZ205" si="3193">+DY205+FZ205</f>
        <v>0</v>
      </c>
      <c r="IA205" s="51">
        <f t="shared" ref="IA205" si="3194">+DZ205+GA205</f>
        <v>0</v>
      </c>
      <c r="IB205" s="51">
        <f t="shared" ref="IB205" si="3195">+EA205+GB205</f>
        <v>0</v>
      </c>
      <c r="IC205" s="51">
        <f t="shared" ref="IC205" si="3196">+EB205+GC205</f>
        <v>0</v>
      </c>
      <c r="ID205" s="51">
        <f t="shared" ref="ID205" si="3197">+EC205+GD205</f>
        <v>0</v>
      </c>
      <c r="IE205" s="51">
        <f t="shared" ref="IE205" si="3198">+ED205+GE205</f>
        <v>0</v>
      </c>
      <c r="IF205" s="51">
        <f t="shared" ref="IF205" si="3199">+EE205+GF205</f>
        <v>0</v>
      </c>
      <c r="IG205" s="51">
        <f t="shared" ref="IG205" si="3200">+EF205+GG205</f>
        <v>0</v>
      </c>
      <c r="IH205" s="51">
        <f t="shared" ref="IH205" si="3201">+EG205+GH205</f>
        <v>0</v>
      </c>
      <c r="II205" s="51">
        <f t="shared" ref="II205" si="3202">+EH205+GI205</f>
        <v>0</v>
      </c>
      <c r="IJ205" s="51">
        <f t="shared" ref="IJ205" si="3203">+EI205+GJ205</f>
        <v>0</v>
      </c>
      <c r="IK205" s="51">
        <f t="shared" ref="IK205" si="3204">+EJ205+GK205</f>
        <v>0</v>
      </c>
      <c r="IL205" s="51">
        <f t="shared" ref="IL205" si="3205">+EK205+GL205</f>
        <v>0</v>
      </c>
      <c r="IM205" s="51">
        <f t="shared" ref="IM205" si="3206">+EL205+GM205</f>
        <v>0</v>
      </c>
      <c r="IN205" s="51">
        <f t="shared" ref="IN205" si="3207">+EM205+GN205</f>
        <v>0</v>
      </c>
      <c r="IO205" s="51">
        <f t="shared" ref="IO205" si="3208">+EN205+GO205</f>
        <v>0</v>
      </c>
      <c r="IP205" s="51">
        <f t="shared" ref="IP205" si="3209">+EO205+GP205</f>
        <v>0</v>
      </c>
      <c r="IQ205" s="51">
        <f t="shared" ref="IQ205" si="3210">+EP205+GQ205</f>
        <v>0</v>
      </c>
      <c r="IR205" s="51">
        <f t="shared" ref="IR205" si="3211">+EQ205+GR205</f>
        <v>0</v>
      </c>
      <c r="IS205" s="51">
        <f t="shared" ref="IS205" si="3212">+ER205+GS205</f>
        <v>0</v>
      </c>
      <c r="IT205" s="51">
        <f t="shared" ref="IT205" si="3213">+ES205+GT205</f>
        <v>0</v>
      </c>
      <c r="IU205" s="51">
        <f t="shared" ref="IU205" si="3214">+ET205+GU205</f>
        <v>0</v>
      </c>
      <c r="IV205" s="51">
        <f t="shared" ref="IV205" si="3215">+EU205+GV205</f>
        <v>0</v>
      </c>
      <c r="IW205" s="51">
        <f t="shared" si="3184"/>
        <v>0</v>
      </c>
      <c r="IX205" s="25">
        <f t="shared" ref="IX205" si="3216">+EW205+GX205</f>
        <v>0</v>
      </c>
      <c r="IY205" s="25">
        <f t="shared" si="3150"/>
        <v>41316</v>
      </c>
      <c r="IZ205" s="25">
        <f t="shared" si="3069"/>
        <v>112680</v>
      </c>
      <c r="JA205" s="25">
        <f t="shared" si="3070"/>
        <v>112680</v>
      </c>
      <c r="JB205" s="25">
        <f t="shared" si="2498"/>
        <v>112680</v>
      </c>
      <c r="JC205" s="25">
        <f t="shared" si="2499"/>
        <v>112680</v>
      </c>
      <c r="JD205" s="25">
        <f t="shared" si="3035"/>
        <v>112680</v>
      </c>
      <c r="JE205" s="25">
        <f t="shared" si="3036"/>
        <v>112680</v>
      </c>
      <c r="JF205" s="25">
        <f t="shared" si="2712"/>
        <v>112680</v>
      </c>
      <c r="JG205" s="25">
        <f t="shared" si="2713"/>
        <v>112680</v>
      </c>
      <c r="JH205" s="25">
        <f t="shared" si="3151"/>
        <v>112680</v>
      </c>
      <c r="JI205" s="25">
        <f t="shared" si="3152"/>
        <v>112680</v>
      </c>
      <c r="JJ205" s="25">
        <f t="shared" si="2916"/>
        <v>112993</v>
      </c>
      <c r="JK205" s="25">
        <f t="shared" si="2917"/>
        <v>122070</v>
      </c>
      <c r="JL205" s="25">
        <f t="shared" si="2912"/>
        <v>122070</v>
      </c>
      <c r="JM205" s="25">
        <f t="shared" si="2913"/>
        <v>122070</v>
      </c>
      <c r="JN205" s="25">
        <f t="shared" si="2338"/>
        <v>122070</v>
      </c>
      <c r="JO205" s="25">
        <f t="shared" si="2339"/>
        <v>122070</v>
      </c>
      <c r="JP205" s="25">
        <f t="shared" si="3113"/>
        <v>122070</v>
      </c>
      <c r="JQ205" s="25">
        <f t="shared" si="3114"/>
        <v>122070</v>
      </c>
      <c r="JR205" s="25">
        <f t="shared" si="3115"/>
        <v>122070</v>
      </c>
      <c r="JS205" s="28">
        <f t="shared" si="2952"/>
        <v>122070</v>
      </c>
      <c r="JT205" s="30">
        <f t="shared" si="2301"/>
        <v>0</v>
      </c>
      <c r="JU205" s="30">
        <f t="shared" si="2302"/>
        <v>0</v>
      </c>
      <c r="JV205" s="30">
        <f t="shared" si="2303"/>
        <v>0</v>
      </c>
      <c r="JW205" s="30">
        <f t="shared" si="2304"/>
        <v>0</v>
      </c>
      <c r="JX205" s="30">
        <f t="shared" si="2305"/>
        <v>0</v>
      </c>
      <c r="JY205" s="30">
        <f t="shared" si="2306"/>
        <v>0</v>
      </c>
      <c r="JZ205" s="30">
        <f t="shared" si="2307"/>
        <v>0</v>
      </c>
      <c r="KA205" s="30">
        <f t="shared" si="2308"/>
        <v>0</v>
      </c>
      <c r="KB205" s="30">
        <f t="shared" si="2309"/>
        <v>0</v>
      </c>
      <c r="KC205" s="30">
        <f t="shared" si="2310"/>
        <v>0</v>
      </c>
      <c r="KD205" s="30">
        <f t="shared" si="2311"/>
        <v>0</v>
      </c>
      <c r="KE205" s="30">
        <f t="shared" si="2312"/>
        <v>0</v>
      </c>
      <c r="KF205" s="30">
        <f t="shared" si="2313"/>
        <v>0</v>
      </c>
      <c r="KG205" s="30">
        <f t="shared" si="2314"/>
        <v>0</v>
      </c>
      <c r="KH205" s="30">
        <f t="shared" si="2315"/>
        <v>0</v>
      </c>
      <c r="KI205" s="30">
        <f t="shared" si="2316"/>
        <v>0</v>
      </c>
      <c r="KJ205" s="30">
        <f t="shared" si="2317"/>
        <v>0</v>
      </c>
      <c r="KK205" s="30">
        <f t="shared" si="2318"/>
        <v>0</v>
      </c>
      <c r="KL205" s="30">
        <f t="shared" si="2319"/>
        <v>0</v>
      </c>
      <c r="KM205" s="30">
        <f t="shared" si="2320"/>
        <v>0</v>
      </c>
      <c r="KN205" s="30">
        <f t="shared" si="2321"/>
        <v>0</v>
      </c>
      <c r="KO205" s="30">
        <f t="shared" si="2322"/>
        <v>0</v>
      </c>
      <c r="KP205" s="30">
        <f t="shared" si="2323"/>
        <v>0</v>
      </c>
      <c r="KQ205" s="30">
        <f t="shared" si="2324"/>
        <v>0</v>
      </c>
      <c r="KR205" s="30">
        <f t="shared" si="2325"/>
        <v>0</v>
      </c>
      <c r="KS205" s="30">
        <f t="shared" si="2326"/>
        <v>0</v>
      </c>
      <c r="KT205" s="30">
        <f t="shared" si="2327"/>
        <v>0</v>
      </c>
      <c r="KU205" s="30">
        <f t="shared" si="2328"/>
        <v>0</v>
      </c>
      <c r="KV205" s="30">
        <f t="shared" si="2329"/>
        <v>0</v>
      </c>
      <c r="KW205" s="30">
        <f t="shared" si="2330"/>
        <v>0</v>
      </c>
      <c r="KX205" s="30">
        <f t="shared" si="2331"/>
        <v>0</v>
      </c>
      <c r="KY205" s="30">
        <f t="shared" si="2332"/>
        <v>0</v>
      </c>
      <c r="KZ205" s="30">
        <f t="shared" si="2333"/>
        <v>44</v>
      </c>
      <c r="LA205" s="30">
        <f t="shared" si="2334"/>
        <v>120</v>
      </c>
      <c r="LB205" s="30">
        <f t="shared" si="2334"/>
        <v>120</v>
      </c>
      <c r="LC205" s="30">
        <f t="shared" si="2334"/>
        <v>120</v>
      </c>
      <c r="LD205" s="30">
        <f t="shared" si="2334"/>
        <v>120</v>
      </c>
      <c r="LE205" s="30">
        <f t="shared" si="2503"/>
        <v>120</v>
      </c>
      <c r="LF205" s="30">
        <f t="shared" si="2503"/>
        <v>120</v>
      </c>
      <c r="LG205" s="30">
        <f t="shared" si="2503"/>
        <v>120</v>
      </c>
      <c r="LH205" s="30">
        <f t="shared" si="2503"/>
        <v>120</v>
      </c>
      <c r="LI205" s="30">
        <f t="shared" si="2503"/>
        <v>120</v>
      </c>
      <c r="LJ205" s="30">
        <f t="shared" si="2747"/>
        <v>120</v>
      </c>
      <c r="LK205" s="30">
        <f t="shared" si="2747"/>
        <v>120.33333333333333</v>
      </c>
      <c r="LL205" s="30">
        <f t="shared" si="2747"/>
        <v>130</v>
      </c>
      <c r="LM205" s="30">
        <f t="shared" si="2747"/>
        <v>130</v>
      </c>
      <c r="LN205" s="30">
        <f t="shared" si="2747"/>
        <v>130</v>
      </c>
      <c r="LO205" s="30">
        <f t="shared" si="2747"/>
        <v>130</v>
      </c>
      <c r="LP205" s="30">
        <f t="shared" si="2747"/>
        <v>130</v>
      </c>
      <c r="LQ205" s="30">
        <f t="shared" si="2747"/>
        <v>130</v>
      </c>
      <c r="LR205" s="30">
        <f t="shared" si="2748"/>
        <v>130</v>
      </c>
      <c r="LS205" s="30">
        <f t="shared" si="2748"/>
        <v>130</v>
      </c>
      <c r="LT205" s="69">
        <f t="shared" si="2953"/>
        <v>130</v>
      </c>
      <c r="LU205" s="40">
        <f t="shared" si="2954"/>
        <v>130</v>
      </c>
      <c r="LV205" s="40">
        <f t="shared" si="2955"/>
        <v>0</v>
      </c>
    </row>
    <row r="206" spans="1:334" x14ac:dyDescent="0.25">
      <c r="A206" s="21">
        <f t="shared" si="3034"/>
        <v>205</v>
      </c>
      <c r="B206" s="22" t="s">
        <v>109</v>
      </c>
      <c r="C206" s="21" t="s">
        <v>627</v>
      </c>
      <c r="D206" s="22" t="s">
        <v>21</v>
      </c>
      <c r="E206" s="23" t="s">
        <v>937</v>
      </c>
      <c r="F206" s="21" t="s">
        <v>1189</v>
      </c>
      <c r="G206" s="23" t="s">
        <v>136</v>
      </c>
      <c r="H206" s="24" t="s">
        <v>21</v>
      </c>
      <c r="I206" s="21" t="s">
        <v>197</v>
      </c>
      <c r="J206" s="94">
        <v>41428</v>
      </c>
      <c r="K206" s="94">
        <v>43159</v>
      </c>
      <c r="L206" s="21" t="s">
        <v>275</v>
      </c>
      <c r="M206" s="51">
        <v>2021</v>
      </c>
      <c r="N206" s="51">
        <v>3375.07</v>
      </c>
      <c r="O206" s="26">
        <v>0</v>
      </c>
      <c r="P206" s="52">
        <v>0</v>
      </c>
      <c r="Q206" s="52">
        <v>0</v>
      </c>
      <c r="R206" s="52">
        <v>2044678</v>
      </c>
      <c r="S206" s="52">
        <v>11755000</v>
      </c>
      <c r="T206" s="51">
        <v>2936000</v>
      </c>
      <c r="U206" s="51">
        <v>4285000</v>
      </c>
      <c r="V206" s="51">
        <v>6681000</v>
      </c>
      <c r="W206" s="51">
        <v>4763000</v>
      </c>
      <c r="X206" s="51">
        <v>5394000</v>
      </c>
      <c r="Y206" s="51">
        <v>4862000</v>
      </c>
      <c r="Z206" s="51">
        <v>5242000</v>
      </c>
      <c r="AA206" s="51">
        <v>5162000</v>
      </c>
      <c r="AB206" s="51">
        <v>6481000</v>
      </c>
      <c r="AC206" s="51">
        <v>7156000</v>
      </c>
      <c r="AD206" s="51">
        <v>8336500</v>
      </c>
      <c r="AE206" s="51">
        <v>18392500</v>
      </c>
      <c r="AF206" s="51">
        <v>7033000</v>
      </c>
      <c r="AG206" s="51">
        <v>16944000</v>
      </c>
      <c r="AH206" s="51">
        <v>20671000</v>
      </c>
      <c r="AI206" s="51">
        <v>14269000</v>
      </c>
      <c r="AJ206" s="51">
        <v>24400000</v>
      </c>
      <c r="AK206" s="51">
        <v>19100000</v>
      </c>
      <c r="AL206" s="51">
        <v>34578165</v>
      </c>
      <c r="AM206" s="51">
        <v>20457614</v>
      </c>
      <c r="AN206" s="51">
        <v>6500000</v>
      </c>
      <c r="AO206" s="51">
        <v>6500000</v>
      </c>
      <c r="AP206" s="51">
        <v>6500000</v>
      </c>
      <c r="AQ206" s="51">
        <v>6500000</v>
      </c>
      <c r="AR206" s="51">
        <v>6500000</v>
      </c>
      <c r="AS206" s="51">
        <v>6500000</v>
      </c>
      <c r="AT206" s="51">
        <v>6500000</v>
      </c>
      <c r="AU206" s="25">
        <v>6500000</v>
      </c>
      <c r="AV206" s="25">
        <v>6500000</v>
      </c>
      <c r="AW206" s="25">
        <v>6500000</v>
      </c>
      <c r="AX206" s="25">
        <v>6500000</v>
      </c>
      <c r="AY206" s="25">
        <v>6500000</v>
      </c>
      <c r="AZ206" s="25">
        <v>15147000</v>
      </c>
      <c r="BA206" s="25">
        <v>15147000</v>
      </c>
      <c r="BB206" s="25">
        <v>15147000</v>
      </c>
      <c r="BC206" s="25">
        <v>15147000</v>
      </c>
      <c r="BD206" s="75">
        <v>15147000</v>
      </c>
      <c r="BE206" s="75">
        <v>15147000</v>
      </c>
      <c r="BF206" s="75">
        <v>15147000</v>
      </c>
      <c r="BG206" s="75">
        <v>15147000</v>
      </c>
      <c r="BH206" s="75">
        <v>15147000</v>
      </c>
      <c r="BI206" s="75">
        <v>16000000</v>
      </c>
      <c r="BJ206" s="75">
        <v>15207369</v>
      </c>
      <c r="BK206" s="75">
        <v>16415941</v>
      </c>
      <c r="BL206" s="75">
        <v>27170621</v>
      </c>
      <c r="BM206" s="75">
        <v>16791367</v>
      </c>
      <c r="BN206" s="75">
        <v>20348367</v>
      </c>
      <c r="BO206" s="75">
        <v>19066891</v>
      </c>
      <c r="BP206" s="28">
        <f t="shared" si="2950"/>
        <v>20844311.5</v>
      </c>
      <c r="BQ206" s="29">
        <f t="shared" si="2596"/>
        <v>0</v>
      </c>
      <c r="BR206" s="29">
        <f t="shared" si="2597"/>
        <v>0</v>
      </c>
      <c r="BS206" s="29">
        <f t="shared" si="2598"/>
        <v>1011.7159821870362</v>
      </c>
      <c r="BT206" s="29">
        <f t="shared" si="2599"/>
        <v>5816.4275111331026</v>
      </c>
      <c r="BU206" s="29">
        <f t="shared" si="2600"/>
        <v>1452.7461652647205</v>
      </c>
      <c r="BV206" s="29">
        <f t="shared" si="2601"/>
        <v>2120.2375061850571</v>
      </c>
      <c r="BW206" s="29">
        <f t="shared" si="2602"/>
        <v>3305.7892132607622</v>
      </c>
      <c r="BX206" s="29">
        <f t="shared" si="2603"/>
        <v>2356.7540821375555</v>
      </c>
      <c r="BY206" s="29">
        <f t="shared" si="2604"/>
        <v>2668.9757545769421</v>
      </c>
      <c r="BZ206" s="29">
        <f t="shared" si="2605"/>
        <v>2405.7397328055417</v>
      </c>
      <c r="CA206" s="29">
        <f t="shared" si="2606"/>
        <v>2593.7654626422564</v>
      </c>
      <c r="CB206" s="29">
        <f t="shared" si="2607"/>
        <v>2554.1810984661061</v>
      </c>
      <c r="CC206" s="29">
        <f t="shared" si="2608"/>
        <v>3206.8283028203859</v>
      </c>
      <c r="CD206" s="29">
        <f t="shared" si="2609"/>
        <v>3540.8213755566553</v>
      </c>
      <c r="CE206" s="29">
        <f t="shared" si="2610"/>
        <v>4124.9381494309746</v>
      </c>
      <c r="CF206" s="29">
        <f t="shared" si="2611"/>
        <v>9100.6927263730831</v>
      </c>
      <c r="CG206" s="29">
        <f t="shared" si="2612"/>
        <v>3479.9604156358237</v>
      </c>
      <c r="CH206" s="29">
        <f t="shared" si="2613"/>
        <v>8383.9683325086589</v>
      </c>
      <c r="CI206" s="29">
        <f t="shared" si="2614"/>
        <v>10228.104898565067</v>
      </c>
      <c r="CJ206" s="29">
        <f t="shared" si="2615"/>
        <v>7060.3661553686297</v>
      </c>
      <c r="CK206" s="29">
        <f t="shared" si="2616"/>
        <v>12073.231073725878</v>
      </c>
      <c r="CL206" s="29">
        <f t="shared" si="2617"/>
        <v>9450.7669470559122</v>
      </c>
      <c r="CM206" s="29">
        <f t="shared" si="2618"/>
        <v>17109.433448787728</v>
      </c>
      <c r="CN206" s="29">
        <f t="shared" si="2619"/>
        <v>10122.520534388916</v>
      </c>
      <c r="CO206" s="29">
        <f t="shared" si="2620"/>
        <v>3216.2295893122218</v>
      </c>
      <c r="CP206" s="29">
        <f t="shared" si="2621"/>
        <v>3216.2295893122218</v>
      </c>
      <c r="CQ206" s="29">
        <f t="shared" si="2622"/>
        <v>3216.2295893122218</v>
      </c>
      <c r="CR206" s="29">
        <f t="shared" si="2592"/>
        <v>3216.2295893122218</v>
      </c>
      <c r="CS206" s="29">
        <f t="shared" si="3185"/>
        <v>3216.2295893122218</v>
      </c>
      <c r="CT206" s="29">
        <f t="shared" si="3185"/>
        <v>3216.2295893122218</v>
      </c>
      <c r="CU206" s="29">
        <f t="shared" si="3185"/>
        <v>3216.2295893122218</v>
      </c>
      <c r="CV206" s="29">
        <f t="shared" si="3185"/>
        <v>3216.2295893122218</v>
      </c>
      <c r="CW206" s="29">
        <f t="shared" si="3185"/>
        <v>3216.2295893122218</v>
      </c>
      <c r="CX206" s="29">
        <f t="shared" si="3185"/>
        <v>3216.2295893122218</v>
      </c>
      <c r="CY206" s="29">
        <f t="shared" si="3185"/>
        <v>3216.2295893122218</v>
      </c>
      <c r="CZ206" s="29">
        <f t="shared" si="3185"/>
        <v>3216.2295893122218</v>
      </c>
      <c r="DA206" s="29">
        <f t="shared" si="3185"/>
        <v>7494.8045522018801</v>
      </c>
      <c r="DB206" s="29">
        <f t="shared" si="3185"/>
        <v>7494.8045522018801</v>
      </c>
      <c r="DC206" s="29">
        <f t="shared" si="3185"/>
        <v>7494.8045522018801</v>
      </c>
      <c r="DD206" s="29">
        <f t="shared" si="3185"/>
        <v>7494.8045522018801</v>
      </c>
      <c r="DE206" s="29">
        <f t="shared" si="2624"/>
        <v>7494.8045522018801</v>
      </c>
      <c r="DF206" s="29">
        <f t="shared" si="2625"/>
        <v>7494.8045522018801</v>
      </c>
      <c r="DG206" s="29">
        <f t="shared" si="2626"/>
        <v>7494.8045522018801</v>
      </c>
      <c r="DH206" s="29">
        <f t="shared" si="2627"/>
        <v>7494.8045522018801</v>
      </c>
      <c r="DI206" s="29">
        <f t="shared" si="2628"/>
        <v>7494.8045522018801</v>
      </c>
      <c r="DJ206" s="29">
        <f t="shared" si="2629"/>
        <v>7916.8728352300841</v>
      </c>
      <c r="DK206" s="29">
        <f t="shared" si="2629"/>
        <v>7524.6754082137559</v>
      </c>
      <c r="DL206" s="29">
        <f t="shared" si="2629"/>
        <v>8122.682335477486</v>
      </c>
      <c r="DM206" s="29">
        <f t="shared" si="2629"/>
        <v>13444.146956952003</v>
      </c>
      <c r="DN206" s="29">
        <f t="shared" si="2746"/>
        <v>8308.4448292924299</v>
      </c>
      <c r="DO206" s="29">
        <f t="shared" si="2746"/>
        <v>10068.464621474517</v>
      </c>
      <c r="DP206" s="29">
        <f t="shared" si="2746"/>
        <v>9434.3844631370612</v>
      </c>
      <c r="DQ206" s="105">
        <f t="shared" si="2630"/>
        <v>10313.860217714004</v>
      </c>
      <c r="DR206" s="51"/>
      <c r="DS206" s="51"/>
      <c r="DT206" s="51">
        <v>193667</v>
      </c>
      <c r="DU206" s="51">
        <v>207500</v>
      </c>
      <c r="DV206" s="51">
        <v>207500</v>
      </c>
      <c r="DW206" s="51">
        <v>207500</v>
      </c>
      <c r="DX206" s="51">
        <v>207500</v>
      </c>
      <c r="DY206" s="51">
        <v>207500</v>
      </c>
      <c r="DZ206" s="51">
        <v>207500</v>
      </c>
      <c r="EA206" s="51">
        <v>220833</v>
      </c>
      <c r="EB206" s="51">
        <v>257500</v>
      </c>
      <c r="EC206" s="51">
        <v>257500</v>
      </c>
      <c r="ED206" s="51">
        <v>257500</v>
      </c>
      <c r="EE206" s="51">
        <v>257500</v>
      </c>
      <c r="EF206" s="51">
        <v>257500</v>
      </c>
      <c r="EG206" s="51">
        <v>257500</v>
      </c>
      <c r="EH206" s="51">
        <v>257500</v>
      </c>
      <c r="EI206" s="51">
        <v>257500</v>
      </c>
      <c r="EJ206" s="51">
        <v>257500</v>
      </c>
      <c r="EK206" s="51">
        <v>257500</v>
      </c>
      <c r="EL206" s="51">
        <v>257500</v>
      </c>
      <c r="EM206" s="51">
        <v>270833</v>
      </c>
      <c r="EN206" s="51">
        <v>307500</v>
      </c>
      <c r="EO206" s="51">
        <v>307500</v>
      </c>
      <c r="EP206" s="51">
        <v>307500</v>
      </c>
      <c r="EQ206" s="51">
        <v>307500</v>
      </c>
      <c r="ER206" s="51">
        <v>307500</v>
      </c>
      <c r="ES206" s="25">
        <v>307500</v>
      </c>
      <c r="ET206" s="25">
        <v>307500</v>
      </c>
      <c r="EU206" s="25">
        <v>307500</v>
      </c>
      <c r="EV206" s="25">
        <v>307500</v>
      </c>
      <c r="EW206" s="25">
        <v>307500</v>
      </c>
      <c r="EX206" s="25">
        <v>307500</v>
      </c>
      <c r="EY206" s="25">
        <v>307500</v>
      </c>
      <c r="EZ206" s="25">
        <v>307500</v>
      </c>
      <c r="FA206" s="25">
        <v>307500</v>
      </c>
      <c r="FB206" s="25">
        <v>307500</v>
      </c>
      <c r="FC206" s="25">
        <v>307500</v>
      </c>
      <c r="FD206" s="25">
        <v>325500</v>
      </c>
      <c r="FE206" s="25">
        <v>325500</v>
      </c>
      <c r="FF206" s="25">
        <v>325500</v>
      </c>
      <c r="FG206" s="25">
        <v>325500</v>
      </c>
      <c r="FH206" s="25">
        <v>325500</v>
      </c>
      <c r="FI206" s="25">
        <v>325500</v>
      </c>
      <c r="FJ206" s="25">
        <v>325500</v>
      </c>
      <c r="FK206" s="25">
        <v>325500</v>
      </c>
      <c r="FL206" s="25">
        <v>325500</v>
      </c>
      <c r="FM206" s="25">
        <v>325500</v>
      </c>
      <c r="FN206" s="25">
        <v>325500</v>
      </c>
      <c r="FO206" s="25">
        <v>325500</v>
      </c>
      <c r="FP206" s="25">
        <v>345500</v>
      </c>
      <c r="FQ206" s="75">
        <v>345500</v>
      </c>
      <c r="FR206" s="28">
        <f t="shared" si="2951"/>
        <v>335500</v>
      </c>
      <c r="FS206" s="51">
        <v>0</v>
      </c>
      <c r="FT206" s="51">
        <v>0</v>
      </c>
      <c r="FU206" s="51">
        <v>0</v>
      </c>
      <c r="FV206" s="51">
        <v>0</v>
      </c>
      <c r="FW206" s="51">
        <v>0</v>
      </c>
      <c r="FX206" s="51">
        <v>0</v>
      </c>
      <c r="FY206" s="51">
        <v>0</v>
      </c>
      <c r="FZ206" s="51">
        <v>0</v>
      </c>
      <c r="GA206" s="51">
        <v>0</v>
      </c>
      <c r="GB206" s="51">
        <v>0</v>
      </c>
      <c r="GC206" s="51">
        <v>0</v>
      </c>
      <c r="GD206" s="51">
        <v>0</v>
      </c>
      <c r="GE206" s="51">
        <v>0</v>
      </c>
      <c r="GF206" s="51">
        <v>0</v>
      </c>
      <c r="GG206" s="51">
        <v>0</v>
      </c>
      <c r="GH206" s="51">
        <v>0</v>
      </c>
      <c r="GI206" s="51">
        <v>0</v>
      </c>
      <c r="GJ206" s="51">
        <v>0</v>
      </c>
      <c r="GK206" s="51">
        <v>0</v>
      </c>
      <c r="GL206" s="51">
        <v>0</v>
      </c>
      <c r="GM206" s="51">
        <v>0</v>
      </c>
      <c r="GN206" s="51">
        <v>0</v>
      </c>
      <c r="GO206" s="51">
        <v>0</v>
      </c>
      <c r="GP206" s="51">
        <v>0</v>
      </c>
      <c r="GQ206" s="25">
        <v>0</v>
      </c>
      <c r="GR206" s="25">
        <v>0</v>
      </c>
      <c r="GS206" s="25">
        <v>0</v>
      </c>
      <c r="GT206" s="25">
        <v>0</v>
      </c>
      <c r="GU206" s="25">
        <v>0</v>
      </c>
      <c r="GV206" s="25">
        <v>0</v>
      </c>
      <c r="GW206" s="25">
        <v>0</v>
      </c>
      <c r="GX206" s="25">
        <v>0</v>
      </c>
      <c r="GY206" s="25">
        <v>0</v>
      </c>
      <c r="GZ206" s="25">
        <v>0</v>
      </c>
      <c r="HA206" s="25">
        <v>0</v>
      </c>
      <c r="HB206" s="25">
        <v>0</v>
      </c>
      <c r="HC206" s="75">
        <v>0</v>
      </c>
      <c r="HD206" s="75">
        <v>0</v>
      </c>
      <c r="HE206" s="75">
        <v>0</v>
      </c>
      <c r="HF206" s="75">
        <v>0</v>
      </c>
      <c r="HG206" s="75">
        <v>0</v>
      </c>
      <c r="HH206" s="75">
        <v>0</v>
      </c>
      <c r="HI206" s="75">
        <v>0</v>
      </c>
      <c r="HJ206" s="75">
        <v>0</v>
      </c>
      <c r="HK206" s="75">
        <v>0</v>
      </c>
      <c r="HL206" s="75">
        <v>0</v>
      </c>
      <c r="HM206" s="75">
        <v>0</v>
      </c>
      <c r="HN206" s="75">
        <v>0</v>
      </c>
      <c r="HO206" s="75">
        <v>0</v>
      </c>
      <c r="HP206" s="75">
        <v>0</v>
      </c>
      <c r="HQ206" s="75">
        <v>0</v>
      </c>
      <c r="HR206" s="75">
        <v>0</v>
      </c>
      <c r="HS206" s="51">
        <f t="shared" si="2470"/>
        <v>0</v>
      </c>
      <c r="HT206" s="51">
        <f t="shared" si="2471"/>
        <v>0</v>
      </c>
      <c r="HU206" s="51">
        <f t="shared" si="2472"/>
        <v>193667</v>
      </c>
      <c r="HV206" s="51">
        <f t="shared" si="2473"/>
        <v>207500</v>
      </c>
      <c r="HW206" s="51">
        <f t="shared" si="2474"/>
        <v>207500</v>
      </c>
      <c r="HX206" s="51">
        <f t="shared" si="2475"/>
        <v>207500</v>
      </c>
      <c r="HY206" s="51">
        <f t="shared" si="2476"/>
        <v>207500</v>
      </c>
      <c r="HZ206" s="51">
        <f t="shared" si="2477"/>
        <v>207500</v>
      </c>
      <c r="IA206" s="51">
        <f t="shared" si="2478"/>
        <v>207500</v>
      </c>
      <c r="IB206" s="51">
        <f t="shared" si="2479"/>
        <v>220833</v>
      </c>
      <c r="IC206" s="51">
        <f t="shared" si="2480"/>
        <v>257500</v>
      </c>
      <c r="ID206" s="51">
        <f t="shared" si="2481"/>
        <v>257500</v>
      </c>
      <c r="IE206" s="51">
        <f t="shared" si="2482"/>
        <v>257500</v>
      </c>
      <c r="IF206" s="51">
        <f t="shared" si="2483"/>
        <v>257500</v>
      </c>
      <c r="IG206" s="51">
        <f t="shared" si="2484"/>
        <v>257500</v>
      </c>
      <c r="IH206" s="51">
        <f t="shared" si="2485"/>
        <v>257500</v>
      </c>
      <c r="II206" s="51">
        <f t="shared" si="2486"/>
        <v>257500</v>
      </c>
      <c r="IJ206" s="51">
        <f t="shared" si="2487"/>
        <v>257500</v>
      </c>
      <c r="IK206" s="51">
        <f t="shared" si="2488"/>
        <v>257500</v>
      </c>
      <c r="IL206" s="51">
        <f t="shared" si="2489"/>
        <v>257500</v>
      </c>
      <c r="IM206" s="51">
        <f t="shared" si="2490"/>
        <v>257500</v>
      </c>
      <c r="IN206" s="51">
        <f t="shared" si="2491"/>
        <v>270833</v>
      </c>
      <c r="IO206" s="51">
        <f t="shared" si="2492"/>
        <v>307500</v>
      </c>
      <c r="IP206" s="51">
        <f t="shared" si="2493"/>
        <v>307500</v>
      </c>
      <c r="IQ206" s="51">
        <f t="shared" si="2631"/>
        <v>307500</v>
      </c>
      <c r="IR206" s="51">
        <f t="shared" si="2632"/>
        <v>307500</v>
      </c>
      <c r="IS206" s="51">
        <f t="shared" si="2914"/>
        <v>307500</v>
      </c>
      <c r="IT206" s="51">
        <f t="shared" si="2915"/>
        <v>307500</v>
      </c>
      <c r="IU206" s="51">
        <f t="shared" si="2342"/>
        <v>307500</v>
      </c>
      <c r="IV206" s="51">
        <f t="shared" si="2343"/>
        <v>307500</v>
      </c>
      <c r="IW206" s="51">
        <f t="shared" si="3184"/>
        <v>307500</v>
      </c>
      <c r="IX206" s="25">
        <f t="shared" si="2344"/>
        <v>307500</v>
      </c>
      <c r="IY206" s="25">
        <f t="shared" si="3150"/>
        <v>307500</v>
      </c>
      <c r="IZ206" s="25">
        <f t="shared" si="3069"/>
        <v>307500</v>
      </c>
      <c r="JA206" s="25">
        <f t="shared" si="3070"/>
        <v>307500</v>
      </c>
      <c r="JB206" s="25">
        <f t="shared" si="2498"/>
        <v>307500</v>
      </c>
      <c r="JC206" s="25">
        <f t="shared" si="2499"/>
        <v>307500</v>
      </c>
      <c r="JD206" s="25">
        <f t="shared" si="3035"/>
        <v>307500</v>
      </c>
      <c r="JE206" s="25">
        <f t="shared" si="3036"/>
        <v>325500</v>
      </c>
      <c r="JF206" s="25">
        <f t="shared" si="2712"/>
        <v>325500</v>
      </c>
      <c r="JG206" s="25">
        <f t="shared" si="2713"/>
        <v>325500</v>
      </c>
      <c r="JH206" s="25">
        <f t="shared" si="3151"/>
        <v>325500</v>
      </c>
      <c r="JI206" s="25">
        <f t="shared" si="3152"/>
        <v>325500</v>
      </c>
      <c r="JJ206" s="25">
        <f t="shared" si="2916"/>
        <v>325500</v>
      </c>
      <c r="JK206" s="25">
        <f t="shared" si="2917"/>
        <v>325500</v>
      </c>
      <c r="JL206" s="25">
        <f t="shared" si="2912"/>
        <v>325500</v>
      </c>
      <c r="JM206" s="25">
        <f t="shared" si="2913"/>
        <v>325500</v>
      </c>
      <c r="JN206" s="25">
        <f t="shared" si="2338"/>
        <v>325500</v>
      </c>
      <c r="JO206" s="25">
        <f t="shared" si="2339"/>
        <v>325500</v>
      </c>
      <c r="JP206" s="25">
        <f t="shared" si="3113"/>
        <v>325500</v>
      </c>
      <c r="JQ206" s="25">
        <f t="shared" si="3114"/>
        <v>345500</v>
      </c>
      <c r="JR206" s="25">
        <f t="shared" si="3115"/>
        <v>345500</v>
      </c>
      <c r="JS206" s="28">
        <f t="shared" si="2952"/>
        <v>335500</v>
      </c>
      <c r="JT206" s="30">
        <f t="shared" si="2301"/>
        <v>0</v>
      </c>
      <c r="JU206" s="30">
        <f t="shared" si="2302"/>
        <v>0</v>
      </c>
      <c r="JV206" s="30">
        <f t="shared" si="2303"/>
        <v>57.381624677414095</v>
      </c>
      <c r="JW206" s="30">
        <f t="shared" si="2304"/>
        <v>61.480206336461166</v>
      </c>
      <c r="JX206" s="30">
        <f t="shared" si="2305"/>
        <v>61.480206336461166</v>
      </c>
      <c r="JY206" s="30">
        <f t="shared" si="2306"/>
        <v>61.480206336461166</v>
      </c>
      <c r="JZ206" s="30">
        <f t="shared" si="2307"/>
        <v>61.480206336461166</v>
      </c>
      <c r="KA206" s="30">
        <f t="shared" si="2308"/>
        <v>61.480206336461166</v>
      </c>
      <c r="KB206" s="30">
        <f t="shared" si="2309"/>
        <v>61.480206336461166</v>
      </c>
      <c r="KC206" s="30">
        <f t="shared" si="2310"/>
        <v>65.430642919998689</v>
      </c>
      <c r="KD206" s="30">
        <f t="shared" si="2311"/>
        <v>76.294713887415668</v>
      </c>
      <c r="KE206" s="30">
        <f t="shared" si="2312"/>
        <v>76.294713887415668</v>
      </c>
      <c r="KF206" s="30">
        <f t="shared" si="2313"/>
        <v>76.294713887415668</v>
      </c>
      <c r="KG206" s="30">
        <f t="shared" si="2314"/>
        <v>76.294713887415668</v>
      </c>
      <c r="KH206" s="30">
        <f t="shared" si="2315"/>
        <v>76.294713887415668</v>
      </c>
      <c r="KI206" s="30">
        <f t="shared" si="2316"/>
        <v>76.294713887415668</v>
      </c>
      <c r="KJ206" s="30">
        <f t="shared" si="2317"/>
        <v>76.294713887415668</v>
      </c>
      <c r="KK206" s="30">
        <f t="shared" si="2318"/>
        <v>76.294713887415668</v>
      </c>
      <c r="KL206" s="30">
        <f t="shared" si="2319"/>
        <v>76.294713887415668</v>
      </c>
      <c r="KM206" s="30">
        <f t="shared" si="2320"/>
        <v>76.294713887415668</v>
      </c>
      <c r="KN206" s="30">
        <f t="shared" si="2321"/>
        <v>76.294713887415668</v>
      </c>
      <c r="KO206" s="30">
        <f t="shared" si="2322"/>
        <v>80.245150470953192</v>
      </c>
      <c r="KP206" s="30">
        <f t="shared" si="2323"/>
        <v>91.109221438370156</v>
      </c>
      <c r="KQ206" s="30">
        <f t="shared" si="2324"/>
        <v>91.109221438370156</v>
      </c>
      <c r="KR206" s="30">
        <f t="shared" si="2325"/>
        <v>91.109221438370156</v>
      </c>
      <c r="KS206" s="30">
        <f t="shared" si="2326"/>
        <v>91.109221438370156</v>
      </c>
      <c r="KT206" s="30">
        <f t="shared" si="2327"/>
        <v>91.109221438370156</v>
      </c>
      <c r="KU206" s="30">
        <f t="shared" si="2328"/>
        <v>91.109221438370156</v>
      </c>
      <c r="KV206" s="30">
        <f t="shared" si="2329"/>
        <v>91.109221438370156</v>
      </c>
      <c r="KW206" s="30">
        <f t="shared" si="2330"/>
        <v>91.109221438370156</v>
      </c>
      <c r="KX206" s="30">
        <f t="shared" si="2331"/>
        <v>91.109221438370156</v>
      </c>
      <c r="KY206" s="30">
        <f t="shared" si="2332"/>
        <v>91.109221438370156</v>
      </c>
      <c r="KZ206" s="30">
        <f t="shared" si="2333"/>
        <v>91.109221438370156</v>
      </c>
      <c r="LA206" s="30">
        <f t="shared" si="2334"/>
        <v>91.109221438370156</v>
      </c>
      <c r="LB206" s="30">
        <f t="shared" si="2334"/>
        <v>91.109221438370156</v>
      </c>
      <c r="LC206" s="30">
        <f t="shared" si="2334"/>
        <v>91.109221438370156</v>
      </c>
      <c r="LD206" s="30">
        <f t="shared" si="2334"/>
        <v>91.109221438370156</v>
      </c>
      <c r="LE206" s="30">
        <f t="shared" si="2503"/>
        <v>91.109221438370156</v>
      </c>
      <c r="LF206" s="30">
        <f t="shared" si="2503"/>
        <v>96.442444156713776</v>
      </c>
      <c r="LG206" s="30">
        <f t="shared" si="2503"/>
        <v>96.442444156713776</v>
      </c>
      <c r="LH206" s="30">
        <f t="shared" si="2503"/>
        <v>96.442444156713776</v>
      </c>
      <c r="LI206" s="30">
        <f t="shared" si="2503"/>
        <v>96.442444156713776</v>
      </c>
      <c r="LJ206" s="30">
        <f t="shared" si="2747"/>
        <v>96.442444156713776</v>
      </c>
      <c r="LK206" s="30">
        <f t="shared" si="2747"/>
        <v>96.442444156713776</v>
      </c>
      <c r="LL206" s="30">
        <f t="shared" si="2747"/>
        <v>96.442444156713776</v>
      </c>
      <c r="LM206" s="30">
        <f t="shared" si="2747"/>
        <v>96.442444156713776</v>
      </c>
      <c r="LN206" s="30">
        <f t="shared" si="2747"/>
        <v>96.442444156713776</v>
      </c>
      <c r="LO206" s="30">
        <f t="shared" si="2747"/>
        <v>96.442444156713776</v>
      </c>
      <c r="LP206" s="30">
        <f t="shared" si="2747"/>
        <v>96.442444156713776</v>
      </c>
      <c r="LQ206" s="30">
        <f t="shared" si="2747"/>
        <v>96.442444156713776</v>
      </c>
      <c r="LR206" s="30">
        <f t="shared" si="2748"/>
        <v>102.36824717709558</v>
      </c>
      <c r="LS206" s="30">
        <f t="shared" si="2748"/>
        <v>102.36824717709558</v>
      </c>
      <c r="LT206" s="69">
        <f t="shared" si="2953"/>
        <v>99.40534566690468</v>
      </c>
      <c r="LU206" s="40">
        <f t="shared" si="2954"/>
        <v>102.36824717709558</v>
      </c>
      <c r="LV206" s="40">
        <f t="shared" si="2955"/>
        <v>0</v>
      </c>
    </row>
    <row r="207" spans="1:334" x14ac:dyDescent="0.25">
      <c r="A207" s="21">
        <f t="shared" si="3034"/>
        <v>206</v>
      </c>
      <c r="B207" s="22" t="s">
        <v>109</v>
      </c>
      <c r="C207" s="21" t="s">
        <v>628</v>
      </c>
      <c r="D207" s="22" t="s">
        <v>7</v>
      </c>
      <c r="E207" s="23" t="s">
        <v>938</v>
      </c>
      <c r="F207" s="21" t="s">
        <v>1190</v>
      </c>
      <c r="G207" s="23" t="s">
        <v>137</v>
      </c>
      <c r="H207" s="24" t="s">
        <v>281</v>
      </c>
      <c r="I207" s="21" t="s">
        <v>196</v>
      </c>
      <c r="J207" s="94">
        <v>41297</v>
      </c>
      <c r="K207" s="94">
        <v>43091</v>
      </c>
      <c r="L207" s="21" t="s">
        <v>275</v>
      </c>
      <c r="M207" s="51">
        <v>769</v>
      </c>
      <c r="N207" s="51">
        <v>1284</v>
      </c>
      <c r="O207" s="26">
        <v>0.15</v>
      </c>
      <c r="P207" s="52">
        <v>397331.01</v>
      </c>
      <c r="Q207" s="52">
        <v>398522.1999999999</v>
      </c>
      <c r="R207" s="52">
        <v>372869.8</v>
      </c>
      <c r="S207" s="52">
        <v>557056.2699999999</v>
      </c>
      <c r="T207" s="51">
        <v>693717.97</v>
      </c>
      <c r="U207" s="51">
        <v>809086.74999999953</v>
      </c>
      <c r="V207" s="51">
        <v>729584.18</v>
      </c>
      <c r="W207" s="51">
        <v>435997</v>
      </c>
      <c r="X207" s="51">
        <v>833807.56</v>
      </c>
      <c r="Y207" s="51">
        <v>688781</v>
      </c>
      <c r="Z207" s="51">
        <v>370427.89</v>
      </c>
      <c r="AA207" s="51">
        <v>576518.47</v>
      </c>
      <c r="AB207" s="51">
        <v>713462.10000000009</v>
      </c>
      <c r="AC207" s="51">
        <v>783202.19999999984</v>
      </c>
      <c r="AD207" s="51">
        <v>699920</v>
      </c>
      <c r="AE207" s="51">
        <v>1063167.3400000001</v>
      </c>
      <c r="AF207" s="51">
        <v>639944</v>
      </c>
      <c r="AG207" s="51">
        <v>531387.57999999996</v>
      </c>
      <c r="AH207" s="51">
        <v>808861</v>
      </c>
      <c r="AI207" s="51">
        <v>719380</v>
      </c>
      <c r="AJ207" s="51">
        <v>955657</v>
      </c>
      <c r="AK207" s="51">
        <v>941343</v>
      </c>
      <c r="AL207" s="51">
        <v>509901</v>
      </c>
      <c r="AM207" s="51">
        <v>852031.17</v>
      </c>
      <c r="AN207" s="51">
        <v>1080602.5</v>
      </c>
      <c r="AO207" s="51">
        <v>1062342</v>
      </c>
      <c r="AP207" s="51">
        <v>614367.38</v>
      </c>
      <c r="AQ207" s="51">
        <v>1288062</v>
      </c>
      <c r="AR207" s="51">
        <v>960012</v>
      </c>
      <c r="AS207" s="51">
        <v>742573.03</v>
      </c>
      <c r="AT207" s="51">
        <v>1044901.31</v>
      </c>
      <c r="AU207" s="25">
        <v>1014798.476184651</v>
      </c>
      <c r="AV207" s="25">
        <v>875617.8000395773</v>
      </c>
      <c r="AW207" s="25">
        <v>1896336.2191861013</v>
      </c>
      <c r="AX207" s="25">
        <v>728209.55623743008</v>
      </c>
      <c r="AY207" s="25">
        <v>923946</v>
      </c>
      <c r="AZ207" s="25">
        <v>939819.96</v>
      </c>
      <c r="BA207" s="25">
        <v>836958.08</v>
      </c>
      <c r="BB207" s="25">
        <v>775428.45</v>
      </c>
      <c r="BC207" s="25">
        <v>1301098.57</v>
      </c>
      <c r="BD207" s="75">
        <v>904339.05</v>
      </c>
      <c r="BE207" s="75">
        <v>969065.55</v>
      </c>
      <c r="BF207" s="75">
        <v>1312224.42</v>
      </c>
      <c r="BG207" s="75">
        <v>743242.33</v>
      </c>
      <c r="BH207" s="75">
        <v>1451056.21</v>
      </c>
      <c r="BI207" s="75">
        <v>1045192.33</v>
      </c>
      <c r="BJ207" s="75">
        <v>806332.17</v>
      </c>
      <c r="BK207" s="75">
        <v>948261.63</v>
      </c>
      <c r="BL207" s="75">
        <v>1168946.6299999999</v>
      </c>
      <c r="BM207" s="75">
        <v>1066858.78</v>
      </c>
      <c r="BN207" s="75">
        <v>972161.41</v>
      </c>
      <c r="BO207" s="75">
        <v>1077094.19</v>
      </c>
      <c r="BP207" s="28">
        <f t="shared" si="2950"/>
        <v>1071265.2524999999</v>
      </c>
      <c r="BQ207" s="29">
        <f t="shared" si="2596"/>
        <v>516.68531859557868</v>
      </c>
      <c r="BR207" s="29">
        <f t="shared" si="2597"/>
        <v>518.23433029908961</v>
      </c>
      <c r="BS207" s="29">
        <f t="shared" si="2598"/>
        <v>484.87620286085826</v>
      </c>
      <c r="BT207" s="29">
        <f t="shared" si="2599"/>
        <v>724.39046814044195</v>
      </c>
      <c r="BU207" s="29">
        <f t="shared" si="2600"/>
        <v>902.1039921976593</v>
      </c>
      <c r="BV207" s="29">
        <f t="shared" si="2601"/>
        <v>1052.1284135240567</v>
      </c>
      <c r="BW207" s="29">
        <f t="shared" si="2602"/>
        <v>948.74405721716516</v>
      </c>
      <c r="BX207" s="29">
        <f t="shared" si="2603"/>
        <v>566.96618985695704</v>
      </c>
      <c r="BY207" s="29">
        <f t="shared" si="2604"/>
        <v>1084.2751105331599</v>
      </c>
      <c r="BZ207" s="29">
        <f t="shared" si="2605"/>
        <v>895.68400520156047</v>
      </c>
      <c r="CA207" s="29">
        <f t="shared" si="2606"/>
        <v>481.70076723016905</v>
      </c>
      <c r="CB207" s="29">
        <f t="shared" si="2607"/>
        <v>749.69892067620287</v>
      </c>
      <c r="CC207" s="29">
        <f t="shared" si="2608"/>
        <v>927.77906371911581</v>
      </c>
      <c r="CD207" s="29">
        <f t="shared" si="2609"/>
        <v>1018.4684005201558</v>
      </c>
      <c r="CE207" s="29">
        <f t="shared" si="2610"/>
        <v>910.16905071521455</v>
      </c>
      <c r="CF207" s="29">
        <f t="shared" si="2611"/>
        <v>1382.5323016905072</v>
      </c>
      <c r="CG207" s="29">
        <f t="shared" si="2612"/>
        <v>832.17685305591681</v>
      </c>
      <c r="CH207" s="29">
        <f t="shared" si="2613"/>
        <v>691.01115734720406</v>
      </c>
      <c r="CI207" s="29">
        <f t="shared" si="2614"/>
        <v>1051.8348504551366</v>
      </c>
      <c r="CJ207" s="29">
        <f t="shared" si="2615"/>
        <v>935.47464239271778</v>
      </c>
      <c r="CK207" s="29">
        <f t="shared" si="2616"/>
        <v>1242.7269180754226</v>
      </c>
      <c r="CL207" s="29">
        <f t="shared" si="2617"/>
        <v>1224.113133940182</v>
      </c>
      <c r="CM207" s="29">
        <f t="shared" si="2618"/>
        <v>663.07022106631985</v>
      </c>
      <c r="CN207" s="29">
        <f t="shared" si="2619"/>
        <v>1107.9729128738622</v>
      </c>
      <c r="CO207" s="29">
        <f t="shared" si="2620"/>
        <v>1405.2048114434331</v>
      </c>
      <c r="CP207" s="29">
        <f t="shared" si="2621"/>
        <v>1381.4590377113134</v>
      </c>
      <c r="CQ207" s="29">
        <f t="shared" si="2622"/>
        <v>798.91726918075426</v>
      </c>
      <c r="CR207" s="29">
        <f t="shared" si="2592"/>
        <v>1674.9830949284785</v>
      </c>
      <c r="CS207" s="29">
        <f t="shared" si="3185"/>
        <v>1248.3901170351105</v>
      </c>
      <c r="CT207" s="29">
        <f t="shared" si="3185"/>
        <v>965.63462938881673</v>
      </c>
      <c r="CU207" s="29">
        <f t="shared" si="3185"/>
        <v>1358.7793368010405</v>
      </c>
      <c r="CV207" s="29">
        <f t="shared" si="3185"/>
        <v>1319.6339092128101</v>
      </c>
      <c r="CW207" s="29">
        <f t="shared" si="3185"/>
        <v>1138.6447334714919</v>
      </c>
      <c r="CX207" s="29">
        <f t="shared" si="3185"/>
        <v>2465.9768780053332</v>
      </c>
      <c r="CY207" s="29">
        <f t="shared" si="3185"/>
        <v>946.95651006167759</v>
      </c>
      <c r="CZ207" s="29">
        <f t="shared" si="3185"/>
        <v>1201.4902470741222</v>
      </c>
      <c r="DA207" s="29">
        <f t="shared" si="3185"/>
        <v>1222.1325877763329</v>
      </c>
      <c r="DB207" s="29">
        <f t="shared" si="3185"/>
        <v>1088.3720156046813</v>
      </c>
      <c r="DC207" s="29">
        <f t="shared" si="3185"/>
        <v>1008.3594928478543</v>
      </c>
      <c r="DD207" s="29">
        <f t="shared" si="3185"/>
        <v>1691.935721716515</v>
      </c>
      <c r="DE207" s="29">
        <f t="shared" si="2624"/>
        <v>1175.9935630689208</v>
      </c>
      <c r="DF207" s="29">
        <f t="shared" si="2625"/>
        <v>1260.1632639791937</v>
      </c>
      <c r="DG207" s="29">
        <f t="shared" si="2626"/>
        <v>1706.40366710013</v>
      </c>
      <c r="DH207" s="29">
        <f t="shared" si="2627"/>
        <v>966.50498049414819</v>
      </c>
      <c r="DI207" s="29">
        <f t="shared" si="2628"/>
        <v>1886.9391547464238</v>
      </c>
      <c r="DJ207" s="29">
        <f t="shared" si="2629"/>
        <v>1359.1577763328999</v>
      </c>
      <c r="DK207" s="29">
        <f t="shared" si="2629"/>
        <v>1048.5463849154746</v>
      </c>
      <c r="DL207" s="29">
        <f t="shared" si="2629"/>
        <v>1233.1100520156047</v>
      </c>
      <c r="DM207" s="29">
        <f t="shared" si="2629"/>
        <v>1520.0866449934979</v>
      </c>
      <c r="DN207" s="29">
        <f t="shared" si="2746"/>
        <v>1387.3326137841352</v>
      </c>
      <c r="DO207" s="29">
        <f t="shared" si="2746"/>
        <v>1264.1890897269182</v>
      </c>
      <c r="DP207" s="29">
        <f t="shared" si="2746"/>
        <v>1400.6426397919374</v>
      </c>
      <c r="DQ207" s="105">
        <f t="shared" si="2630"/>
        <v>1393.0627470741222</v>
      </c>
      <c r="DR207" s="51">
        <v>192600</v>
      </c>
      <c r="DS207" s="51">
        <v>192600</v>
      </c>
      <c r="DT207" s="51">
        <v>192600</v>
      </c>
      <c r="DU207" s="51">
        <v>192600</v>
      </c>
      <c r="DV207" s="51">
        <v>192600</v>
      </c>
      <c r="DW207" s="51">
        <v>192600</v>
      </c>
      <c r="DX207" s="51">
        <v>192600</v>
      </c>
      <c r="DY207" s="51">
        <v>192600</v>
      </c>
      <c r="DZ207" s="51">
        <v>192600</v>
      </c>
      <c r="EA207" s="51">
        <v>194312</v>
      </c>
      <c r="EB207" s="51">
        <v>199020</v>
      </c>
      <c r="EC207" s="51">
        <v>199020</v>
      </c>
      <c r="ED207" s="51">
        <v>199020</v>
      </c>
      <c r="EE207" s="51">
        <v>199020</v>
      </c>
      <c r="EF207" s="51">
        <v>199020</v>
      </c>
      <c r="EG207" s="51">
        <v>199020</v>
      </c>
      <c r="EH207" s="51">
        <v>199020</v>
      </c>
      <c r="EI207" s="51">
        <v>199020</v>
      </c>
      <c r="EJ207" s="51">
        <v>199020</v>
      </c>
      <c r="EK207" s="51">
        <v>199020</v>
      </c>
      <c r="EL207" s="51">
        <v>199020</v>
      </c>
      <c r="EM207" s="51">
        <v>202444</v>
      </c>
      <c r="EN207" s="51">
        <v>211860</v>
      </c>
      <c r="EO207" s="51">
        <v>211860</v>
      </c>
      <c r="EP207" s="51">
        <v>211860</v>
      </c>
      <c r="EQ207" s="51">
        <v>211860</v>
      </c>
      <c r="ER207" s="51">
        <v>211860</v>
      </c>
      <c r="ES207" s="25">
        <v>211860</v>
      </c>
      <c r="ET207" s="25">
        <v>211860</v>
      </c>
      <c r="EU207" s="25">
        <v>211860</v>
      </c>
      <c r="EV207" s="25">
        <v>211860</v>
      </c>
      <c r="EW207" s="25">
        <v>211860</v>
      </c>
      <c r="EX207" s="25">
        <v>211860</v>
      </c>
      <c r="EY207" s="25">
        <v>220334</v>
      </c>
      <c r="EZ207" s="25">
        <v>243639</v>
      </c>
      <c r="FA207" s="25">
        <v>243639</v>
      </c>
      <c r="FB207" s="25">
        <v>243639</v>
      </c>
      <c r="FC207" s="25">
        <v>243639</v>
      </c>
      <c r="FD207" s="25">
        <v>243639</v>
      </c>
      <c r="FE207" s="25">
        <v>243639</v>
      </c>
      <c r="FF207" s="25">
        <v>243639</v>
      </c>
      <c r="FG207" s="25">
        <v>243639</v>
      </c>
      <c r="FH207" s="25">
        <v>243639</v>
      </c>
      <c r="FI207" s="25">
        <v>243639</v>
      </c>
      <c r="FJ207" s="25">
        <v>243639</v>
      </c>
      <c r="FK207" s="25">
        <v>243639</v>
      </c>
      <c r="FL207" s="25">
        <v>243639</v>
      </c>
      <c r="FM207" s="25">
        <v>243639</v>
      </c>
      <c r="FN207" s="25">
        <v>243639</v>
      </c>
      <c r="FO207" s="25">
        <v>243639</v>
      </c>
      <c r="FP207" s="25">
        <v>243639</v>
      </c>
      <c r="FQ207" s="75">
        <v>243639</v>
      </c>
      <c r="FR207" s="28">
        <f t="shared" si="2951"/>
        <v>243639</v>
      </c>
      <c r="FS207" s="51">
        <v>0</v>
      </c>
      <c r="FT207" s="51">
        <v>0</v>
      </c>
      <c r="FU207" s="51">
        <v>0</v>
      </c>
      <c r="FV207" s="51">
        <v>0</v>
      </c>
      <c r="FW207" s="51">
        <v>0</v>
      </c>
      <c r="FX207" s="51">
        <v>0</v>
      </c>
      <c r="FY207" s="51">
        <v>0</v>
      </c>
      <c r="FZ207" s="51">
        <v>0</v>
      </c>
      <c r="GA207" s="51">
        <v>0</v>
      </c>
      <c r="GB207" s="51">
        <v>0</v>
      </c>
      <c r="GC207" s="51">
        <v>0</v>
      </c>
      <c r="GD207" s="51">
        <v>0</v>
      </c>
      <c r="GE207" s="51">
        <v>0</v>
      </c>
      <c r="GF207" s="51">
        <v>0</v>
      </c>
      <c r="GG207" s="51">
        <v>0</v>
      </c>
      <c r="GH207" s="51">
        <v>0</v>
      </c>
      <c r="GI207" s="51">
        <v>0</v>
      </c>
      <c r="GJ207" s="51">
        <v>0</v>
      </c>
      <c r="GK207" s="51">
        <v>0</v>
      </c>
      <c r="GL207" s="51">
        <v>0</v>
      </c>
      <c r="GM207" s="51">
        <v>0</v>
      </c>
      <c r="GN207" s="51">
        <v>0</v>
      </c>
      <c r="GO207" s="51">
        <v>0</v>
      </c>
      <c r="GP207" s="51">
        <v>0</v>
      </c>
      <c r="GQ207" s="25">
        <v>0</v>
      </c>
      <c r="GR207" s="25">
        <v>0</v>
      </c>
      <c r="GS207" s="25">
        <v>0</v>
      </c>
      <c r="GT207" s="25">
        <v>0</v>
      </c>
      <c r="GU207" s="25">
        <v>0</v>
      </c>
      <c r="GV207" s="25">
        <v>0</v>
      </c>
      <c r="GW207" s="25">
        <v>0</v>
      </c>
      <c r="GX207" s="25">
        <v>0</v>
      </c>
      <c r="GY207" s="25">
        <v>0</v>
      </c>
      <c r="GZ207" s="25">
        <v>0</v>
      </c>
      <c r="HA207" s="25">
        <v>0</v>
      </c>
      <c r="HB207" s="25">
        <v>0</v>
      </c>
      <c r="HC207" s="75">
        <v>0</v>
      </c>
      <c r="HD207" s="75">
        <v>0</v>
      </c>
      <c r="HE207" s="75">
        <v>0</v>
      </c>
      <c r="HF207" s="75">
        <v>0</v>
      </c>
      <c r="HG207" s="75">
        <v>0</v>
      </c>
      <c r="HH207" s="75">
        <v>0</v>
      </c>
      <c r="HI207" s="75">
        <v>0</v>
      </c>
      <c r="HJ207" s="75">
        <v>0</v>
      </c>
      <c r="HK207" s="75">
        <v>0</v>
      </c>
      <c r="HL207" s="75">
        <v>0</v>
      </c>
      <c r="HM207" s="75">
        <v>0</v>
      </c>
      <c r="HN207" s="75">
        <v>0</v>
      </c>
      <c r="HO207" s="75">
        <v>0</v>
      </c>
      <c r="HP207" s="75">
        <v>0</v>
      </c>
      <c r="HQ207" s="75">
        <v>0</v>
      </c>
      <c r="HR207" s="75">
        <v>0</v>
      </c>
      <c r="HS207" s="51">
        <f t="shared" si="2470"/>
        <v>192600</v>
      </c>
      <c r="HT207" s="51">
        <f t="shared" si="2471"/>
        <v>192600</v>
      </c>
      <c r="HU207" s="51">
        <f t="shared" si="2472"/>
        <v>192600</v>
      </c>
      <c r="HV207" s="51">
        <f t="shared" si="2473"/>
        <v>192600</v>
      </c>
      <c r="HW207" s="51">
        <f t="shared" si="2474"/>
        <v>192600</v>
      </c>
      <c r="HX207" s="51">
        <f t="shared" si="2475"/>
        <v>192600</v>
      </c>
      <c r="HY207" s="51">
        <f t="shared" si="2476"/>
        <v>192600</v>
      </c>
      <c r="HZ207" s="51">
        <f t="shared" si="2477"/>
        <v>192600</v>
      </c>
      <c r="IA207" s="51">
        <f t="shared" si="2478"/>
        <v>192600</v>
      </c>
      <c r="IB207" s="51">
        <f t="shared" si="2479"/>
        <v>194312</v>
      </c>
      <c r="IC207" s="51">
        <f t="shared" si="2480"/>
        <v>199020</v>
      </c>
      <c r="ID207" s="51">
        <f t="shared" si="2481"/>
        <v>199020</v>
      </c>
      <c r="IE207" s="51">
        <f t="shared" si="2482"/>
        <v>199020</v>
      </c>
      <c r="IF207" s="51">
        <f t="shared" si="2483"/>
        <v>199020</v>
      </c>
      <c r="IG207" s="51">
        <f t="shared" si="2484"/>
        <v>199020</v>
      </c>
      <c r="IH207" s="51">
        <f t="shared" si="2485"/>
        <v>199020</v>
      </c>
      <c r="II207" s="51">
        <f t="shared" si="2486"/>
        <v>199020</v>
      </c>
      <c r="IJ207" s="51">
        <f t="shared" si="2487"/>
        <v>199020</v>
      </c>
      <c r="IK207" s="51">
        <f t="shared" si="2488"/>
        <v>199020</v>
      </c>
      <c r="IL207" s="51">
        <f t="shared" si="2489"/>
        <v>199020</v>
      </c>
      <c r="IM207" s="51">
        <f t="shared" si="2490"/>
        <v>199020</v>
      </c>
      <c r="IN207" s="51">
        <f t="shared" si="2491"/>
        <v>202444</v>
      </c>
      <c r="IO207" s="51">
        <f t="shared" si="2492"/>
        <v>211860</v>
      </c>
      <c r="IP207" s="51">
        <f t="shared" si="2493"/>
        <v>211860</v>
      </c>
      <c r="IQ207" s="51">
        <f t="shared" si="2631"/>
        <v>211860</v>
      </c>
      <c r="IR207" s="51">
        <f t="shared" si="2632"/>
        <v>211860</v>
      </c>
      <c r="IS207" s="51">
        <f t="shared" si="2914"/>
        <v>211860</v>
      </c>
      <c r="IT207" s="51">
        <f t="shared" si="2915"/>
        <v>211860</v>
      </c>
      <c r="IU207" s="51">
        <f t="shared" si="2342"/>
        <v>211860</v>
      </c>
      <c r="IV207" s="51">
        <f t="shared" si="2343"/>
        <v>211860</v>
      </c>
      <c r="IW207" s="51">
        <f t="shared" si="3184"/>
        <v>211860</v>
      </c>
      <c r="IX207" s="25">
        <f t="shared" si="2344"/>
        <v>211860</v>
      </c>
      <c r="IY207" s="25">
        <f t="shared" si="3150"/>
        <v>211860</v>
      </c>
      <c r="IZ207" s="25">
        <f t="shared" si="3069"/>
        <v>220334</v>
      </c>
      <c r="JA207" s="25">
        <f t="shared" si="3070"/>
        <v>243639</v>
      </c>
      <c r="JB207" s="25">
        <f t="shared" si="2498"/>
        <v>243639</v>
      </c>
      <c r="JC207" s="25">
        <f t="shared" si="2499"/>
        <v>243639</v>
      </c>
      <c r="JD207" s="25">
        <f t="shared" si="3035"/>
        <v>243639</v>
      </c>
      <c r="JE207" s="25">
        <f t="shared" si="3036"/>
        <v>243639</v>
      </c>
      <c r="JF207" s="25">
        <f t="shared" si="2712"/>
        <v>243639</v>
      </c>
      <c r="JG207" s="25">
        <f t="shared" si="2713"/>
        <v>243639</v>
      </c>
      <c r="JH207" s="25">
        <f t="shared" si="3151"/>
        <v>243639</v>
      </c>
      <c r="JI207" s="25">
        <f t="shared" si="3152"/>
        <v>243639</v>
      </c>
      <c r="JJ207" s="25">
        <f t="shared" si="2916"/>
        <v>243639</v>
      </c>
      <c r="JK207" s="25">
        <f t="shared" si="2917"/>
        <v>243639</v>
      </c>
      <c r="JL207" s="25">
        <f t="shared" si="2912"/>
        <v>243639</v>
      </c>
      <c r="JM207" s="25">
        <f t="shared" si="2913"/>
        <v>243639</v>
      </c>
      <c r="JN207" s="25">
        <f t="shared" si="2338"/>
        <v>243639</v>
      </c>
      <c r="JO207" s="25">
        <f t="shared" si="2339"/>
        <v>243639</v>
      </c>
      <c r="JP207" s="25">
        <f t="shared" si="3113"/>
        <v>243639</v>
      </c>
      <c r="JQ207" s="25">
        <f t="shared" si="3114"/>
        <v>243639</v>
      </c>
      <c r="JR207" s="25">
        <f t="shared" si="3115"/>
        <v>243639</v>
      </c>
      <c r="JS207" s="28">
        <f t="shared" si="2952"/>
        <v>243639</v>
      </c>
      <c r="JT207" s="30">
        <f t="shared" si="2301"/>
        <v>150</v>
      </c>
      <c r="JU207" s="30">
        <f t="shared" si="2302"/>
        <v>150</v>
      </c>
      <c r="JV207" s="30">
        <f t="shared" si="2303"/>
        <v>150</v>
      </c>
      <c r="JW207" s="30">
        <f t="shared" si="2304"/>
        <v>150</v>
      </c>
      <c r="JX207" s="30">
        <f t="shared" si="2305"/>
        <v>150</v>
      </c>
      <c r="JY207" s="30">
        <f t="shared" si="2306"/>
        <v>150</v>
      </c>
      <c r="JZ207" s="30">
        <f t="shared" si="2307"/>
        <v>150</v>
      </c>
      <c r="KA207" s="30">
        <f t="shared" si="2308"/>
        <v>150</v>
      </c>
      <c r="KB207" s="30">
        <f t="shared" si="2309"/>
        <v>150</v>
      </c>
      <c r="KC207" s="30">
        <f t="shared" si="2310"/>
        <v>151.33333333333334</v>
      </c>
      <c r="KD207" s="30">
        <f t="shared" si="2311"/>
        <v>155</v>
      </c>
      <c r="KE207" s="30">
        <f t="shared" si="2312"/>
        <v>155</v>
      </c>
      <c r="KF207" s="30">
        <f t="shared" si="2313"/>
        <v>155</v>
      </c>
      <c r="KG207" s="30">
        <f t="shared" si="2314"/>
        <v>155</v>
      </c>
      <c r="KH207" s="30">
        <f t="shared" si="2315"/>
        <v>155</v>
      </c>
      <c r="KI207" s="30">
        <f t="shared" si="2316"/>
        <v>155</v>
      </c>
      <c r="KJ207" s="30">
        <f t="shared" si="2317"/>
        <v>155</v>
      </c>
      <c r="KK207" s="30">
        <f t="shared" si="2318"/>
        <v>155</v>
      </c>
      <c r="KL207" s="30">
        <f t="shared" si="2319"/>
        <v>155</v>
      </c>
      <c r="KM207" s="30">
        <f t="shared" si="2320"/>
        <v>155</v>
      </c>
      <c r="KN207" s="30">
        <f t="shared" si="2321"/>
        <v>155</v>
      </c>
      <c r="KO207" s="30">
        <f t="shared" si="2322"/>
        <v>157.66666666666666</v>
      </c>
      <c r="KP207" s="30">
        <f t="shared" si="2323"/>
        <v>165</v>
      </c>
      <c r="KQ207" s="30">
        <f t="shared" si="2324"/>
        <v>165</v>
      </c>
      <c r="KR207" s="30">
        <f t="shared" si="2325"/>
        <v>165</v>
      </c>
      <c r="KS207" s="30">
        <f t="shared" si="2326"/>
        <v>165</v>
      </c>
      <c r="KT207" s="30">
        <f t="shared" si="2327"/>
        <v>165</v>
      </c>
      <c r="KU207" s="30">
        <f t="shared" si="2328"/>
        <v>165</v>
      </c>
      <c r="KV207" s="30">
        <f t="shared" si="2329"/>
        <v>165</v>
      </c>
      <c r="KW207" s="30">
        <f t="shared" si="2330"/>
        <v>165</v>
      </c>
      <c r="KX207" s="30">
        <f t="shared" si="2331"/>
        <v>165</v>
      </c>
      <c r="KY207" s="30">
        <f t="shared" si="2332"/>
        <v>165</v>
      </c>
      <c r="KZ207" s="30">
        <f t="shared" si="2333"/>
        <v>165</v>
      </c>
      <c r="LA207" s="30">
        <f t="shared" si="2334"/>
        <v>171.59968847352025</v>
      </c>
      <c r="LB207" s="30">
        <f t="shared" si="2334"/>
        <v>189.75</v>
      </c>
      <c r="LC207" s="30">
        <f t="shared" si="2334"/>
        <v>189.75</v>
      </c>
      <c r="LD207" s="30">
        <f t="shared" si="2334"/>
        <v>189.75</v>
      </c>
      <c r="LE207" s="30">
        <f t="shared" si="2503"/>
        <v>189.75</v>
      </c>
      <c r="LF207" s="30">
        <f t="shared" si="2503"/>
        <v>189.75</v>
      </c>
      <c r="LG207" s="30">
        <f t="shared" si="2503"/>
        <v>189.75</v>
      </c>
      <c r="LH207" s="30">
        <f t="shared" si="2503"/>
        <v>189.75</v>
      </c>
      <c r="LI207" s="30">
        <f t="shared" si="2503"/>
        <v>189.75</v>
      </c>
      <c r="LJ207" s="30">
        <f t="shared" si="2747"/>
        <v>189.75</v>
      </c>
      <c r="LK207" s="30">
        <f t="shared" si="2747"/>
        <v>189.75</v>
      </c>
      <c r="LL207" s="30">
        <f t="shared" si="2747"/>
        <v>189.75</v>
      </c>
      <c r="LM207" s="30">
        <f t="shared" si="2747"/>
        <v>189.75</v>
      </c>
      <c r="LN207" s="30">
        <f t="shared" si="2747"/>
        <v>189.75</v>
      </c>
      <c r="LO207" s="30">
        <f t="shared" si="2747"/>
        <v>189.75</v>
      </c>
      <c r="LP207" s="30">
        <f t="shared" si="2747"/>
        <v>189.75</v>
      </c>
      <c r="LQ207" s="30">
        <f t="shared" si="2747"/>
        <v>189.75</v>
      </c>
      <c r="LR207" s="30">
        <f t="shared" si="2748"/>
        <v>189.75</v>
      </c>
      <c r="LS207" s="30">
        <f t="shared" si="2748"/>
        <v>189.75</v>
      </c>
      <c r="LT207" s="69">
        <f t="shared" si="2953"/>
        <v>189.75</v>
      </c>
      <c r="LU207" s="40">
        <f t="shared" si="2954"/>
        <v>189.75</v>
      </c>
      <c r="LV207" s="40">
        <f t="shared" si="2955"/>
        <v>0</v>
      </c>
    </row>
    <row r="208" spans="1:334" x14ac:dyDescent="0.25">
      <c r="A208" s="21">
        <f t="shared" si="3034"/>
        <v>207</v>
      </c>
      <c r="B208" s="22" t="s">
        <v>109</v>
      </c>
      <c r="C208" s="21" t="s">
        <v>629</v>
      </c>
      <c r="D208" s="22" t="s">
        <v>7</v>
      </c>
      <c r="E208" s="23" t="s">
        <v>1266</v>
      </c>
      <c r="F208" s="21" t="s">
        <v>1266</v>
      </c>
      <c r="G208" s="32" t="s">
        <v>138</v>
      </c>
      <c r="H208" s="24" t="s">
        <v>295</v>
      </c>
      <c r="I208" s="21" t="s">
        <v>197</v>
      </c>
      <c r="J208" s="94">
        <v>41419</v>
      </c>
      <c r="K208" s="94"/>
      <c r="L208" s="21" t="s">
        <v>275</v>
      </c>
      <c r="M208" s="51">
        <v>329</v>
      </c>
      <c r="N208" s="51">
        <v>549</v>
      </c>
      <c r="O208" s="26">
        <v>0.15</v>
      </c>
      <c r="P208" s="52">
        <v>0</v>
      </c>
      <c r="Q208" s="52">
        <v>0</v>
      </c>
      <c r="R208" s="52">
        <v>696450</v>
      </c>
      <c r="S208" s="52">
        <v>457650</v>
      </c>
      <c r="T208" s="51">
        <v>601400</v>
      </c>
      <c r="U208" s="51">
        <v>564850</v>
      </c>
      <c r="V208" s="51">
        <v>335000</v>
      </c>
      <c r="W208" s="51">
        <v>356425</v>
      </c>
      <c r="X208" s="51">
        <v>257450</v>
      </c>
      <c r="Y208" s="51">
        <v>221000</v>
      </c>
      <c r="Z208" s="51">
        <v>165000</v>
      </c>
      <c r="AA208" s="51">
        <v>91750</v>
      </c>
      <c r="AB208" s="51">
        <v>56250</v>
      </c>
      <c r="AC208" s="51">
        <v>491050</v>
      </c>
      <c r="AD208" s="51">
        <v>347750</v>
      </c>
      <c r="AE208" s="51">
        <v>575800</v>
      </c>
      <c r="AF208" s="51">
        <v>394250</v>
      </c>
      <c r="AG208" s="51">
        <v>596000</v>
      </c>
      <c r="AH208" s="51">
        <v>34500</v>
      </c>
      <c r="AI208" s="51">
        <v>0</v>
      </c>
      <c r="AJ208" s="51">
        <v>920200</v>
      </c>
      <c r="AK208" s="51">
        <v>894000</v>
      </c>
      <c r="AL208" s="51">
        <v>890123</v>
      </c>
      <c r="AM208" s="51">
        <v>492000</v>
      </c>
      <c r="AN208" s="51">
        <v>400000</v>
      </c>
      <c r="AO208" s="51">
        <v>0</v>
      </c>
      <c r="AP208" s="51">
        <v>0</v>
      </c>
      <c r="AQ208" s="51">
        <v>0</v>
      </c>
      <c r="AR208" s="51">
        <v>0</v>
      </c>
      <c r="AS208" s="51">
        <v>0</v>
      </c>
      <c r="AT208" s="51">
        <v>0</v>
      </c>
      <c r="AU208" s="25">
        <v>0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75">
        <v>0</v>
      </c>
      <c r="BE208" s="75">
        <v>0</v>
      </c>
      <c r="BF208" s="75">
        <v>0</v>
      </c>
      <c r="BG208" s="75">
        <v>0</v>
      </c>
      <c r="BH208" s="75">
        <v>0</v>
      </c>
      <c r="BI208" s="75">
        <v>0</v>
      </c>
      <c r="BJ208" s="75">
        <v>0</v>
      </c>
      <c r="BK208" s="75">
        <v>0</v>
      </c>
      <c r="BL208" s="75">
        <v>0</v>
      </c>
      <c r="BM208" s="75">
        <v>0</v>
      </c>
      <c r="BN208" s="75">
        <v>0</v>
      </c>
      <c r="BO208" s="75">
        <v>0</v>
      </c>
      <c r="BP208" s="28">
        <f t="shared" si="2950"/>
        <v>0</v>
      </c>
      <c r="BQ208" s="29">
        <f t="shared" si="2596"/>
        <v>0</v>
      </c>
      <c r="BR208" s="29">
        <f t="shared" si="2597"/>
        <v>0</v>
      </c>
      <c r="BS208" s="29">
        <f t="shared" si="2598"/>
        <v>2116.8693009118542</v>
      </c>
      <c r="BT208" s="29">
        <f t="shared" si="2599"/>
        <v>1391.033434650456</v>
      </c>
      <c r="BU208" s="29">
        <f t="shared" si="2600"/>
        <v>1827.9635258358662</v>
      </c>
      <c r="BV208" s="29">
        <f t="shared" si="2601"/>
        <v>1716.869300911854</v>
      </c>
      <c r="BW208" s="29">
        <f t="shared" si="2602"/>
        <v>1018.2370820668693</v>
      </c>
      <c r="BX208" s="29">
        <f t="shared" si="2603"/>
        <v>1083.3586626139818</v>
      </c>
      <c r="BY208" s="29">
        <f t="shared" si="2604"/>
        <v>782.52279635258355</v>
      </c>
      <c r="BZ208" s="29">
        <f t="shared" si="2605"/>
        <v>671.73252279635255</v>
      </c>
      <c r="CA208" s="29">
        <f t="shared" si="2606"/>
        <v>501.51975683890578</v>
      </c>
      <c r="CB208" s="29">
        <f t="shared" si="2607"/>
        <v>278.87537993920972</v>
      </c>
      <c r="CC208" s="29">
        <f t="shared" si="2608"/>
        <v>170.97264437689969</v>
      </c>
      <c r="CD208" s="29">
        <f t="shared" si="2609"/>
        <v>1492.5531914893618</v>
      </c>
      <c r="CE208" s="29">
        <f t="shared" si="2610"/>
        <v>1056.9908814589667</v>
      </c>
      <c r="CF208" s="29">
        <f t="shared" si="2611"/>
        <v>1750.1519756838907</v>
      </c>
      <c r="CG208" s="29">
        <f t="shared" si="2612"/>
        <v>1198.3282674772036</v>
      </c>
      <c r="CH208" s="29">
        <f t="shared" si="2613"/>
        <v>1811.550151975684</v>
      </c>
      <c r="CI208" s="29">
        <f t="shared" si="2614"/>
        <v>104.86322188449849</v>
      </c>
      <c r="CJ208" s="29">
        <f t="shared" si="2615"/>
        <v>0</v>
      </c>
      <c r="CK208" s="29">
        <f t="shared" si="2616"/>
        <v>2796.9604863221884</v>
      </c>
      <c r="CL208" s="29">
        <f t="shared" si="2617"/>
        <v>2717.3252279635258</v>
      </c>
      <c r="CM208" s="29">
        <f t="shared" si="2618"/>
        <v>2705.5410334346507</v>
      </c>
      <c r="CN208" s="29">
        <f t="shared" si="2619"/>
        <v>1495.4407294832827</v>
      </c>
      <c r="CO208" s="29">
        <f t="shared" si="2620"/>
        <v>1215.80547112462</v>
      </c>
      <c r="CP208" s="29">
        <f t="shared" si="2621"/>
        <v>0</v>
      </c>
      <c r="CQ208" s="29">
        <f t="shared" si="2622"/>
        <v>0</v>
      </c>
      <c r="CR208" s="29">
        <f t="shared" si="2592"/>
        <v>0</v>
      </c>
      <c r="CS208" s="29">
        <f t="shared" si="3185"/>
        <v>0</v>
      </c>
      <c r="CT208" s="29">
        <f t="shared" si="3185"/>
        <v>0</v>
      </c>
      <c r="CU208" s="29">
        <f t="shared" si="3185"/>
        <v>0</v>
      </c>
      <c r="CV208" s="29">
        <f t="shared" si="3185"/>
        <v>0</v>
      </c>
      <c r="CW208" s="29">
        <f t="shared" si="3185"/>
        <v>0</v>
      </c>
      <c r="CX208" s="29">
        <f t="shared" si="3185"/>
        <v>0</v>
      </c>
      <c r="CY208" s="29">
        <f t="shared" si="3185"/>
        <v>0</v>
      </c>
      <c r="CZ208" s="29">
        <f t="shared" si="3185"/>
        <v>0</v>
      </c>
      <c r="DA208" s="29">
        <f t="shared" si="3185"/>
        <v>0</v>
      </c>
      <c r="DB208" s="29">
        <f t="shared" si="3185"/>
        <v>0</v>
      </c>
      <c r="DC208" s="29">
        <f t="shared" si="3185"/>
        <v>0</v>
      </c>
      <c r="DD208" s="29">
        <f t="shared" si="3185"/>
        <v>0</v>
      </c>
      <c r="DE208" s="29">
        <f t="shared" si="2624"/>
        <v>0</v>
      </c>
      <c r="DF208" s="29">
        <f t="shared" si="2625"/>
        <v>0</v>
      </c>
      <c r="DG208" s="29">
        <f t="shared" si="2626"/>
        <v>0</v>
      </c>
      <c r="DH208" s="29">
        <f t="shared" si="2627"/>
        <v>0</v>
      </c>
      <c r="DI208" s="29">
        <f t="shared" si="2628"/>
        <v>0</v>
      </c>
      <c r="DJ208" s="29">
        <f t="shared" si="2629"/>
        <v>0</v>
      </c>
      <c r="DK208" s="29">
        <f t="shared" si="2629"/>
        <v>0</v>
      </c>
      <c r="DL208" s="29">
        <f t="shared" si="2629"/>
        <v>0</v>
      </c>
      <c r="DM208" s="29">
        <f t="shared" si="2629"/>
        <v>0</v>
      </c>
      <c r="DN208" s="29">
        <f t="shared" si="2746"/>
        <v>0</v>
      </c>
      <c r="DO208" s="29">
        <f t="shared" si="2746"/>
        <v>0</v>
      </c>
      <c r="DP208" s="29">
        <f t="shared" si="2746"/>
        <v>0</v>
      </c>
      <c r="DQ208" s="105">
        <f t="shared" si="2630"/>
        <v>0</v>
      </c>
      <c r="DR208" s="51">
        <v>96807</v>
      </c>
      <c r="DS208" s="51">
        <v>126270</v>
      </c>
      <c r="DT208" s="51">
        <v>126270</v>
      </c>
      <c r="DU208" s="51">
        <v>126270</v>
      </c>
      <c r="DV208" s="51">
        <v>126270</v>
      </c>
      <c r="DW208" s="51">
        <v>126270</v>
      </c>
      <c r="DX208" s="51">
        <v>126270</v>
      </c>
      <c r="DY208" s="51">
        <v>126270</v>
      </c>
      <c r="DZ208" s="51">
        <v>126270</v>
      </c>
      <c r="EA208" s="51">
        <v>132858</v>
      </c>
      <c r="EB208" s="51">
        <v>150975</v>
      </c>
      <c r="EC208" s="51">
        <v>150975</v>
      </c>
      <c r="ED208" s="51">
        <v>150975</v>
      </c>
      <c r="EE208" s="51">
        <v>150975</v>
      </c>
      <c r="EF208" s="51">
        <v>150975</v>
      </c>
      <c r="EG208" s="51">
        <v>150975</v>
      </c>
      <c r="EH208" s="51">
        <v>150975</v>
      </c>
      <c r="EI208" s="51">
        <v>150975</v>
      </c>
      <c r="EJ208" s="51">
        <v>150975</v>
      </c>
      <c r="EK208" s="51">
        <v>150975</v>
      </c>
      <c r="EL208" s="51">
        <v>150975</v>
      </c>
      <c r="EM208" s="51">
        <v>154635</v>
      </c>
      <c r="EN208" s="51">
        <v>164700</v>
      </c>
      <c r="EO208" s="51">
        <v>164700</v>
      </c>
      <c r="EP208" s="51">
        <v>164700</v>
      </c>
      <c r="EQ208" s="51">
        <v>164700</v>
      </c>
      <c r="ER208" s="25">
        <v>0</v>
      </c>
      <c r="ES208" s="25">
        <v>0</v>
      </c>
      <c r="ET208" s="25">
        <v>0</v>
      </c>
      <c r="EU208" s="25">
        <v>0</v>
      </c>
      <c r="EV208" s="25">
        <v>0</v>
      </c>
      <c r="EW208" s="25">
        <v>0</v>
      </c>
      <c r="EX208" s="25">
        <v>0</v>
      </c>
      <c r="EY208" s="25">
        <v>0</v>
      </c>
      <c r="EZ208" s="25">
        <v>0</v>
      </c>
      <c r="FA208" s="25">
        <v>0</v>
      </c>
      <c r="FB208" s="25">
        <v>0</v>
      </c>
      <c r="FC208" s="25">
        <v>0</v>
      </c>
      <c r="FD208" s="25">
        <v>0</v>
      </c>
      <c r="FE208" s="25">
        <v>0</v>
      </c>
      <c r="FF208" s="25">
        <v>0</v>
      </c>
      <c r="FG208" s="25">
        <v>0</v>
      </c>
      <c r="FH208" s="25">
        <v>0</v>
      </c>
      <c r="FI208" s="25">
        <v>0</v>
      </c>
      <c r="FJ208" s="25">
        <v>0</v>
      </c>
      <c r="FK208" s="25">
        <v>0</v>
      </c>
      <c r="FL208" s="25">
        <v>0</v>
      </c>
      <c r="FM208" s="25">
        <v>0</v>
      </c>
      <c r="FN208" s="25">
        <v>0</v>
      </c>
      <c r="FO208" s="25">
        <v>0</v>
      </c>
      <c r="FP208" s="25">
        <v>0</v>
      </c>
      <c r="FQ208" s="75">
        <v>0</v>
      </c>
      <c r="FR208" s="28">
        <f t="shared" si="2951"/>
        <v>0</v>
      </c>
      <c r="FS208" s="51">
        <v>0</v>
      </c>
      <c r="FT208" s="51">
        <v>0</v>
      </c>
      <c r="FU208" s="51">
        <v>0</v>
      </c>
      <c r="FV208" s="51">
        <v>0</v>
      </c>
      <c r="FW208" s="51">
        <v>0</v>
      </c>
      <c r="FX208" s="51">
        <v>0</v>
      </c>
      <c r="FY208" s="51">
        <v>0</v>
      </c>
      <c r="FZ208" s="51">
        <v>0</v>
      </c>
      <c r="GA208" s="51">
        <v>0</v>
      </c>
      <c r="GB208" s="51">
        <v>0</v>
      </c>
      <c r="GC208" s="51">
        <v>0</v>
      </c>
      <c r="GD208" s="51">
        <v>0</v>
      </c>
      <c r="GE208" s="51">
        <v>0</v>
      </c>
      <c r="GF208" s="51">
        <v>0</v>
      </c>
      <c r="GG208" s="51">
        <v>0</v>
      </c>
      <c r="GH208" s="51">
        <v>0</v>
      </c>
      <c r="GI208" s="51">
        <v>0</v>
      </c>
      <c r="GJ208" s="51">
        <v>0</v>
      </c>
      <c r="GK208" s="51">
        <v>0</v>
      </c>
      <c r="GL208" s="51">
        <v>0</v>
      </c>
      <c r="GM208" s="51">
        <v>0</v>
      </c>
      <c r="GN208" s="51">
        <v>0</v>
      </c>
      <c r="GO208" s="51">
        <v>0</v>
      </c>
      <c r="GP208" s="51">
        <v>0</v>
      </c>
      <c r="GQ208" s="25">
        <v>0</v>
      </c>
      <c r="GR208" s="25">
        <v>0</v>
      </c>
      <c r="GS208" s="25">
        <v>0</v>
      </c>
      <c r="GT208" s="25">
        <v>0</v>
      </c>
      <c r="GU208" s="25">
        <v>0</v>
      </c>
      <c r="GV208" s="25">
        <v>0</v>
      </c>
      <c r="GW208" s="25">
        <v>0</v>
      </c>
      <c r="GX208" s="25">
        <v>0</v>
      </c>
      <c r="GY208" s="25">
        <v>0</v>
      </c>
      <c r="GZ208" s="25">
        <v>0</v>
      </c>
      <c r="HA208" s="25">
        <v>0</v>
      </c>
      <c r="HB208" s="25">
        <v>0</v>
      </c>
      <c r="HC208" s="75">
        <v>0</v>
      </c>
      <c r="HD208" s="75">
        <v>0</v>
      </c>
      <c r="HE208" s="75">
        <v>0</v>
      </c>
      <c r="HF208" s="75">
        <v>0</v>
      </c>
      <c r="HG208" s="75">
        <v>0</v>
      </c>
      <c r="HH208" s="75">
        <v>0</v>
      </c>
      <c r="HI208" s="75">
        <v>0</v>
      </c>
      <c r="HJ208" s="75">
        <v>0</v>
      </c>
      <c r="HK208" s="75">
        <v>0</v>
      </c>
      <c r="HL208" s="75">
        <v>0</v>
      </c>
      <c r="HM208" s="75">
        <v>0</v>
      </c>
      <c r="HN208" s="75">
        <v>0</v>
      </c>
      <c r="HO208" s="75">
        <v>0</v>
      </c>
      <c r="HP208" s="75">
        <v>0</v>
      </c>
      <c r="HQ208" s="75">
        <v>0</v>
      </c>
      <c r="HR208" s="75">
        <v>0</v>
      </c>
      <c r="HS208" s="51">
        <f t="shared" si="2470"/>
        <v>96807</v>
      </c>
      <c r="HT208" s="51">
        <f t="shared" si="2471"/>
        <v>126270</v>
      </c>
      <c r="HU208" s="51">
        <f t="shared" si="2472"/>
        <v>126270</v>
      </c>
      <c r="HV208" s="51">
        <f t="shared" si="2473"/>
        <v>126270</v>
      </c>
      <c r="HW208" s="51">
        <f t="shared" si="2474"/>
        <v>126270</v>
      </c>
      <c r="HX208" s="51">
        <f t="shared" si="2475"/>
        <v>126270</v>
      </c>
      <c r="HY208" s="51">
        <f t="shared" si="2476"/>
        <v>126270</v>
      </c>
      <c r="HZ208" s="51">
        <f t="shared" si="2477"/>
        <v>126270</v>
      </c>
      <c r="IA208" s="51">
        <f t="shared" si="2478"/>
        <v>126270</v>
      </c>
      <c r="IB208" s="51">
        <f t="shared" si="2479"/>
        <v>132858</v>
      </c>
      <c r="IC208" s="51">
        <f t="shared" si="2480"/>
        <v>150975</v>
      </c>
      <c r="ID208" s="51">
        <f t="shared" si="2481"/>
        <v>150975</v>
      </c>
      <c r="IE208" s="51">
        <f t="shared" si="2482"/>
        <v>150975</v>
      </c>
      <c r="IF208" s="51">
        <f t="shared" si="2483"/>
        <v>150975</v>
      </c>
      <c r="IG208" s="51">
        <f t="shared" si="2484"/>
        <v>150975</v>
      </c>
      <c r="IH208" s="51">
        <f t="shared" si="2485"/>
        <v>150975</v>
      </c>
      <c r="II208" s="51">
        <f t="shared" si="2486"/>
        <v>150975</v>
      </c>
      <c r="IJ208" s="51">
        <f t="shared" si="2487"/>
        <v>150975</v>
      </c>
      <c r="IK208" s="51">
        <f t="shared" si="2488"/>
        <v>150975</v>
      </c>
      <c r="IL208" s="51">
        <f t="shared" si="2489"/>
        <v>150975</v>
      </c>
      <c r="IM208" s="51">
        <f t="shared" si="2490"/>
        <v>150975</v>
      </c>
      <c r="IN208" s="51">
        <f t="shared" si="2491"/>
        <v>154635</v>
      </c>
      <c r="IO208" s="51">
        <f t="shared" si="2492"/>
        <v>164700</v>
      </c>
      <c r="IP208" s="51">
        <f t="shared" si="2493"/>
        <v>164700</v>
      </c>
      <c r="IQ208" s="51">
        <f t="shared" si="2631"/>
        <v>164700</v>
      </c>
      <c r="IR208" s="51">
        <f t="shared" si="2632"/>
        <v>164700</v>
      </c>
      <c r="IS208" s="51">
        <f t="shared" si="2914"/>
        <v>0</v>
      </c>
      <c r="IT208" s="51">
        <f t="shared" si="2915"/>
        <v>0</v>
      </c>
      <c r="IU208" s="51">
        <f t="shared" si="2342"/>
        <v>0</v>
      </c>
      <c r="IV208" s="51">
        <f t="shared" si="2343"/>
        <v>0</v>
      </c>
      <c r="IW208" s="51">
        <f t="shared" si="3184"/>
        <v>0</v>
      </c>
      <c r="IX208" s="25">
        <f t="shared" si="2344"/>
        <v>0</v>
      </c>
      <c r="IY208" s="25">
        <f t="shared" si="3150"/>
        <v>0</v>
      </c>
      <c r="IZ208" s="25">
        <f t="shared" si="3069"/>
        <v>0</v>
      </c>
      <c r="JA208" s="25">
        <f t="shared" si="3070"/>
        <v>0</v>
      </c>
      <c r="JB208" s="25">
        <f t="shared" si="2498"/>
        <v>0</v>
      </c>
      <c r="JC208" s="25">
        <f t="shared" si="2499"/>
        <v>0</v>
      </c>
      <c r="JD208" s="25">
        <f t="shared" si="3035"/>
        <v>0</v>
      </c>
      <c r="JE208" s="25">
        <f t="shared" si="3036"/>
        <v>0</v>
      </c>
      <c r="JF208" s="25">
        <f t="shared" si="2712"/>
        <v>0</v>
      </c>
      <c r="JG208" s="25">
        <f t="shared" si="2713"/>
        <v>0</v>
      </c>
      <c r="JH208" s="25">
        <f t="shared" si="3151"/>
        <v>0</v>
      </c>
      <c r="JI208" s="25">
        <f t="shared" si="3152"/>
        <v>0</v>
      </c>
      <c r="JJ208" s="25">
        <f t="shared" si="2916"/>
        <v>0</v>
      </c>
      <c r="JK208" s="25">
        <f t="shared" si="2917"/>
        <v>0</v>
      </c>
      <c r="JL208" s="25">
        <f t="shared" si="2912"/>
        <v>0</v>
      </c>
      <c r="JM208" s="25">
        <f t="shared" si="2913"/>
        <v>0</v>
      </c>
      <c r="JN208" s="25">
        <f t="shared" si="2338"/>
        <v>0</v>
      </c>
      <c r="JO208" s="25">
        <f t="shared" si="2339"/>
        <v>0</v>
      </c>
      <c r="JP208" s="25">
        <f t="shared" si="3113"/>
        <v>0</v>
      </c>
      <c r="JQ208" s="25">
        <f t="shared" si="3114"/>
        <v>0</v>
      </c>
      <c r="JR208" s="25">
        <f t="shared" si="3115"/>
        <v>0</v>
      </c>
      <c r="JS208" s="28">
        <f t="shared" si="2952"/>
        <v>0</v>
      </c>
      <c r="JT208" s="30">
        <f t="shared" si="2301"/>
        <v>176.33333333333334</v>
      </c>
      <c r="JU208" s="30">
        <f t="shared" si="2302"/>
        <v>230</v>
      </c>
      <c r="JV208" s="30">
        <f t="shared" si="2303"/>
        <v>230</v>
      </c>
      <c r="JW208" s="30">
        <f t="shared" si="2304"/>
        <v>230</v>
      </c>
      <c r="JX208" s="30">
        <f t="shared" si="2305"/>
        <v>230</v>
      </c>
      <c r="JY208" s="30">
        <f t="shared" si="2306"/>
        <v>230</v>
      </c>
      <c r="JZ208" s="30">
        <f t="shared" si="2307"/>
        <v>230</v>
      </c>
      <c r="KA208" s="30">
        <f t="shared" si="2308"/>
        <v>230</v>
      </c>
      <c r="KB208" s="30">
        <f t="shared" si="2309"/>
        <v>230</v>
      </c>
      <c r="KC208" s="30">
        <f t="shared" si="2310"/>
        <v>242</v>
      </c>
      <c r="KD208" s="30">
        <f t="shared" si="2311"/>
        <v>275</v>
      </c>
      <c r="KE208" s="30">
        <f t="shared" si="2312"/>
        <v>275</v>
      </c>
      <c r="KF208" s="30">
        <f t="shared" si="2313"/>
        <v>275</v>
      </c>
      <c r="KG208" s="30">
        <f t="shared" si="2314"/>
        <v>275</v>
      </c>
      <c r="KH208" s="30">
        <f t="shared" si="2315"/>
        <v>275</v>
      </c>
      <c r="KI208" s="30">
        <f t="shared" si="2316"/>
        <v>275</v>
      </c>
      <c r="KJ208" s="30">
        <f t="shared" si="2317"/>
        <v>275</v>
      </c>
      <c r="KK208" s="30">
        <f t="shared" si="2318"/>
        <v>275</v>
      </c>
      <c r="KL208" s="30">
        <f t="shared" si="2319"/>
        <v>275</v>
      </c>
      <c r="KM208" s="30">
        <f t="shared" si="2320"/>
        <v>275</v>
      </c>
      <c r="KN208" s="30">
        <f t="shared" si="2321"/>
        <v>275</v>
      </c>
      <c r="KO208" s="30">
        <f t="shared" si="2322"/>
        <v>281.66666666666669</v>
      </c>
      <c r="KP208" s="30">
        <f t="shared" si="2323"/>
        <v>300</v>
      </c>
      <c r="KQ208" s="30">
        <f t="shared" si="2324"/>
        <v>300</v>
      </c>
      <c r="KR208" s="30">
        <f t="shared" si="2325"/>
        <v>300</v>
      </c>
      <c r="KS208" s="30">
        <f t="shared" si="2326"/>
        <v>300</v>
      </c>
      <c r="KT208" s="30">
        <f t="shared" si="2327"/>
        <v>0</v>
      </c>
      <c r="KU208" s="30">
        <f t="shared" si="2328"/>
        <v>0</v>
      </c>
      <c r="KV208" s="30">
        <f t="shared" si="2329"/>
        <v>0</v>
      </c>
      <c r="KW208" s="30">
        <f t="shared" si="2330"/>
        <v>0</v>
      </c>
      <c r="KX208" s="30">
        <f t="shared" si="2331"/>
        <v>0</v>
      </c>
      <c r="KY208" s="30">
        <f t="shared" si="2332"/>
        <v>0</v>
      </c>
      <c r="KZ208" s="30">
        <f t="shared" si="2333"/>
        <v>0</v>
      </c>
      <c r="LA208" s="30">
        <f t="shared" si="2334"/>
        <v>0</v>
      </c>
      <c r="LB208" s="30">
        <f t="shared" si="2334"/>
        <v>0</v>
      </c>
      <c r="LC208" s="30">
        <f t="shared" si="2334"/>
        <v>0</v>
      </c>
      <c r="LD208" s="30">
        <f t="shared" si="2334"/>
        <v>0</v>
      </c>
      <c r="LE208" s="30">
        <f t="shared" si="2503"/>
        <v>0</v>
      </c>
      <c r="LF208" s="30">
        <f t="shared" si="2503"/>
        <v>0</v>
      </c>
      <c r="LG208" s="30">
        <f t="shared" si="2503"/>
        <v>0</v>
      </c>
      <c r="LH208" s="30">
        <f t="shared" si="2503"/>
        <v>0</v>
      </c>
      <c r="LI208" s="30">
        <f t="shared" si="2503"/>
        <v>0</v>
      </c>
      <c r="LJ208" s="30">
        <f t="shared" si="2747"/>
        <v>0</v>
      </c>
      <c r="LK208" s="30">
        <f t="shared" si="2747"/>
        <v>0</v>
      </c>
      <c r="LL208" s="30">
        <f t="shared" si="2747"/>
        <v>0</v>
      </c>
      <c r="LM208" s="30">
        <f t="shared" si="2747"/>
        <v>0</v>
      </c>
      <c r="LN208" s="30">
        <f t="shared" si="2747"/>
        <v>0</v>
      </c>
      <c r="LO208" s="30">
        <f t="shared" si="2747"/>
        <v>0</v>
      </c>
      <c r="LP208" s="30">
        <f t="shared" si="2747"/>
        <v>0</v>
      </c>
      <c r="LQ208" s="30">
        <f t="shared" si="2747"/>
        <v>0</v>
      </c>
      <c r="LR208" s="30">
        <f t="shared" si="2748"/>
        <v>0</v>
      </c>
      <c r="LS208" s="30">
        <f t="shared" si="2748"/>
        <v>0</v>
      </c>
      <c r="LT208" s="69">
        <f t="shared" si="2953"/>
        <v>0</v>
      </c>
      <c r="LU208" s="40">
        <f t="shared" si="2954"/>
        <v>0</v>
      </c>
      <c r="LV208" s="40">
        <f t="shared" si="2955"/>
        <v>0</v>
      </c>
    </row>
    <row r="209" spans="1:334" x14ac:dyDescent="0.25">
      <c r="A209" s="21">
        <f t="shared" si="3034"/>
        <v>208</v>
      </c>
      <c r="B209" s="22" t="s">
        <v>109</v>
      </c>
      <c r="C209" s="21" t="s">
        <v>629</v>
      </c>
      <c r="D209" s="22" t="s">
        <v>7</v>
      </c>
      <c r="E209" s="23" t="s">
        <v>939</v>
      </c>
      <c r="F209" s="21" t="s">
        <v>1191</v>
      </c>
      <c r="G209" s="23" t="s">
        <v>473</v>
      </c>
      <c r="H209" s="24" t="s">
        <v>281</v>
      </c>
      <c r="I209" s="21" t="s">
        <v>196</v>
      </c>
      <c r="J209" s="94">
        <v>42315</v>
      </c>
      <c r="K209" s="94">
        <v>44057</v>
      </c>
      <c r="L209" s="21" t="s">
        <v>275</v>
      </c>
      <c r="M209" s="51">
        <v>329</v>
      </c>
      <c r="N209" s="51">
        <v>549</v>
      </c>
      <c r="O209" s="26">
        <v>0.15</v>
      </c>
      <c r="P209" s="52"/>
      <c r="Q209" s="52"/>
      <c r="R209" s="52"/>
      <c r="S209" s="52"/>
      <c r="T209" s="51"/>
      <c r="U209" s="51"/>
      <c r="V209" s="51"/>
      <c r="W209" s="51"/>
      <c r="X209" s="51"/>
      <c r="Y209" s="51">
        <v>0</v>
      </c>
      <c r="Z209" s="51">
        <v>0</v>
      </c>
      <c r="AA209" s="51"/>
      <c r="AB209" s="51"/>
      <c r="AC209" s="51"/>
      <c r="AD209" s="51">
        <v>0</v>
      </c>
      <c r="AE209" s="51">
        <v>0</v>
      </c>
      <c r="AF209" s="51">
        <v>0</v>
      </c>
      <c r="AG209" s="51">
        <v>0</v>
      </c>
      <c r="AH209" s="51">
        <v>0</v>
      </c>
      <c r="AI209" s="51">
        <v>0</v>
      </c>
      <c r="AJ209" s="51">
        <v>0</v>
      </c>
      <c r="AK209" s="51">
        <v>0</v>
      </c>
      <c r="AL209" s="51">
        <v>0</v>
      </c>
      <c r="AM209" s="51">
        <v>0</v>
      </c>
      <c r="AN209" s="51">
        <v>0</v>
      </c>
      <c r="AO209" s="51">
        <v>0</v>
      </c>
      <c r="AP209" s="51">
        <v>0</v>
      </c>
      <c r="AQ209" s="51">
        <v>0</v>
      </c>
      <c r="AR209" s="51">
        <v>0</v>
      </c>
      <c r="AS209" s="51">
        <v>0</v>
      </c>
      <c r="AT209" s="51">
        <v>0</v>
      </c>
      <c r="AU209" s="25">
        <v>346085</v>
      </c>
      <c r="AV209" s="25">
        <v>294953.5</v>
      </c>
      <c r="AW209" s="25">
        <v>503219</v>
      </c>
      <c r="AX209" s="25">
        <v>688000</v>
      </c>
      <c r="AY209" s="25">
        <v>774000</v>
      </c>
      <c r="AZ209" s="25">
        <v>602895.8809523813</v>
      </c>
      <c r="BA209" s="25">
        <v>740797.71651671443</v>
      </c>
      <c r="BB209" s="25">
        <v>476871</v>
      </c>
      <c r="BC209" s="25">
        <v>810310</v>
      </c>
      <c r="BD209" s="75">
        <v>813027</v>
      </c>
      <c r="BE209" s="75">
        <v>745756</v>
      </c>
      <c r="BF209" s="75">
        <v>952236.5</v>
      </c>
      <c r="BG209" s="75">
        <v>763278.5</v>
      </c>
      <c r="BH209" s="75">
        <v>824026.5</v>
      </c>
      <c r="BI209" s="75">
        <v>846997.5</v>
      </c>
      <c r="BJ209" s="75">
        <v>704088.5</v>
      </c>
      <c r="BK209" s="75">
        <v>799094</v>
      </c>
      <c r="BL209" s="75">
        <v>803269.5</v>
      </c>
      <c r="BM209" s="75">
        <v>652232.5</v>
      </c>
      <c r="BN209" s="75">
        <v>707895.18</v>
      </c>
      <c r="BO209" s="75">
        <v>1256954</v>
      </c>
      <c r="BP209" s="28">
        <f t="shared" si="2950"/>
        <v>855087.79500000004</v>
      </c>
      <c r="BQ209" s="29">
        <f t="shared" si="2596"/>
        <v>0</v>
      </c>
      <c r="BR209" s="29">
        <f t="shared" si="2597"/>
        <v>0</v>
      </c>
      <c r="BS209" s="29">
        <f t="shared" si="2598"/>
        <v>0</v>
      </c>
      <c r="BT209" s="29">
        <f t="shared" si="2599"/>
        <v>0</v>
      </c>
      <c r="BU209" s="29">
        <f t="shared" si="2600"/>
        <v>0</v>
      </c>
      <c r="BV209" s="29">
        <f t="shared" si="2601"/>
        <v>0</v>
      </c>
      <c r="BW209" s="29">
        <f t="shared" si="2602"/>
        <v>0</v>
      </c>
      <c r="BX209" s="29">
        <f t="shared" si="2603"/>
        <v>0</v>
      </c>
      <c r="BY209" s="29">
        <f t="shared" si="2604"/>
        <v>0</v>
      </c>
      <c r="BZ209" s="29">
        <f t="shared" si="2605"/>
        <v>0</v>
      </c>
      <c r="CA209" s="29">
        <f t="shared" si="2606"/>
        <v>0</v>
      </c>
      <c r="CB209" s="29">
        <f t="shared" si="2607"/>
        <v>0</v>
      </c>
      <c r="CC209" s="29">
        <f t="shared" si="2608"/>
        <v>0</v>
      </c>
      <c r="CD209" s="29">
        <f t="shared" si="2609"/>
        <v>0</v>
      </c>
      <c r="CE209" s="29">
        <f t="shared" si="2610"/>
        <v>0</v>
      </c>
      <c r="CF209" s="29">
        <f t="shared" si="2611"/>
        <v>0</v>
      </c>
      <c r="CG209" s="29">
        <f t="shared" si="2612"/>
        <v>0</v>
      </c>
      <c r="CH209" s="29">
        <f t="shared" si="2613"/>
        <v>0</v>
      </c>
      <c r="CI209" s="29">
        <f t="shared" si="2614"/>
        <v>0</v>
      </c>
      <c r="CJ209" s="29">
        <f t="shared" si="2615"/>
        <v>0</v>
      </c>
      <c r="CK209" s="29">
        <f t="shared" si="2616"/>
        <v>0</v>
      </c>
      <c r="CL209" s="29">
        <f t="shared" si="2617"/>
        <v>0</v>
      </c>
      <c r="CM209" s="29">
        <f t="shared" si="2618"/>
        <v>0</v>
      </c>
      <c r="CN209" s="29">
        <f t="shared" si="2619"/>
        <v>0</v>
      </c>
      <c r="CO209" s="29">
        <f t="shared" si="2620"/>
        <v>0</v>
      </c>
      <c r="CP209" s="29">
        <f t="shared" si="2621"/>
        <v>0</v>
      </c>
      <c r="CQ209" s="29">
        <f t="shared" si="2622"/>
        <v>0</v>
      </c>
      <c r="CR209" s="29">
        <f t="shared" si="2592"/>
        <v>0</v>
      </c>
      <c r="CS209" s="29">
        <f t="shared" si="3185"/>
        <v>0</v>
      </c>
      <c r="CT209" s="29">
        <f t="shared" si="3185"/>
        <v>0</v>
      </c>
      <c r="CU209" s="29">
        <f t="shared" si="3185"/>
        <v>0</v>
      </c>
      <c r="CV209" s="29">
        <f t="shared" si="3185"/>
        <v>1051.9300911854104</v>
      </c>
      <c r="CW209" s="29">
        <f t="shared" si="3185"/>
        <v>896.51519756838911</v>
      </c>
      <c r="CX209" s="29">
        <f t="shared" si="3185"/>
        <v>1529.5410334346504</v>
      </c>
      <c r="CY209" s="29">
        <f t="shared" si="3185"/>
        <v>2091.1854103343467</v>
      </c>
      <c r="CZ209" s="29">
        <f t="shared" si="3185"/>
        <v>2352.58358662614</v>
      </c>
      <c r="DA209" s="29">
        <f t="shared" si="3185"/>
        <v>1832.510276451007</v>
      </c>
      <c r="DB209" s="29">
        <f t="shared" si="3185"/>
        <v>2251.6647918441167</v>
      </c>
      <c r="DC209" s="29">
        <f t="shared" si="3185"/>
        <v>1449.4559270516718</v>
      </c>
      <c r="DD209" s="29">
        <f t="shared" si="3185"/>
        <v>2462.9483282674773</v>
      </c>
      <c r="DE209" s="29">
        <f t="shared" si="2624"/>
        <v>2471.2066869300911</v>
      </c>
      <c r="DF209" s="29">
        <f t="shared" si="2625"/>
        <v>2266.7355623100302</v>
      </c>
      <c r="DG209" s="29">
        <f t="shared" si="2626"/>
        <v>2894.3358662613982</v>
      </c>
      <c r="DH209" s="29">
        <f t="shared" si="2627"/>
        <v>2319.9954407294831</v>
      </c>
      <c r="DI209" s="29">
        <f t="shared" si="2628"/>
        <v>2504.6398176291791</v>
      </c>
      <c r="DJ209" s="29">
        <f t="shared" si="2629"/>
        <v>2574.4604863221884</v>
      </c>
      <c r="DK209" s="29">
        <f t="shared" si="2629"/>
        <v>2140.0866261398178</v>
      </c>
      <c r="DL209" s="29">
        <f t="shared" si="2629"/>
        <v>2428.8571428571427</v>
      </c>
      <c r="DM209" s="29">
        <f t="shared" si="2629"/>
        <v>2441.5486322188449</v>
      </c>
      <c r="DN209" s="29">
        <f t="shared" si="2746"/>
        <v>1982.4696048632218</v>
      </c>
      <c r="DO209" s="29">
        <f t="shared" si="2746"/>
        <v>2151.6570820668694</v>
      </c>
      <c r="DP209" s="29">
        <f t="shared" si="2746"/>
        <v>3820.5288753799391</v>
      </c>
      <c r="DQ209" s="105">
        <f t="shared" si="2630"/>
        <v>2599.0510486322191</v>
      </c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25"/>
      <c r="ES209" s="25"/>
      <c r="ET209" s="25"/>
      <c r="EU209" s="25"/>
      <c r="EV209" s="25"/>
      <c r="EW209" s="25">
        <v>142740</v>
      </c>
      <c r="EX209" s="25">
        <v>142740</v>
      </c>
      <c r="EY209" s="25">
        <v>164700</v>
      </c>
      <c r="EZ209" s="25">
        <v>164700</v>
      </c>
      <c r="FA209" s="25">
        <v>164700</v>
      </c>
      <c r="FB209" s="25">
        <v>164700</v>
      </c>
      <c r="FC209" s="25">
        <v>164700</v>
      </c>
      <c r="FD209" s="25">
        <v>164700</v>
      </c>
      <c r="FE209" s="25">
        <v>164700</v>
      </c>
      <c r="FF209" s="25">
        <v>164700</v>
      </c>
      <c r="FG209" s="25">
        <v>164700</v>
      </c>
      <c r="FH209" s="25">
        <v>164700</v>
      </c>
      <c r="FI209" s="25">
        <v>167811</v>
      </c>
      <c r="FJ209" s="25">
        <v>170190</v>
      </c>
      <c r="FK209" s="25">
        <v>170190</v>
      </c>
      <c r="FL209" s="25">
        <v>170190</v>
      </c>
      <c r="FM209" s="25">
        <v>170190</v>
      </c>
      <c r="FN209" s="25">
        <v>170190</v>
      </c>
      <c r="FO209" s="25">
        <v>170190</v>
      </c>
      <c r="FP209" s="25">
        <v>170190</v>
      </c>
      <c r="FQ209" s="75">
        <v>170190</v>
      </c>
      <c r="FR209" s="28">
        <f t="shared" si="2951"/>
        <v>170190</v>
      </c>
      <c r="FS209" s="51">
        <v>0</v>
      </c>
      <c r="FT209" s="25">
        <v>0</v>
      </c>
      <c r="FU209" s="25">
        <v>0</v>
      </c>
      <c r="FV209" s="25">
        <v>0</v>
      </c>
      <c r="FW209" s="25">
        <v>0</v>
      </c>
      <c r="FX209" s="25">
        <v>0</v>
      </c>
      <c r="FY209" s="25">
        <v>0</v>
      </c>
      <c r="FZ209" s="25">
        <v>0</v>
      </c>
      <c r="GA209" s="25">
        <v>0</v>
      </c>
      <c r="GB209" s="25">
        <v>0</v>
      </c>
      <c r="GC209" s="25">
        <v>0</v>
      </c>
      <c r="GD209" s="25">
        <v>0</v>
      </c>
      <c r="GE209" s="25">
        <v>0</v>
      </c>
      <c r="GF209" s="25">
        <v>0</v>
      </c>
      <c r="GG209" s="25">
        <v>0</v>
      </c>
      <c r="GH209" s="25">
        <v>0</v>
      </c>
      <c r="GI209" s="25">
        <v>0</v>
      </c>
      <c r="GJ209" s="25">
        <v>0</v>
      </c>
      <c r="GK209" s="25">
        <v>0</v>
      </c>
      <c r="GL209" s="25">
        <v>0</v>
      </c>
      <c r="GM209" s="25">
        <v>0</v>
      </c>
      <c r="GN209" s="25">
        <v>0</v>
      </c>
      <c r="GO209" s="25">
        <v>0</v>
      </c>
      <c r="GP209" s="25">
        <v>0</v>
      </c>
      <c r="GQ209" s="25">
        <v>0</v>
      </c>
      <c r="GR209" s="25">
        <v>0</v>
      </c>
      <c r="GS209" s="25">
        <v>0</v>
      </c>
      <c r="GT209" s="25">
        <v>0</v>
      </c>
      <c r="GU209" s="25">
        <v>0</v>
      </c>
      <c r="GV209" s="25">
        <v>0</v>
      </c>
      <c r="GW209" s="25">
        <v>0</v>
      </c>
      <c r="GX209" s="25">
        <v>0</v>
      </c>
      <c r="GY209" s="25">
        <v>0</v>
      </c>
      <c r="GZ209" s="25">
        <v>0</v>
      </c>
      <c r="HA209" s="25">
        <v>0</v>
      </c>
      <c r="HB209" s="25">
        <v>0</v>
      </c>
      <c r="HC209" s="75">
        <v>0</v>
      </c>
      <c r="HD209" s="75">
        <v>0</v>
      </c>
      <c r="HE209" s="75">
        <v>0</v>
      </c>
      <c r="HF209" s="75">
        <v>0</v>
      </c>
      <c r="HG209" s="75">
        <v>0</v>
      </c>
      <c r="HH209" s="75">
        <v>0</v>
      </c>
      <c r="HI209" s="75">
        <v>0</v>
      </c>
      <c r="HJ209" s="75">
        <v>0</v>
      </c>
      <c r="HK209" s="75">
        <v>0</v>
      </c>
      <c r="HL209" s="75">
        <v>0</v>
      </c>
      <c r="HM209" s="75">
        <v>0</v>
      </c>
      <c r="HN209" s="75">
        <v>0</v>
      </c>
      <c r="HO209" s="75">
        <v>0</v>
      </c>
      <c r="HP209" s="75">
        <v>0</v>
      </c>
      <c r="HQ209" s="75">
        <v>0</v>
      </c>
      <c r="HR209" s="75">
        <v>8319</v>
      </c>
      <c r="HS209" s="51">
        <f t="shared" ref="HS209" si="3217">+DR209+FS209</f>
        <v>0</v>
      </c>
      <c r="HT209" s="51">
        <f t="shared" ref="HT209" si="3218">+DS209+FT209</f>
        <v>0</v>
      </c>
      <c r="HU209" s="51">
        <f t="shared" ref="HU209" si="3219">+DT209+FU209</f>
        <v>0</v>
      </c>
      <c r="HV209" s="51">
        <f t="shared" ref="HV209" si="3220">+DU209+FV209</f>
        <v>0</v>
      </c>
      <c r="HW209" s="51">
        <f t="shared" ref="HW209" si="3221">+DV209+FW209</f>
        <v>0</v>
      </c>
      <c r="HX209" s="51">
        <f t="shared" ref="HX209" si="3222">+DW209+FX209</f>
        <v>0</v>
      </c>
      <c r="HY209" s="51">
        <f t="shared" ref="HY209" si="3223">+DX209+FY209</f>
        <v>0</v>
      </c>
      <c r="HZ209" s="51">
        <f t="shared" ref="HZ209" si="3224">+DY209+FZ209</f>
        <v>0</v>
      </c>
      <c r="IA209" s="51">
        <f t="shared" ref="IA209" si="3225">+DZ209+GA209</f>
        <v>0</v>
      </c>
      <c r="IB209" s="51">
        <f t="shared" ref="IB209" si="3226">+EA209+GB209</f>
        <v>0</v>
      </c>
      <c r="IC209" s="51">
        <f t="shared" ref="IC209" si="3227">+EB209+GC209</f>
        <v>0</v>
      </c>
      <c r="ID209" s="51">
        <f t="shared" ref="ID209" si="3228">+EC209+GD209</f>
        <v>0</v>
      </c>
      <c r="IE209" s="51">
        <f t="shared" ref="IE209" si="3229">+ED209+GE209</f>
        <v>0</v>
      </c>
      <c r="IF209" s="51">
        <f t="shared" ref="IF209" si="3230">+EE209+GF209</f>
        <v>0</v>
      </c>
      <c r="IG209" s="51">
        <f t="shared" ref="IG209" si="3231">+EF209+GG209</f>
        <v>0</v>
      </c>
      <c r="IH209" s="51">
        <f t="shared" ref="IH209" si="3232">+EG209+GH209</f>
        <v>0</v>
      </c>
      <c r="II209" s="51">
        <f t="shared" ref="II209" si="3233">+EH209+GI209</f>
        <v>0</v>
      </c>
      <c r="IJ209" s="51">
        <f t="shared" ref="IJ209" si="3234">+EI209+GJ209</f>
        <v>0</v>
      </c>
      <c r="IK209" s="51">
        <f t="shared" ref="IK209" si="3235">+EJ209+GK209</f>
        <v>0</v>
      </c>
      <c r="IL209" s="51">
        <f t="shared" ref="IL209" si="3236">+EK209+GL209</f>
        <v>0</v>
      </c>
      <c r="IM209" s="51">
        <f t="shared" ref="IM209" si="3237">+EL209+GM209</f>
        <v>0</v>
      </c>
      <c r="IN209" s="51">
        <f t="shared" ref="IN209" si="3238">+EM209+GN209</f>
        <v>0</v>
      </c>
      <c r="IO209" s="51">
        <f t="shared" ref="IO209" si="3239">+EN209+GO209</f>
        <v>0</v>
      </c>
      <c r="IP209" s="51">
        <f t="shared" ref="IP209" si="3240">+EO209+GP209</f>
        <v>0</v>
      </c>
      <c r="IQ209" s="51">
        <f t="shared" ref="IQ209" si="3241">+EP209+GQ209</f>
        <v>0</v>
      </c>
      <c r="IR209" s="51">
        <f t="shared" ref="IR209" si="3242">+EQ209+GR209</f>
        <v>0</v>
      </c>
      <c r="IS209" s="51">
        <f t="shared" ref="IS209" si="3243">+ER209+GS209</f>
        <v>0</v>
      </c>
      <c r="IT209" s="51">
        <f t="shared" ref="IT209" si="3244">+ES209+GT209</f>
        <v>0</v>
      </c>
      <c r="IU209" s="51">
        <f t="shared" ref="IU209" si="3245">+ET209+GU209</f>
        <v>0</v>
      </c>
      <c r="IV209" s="51">
        <f t="shared" ref="IV209" si="3246">+EU209+GV209</f>
        <v>0</v>
      </c>
      <c r="IW209" s="51">
        <f t="shared" ref="IW209" si="3247">+EV209+GW209</f>
        <v>0</v>
      </c>
      <c r="IX209" s="25">
        <f t="shared" ref="IX209" si="3248">+EW209+GX209</f>
        <v>142740</v>
      </c>
      <c r="IY209" s="25">
        <f t="shared" ref="IY209" si="3249">+EX209+GY209</f>
        <v>142740</v>
      </c>
      <c r="IZ209" s="25">
        <f t="shared" si="3069"/>
        <v>164700</v>
      </c>
      <c r="JA209" s="25">
        <f t="shared" si="3070"/>
        <v>164700</v>
      </c>
      <c r="JB209" s="25">
        <f t="shared" si="2498"/>
        <v>164700</v>
      </c>
      <c r="JC209" s="25">
        <f t="shared" si="2499"/>
        <v>164700</v>
      </c>
      <c r="JD209" s="25">
        <f t="shared" si="3035"/>
        <v>164700</v>
      </c>
      <c r="JE209" s="25">
        <f t="shared" si="3036"/>
        <v>164700</v>
      </c>
      <c r="JF209" s="25">
        <f t="shared" si="2712"/>
        <v>164700</v>
      </c>
      <c r="JG209" s="25">
        <f t="shared" si="2713"/>
        <v>164700</v>
      </c>
      <c r="JH209" s="25">
        <f t="shared" si="3151"/>
        <v>164700</v>
      </c>
      <c r="JI209" s="25">
        <f t="shared" si="3152"/>
        <v>164700</v>
      </c>
      <c r="JJ209" s="25">
        <f t="shared" si="2916"/>
        <v>167811</v>
      </c>
      <c r="JK209" s="25">
        <f t="shared" si="2917"/>
        <v>170190</v>
      </c>
      <c r="JL209" s="25">
        <f t="shared" si="2912"/>
        <v>170190</v>
      </c>
      <c r="JM209" s="25">
        <f t="shared" si="2913"/>
        <v>170190</v>
      </c>
      <c r="JN209" s="25">
        <f t="shared" si="2338"/>
        <v>170190</v>
      </c>
      <c r="JO209" s="25">
        <f t="shared" si="2339"/>
        <v>170190</v>
      </c>
      <c r="JP209" s="25">
        <f t="shared" si="3113"/>
        <v>170190</v>
      </c>
      <c r="JQ209" s="25">
        <f t="shared" si="3114"/>
        <v>170190</v>
      </c>
      <c r="JR209" s="25">
        <f t="shared" si="3115"/>
        <v>178509</v>
      </c>
      <c r="JS209" s="28">
        <f t="shared" si="2952"/>
        <v>172269.75</v>
      </c>
      <c r="JT209" s="30">
        <f t="shared" si="2301"/>
        <v>0</v>
      </c>
      <c r="JU209" s="30">
        <f t="shared" si="2302"/>
        <v>0</v>
      </c>
      <c r="JV209" s="30">
        <f t="shared" si="2303"/>
        <v>0</v>
      </c>
      <c r="JW209" s="30">
        <f t="shared" si="2304"/>
        <v>0</v>
      </c>
      <c r="JX209" s="30">
        <f t="shared" si="2305"/>
        <v>0</v>
      </c>
      <c r="JY209" s="30">
        <f t="shared" si="2306"/>
        <v>0</v>
      </c>
      <c r="JZ209" s="30">
        <f t="shared" si="2307"/>
        <v>0</v>
      </c>
      <c r="KA209" s="30">
        <f t="shared" si="2308"/>
        <v>0</v>
      </c>
      <c r="KB209" s="30">
        <f t="shared" si="2309"/>
        <v>0</v>
      </c>
      <c r="KC209" s="30">
        <f t="shared" si="2310"/>
        <v>0</v>
      </c>
      <c r="KD209" s="30">
        <f t="shared" si="2311"/>
        <v>0</v>
      </c>
      <c r="KE209" s="30">
        <f t="shared" si="2312"/>
        <v>0</v>
      </c>
      <c r="KF209" s="30">
        <f t="shared" si="2313"/>
        <v>0</v>
      </c>
      <c r="KG209" s="30">
        <f t="shared" si="2314"/>
        <v>0</v>
      </c>
      <c r="KH209" s="30">
        <f t="shared" si="2315"/>
        <v>0</v>
      </c>
      <c r="KI209" s="30">
        <f t="shared" si="2316"/>
        <v>0</v>
      </c>
      <c r="KJ209" s="30">
        <f t="shared" si="2317"/>
        <v>0</v>
      </c>
      <c r="KK209" s="30">
        <f t="shared" si="2318"/>
        <v>0</v>
      </c>
      <c r="KL209" s="30">
        <f t="shared" si="2319"/>
        <v>0</v>
      </c>
      <c r="KM209" s="30">
        <f t="shared" si="2320"/>
        <v>0</v>
      </c>
      <c r="KN209" s="30">
        <f t="shared" si="2321"/>
        <v>0</v>
      </c>
      <c r="KO209" s="30">
        <f t="shared" si="2322"/>
        <v>0</v>
      </c>
      <c r="KP209" s="30">
        <f t="shared" si="2323"/>
        <v>0</v>
      </c>
      <c r="KQ209" s="30">
        <f t="shared" si="2324"/>
        <v>0</v>
      </c>
      <c r="KR209" s="30">
        <f t="shared" si="2325"/>
        <v>0</v>
      </c>
      <c r="KS209" s="30">
        <f t="shared" si="2326"/>
        <v>0</v>
      </c>
      <c r="KT209" s="30">
        <f t="shared" si="2327"/>
        <v>0</v>
      </c>
      <c r="KU209" s="30">
        <f t="shared" si="2328"/>
        <v>0</v>
      </c>
      <c r="KV209" s="30">
        <f t="shared" si="2329"/>
        <v>0</v>
      </c>
      <c r="KW209" s="30">
        <f t="shared" si="2330"/>
        <v>0</v>
      </c>
      <c r="KX209" s="30">
        <f t="shared" si="2331"/>
        <v>0</v>
      </c>
      <c r="KY209" s="30">
        <f t="shared" si="2332"/>
        <v>260</v>
      </c>
      <c r="KZ209" s="30">
        <f t="shared" si="2333"/>
        <v>260</v>
      </c>
      <c r="LA209" s="30">
        <f t="shared" si="2334"/>
        <v>300</v>
      </c>
      <c r="LB209" s="30">
        <f t="shared" si="2334"/>
        <v>300</v>
      </c>
      <c r="LC209" s="30">
        <f t="shared" si="2334"/>
        <v>300</v>
      </c>
      <c r="LD209" s="30">
        <f t="shared" si="2334"/>
        <v>300</v>
      </c>
      <c r="LE209" s="30">
        <f t="shared" si="2503"/>
        <v>300</v>
      </c>
      <c r="LF209" s="30">
        <f t="shared" si="2503"/>
        <v>300</v>
      </c>
      <c r="LG209" s="30">
        <f t="shared" si="2503"/>
        <v>300</v>
      </c>
      <c r="LH209" s="30">
        <f t="shared" si="2503"/>
        <v>300</v>
      </c>
      <c r="LI209" s="30">
        <f t="shared" si="2503"/>
        <v>300</v>
      </c>
      <c r="LJ209" s="30">
        <f t="shared" si="2747"/>
        <v>300</v>
      </c>
      <c r="LK209" s="30">
        <f t="shared" si="2747"/>
        <v>305.66666666666669</v>
      </c>
      <c r="LL209" s="30">
        <f t="shared" si="2747"/>
        <v>310</v>
      </c>
      <c r="LM209" s="30">
        <f t="shared" si="2747"/>
        <v>310</v>
      </c>
      <c r="LN209" s="30">
        <f t="shared" si="2747"/>
        <v>310</v>
      </c>
      <c r="LO209" s="30">
        <f t="shared" si="2747"/>
        <v>310</v>
      </c>
      <c r="LP209" s="30">
        <f t="shared" si="2747"/>
        <v>310</v>
      </c>
      <c r="LQ209" s="30">
        <f t="shared" si="2747"/>
        <v>310</v>
      </c>
      <c r="LR209" s="30">
        <f t="shared" si="2748"/>
        <v>310</v>
      </c>
      <c r="LS209" s="30">
        <f t="shared" si="2748"/>
        <v>325.15300546448088</v>
      </c>
      <c r="LT209" s="69">
        <f t="shared" si="2953"/>
        <v>313.78825136612022</v>
      </c>
      <c r="LU209" s="40">
        <f t="shared" si="2954"/>
        <v>310</v>
      </c>
      <c r="LV209" s="40">
        <f t="shared" si="2955"/>
        <v>15.153005464480874</v>
      </c>
    </row>
    <row r="210" spans="1:334" x14ac:dyDescent="0.25">
      <c r="A210" s="21">
        <f t="shared" si="3034"/>
        <v>209</v>
      </c>
      <c r="B210" s="22" t="s">
        <v>109</v>
      </c>
      <c r="C210" s="21" t="s">
        <v>630</v>
      </c>
      <c r="D210" s="22" t="s">
        <v>7</v>
      </c>
      <c r="E210" s="23" t="s">
        <v>1308</v>
      </c>
      <c r="F210" s="21" t="s">
        <v>1309</v>
      </c>
      <c r="G210" s="23" t="s">
        <v>1310</v>
      </c>
      <c r="H210" s="31" t="s">
        <v>281</v>
      </c>
      <c r="I210" s="21" t="s">
        <v>196</v>
      </c>
      <c r="J210" s="94">
        <v>42642</v>
      </c>
      <c r="K210" s="94">
        <v>44377</v>
      </c>
      <c r="L210" s="21" t="s">
        <v>275</v>
      </c>
      <c r="M210" s="51">
        <v>624</v>
      </c>
      <c r="N210" s="51">
        <v>1042</v>
      </c>
      <c r="O210" s="26">
        <v>0.18</v>
      </c>
      <c r="P210" s="52"/>
      <c r="Q210" s="52"/>
      <c r="R210" s="52"/>
      <c r="S210" s="52"/>
      <c r="T210" s="51"/>
      <c r="U210" s="51"/>
      <c r="V210" s="51"/>
      <c r="W210" s="51"/>
      <c r="X210" s="51"/>
      <c r="Y210" s="51">
        <v>0</v>
      </c>
      <c r="Z210" s="51">
        <v>0</v>
      </c>
      <c r="AA210" s="51"/>
      <c r="AB210" s="51"/>
      <c r="AC210" s="51"/>
      <c r="AD210" s="51">
        <v>0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0</v>
      </c>
      <c r="AL210" s="51">
        <v>0</v>
      </c>
      <c r="AM210" s="51">
        <v>0</v>
      </c>
      <c r="AN210" s="51">
        <v>0</v>
      </c>
      <c r="AO210" s="25">
        <v>0</v>
      </c>
      <c r="AP210" s="25">
        <v>0</v>
      </c>
      <c r="AQ210" s="25">
        <v>0</v>
      </c>
      <c r="AR210" s="25">
        <v>0</v>
      </c>
      <c r="AS210" s="25">
        <v>0</v>
      </c>
      <c r="AT210" s="25">
        <v>0</v>
      </c>
      <c r="AU210" s="25">
        <v>0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75">
        <v>0</v>
      </c>
      <c r="BE210" s="75">
        <v>0</v>
      </c>
      <c r="BF210" s="75">
        <v>62962</v>
      </c>
      <c r="BG210" s="75">
        <v>143162</v>
      </c>
      <c r="BH210" s="75">
        <v>110514</v>
      </c>
      <c r="BI210" s="75">
        <v>190557.44</v>
      </c>
      <c r="BJ210" s="75">
        <v>314163</v>
      </c>
      <c r="BK210" s="75">
        <v>374987.18</v>
      </c>
      <c r="BL210" s="75">
        <v>421867</v>
      </c>
      <c r="BM210" s="75">
        <v>251986</v>
      </c>
      <c r="BN210" s="75">
        <v>301415.34000000003</v>
      </c>
      <c r="BO210" s="75">
        <v>226747</v>
      </c>
      <c r="BP210" s="28">
        <f t="shared" si="2950"/>
        <v>300503.83500000002</v>
      </c>
      <c r="BQ210" s="29">
        <f t="shared" si="2596"/>
        <v>0</v>
      </c>
      <c r="BR210" s="29">
        <f t="shared" si="2597"/>
        <v>0</v>
      </c>
      <c r="BS210" s="29">
        <f t="shared" si="2598"/>
        <v>0</v>
      </c>
      <c r="BT210" s="29">
        <f t="shared" si="2599"/>
        <v>0</v>
      </c>
      <c r="BU210" s="29">
        <f t="shared" si="2600"/>
        <v>0</v>
      </c>
      <c r="BV210" s="29">
        <f t="shared" si="2601"/>
        <v>0</v>
      </c>
      <c r="BW210" s="29">
        <f t="shared" si="2602"/>
        <v>0</v>
      </c>
      <c r="BX210" s="29">
        <f t="shared" si="2603"/>
        <v>0</v>
      </c>
      <c r="BY210" s="29">
        <f t="shared" si="2604"/>
        <v>0</v>
      </c>
      <c r="BZ210" s="29">
        <f t="shared" si="2605"/>
        <v>0</v>
      </c>
      <c r="CA210" s="29">
        <f t="shared" si="2606"/>
        <v>0</v>
      </c>
      <c r="CB210" s="29">
        <f t="shared" si="2607"/>
        <v>0</v>
      </c>
      <c r="CC210" s="29">
        <f t="shared" si="2608"/>
        <v>0</v>
      </c>
      <c r="CD210" s="29">
        <f t="shared" si="2609"/>
        <v>0</v>
      </c>
      <c r="CE210" s="29">
        <f t="shared" si="2610"/>
        <v>0</v>
      </c>
      <c r="CF210" s="29">
        <f t="shared" si="2611"/>
        <v>0</v>
      </c>
      <c r="CG210" s="29">
        <f t="shared" si="2612"/>
        <v>0</v>
      </c>
      <c r="CH210" s="29">
        <f t="shared" si="2613"/>
        <v>0</v>
      </c>
      <c r="CI210" s="29">
        <f t="shared" si="2614"/>
        <v>0</v>
      </c>
      <c r="CJ210" s="29">
        <f t="shared" si="2615"/>
        <v>0</v>
      </c>
      <c r="CK210" s="29">
        <f t="shared" si="2616"/>
        <v>0</v>
      </c>
      <c r="CL210" s="29">
        <f t="shared" si="2617"/>
        <v>0</v>
      </c>
      <c r="CM210" s="29">
        <f t="shared" si="2618"/>
        <v>0</v>
      </c>
      <c r="CN210" s="29">
        <f t="shared" si="2619"/>
        <v>0</v>
      </c>
      <c r="CO210" s="29">
        <f t="shared" si="2620"/>
        <v>0</v>
      </c>
      <c r="CP210" s="29">
        <f t="shared" si="2621"/>
        <v>0</v>
      </c>
      <c r="CQ210" s="29">
        <f t="shared" si="2622"/>
        <v>0</v>
      </c>
      <c r="CR210" s="29">
        <f t="shared" si="2592"/>
        <v>0</v>
      </c>
      <c r="CS210" s="29">
        <f t="shared" si="3185"/>
        <v>0</v>
      </c>
      <c r="CT210" s="29">
        <f t="shared" si="3185"/>
        <v>0</v>
      </c>
      <c r="CU210" s="29">
        <f t="shared" si="3185"/>
        <v>0</v>
      </c>
      <c r="CV210" s="29">
        <f t="shared" si="3185"/>
        <v>0</v>
      </c>
      <c r="CW210" s="29">
        <f t="shared" si="3185"/>
        <v>0</v>
      </c>
      <c r="CX210" s="29">
        <f t="shared" si="3185"/>
        <v>0</v>
      </c>
      <c r="CY210" s="29">
        <f t="shared" si="3185"/>
        <v>0</v>
      </c>
      <c r="CZ210" s="29">
        <f t="shared" si="3185"/>
        <v>0</v>
      </c>
      <c r="DA210" s="29">
        <f t="shared" si="3185"/>
        <v>0</v>
      </c>
      <c r="DB210" s="29">
        <f t="shared" si="3185"/>
        <v>0</v>
      </c>
      <c r="DC210" s="29">
        <f t="shared" si="3185"/>
        <v>0</v>
      </c>
      <c r="DD210" s="29">
        <f t="shared" si="3185"/>
        <v>0</v>
      </c>
      <c r="DE210" s="29">
        <f t="shared" si="2624"/>
        <v>0</v>
      </c>
      <c r="DF210" s="29">
        <f t="shared" si="2625"/>
        <v>0</v>
      </c>
      <c r="DG210" s="29">
        <f t="shared" si="2626"/>
        <v>100.90064102564102</v>
      </c>
      <c r="DH210" s="29">
        <f t="shared" si="2627"/>
        <v>229.42628205128204</v>
      </c>
      <c r="DI210" s="29">
        <f t="shared" si="2628"/>
        <v>177.10576923076923</v>
      </c>
      <c r="DJ210" s="29">
        <f t="shared" si="2629"/>
        <v>305.38051282051282</v>
      </c>
      <c r="DK210" s="29">
        <f t="shared" si="2629"/>
        <v>503.46634615384613</v>
      </c>
      <c r="DL210" s="29">
        <f t="shared" si="2629"/>
        <v>600.94099358974358</v>
      </c>
      <c r="DM210" s="29">
        <f t="shared" si="2629"/>
        <v>676.06891025641028</v>
      </c>
      <c r="DN210" s="29">
        <f t="shared" si="2746"/>
        <v>403.82371794871796</v>
      </c>
      <c r="DO210" s="29">
        <f t="shared" si="2746"/>
        <v>483.03740384615389</v>
      </c>
      <c r="DP210" s="29">
        <f t="shared" si="2746"/>
        <v>363.37660256410254</v>
      </c>
      <c r="DQ210" s="105">
        <f t="shared" si="2630"/>
        <v>481.57665865384621</v>
      </c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>
        <v>302180</v>
      </c>
      <c r="FI210" s="25">
        <v>302180</v>
      </c>
      <c r="FJ210" s="25">
        <v>302180</v>
      </c>
      <c r="FK210" s="25">
        <v>302180</v>
      </c>
      <c r="FL210" s="25">
        <v>302180</v>
      </c>
      <c r="FM210" s="25">
        <v>302180</v>
      </c>
      <c r="FN210" s="25">
        <v>302180</v>
      </c>
      <c r="FO210" s="25">
        <v>302180</v>
      </c>
      <c r="FP210" s="25">
        <v>302180</v>
      </c>
      <c r="FQ210" s="75">
        <v>302180</v>
      </c>
      <c r="FR210" s="28">
        <f t="shared" si="2951"/>
        <v>302180</v>
      </c>
      <c r="FS210" s="51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/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75">
        <v>0</v>
      </c>
      <c r="HD210" s="75">
        <v>0</v>
      </c>
      <c r="HE210" s="75">
        <v>0</v>
      </c>
      <c r="HF210" s="75">
        <v>0</v>
      </c>
      <c r="HG210" s="75">
        <v>0</v>
      </c>
      <c r="HH210" s="75">
        <v>0</v>
      </c>
      <c r="HI210" s="75">
        <v>0</v>
      </c>
      <c r="HJ210" s="75">
        <v>0</v>
      </c>
      <c r="HK210" s="75">
        <v>0</v>
      </c>
      <c r="HL210" s="75">
        <v>0</v>
      </c>
      <c r="HM210" s="75">
        <v>0</v>
      </c>
      <c r="HN210" s="75">
        <v>0</v>
      </c>
      <c r="HO210" s="75">
        <v>0</v>
      </c>
      <c r="HP210" s="75">
        <v>0</v>
      </c>
      <c r="HQ210" s="75">
        <v>0</v>
      </c>
      <c r="HR210" s="75">
        <v>0</v>
      </c>
      <c r="HS210" s="51">
        <f t="shared" ref="HS210" si="3250">+DR210+FS210</f>
        <v>0</v>
      </c>
      <c r="HT210" s="51">
        <f t="shared" ref="HT210" si="3251">+DS210+FT210</f>
        <v>0</v>
      </c>
      <c r="HU210" s="51">
        <f t="shared" ref="HU210" si="3252">+DT210+FU210</f>
        <v>0</v>
      </c>
      <c r="HV210" s="51">
        <f t="shared" ref="HV210" si="3253">+DU210+FV210</f>
        <v>0</v>
      </c>
      <c r="HW210" s="51">
        <f t="shared" ref="HW210" si="3254">+DV210+FW210</f>
        <v>0</v>
      </c>
      <c r="HX210" s="51">
        <f t="shared" ref="HX210" si="3255">+DW210+FX210</f>
        <v>0</v>
      </c>
      <c r="HY210" s="51">
        <f t="shared" ref="HY210" si="3256">+DX210+FY210</f>
        <v>0</v>
      </c>
      <c r="HZ210" s="51">
        <f t="shared" ref="HZ210" si="3257">+DY210+FZ210</f>
        <v>0</v>
      </c>
      <c r="IA210" s="51">
        <f t="shared" ref="IA210" si="3258">+DZ210+GA210</f>
        <v>0</v>
      </c>
      <c r="IB210" s="51">
        <f t="shared" ref="IB210" si="3259">+EA210+GB210</f>
        <v>0</v>
      </c>
      <c r="IC210" s="51">
        <f t="shared" ref="IC210" si="3260">+EB210+GC210</f>
        <v>0</v>
      </c>
      <c r="ID210" s="51">
        <f t="shared" ref="ID210" si="3261">+EC210+GD210</f>
        <v>0</v>
      </c>
      <c r="IE210" s="51">
        <f t="shared" ref="IE210" si="3262">+ED210+GE210</f>
        <v>0</v>
      </c>
      <c r="IF210" s="51">
        <f t="shared" ref="IF210" si="3263">+EE210+GF210</f>
        <v>0</v>
      </c>
      <c r="IG210" s="51">
        <f t="shared" ref="IG210" si="3264">+EF210+GG210</f>
        <v>0</v>
      </c>
      <c r="IH210" s="51">
        <f t="shared" ref="IH210" si="3265">+EG210+GH210</f>
        <v>0</v>
      </c>
      <c r="II210" s="51">
        <f t="shared" ref="II210" si="3266">+EH210+GI210</f>
        <v>0</v>
      </c>
      <c r="IJ210" s="51">
        <f t="shared" ref="IJ210" si="3267">+EI210+GJ210</f>
        <v>0</v>
      </c>
      <c r="IK210" s="51">
        <f t="shared" ref="IK210" si="3268">+EJ210+GK210</f>
        <v>0</v>
      </c>
      <c r="IL210" s="51">
        <f t="shared" ref="IL210" si="3269">+EK210+GL210</f>
        <v>0</v>
      </c>
      <c r="IM210" s="51">
        <f t="shared" ref="IM210" si="3270">+EL210+GM210</f>
        <v>0</v>
      </c>
      <c r="IN210" s="51">
        <f t="shared" ref="IN210" si="3271">+EM210+GN210</f>
        <v>0</v>
      </c>
      <c r="IO210" s="51">
        <f t="shared" ref="IO210" si="3272">+EN210+GO210</f>
        <v>0</v>
      </c>
      <c r="IP210" s="51">
        <f t="shared" ref="IP210" si="3273">+EO210+GP210</f>
        <v>0</v>
      </c>
      <c r="IQ210" s="51">
        <f t="shared" ref="IQ210" si="3274">+EP210+GQ210</f>
        <v>0</v>
      </c>
      <c r="IR210" s="51">
        <f t="shared" ref="IR210" si="3275">+EQ210+GR210</f>
        <v>0</v>
      </c>
      <c r="IS210" s="51">
        <f t="shared" ref="IS210" si="3276">+ER210+GS210</f>
        <v>0</v>
      </c>
      <c r="IT210" s="51">
        <f t="shared" ref="IT210" si="3277">+ES210+GT210</f>
        <v>0</v>
      </c>
      <c r="IU210" s="51">
        <f t="shared" ref="IU210" si="3278">+ET210+GU210</f>
        <v>0</v>
      </c>
      <c r="IV210" s="51">
        <f t="shared" ref="IV210" si="3279">+EU210+GV210</f>
        <v>0</v>
      </c>
      <c r="IW210" s="51">
        <f t="shared" ref="IW210" si="3280">+EV210+GW210</f>
        <v>0</v>
      </c>
      <c r="IX210" s="25">
        <f t="shared" ref="IX210" si="3281">+EW210+GX210</f>
        <v>0</v>
      </c>
      <c r="IY210" s="25">
        <f t="shared" ref="IY210" si="3282">+EX210+GY210</f>
        <v>0</v>
      </c>
      <c r="IZ210" s="25">
        <f t="shared" ref="IZ210" si="3283">+EY210+GZ210</f>
        <v>0</v>
      </c>
      <c r="JA210" s="25">
        <f t="shared" ref="JA210" si="3284">+EZ210+HA210</f>
        <v>0</v>
      </c>
      <c r="JB210" s="25">
        <f t="shared" ref="JB210" si="3285">+FA210+HB210</f>
        <v>0</v>
      </c>
      <c r="JC210" s="25">
        <f t="shared" ref="JC210" si="3286">+FB210+HC210</f>
        <v>0</v>
      </c>
      <c r="JD210" s="25">
        <f t="shared" ref="JD210" si="3287">+FC210+HD210</f>
        <v>0</v>
      </c>
      <c r="JE210" s="25">
        <f t="shared" ref="JE210" si="3288">+FD210+HE210</f>
        <v>0</v>
      </c>
      <c r="JF210" s="25">
        <f t="shared" ref="JF210" si="3289">+FE210+HF210</f>
        <v>0</v>
      </c>
      <c r="JG210" s="25">
        <f t="shared" ref="JG210" si="3290">+FF210+HG210</f>
        <v>0</v>
      </c>
      <c r="JH210" s="25">
        <f t="shared" ref="JH210" si="3291">+FG210+HH210</f>
        <v>0</v>
      </c>
      <c r="JI210" s="25">
        <f>+FH210+HI210</f>
        <v>302180</v>
      </c>
      <c r="JJ210" s="25">
        <f t="shared" si="2916"/>
        <v>302180</v>
      </c>
      <c r="JK210" s="25">
        <f t="shared" si="2917"/>
        <v>302180</v>
      </c>
      <c r="JL210" s="25">
        <f t="shared" si="2912"/>
        <v>302180</v>
      </c>
      <c r="JM210" s="25">
        <f t="shared" si="2913"/>
        <v>302180</v>
      </c>
      <c r="JN210" s="25">
        <f t="shared" si="2338"/>
        <v>302180</v>
      </c>
      <c r="JO210" s="25">
        <f t="shared" si="2339"/>
        <v>302180</v>
      </c>
      <c r="JP210" s="25">
        <f t="shared" si="3113"/>
        <v>302180</v>
      </c>
      <c r="JQ210" s="25">
        <f t="shared" si="3114"/>
        <v>302180</v>
      </c>
      <c r="JR210" s="25">
        <f t="shared" si="3115"/>
        <v>302180</v>
      </c>
      <c r="JS210" s="28">
        <f t="shared" si="2952"/>
        <v>302180</v>
      </c>
      <c r="JT210" s="30">
        <f t="shared" ref="JT210" si="3292">+HS210/$N210</f>
        <v>0</v>
      </c>
      <c r="JU210" s="30">
        <f t="shared" ref="JU210" si="3293">+HT210/$N210</f>
        <v>0</v>
      </c>
      <c r="JV210" s="30">
        <f t="shared" ref="JV210" si="3294">+HU210/$N210</f>
        <v>0</v>
      </c>
      <c r="JW210" s="30">
        <f t="shared" ref="JW210" si="3295">+HV210/$N210</f>
        <v>0</v>
      </c>
      <c r="JX210" s="30">
        <f t="shared" ref="JX210" si="3296">+HW210/$N210</f>
        <v>0</v>
      </c>
      <c r="JY210" s="30">
        <f t="shared" ref="JY210" si="3297">+HX210/$N210</f>
        <v>0</v>
      </c>
      <c r="JZ210" s="30">
        <f t="shared" ref="JZ210" si="3298">+HY210/$N210</f>
        <v>0</v>
      </c>
      <c r="KA210" s="30">
        <f t="shared" ref="KA210" si="3299">+HZ210/$N210</f>
        <v>0</v>
      </c>
      <c r="KB210" s="30">
        <f t="shared" ref="KB210" si="3300">+IA210/$N210</f>
        <v>0</v>
      </c>
      <c r="KC210" s="30">
        <f t="shared" ref="KC210" si="3301">+IB210/$N210</f>
        <v>0</v>
      </c>
      <c r="KD210" s="30">
        <f t="shared" ref="KD210" si="3302">+IC210/$N210</f>
        <v>0</v>
      </c>
      <c r="KE210" s="30">
        <f t="shared" ref="KE210" si="3303">+ID210/$N210</f>
        <v>0</v>
      </c>
      <c r="KF210" s="30">
        <f t="shared" ref="KF210" si="3304">+IE210/$N210</f>
        <v>0</v>
      </c>
      <c r="KG210" s="30">
        <f t="shared" ref="KG210" si="3305">+IF210/$N210</f>
        <v>0</v>
      </c>
      <c r="KH210" s="30">
        <f t="shared" ref="KH210" si="3306">+IG210/$N210</f>
        <v>0</v>
      </c>
      <c r="KI210" s="30">
        <f t="shared" ref="KI210" si="3307">+IH210/$N210</f>
        <v>0</v>
      </c>
      <c r="KJ210" s="30">
        <f t="shared" ref="KJ210" si="3308">+II210/$N210</f>
        <v>0</v>
      </c>
      <c r="KK210" s="30">
        <f t="shared" ref="KK210" si="3309">+IJ210/$N210</f>
        <v>0</v>
      </c>
      <c r="KL210" s="30">
        <f t="shared" ref="KL210" si="3310">+IK210/$N210</f>
        <v>0</v>
      </c>
      <c r="KM210" s="30">
        <f t="shared" ref="KM210" si="3311">+IL210/$N210</f>
        <v>0</v>
      </c>
      <c r="KN210" s="30">
        <f t="shared" ref="KN210" si="3312">+IM210/$N210</f>
        <v>0</v>
      </c>
      <c r="KO210" s="30">
        <f t="shared" ref="KO210" si="3313">+IN210/$N210</f>
        <v>0</v>
      </c>
      <c r="KP210" s="30">
        <f t="shared" ref="KP210" si="3314">+IO210/$N210</f>
        <v>0</v>
      </c>
      <c r="KQ210" s="30">
        <f t="shared" ref="KQ210" si="3315">+IP210/$N210</f>
        <v>0</v>
      </c>
      <c r="KR210" s="30">
        <f t="shared" ref="KR210" si="3316">+IQ210/$N210</f>
        <v>0</v>
      </c>
      <c r="KS210" s="30">
        <f t="shared" ref="KS210" si="3317">+IR210/$N210</f>
        <v>0</v>
      </c>
      <c r="KT210" s="30">
        <f t="shared" ref="KT210" si="3318">+IS210/$N210</f>
        <v>0</v>
      </c>
      <c r="KU210" s="30">
        <f t="shared" ref="KU210" si="3319">+IT210/$N210</f>
        <v>0</v>
      </c>
      <c r="KV210" s="30">
        <f t="shared" ref="KV210" si="3320">+IU210/$N210</f>
        <v>0</v>
      </c>
      <c r="KW210" s="30">
        <f t="shared" ref="KW210" si="3321">+IV210/$N210</f>
        <v>0</v>
      </c>
      <c r="KX210" s="30">
        <f t="shared" ref="KX210" si="3322">+IW210/$N210</f>
        <v>0</v>
      </c>
      <c r="KY210" s="30">
        <f t="shared" ref="KY210" si="3323">+IX210/$N210</f>
        <v>0</v>
      </c>
      <c r="KZ210" s="30">
        <f t="shared" ref="KZ210:LI210" si="3324">+IY210/$N210</f>
        <v>0</v>
      </c>
      <c r="LA210" s="30">
        <f t="shared" si="3324"/>
        <v>0</v>
      </c>
      <c r="LB210" s="30">
        <f t="shared" si="3324"/>
        <v>0</v>
      </c>
      <c r="LC210" s="30">
        <f t="shared" si="3324"/>
        <v>0</v>
      </c>
      <c r="LD210" s="30">
        <f t="shared" si="3324"/>
        <v>0</v>
      </c>
      <c r="LE210" s="30">
        <f t="shared" si="3324"/>
        <v>0</v>
      </c>
      <c r="LF210" s="30">
        <f t="shared" si="3324"/>
        <v>0</v>
      </c>
      <c r="LG210" s="30">
        <f t="shared" si="3324"/>
        <v>0</v>
      </c>
      <c r="LH210" s="30">
        <f t="shared" si="3324"/>
        <v>0</v>
      </c>
      <c r="LI210" s="30">
        <f t="shared" si="3324"/>
        <v>0</v>
      </c>
      <c r="LJ210" s="30">
        <f t="shared" ref="LJ210:LS210" si="3325">+JI210/$N210</f>
        <v>290</v>
      </c>
      <c r="LK210" s="30">
        <f t="shared" si="3325"/>
        <v>290</v>
      </c>
      <c r="LL210" s="30">
        <f t="shared" si="3325"/>
        <v>290</v>
      </c>
      <c r="LM210" s="30">
        <f t="shared" si="3325"/>
        <v>290</v>
      </c>
      <c r="LN210" s="30">
        <f t="shared" si="3325"/>
        <v>290</v>
      </c>
      <c r="LO210" s="30">
        <f t="shared" si="3325"/>
        <v>290</v>
      </c>
      <c r="LP210" s="30">
        <f t="shared" si="3325"/>
        <v>290</v>
      </c>
      <c r="LQ210" s="30">
        <f t="shared" si="3325"/>
        <v>290</v>
      </c>
      <c r="LR210" s="30">
        <f t="shared" si="3325"/>
        <v>290</v>
      </c>
      <c r="LS210" s="30">
        <f t="shared" si="3325"/>
        <v>290</v>
      </c>
      <c r="LT210" s="69">
        <f t="shared" si="2953"/>
        <v>290</v>
      </c>
      <c r="LU210" s="40">
        <f t="shared" si="2954"/>
        <v>290</v>
      </c>
      <c r="LV210" s="40">
        <f t="shared" si="2955"/>
        <v>0</v>
      </c>
    </row>
    <row r="211" spans="1:334" x14ac:dyDescent="0.25">
      <c r="A211" s="21">
        <f t="shared" si="3034"/>
        <v>210</v>
      </c>
      <c r="B211" s="22" t="s">
        <v>109</v>
      </c>
      <c r="C211" s="21" t="s">
        <v>630</v>
      </c>
      <c r="D211" s="22" t="s">
        <v>7</v>
      </c>
      <c r="E211" s="23" t="s">
        <v>940</v>
      </c>
      <c r="F211" s="21" t="s">
        <v>1192</v>
      </c>
      <c r="G211" s="32" t="s">
        <v>139</v>
      </c>
      <c r="H211" s="24" t="s">
        <v>281</v>
      </c>
      <c r="I211" s="21" t="s">
        <v>196</v>
      </c>
      <c r="J211" s="94">
        <v>41297</v>
      </c>
      <c r="K211" s="94"/>
      <c r="L211" s="21" t="s">
        <v>275</v>
      </c>
      <c r="M211" s="51">
        <v>624</v>
      </c>
      <c r="N211" s="51">
        <v>1042</v>
      </c>
      <c r="O211" s="26">
        <v>0.17</v>
      </c>
      <c r="P211" s="52">
        <v>440292.28</v>
      </c>
      <c r="Q211" s="52">
        <v>577944.1599999998</v>
      </c>
      <c r="R211" s="52">
        <v>388052.27000000008</v>
      </c>
      <c r="S211" s="52">
        <v>761804.33000000007</v>
      </c>
      <c r="T211" s="51">
        <v>553533.13</v>
      </c>
      <c r="U211" s="51">
        <v>533195.13000000024</v>
      </c>
      <c r="V211" s="51">
        <v>474652.56999999989</v>
      </c>
      <c r="W211" s="51">
        <v>386658.06000000006</v>
      </c>
      <c r="X211" s="51">
        <v>711795.17</v>
      </c>
      <c r="Y211" s="51">
        <v>516874.5</v>
      </c>
      <c r="Z211" s="51">
        <v>455478.15</v>
      </c>
      <c r="AA211" s="51">
        <v>395214.96</v>
      </c>
      <c r="AB211" s="51">
        <v>523616.59999999986</v>
      </c>
      <c r="AC211" s="51">
        <v>611739.45999999985</v>
      </c>
      <c r="AD211" s="51">
        <v>397544.5199999999</v>
      </c>
      <c r="AE211" s="51">
        <v>591336.47</v>
      </c>
      <c r="AF211" s="51">
        <v>458953</v>
      </c>
      <c r="AG211" s="51">
        <v>396122.61</v>
      </c>
      <c r="AH211" s="51">
        <v>492579</v>
      </c>
      <c r="AI211" s="51">
        <v>571393.98</v>
      </c>
      <c r="AJ211" s="51">
        <v>858022</v>
      </c>
      <c r="AK211" s="51">
        <v>552055</v>
      </c>
      <c r="AL211" s="51">
        <v>401718</v>
      </c>
      <c r="AM211" s="51">
        <v>352228.03</v>
      </c>
      <c r="AN211" s="51">
        <v>537457.52</v>
      </c>
      <c r="AO211" s="51">
        <v>430624</v>
      </c>
      <c r="AP211" s="51">
        <v>476006.97</v>
      </c>
      <c r="AQ211" s="51">
        <v>800683.93</v>
      </c>
      <c r="AR211" s="51">
        <v>808018.66</v>
      </c>
      <c r="AS211" s="51">
        <v>657200.11</v>
      </c>
      <c r="AT211" s="51">
        <v>640136</v>
      </c>
      <c r="AU211" s="25">
        <v>719703.14954349876</v>
      </c>
      <c r="AV211" s="25">
        <v>631295.46201531461</v>
      </c>
      <c r="AW211" s="25">
        <v>663780.15</v>
      </c>
      <c r="AX211" s="25">
        <v>641413.60423604993</v>
      </c>
      <c r="AY211" s="25">
        <v>665169.66365220002</v>
      </c>
      <c r="AZ211" s="25">
        <v>432401.79</v>
      </c>
      <c r="BA211" s="25">
        <v>443908.39</v>
      </c>
      <c r="BB211" s="25">
        <v>391508</v>
      </c>
      <c r="BC211" s="25">
        <v>232923.9</v>
      </c>
      <c r="BD211" s="75">
        <v>0</v>
      </c>
      <c r="BE211" s="75">
        <v>0</v>
      </c>
      <c r="BF211" s="75">
        <v>0</v>
      </c>
      <c r="BG211" s="75">
        <v>0</v>
      </c>
      <c r="BH211" s="75">
        <v>0</v>
      </c>
      <c r="BI211" s="75">
        <v>0</v>
      </c>
      <c r="BJ211" s="75">
        <v>0</v>
      </c>
      <c r="BK211" s="75">
        <v>0</v>
      </c>
      <c r="BL211" s="75">
        <v>0</v>
      </c>
      <c r="BM211" s="75">
        <v>0</v>
      </c>
      <c r="BN211" s="75">
        <v>0</v>
      </c>
      <c r="BO211" s="75">
        <v>0</v>
      </c>
      <c r="BP211" s="28">
        <f t="shared" si="2950"/>
        <v>0</v>
      </c>
      <c r="BQ211" s="29">
        <f t="shared" si="2596"/>
        <v>705.59660256410257</v>
      </c>
      <c r="BR211" s="29">
        <f t="shared" si="2597"/>
        <v>926.19256410256378</v>
      </c>
      <c r="BS211" s="29">
        <f t="shared" si="2598"/>
        <v>621.87863782051295</v>
      </c>
      <c r="BT211" s="29">
        <f t="shared" si="2599"/>
        <v>1220.8402724358975</v>
      </c>
      <c r="BU211" s="29">
        <f t="shared" si="2600"/>
        <v>887.07232371794873</v>
      </c>
      <c r="BV211" s="29">
        <f t="shared" si="2601"/>
        <v>854.47937500000035</v>
      </c>
      <c r="BW211" s="29">
        <f t="shared" si="2602"/>
        <v>760.66116987179464</v>
      </c>
      <c r="BX211" s="29">
        <f t="shared" si="2603"/>
        <v>619.64432692307696</v>
      </c>
      <c r="BY211" s="29">
        <f t="shared" si="2604"/>
        <v>1140.6973878205129</v>
      </c>
      <c r="BZ211" s="29">
        <f t="shared" si="2605"/>
        <v>828.32451923076928</v>
      </c>
      <c r="CA211" s="29">
        <f t="shared" si="2606"/>
        <v>729.93293269230776</v>
      </c>
      <c r="CB211" s="29">
        <f t="shared" si="2607"/>
        <v>633.3573076923077</v>
      </c>
      <c r="CC211" s="29">
        <f t="shared" si="2608"/>
        <v>839.12916666666649</v>
      </c>
      <c r="CD211" s="29">
        <f t="shared" si="2609"/>
        <v>980.35169871794847</v>
      </c>
      <c r="CE211" s="29">
        <f t="shared" si="2610"/>
        <v>637.09057692307681</v>
      </c>
      <c r="CF211" s="29">
        <f t="shared" si="2611"/>
        <v>947.65459935897434</v>
      </c>
      <c r="CG211" s="29">
        <f t="shared" si="2612"/>
        <v>735.50160256410254</v>
      </c>
      <c r="CH211" s="29">
        <f t="shared" si="2613"/>
        <v>634.81187499999999</v>
      </c>
      <c r="CI211" s="29">
        <f t="shared" si="2614"/>
        <v>789.38942307692309</v>
      </c>
      <c r="CJ211" s="29">
        <f t="shared" si="2615"/>
        <v>915.6954807692307</v>
      </c>
      <c r="CK211" s="29">
        <f t="shared" si="2616"/>
        <v>1375.0352564102564</v>
      </c>
      <c r="CL211" s="29">
        <f t="shared" si="2617"/>
        <v>884.70352564102564</v>
      </c>
      <c r="CM211" s="29">
        <f t="shared" si="2618"/>
        <v>643.77884615384619</v>
      </c>
      <c r="CN211" s="29">
        <f t="shared" si="2619"/>
        <v>564.46799679487185</v>
      </c>
      <c r="CO211" s="29">
        <f t="shared" si="2620"/>
        <v>861.31012820512819</v>
      </c>
      <c r="CP211" s="29">
        <f t="shared" si="2621"/>
        <v>690.10256410256409</v>
      </c>
      <c r="CQ211" s="29">
        <f t="shared" si="2622"/>
        <v>762.8316826923076</v>
      </c>
      <c r="CR211" s="29">
        <f t="shared" si="2592"/>
        <v>1283.1473237179489</v>
      </c>
      <c r="CS211" s="29">
        <f t="shared" si="3185"/>
        <v>1294.9016987179489</v>
      </c>
      <c r="CT211" s="29">
        <f t="shared" si="3185"/>
        <v>1053.2053044871795</v>
      </c>
      <c r="CU211" s="29">
        <f t="shared" si="3185"/>
        <v>1025.8589743589744</v>
      </c>
      <c r="CV211" s="29">
        <f t="shared" si="3185"/>
        <v>1153.3704319607352</v>
      </c>
      <c r="CW211" s="29">
        <f t="shared" si="3185"/>
        <v>1011.6914455373632</v>
      </c>
      <c r="CX211" s="29">
        <f t="shared" si="3185"/>
        <v>1063.7502403846154</v>
      </c>
      <c r="CY211" s="29">
        <f t="shared" si="3185"/>
        <v>1027.9064170449517</v>
      </c>
      <c r="CZ211" s="29">
        <f t="shared" si="3185"/>
        <v>1065.9770250836539</v>
      </c>
      <c r="DA211" s="29">
        <f t="shared" si="3185"/>
        <v>692.95158653846147</v>
      </c>
      <c r="DB211" s="29">
        <f t="shared" si="3185"/>
        <v>711.39165064102565</v>
      </c>
      <c r="DC211" s="29">
        <f t="shared" si="3185"/>
        <v>627.41666666666663</v>
      </c>
      <c r="DD211" s="29">
        <f t="shared" si="3185"/>
        <v>373.27548076923074</v>
      </c>
      <c r="DE211" s="29">
        <f t="shared" si="2624"/>
        <v>0</v>
      </c>
      <c r="DF211" s="29">
        <f t="shared" si="2625"/>
        <v>0</v>
      </c>
      <c r="DG211" s="29">
        <f t="shared" si="2626"/>
        <v>0</v>
      </c>
      <c r="DH211" s="29">
        <f t="shared" si="2627"/>
        <v>0</v>
      </c>
      <c r="DI211" s="29">
        <f t="shared" si="2628"/>
        <v>0</v>
      </c>
      <c r="DJ211" s="29">
        <f t="shared" si="2629"/>
        <v>0</v>
      </c>
      <c r="DK211" s="29">
        <f t="shared" si="2629"/>
        <v>0</v>
      </c>
      <c r="DL211" s="29">
        <f t="shared" si="2629"/>
        <v>0</v>
      </c>
      <c r="DM211" s="29">
        <f t="shared" si="2629"/>
        <v>0</v>
      </c>
      <c r="DN211" s="29">
        <f t="shared" si="2746"/>
        <v>0</v>
      </c>
      <c r="DO211" s="29">
        <f t="shared" si="2746"/>
        <v>0</v>
      </c>
      <c r="DP211" s="29">
        <f t="shared" si="2746"/>
        <v>0</v>
      </c>
      <c r="DQ211" s="105">
        <f t="shared" si="2630"/>
        <v>0</v>
      </c>
      <c r="DR211" s="51">
        <v>145880</v>
      </c>
      <c r="DS211" s="51">
        <v>145880</v>
      </c>
      <c r="DT211" s="51">
        <v>145880</v>
      </c>
      <c r="DU211" s="51">
        <v>145880</v>
      </c>
      <c r="DV211" s="51">
        <v>145880</v>
      </c>
      <c r="DW211" s="51">
        <v>145880</v>
      </c>
      <c r="DX211" s="51">
        <v>145880</v>
      </c>
      <c r="DY211" s="51">
        <v>145880</v>
      </c>
      <c r="DZ211" s="51">
        <v>151437</v>
      </c>
      <c r="EA211" s="51">
        <v>166720</v>
      </c>
      <c r="EB211" s="51">
        <v>166720</v>
      </c>
      <c r="EC211" s="51">
        <v>166720</v>
      </c>
      <c r="ED211" s="51">
        <v>166720</v>
      </c>
      <c r="EE211" s="51">
        <v>166720</v>
      </c>
      <c r="EF211" s="51">
        <v>166720</v>
      </c>
      <c r="EG211" s="51">
        <v>166720</v>
      </c>
      <c r="EH211" s="51">
        <v>166720</v>
      </c>
      <c r="EI211" s="51">
        <v>166720</v>
      </c>
      <c r="EJ211" s="51">
        <v>166720</v>
      </c>
      <c r="EK211" s="51">
        <v>170888</v>
      </c>
      <c r="EL211" s="51">
        <v>182350</v>
      </c>
      <c r="EM211" s="51">
        <v>182350</v>
      </c>
      <c r="EN211" s="51">
        <v>182350</v>
      </c>
      <c r="EO211" s="51">
        <v>182350</v>
      </c>
      <c r="EP211" s="51">
        <v>182350</v>
      </c>
      <c r="EQ211" s="51">
        <v>182350</v>
      </c>
      <c r="ER211" s="51">
        <v>182350</v>
      </c>
      <c r="ES211" s="25">
        <v>182350</v>
      </c>
      <c r="ET211" s="25">
        <v>182350</v>
      </c>
      <c r="EU211" s="25">
        <v>182350</v>
      </c>
      <c r="EV211" s="25">
        <v>189644</v>
      </c>
      <c r="EW211" s="25">
        <v>209703</v>
      </c>
      <c r="EX211" s="25">
        <v>209703</v>
      </c>
      <c r="EY211" s="25">
        <v>209703</v>
      </c>
      <c r="EZ211" s="25">
        <v>209703</v>
      </c>
      <c r="FA211" s="25">
        <v>209703</v>
      </c>
      <c r="FB211" s="25">
        <v>209703</v>
      </c>
      <c r="FC211" s="25">
        <v>209703</v>
      </c>
      <c r="FD211" s="25">
        <v>209703</v>
      </c>
      <c r="FE211" s="25">
        <v>209703</v>
      </c>
      <c r="FF211" s="25">
        <v>0</v>
      </c>
      <c r="FG211" s="25">
        <v>0</v>
      </c>
      <c r="FH211" s="25">
        <v>0</v>
      </c>
      <c r="FI211" s="25">
        <v>0</v>
      </c>
      <c r="FJ211" s="25">
        <v>0</v>
      </c>
      <c r="FK211" s="25">
        <v>0</v>
      </c>
      <c r="FL211" s="25">
        <v>0</v>
      </c>
      <c r="FM211" s="25">
        <v>0</v>
      </c>
      <c r="FN211" s="25">
        <v>0</v>
      </c>
      <c r="FO211" s="25">
        <v>0</v>
      </c>
      <c r="FP211" s="25">
        <v>0</v>
      </c>
      <c r="FQ211" s="75">
        <v>0</v>
      </c>
      <c r="FR211" s="28">
        <f t="shared" si="2951"/>
        <v>0</v>
      </c>
      <c r="FS211" s="51">
        <v>0</v>
      </c>
      <c r="FT211" s="51">
        <v>0</v>
      </c>
      <c r="FU211" s="51">
        <v>0</v>
      </c>
      <c r="FV211" s="51">
        <v>0</v>
      </c>
      <c r="FW211" s="51">
        <v>0</v>
      </c>
      <c r="FX211" s="51">
        <v>0</v>
      </c>
      <c r="FY211" s="51">
        <v>0</v>
      </c>
      <c r="FZ211" s="51">
        <v>0</v>
      </c>
      <c r="GA211" s="51">
        <v>0</v>
      </c>
      <c r="GB211" s="51">
        <v>0</v>
      </c>
      <c r="GC211" s="51">
        <v>0</v>
      </c>
      <c r="GD211" s="51">
        <v>0</v>
      </c>
      <c r="GE211" s="51">
        <v>0</v>
      </c>
      <c r="GF211" s="51">
        <v>0</v>
      </c>
      <c r="GG211" s="51">
        <v>0</v>
      </c>
      <c r="GH211" s="51">
        <v>0</v>
      </c>
      <c r="GI211" s="51">
        <v>0</v>
      </c>
      <c r="GJ211" s="51">
        <v>0</v>
      </c>
      <c r="GK211" s="51">
        <v>0</v>
      </c>
      <c r="GL211" s="51">
        <v>0</v>
      </c>
      <c r="GM211" s="51">
        <v>0</v>
      </c>
      <c r="GN211" s="51">
        <v>0</v>
      </c>
      <c r="GO211" s="51">
        <v>0</v>
      </c>
      <c r="GP211" s="51">
        <v>0</v>
      </c>
      <c r="GQ211" s="25">
        <v>0</v>
      </c>
      <c r="GR211" s="25">
        <v>0</v>
      </c>
      <c r="GS211" s="25">
        <v>0</v>
      </c>
      <c r="GT211" s="25">
        <v>0</v>
      </c>
      <c r="GU211" s="25">
        <v>0</v>
      </c>
      <c r="GV211" s="25">
        <v>0</v>
      </c>
      <c r="GW211" s="25">
        <v>0</v>
      </c>
      <c r="GX211" s="25">
        <v>0</v>
      </c>
      <c r="GY211" s="25">
        <v>0</v>
      </c>
      <c r="GZ211" s="25">
        <v>0</v>
      </c>
      <c r="HA211" s="25">
        <v>0</v>
      </c>
      <c r="HB211" s="25">
        <v>0</v>
      </c>
      <c r="HC211" s="75">
        <v>0</v>
      </c>
      <c r="HD211" s="75">
        <v>0</v>
      </c>
      <c r="HE211" s="75">
        <v>0</v>
      </c>
      <c r="HF211" s="75">
        <v>0</v>
      </c>
      <c r="HG211" s="75">
        <v>0</v>
      </c>
      <c r="HH211" s="75">
        <v>0</v>
      </c>
      <c r="HI211" s="75">
        <v>0</v>
      </c>
      <c r="HJ211" s="75">
        <v>0</v>
      </c>
      <c r="HK211" s="75">
        <v>0</v>
      </c>
      <c r="HL211" s="75">
        <v>0</v>
      </c>
      <c r="HM211" s="75">
        <v>0</v>
      </c>
      <c r="HN211" s="75">
        <v>0</v>
      </c>
      <c r="HO211" s="75">
        <v>0</v>
      </c>
      <c r="HP211" s="75">
        <v>0</v>
      </c>
      <c r="HQ211" s="75">
        <v>0</v>
      </c>
      <c r="HR211" s="75">
        <v>0</v>
      </c>
      <c r="HS211" s="51">
        <f t="shared" si="2470"/>
        <v>145880</v>
      </c>
      <c r="HT211" s="51">
        <f t="shared" si="2471"/>
        <v>145880</v>
      </c>
      <c r="HU211" s="51">
        <f t="shared" si="2472"/>
        <v>145880</v>
      </c>
      <c r="HV211" s="51">
        <f t="shared" si="2473"/>
        <v>145880</v>
      </c>
      <c r="HW211" s="51">
        <f t="shared" si="2474"/>
        <v>145880</v>
      </c>
      <c r="HX211" s="51">
        <f t="shared" si="2475"/>
        <v>145880</v>
      </c>
      <c r="HY211" s="51">
        <f t="shared" si="2476"/>
        <v>145880</v>
      </c>
      <c r="HZ211" s="51">
        <f t="shared" si="2477"/>
        <v>145880</v>
      </c>
      <c r="IA211" s="51">
        <f t="shared" si="2478"/>
        <v>151437</v>
      </c>
      <c r="IB211" s="51">
        <f t="shared" si="2479"/>
        <v>166720</v>
      </c>
      <c r="IC211" s="51">
        <f t="shared" si="2480"/>
        <v>166720</v>
      </c>
      <c r="ID211" s="51">
        <f t="shared" si="2481"/>
        <v>166720</v>
      </c>
      <c r="IE211" s="51">
        <f t="shared" si="2482"/>
        <v>166720</v>
      </c>
      <c r="IF211" s="51">
        <f t="shared" si="2483"/>
        <v>166720</v>
      </c>
      <c r="IG211" s="51">
        <f t="shared" si="2484"/>
        <v>166720</v>
      </c>
      <c r="IH211" s="51">
        <f t="shared" si="2485"/>
        <v>166720</v>
      </c>
      <c r="II211" s="51">
        <f t="shared" si="2486"/>
        <v>166720</v>
      </c>
      <c r="IJ211" s="51">
        <f t="shared" si="2487"/>
        <v>166720</v>
      </c>
      <c r="IK211" s="51">
        <f t="shared" si="2488"/>
        <v>166720</v>
      </c>
      <c r="IL211" s="51">
        <f t="shared" si="2489"/>
        <v>170888</v>
      </c>
      <c r="IM211" s="51">
        <f t="shared" si="2490"/>
        <v>182350</v>
      </c>
      <c r="IN211" s="51">
        <f t="shared" si="2491"/>
        <v>182350</v>
      </c>
      <c r="IO211" s="51">
        <f t="shared" si="2492"/>
        <v>182350</v>
      </c>
      <c r="IP211" s="51">
        <f t="shared" si="2493"/>
        <v>182350</v>
      </c>
      <c r="IQ211" s="51">
        <f t="shared" si="2631"/>
        <v>182350</v>
      </c>
      <c r="IR211" s="51">
        <f t="shared" si="2632"/>
        <v>182350</v>
      </c>
      <c r="IS211" s="51">
        <f t="shared" si="2914"/>
        <v>182350</v>
      </c>
      <c r="IT211" s="51">
        <f t="shared" si="2915"/>
        <v>182350</v>
      </c>
      <c r="IU211" s="51">
        <f t="shared" si="2342"/>
        <v>182350</v>
      </c>
      <c r="IV211" s="51">
        <f t="shared" si="2343"/>
        <v>182350</v>
      </c>
      <c r="IW211" s="51">
        <f t="shared" ref="IW211:IW229" si="3326">+EV211+GW211</f>
        <v>189644</v>
      </c>
      <c r="IX211" s="25">
        <f t="shared" si="2344"/>
        <v>209703</v>
      </c>
      <c r="IY211" s="25">
        <f t="shared" ref="IY211:IY244" si="3327">+EX211+GY211</f>
        <v>209703</v>
      </c>
      <c r="IZ211" s="25">
        <f t="shared" ref="IZ211:IZ244" si="3328">+EY211+GZ211</f>
        <v>209703</v>
      </c>
      <c r="JA211" s="25">
        <f t="shared" ref="JA211:JA244" si="3329">+EZ211+HA211</f>
        <v>209703</v>
      </c>
      <c r="JB211" s="25">
        <f t="shared" si="2498"/>
        <v>209703</v>
      </c>
      <c r="JC211" s="25">
        <f t="shared" si="2499"/>
        <v>209703</v>
      </c>
      <c r="JD211" s="25">
        <f t="shared" si="3035"/>
        <v>209703</v>
      </c>
      <c r="JE211" s="25">
        <f t="shared" si="3036"/>
        <v>209703</v>
      </c>
      <c r="JF211" s="25">
        <f t="shared" si="2712"/>
        <v>209703</v>
      </c>
      <c r="JG211" s="25">
        <f t="shared" si="2713"/>
        <v>0</v>
      </c>
      <c r="JH211" s="25">
        <f t="shared" ref="JH211:JH244" si="3330">+FG211+HH211</f>
        <v>0</v>
      </c>
      <c r="JI211" s="25">
        <f t="shared" ref="JI211:JI244" si="3331">+FH211+HI211</f>
        <v>0</v>
      </c>
      <c r="JJ211" s="25">
        <f t="shared" si="2916"/>
        <v>0</v>
      </c>
      <c r="JK211" s="25">
        <f t="shared" si="2917"/>
        <v>0</v>
      </c>
      <c r="JL211" s="25">
        <f t="shared" si="2912"/>
        <v>0</v>
      </c>
      <c r="JM211" s="25">
        <f t="shared" si="2913"/>
        <v>0</v>
      </c>
      <c r="JN211" s="25">
        <f t="shared" si="2338"/>
        <v>0</v>
      </c>
      <c r="JO211" s="25">
        <f t="shared" si="2339"/>
        <v>0</v>
      </c>
      <c r="JP211" s="25">
        <f t="shared" si="3113"/>
        <v>0</v>
      </c>
      <c r="JQ211" s="25">
        <f t="shared" si="3114"/>
        <v>0</v>
      </c>
      <c r="JR211" s="25">
        <f t="shared" si="3115"/>
        <v>0</v>
      </c>
      <c r="JS211" s="28">
        <f t="shared" si="2952"/>
        <v>0</v>
      </c>
      <c r="JT211" s="30">
        <f t="shared" si="2301"/>
        <v>140</v>
      </c>
      <c r="JU211" s="30">
        <f t="shared" si="2302"/>
        <v>140</v>
      </c>
      <c r="JV211" s="30">
        <f t="shared" si="2303"/>
        <v>140</v>
      </c>
      <c r="JW211" s="30">
        <f t="shared" si="2304"/>
        <v>140</v>
      </c>
      <c r="JX211" s="30">
        <f t="shared" si="2305"/>
        <v>140</v>
      </c>
      <c r="JY211" s="30">
        <f t="shared" si="2306"/>
        <v>140</v>
      </c>
      <c r="JZ211" s="30">
        <f t="shared" si="2307"/>
        <v>140</v>
      </c>
      <c r="KA211" s="30">
        <f t="shared" si="2308"/>
        <v>140</v>
      </c>
      <c r="KB211" s="30">
        <f t="shared" si="2309"/>
        <v>145.33301343570056</v>
      </c>
      <c r="KC211" s="30">
        <f t="shared" si="2310"/>
        <v>160</v>
      </c>
      <c r="KD211" s="30">
        <f t="shared" si="2311"/>
        <v>160</v>
      </c>
      <c r="KE211" s="30">
        <f t="shared" si="2312"/>
        <v>160</v>
      </c>
      <c r="KF211" s="30">
        <f t="shared" si="2313"/>
        <v>160</v>
      </c>
      <c r="KG211" s="30">
        <f t="shared" si="2314"/>
        <v>160</v>
      </c>
      <c r="KH211" s="30">
        <f t="shared" si="2315"/>
        <v>160</v>
      </c>
      <c r="KI211" s="30">
        <f t="shared" si="2316"/>
        <v>160</v>
      </c>
      <c r="KJ211" s="30">
        <f t="shared" si="2317"/>
        <v>160</v>
      </c>
      <c r="KK211" s="30">
        <f t="shared" si="2318"/>
        <v>160</v>
      </c>
      <c r="KL211" s="30">
        <f t="shared" si="2319"/>
        <v>160</v>
      </c>
      <c r="KM211" s="30">
        <f t="shared" si="2320"/>
        <v>164</v>
      </c>
      <c r="KN211" s="30">
        <f t="shared" si="2321"/>
        <v>175</v>
      </c>
      <c r="KO211" s="30">
        <f t="shared" si="2322"/>
        <v>175</v>
      </c>
      <c r="KP211" s="30">
        <f t="shared" si="2323"/>
        <v>175</v>
      </c>
      <c r="KQ211" s="30">
        <f t="shared" si="2324"/>
        <v>175</v>
      </c>
      <c r="KR211" s="30">
        <f t="shared" si="2325"/>
        <v>175</v>
      </c>
      <c r="KS211" s="30">
        <f t="shared" si="2326"/>
        <v>175</v>
      </c>
      <c r="KT211" s="30">
        <f t="shared" si="2327"/>
        <v>175</v>
      </c>
      <c r="KU211" s="30">
        <f t="shared" si="2328"/>
        <v>175</v>
      </c>
      <c r="KV211" s="30">
        <f t="shared" si="2329"/>
        <v>175</v>
      </c>
      <c r="KW211" s="30">
        <f t="shared" si="2330"/>
        <v>175</v>
      </c>
      <c r="KX211" s="30">
        <f t="shared" si="2331"/>
        <v>182</v>
      </c>
      <c r="KY211" s="30">
        <f t="shared" si="2332"/>
        <v>201.25047984644914</v>
      </c>
      <c r="KZ211" s="30">
        <f t="shared" si="2333"/>
        <v>201.25047984644914</v>
      </c>
      <c r="LA211" s="30">
        <f t="shared" si="2334"/>
        <v>201.25047984644914</v>
      </c>
      <c r="LB211" s="30">
        <f t="shared" si="2334"/>
        <v>201.25047984644914</v>
      </c>
      <c r="LC211" s="30">
        <f t="shared" si="2334"/>
        <v>201.25047984644914</v>
      </c>
      <c r="LD211" s="30">
        <f t="shared" si="2334"/>
        <v>201.25047984644914</v>
      </c>
      <c r="LE211" s="30">
        <f t="shared" si="2503"/>
        <v>201.25047984644914</v>
      </c>
      <c r="LF211" s="30">
        <f t="shared" si="2503"/>
        <v>201.25047984644914</v>
      </c>
      <c r="LG211" s="30">
        <f t="shared" si="2503"/>
        <v>201.25047984644914</v>
      </c>
      <c r="LH211" s="30">
        <f t="shared" si="2503"/>
        <v>0</v>
      </c>
      <c r="LI211" s="30">
        <f t="shared" si="2503"/>
        <v>0</v>
      </c>
      <c r="LJ211" s="30">
        <f t="shared" si="2747"/>
        <v>0</v>
      </c>
      <c r="LK211" s="30">
        <f t="shared" si="2747"/>
        <v>0</v>
      </c>
      <c r="LL211" s="30">
        <f t="shared" si="2747"/>
        <v>0</v>
      </c>
      <c r="LM211" s="30">
        <f t="shared" si="2747"/>
        <v>0</v>
      </c>
      <c r="LN211" s="30">
        <f t="shared" si="2747"/>
        <v>0</v>
      </c>
      <c r="LO211" s="30">
        <f t="shared" si="2747"/>
        <v>0</v>
      </c>
      <c r="LP211" s="30">
        <f t="shared" si="2747"/>
        <v>0</v>
      </c>
      <c r="LQ211" s="30">
        <f t="shared" si="2747"/>
        <v>0</v>
      </c>
      <c r="LR211" s="30">
        <f t="shared" si="2748"/>
        <v>0</v>
      </c>
      <c r="LS211" s="30">
        <f t="shared" si="2748"/>
        <v>0</v>
      </c>
      <c r="LT211" s="69">
        <f t="shared" si="2953"/>
        <v>0</v>
      </c>
      <c r="LU211" s="40">
        <f t="shared" si="2954"/>
        <v>0</v>
      </c>
      <c r="LV211" s="40">
        <f t="shared" si="2955"/>
        <v>0</v>
      </c>
    </row>
    <row r="212" spans="1:334" x14ac:dyDescent="0.25">
      <c r="A212" s="21">
        <f t="shared" si="3034"/>
        <v>211</v>
      </c>
      <c r="B212" s="22" t="s">
        <v>109</v>
      </c>
      <c r="C212" s="21" t="s">
        <v>631</v>
      </c>
      <c r="D212" s="22" t="s">
        <v>7</v>
      </c>
      <c r="E212" s="23" t="s">
        <v>941</v>
      </c>
      <c r="F212" s="21" t="s">
        <v>1052</v>
      </c>
      <c r="G212" s="23" t="s">
        <v>221</v>
      </c>
      <c r="H212" s="24" t="s">
        <v>294</v>
      </c>
      <c r="I212" s="21" t="s">
        <v>196</v>
      </c>
      <c r="J212" s="94">
        <v>41297</v>
      </c>
      <c r="K212" s="94">
        <v>43000</v>
      </c>
      <c r="L212" s="21" t="s">
        <v>275</v>
      </c>
      <c r="M212" s="51">
        <v>413</v>
      </c>
      <c r="N212" s="51">
        <v>690</v>
      </c>
      <c r="O212" s="26">
        <v>0.1</v>
      </c>
      <c r="P212" s="52">
        <v>315549.84999999998</v>
      </c>
      <c r="Q212" s="52">
        <v>424523.98</v>
      </c>
      <c r="R212" s="52">
        <v>756539.12</v>
      </c>
      <c r="S212" s="52">
        <v>403869.33999999997</v>
      </c>
      <c r="T212" s="51">
        <v>699754.66999999993</v>
      </c>
      <c r="U212" s="51">
        <v>789826.55000000016</v>
      </c>
      <c r="V212" s="51">
        <v>484473.89</v>
      </c>
      <c r="W212" s="51">
        <v>708515.13</v>
      </c>
      <c r="X212" s="51">
        <v>679264</v>
      </c>
      <c r="Y212" s="51">
        <v>679060</v>
      </c>
      <c r="Z212" s="51">
        <v>653473.93999999994</v>
      </c>
      <c r="AA212" s="51">
        <v>673038.18</v>
      </c>
      <c r="AB212" s="51">
        <v>588070.34</v>
      </c>
      <c r="AC212" s="51">
        <v>757387.98</v>
      </c>
      <c r="AD212" s="51">
        <v>863206</v>
      </c>
      <c r="AE212" s="51">
        <v>786429.46</v>
      </c>
      <c r="AF212" s="51">
        <v>1251326</v>
      </c>
      <c r="AG212" s="51">
        <v>890919</v>
      </c>
      <c r="AH212" s="51">
        <v>1245513</v>
      </c>
      <c r="AI212" s="51">
        <v>841133</v>
      </c>
      <c r="AJ212" s="51">
        <v>833775</v>
      </c>
      <c r="AK212" s="51">
        <v>995439</v>
      </c>
      <c r="AL212" s="51">
        <v>631059.69999999995</v>
      </c>
      <c r="AM212" s="51">
        <v>779105</v>
      </c>
      <c r="AN212" s="51">
        <v>654344.19999999995</v>
      </c>
      <c r="AO212" s="51">
        <v>840523.85</v>
      </c>
      <c r="AP212" s="51">
        <v>876742.15</v>
      </c>
      <c r="AQ212" s="51">
        <v>841604</v>
      </c>
      <c r="AR212" s="51">
        <v>951732</v>
      </c>
      <c r="AS212" s="51">
        <v>841730</v>
      </c>
      <c r="AT212" s="51">
        <v>888929.05</v>
      </c>
      <c r="AU212" s="25">
        <v>1048217.0341825892</v>
      </c>
      <c r="AV212" s="25">
        <v>880540.32494734018</v>
      </c>
      <c r="AW212" s="25">
        <v>1691688</v>
      </c>
      <c r="AX212" s="25">
        <v>1017356</v>
      </c>
      <c r="AY212" s="25">
        <v>809168.86</v>
      </c>
      <c r="AZ212" s="25">
        <v>962456.75</v>
      </c>
      <c r="BA212" s="25">
        <v>932268.89060504013</v>
      </c>
      <c r="BB212" s="25">
        <v>997208.8</v>
      </c>
      <c r="BC212" s="25">
        <v>917496.08</v>
      </c>
      <c r="BD212" s="75">
        <v>1001348.74</v>
      </c>
      <c r="BE212" s="75">
        <v>894081</v>
      </c>
      <c r="BF212" s="75">
        <v>1280940</v>
      </c>
      <c r="BG212" s="75">
        <v>718628</v>
      </c>
      <c r="BH212" s="75">
        <v>1054605.19</v>
      </c>
      <c r="BI212" s="75">
        <v>1110096</v>
      </c>
      <c r="BJ212" s="75">
        <v>965617.2</v>
      </c>
      <c r="BK212" s="75">
        <v>1431546.74</v>
      </c>
      <c r="BL212" s="75">
        <v>791799.75</v>
      </c>
      <c r="BM212" s="75">
        <v>865934.14</v>
      </c>
      <c r="BN212" s="75">
        <v>1101991.03</v>
      </c>
      <c r="BO212" s="75">
        <v>1329865.05</v>
      </c>
      <c r="BP212" s="28">
        <f t="shared" si="2950"/>
        <v>1022397.4924999999</v>
      </c>
      <c r="BQ212" s="29">
        <f t="shared" si="2596"/>
        <v>764.04322033898302</v>
      </c>
      <c r="BR212" s="29">
        <f t="shared" si="2597"/>
        <v>1027.9030992736077</v>
      </c>
      <c r="BS212" s="29">
        <f t="shared" si="2598"/>
        <v>1831.8138498789347</v>
      </c>
      <c r="BT212" s="29">
        <f t="shared" si="2599"/>
        <v>977.89186440677963</v>
      </c>
      <c r="BU212" s="29">
        <f t="shared" si="2600"/>
        <v>1694.3212348668278</v>
      </c>
      <c r="BV212" s="29">
        <f t="shared" si="2601"/>
        <v>1912.4129539951577</v>
      </c>
      <c r="BW212" s="29">
        <f t="shared" si="2602"/>
        <v>1173.0602663438258</v>
      </c>
      <c r="BX212" s="29">
        <f t="shared" si="2603"/>
        <v>1715.5330024213076</v>
      </c>
      <c r="BY212" s="29">
        <f t="shared" si="2604"/>
        <v>1644.7070217917676</v>
      </c>
      <c r="BZ212" s="29">
        <f t="shared" si="2605"/>
        <v>1644.2130750605327</v>
      </c>
      <c r="CA212" s="29">
        <f t="shared" si="2606"/>
        <v>1582.2613559322033</v>
      </c>
      <c r="CB212" s="29">
        <f t="shared" si="2607"/>
        <v>1629.6323970944311</v>
      </c>
      <c r="CC212" s="29">
        <f t="shared" si="2608"/>
        <v>1423.8991283292978</v>
      </c>
      <c r="CD212" s="29">
        <f t="shared" si="2609"/>
        <v>1833.869200968523</v>
      </c>
      <c r="CE212" s="29">
        <f t="shared" si="2610"/>
        <v>2090.0871670702181</v>
      </c>
      <c r="CF212" s="29">
        <f t="shared" si="2611"/>
        <v>1904.1875544794188</v>
      </c>
      <c r="CG212" s="29">
        <f t="shared" si="2612"/>
        <v>3029.8450363196125</v>
      </c>
      <c r="CH212" s="29">
        <f t="shared" si="2613"/>
        <v>2157.1888619854722</v>
      </c>
      <c r="CI212" s="29">
        <f t="shared" si="2614"/>
        <v>3015.769975786925</v>
      </c>
      <c r="CJ212" s="29">
        <f t="shared" si="2615"/>
        <v>2036.641646489104</v>
      </c>
      <c r="CK212" s="29">
        <f t="shared" si="2616"/>
        <v>2018.8256658595642</v>
      </c>
      <c r="CL212" s="29">
        <f t="shared" si="2617"/>
        <v>2410.2639225181597</v>
      </c>
      <c r="CM212" s="29">
        <f t="shared" si="2618"/>
        <v>1527.9895883777237</v>
      </c>
      <c r="CN212" s="29">
        <f t="shared" si="2619"/>
        <v>1886.4527845036321</v>
      </c>
      <c r="CO212" s="29">
        <f t="shared" si="2620"/>
        <v>1584.3685230024212</v>
      </c>
      <c r="CP212" s="29">
        <f t="shared" si="2621"/>
        <v>2035.1667070217918</v>
      </c>
      <c r="CQ212" s="29">
        <f t="shared" si="2622"/>
        <v>2122.8623486682809</v>
      </c>
      <c r="CR212" s="29">
        <f t="shared" si="2592"/>
        <v>2037.7820823244551</v>
      </c>
      <c r="CS212" s="29">
        <f t="shared" si="3185"/>
        <v>2304.4358353510897</v>
      </c>
      <c r="CT212" s="29">
        <f t="shared" si="3185"/>
        <v>2038.0871670702179</v>
      </c>
      <c r="CU212" s="29">
        <f t="shared" si="3185"/>
        <v>2152.3705811138016</v>
      </c>
      <c r="CV212" s="29">
        <f t="shared" si="3185"/>
        <v>2538.0557728391991</v>
      </c>
      <c r="CW212" s="29">
        <f t="shared" si="3185"/>
        <v>2132.0588981775791</v>
      </c>
      <c r="CX212" s="29">
        <f t="shared" si="3185"/>
        <v>4096.0968523002421</v>
      </c>
      <c r="CY212" s="29">
        <f t="shared" si="3185"/>
        <v>2463.3317191283295</v>
      </c>
      <c r="CZ212" s="29">
        <f t="shared" si="3185"/>
        <v>1959.2466343825665</v>
      </c>
      <c r="DA212" s="29">
        <f t="shared" si="3185"/>
        <v>2330.4037530266346</v>
      </c>
      <c r="DB212" s="29">
        <f t="shared" si="3185"/>
        <v>2257.3096624819373</v>
      </c>
      <c r="DC212" s="29">
        <f t="shared" si="3185"/>
        <v>2414.5491525423731</v>
      </c>
      <c r="DD212" s="29">
        <f t="shared" si="3185"/>
        <v>2221.5401452784504</v>
      </c>
      <c r="DE212" s="29">
        <f t="shared" si="2624"/>
        <v>2424.573220338983</v>
      </c>
      <c r="DF212" s="29">
        <f t="shared" si="2625"/>
        <v>2164.8450363196125</v>
      </c>
      <c r="DG212" s="29">
        <f t="shared" si="2626"/>
        <v>3101.5496368038739</v>
      </c>
      <c r="DH212" s="29">
        <f t="shared" si="2627"/>
        <v>1740.0193704600483</v>
      </c>
      <c r="DI212" s="29">
        <f t="shared" si="2628"/>
        <v>2553.5234624697337</v>
      </c>
      <c r="DJ212" s="29">
        <f t="shared" si="2629"/>
        <v>2687.8837772397096</v>
      </c>
      <c r="DK212" s="29">
        <f t="shared" si="2629"/>
        <v>2338.0561743341405</v>
      </c>
      <c r="DL212" s="29">
        <f t="shared" si="2629"/>
        <v>3466.214866828087</v>
      </c>
      <c r="DM212" s="29">
        <f t="shared" si="2629"/>
        <v>1917.1906779661017</v>
      </c>
      <c r="DN212" s="29">
        <f t="shared" si="2746"/>
        <v>2096.6928329297821</v>
      </c>
      <c r="DO212" s="29">
        <f t="shared" si="2746"/>
        <v>2668.2591525423732</v>
      </c>
      <c r="DP212" s="29">
        <f t="shared" si="2746"/>
        <v>3220.0122276029056</v>
      </c>
      <c r="DQ212" s="105">
        <f t="shared" si="2630"/>
        <v>2475.5387227602905</v>
      </c>
      <c r="DR212" s="51">
        <v>138000</v>
      </c>
      <c r="DS212" s="51">
        <v>138000</v>
      </c>
      <c r="DT212" s="51">
        <v>138000</v>
      </c>
      <c r="DU212" s="51">
        <v>138000</v>
      </c>
      <c r="DV212" s="51">
        <v>138000</v>
      </c>
      <c r="DW212" s="51">
        <v>138000</v>
      </c>
      <c r="DX212" s="51">
        <v>138000</v>
      </c>
      <c r="DY212" s="51">
        <v>138000</v>
      </c>
      <c r="DZ212" s="51">
        <v>138000</v>
      </c>
      <c r="EA212" s="51">
        <v>139840</v>
      </c>
      <c r="EB212" s="51">
        <v>144900</v>
      </c>
      <c r="EC212" s="51">
        <v>144900</v>
      </c>
      <c r="ED212" s="51">
        <v>144900</v>
      </c>
      <c r="EE212" s="51">
        <v>144900</v>
      </c>
      <c r="EF212" s="51">
        <v>144900</v>
      </c>
      <c r="EG212" s="51">
        <v>144900</v>
      </c>
      <c r="EH212" s="51">
        <v>144900</v>
      </c>
      <c r="EI212" s="51">
        <v>144900</v>
      </c>
      <c r="EJ212" s="51">
        <v>144900</v>
      </c>
      <c r="EK212" s="51">
        <v>144900</v>
      </c>
      <c r="EL212" s="51">
        <v>144900</v>
      </c>
      <c r="EM212" s="51">
        <v>146740</v>
      </c>
      <c r="EN212" s="51">
        <v>151800</v>
      </c>
      <c r="EO212" s="51">
        <v>151800</v>
      </c>
      <c r="EP212" s="25">
        <v>151800</v>
      </c>
      <c r="EQ212" s="25">
        <v>151800</v>
      </c>
      <c r="ER212" s="25">
        <v>151800</v>
      </c>
      <c r="ES212" s="25">
        <v>151800</v>
      </c>
      <c r="ET212" s="25">
        <v>151800</v>
      </c>
      <c r="EU212" s="25">
        <v>151800</v>
      </c>
      <c r="EV212" s="25">
        <v>151800</v>
      </c>
      <c r="EW212" s="25">
        <v>151800</v>
      </c>
      <c r="EX212" s="25">
        <v>151800</v>
      </c>
      <c r="EY212" s="25">
        <v>154008</v>
      </c>
      <c r="EZ212" s="25">
        <v>160080</v>
      </c>
      <c r="FA212" s="25">
        <v>160080</v>
      </c>
      <c r="FB212" s="25">
        <v>160080</v>
      </c>
      <c r="FC212" s="25">
        <v>160080</v>
      </c>
      <c r="FD212" s="25">
        <v>160080</v>
      </c>
      <c r="FE212" s="25">
        <v>160080</v>
      </c>
      <c r="FF212" s="25">
        <v>160080</v>
      </c>
      <c r="FG212" s="25">
        <v>160080</v>
      </c>
      <c r="FH212" s="25">
        <v>160080</v>
      </c>
      <c r="FI212" s="25">
        <v>160080</v>
      </c>
      <c r="FJ212" s="25">
        <v>160080</v>
      </c>
      <c r="FK212" s="25">
        <v>162214</v>
      </c>
      <c r="FL212" s="25">
        <v>168084</v>
      </c>
      <c r="FM212" s="25">
        <v>168084</v>
      </c>
      <c r="FN212" s="25">
        <v>168084</v>
      </c>
      <c r="FO212" s="25">
        <v>168084</v>
      </c>
      <c r="FP212" s="25">
        <v>168084</v>
      </c>
      <c r="FQ212" s="75">
        <v>168084</v>
      </c>
      <c r="FR212" s="28">
        <f t="shared" si="2951"/>
        <v>168084</v>
      </c>
      <c r="FS212" s="51">
        <v>0</v>
      </c>
      <c r="FT212" s="51">
        <v>0</v>
      </c>
      <c r="FU212" s="51">
        <v>0</v>
      </c>
      <c r="FV212" s="51">
        <v>0</v>
      </c>
      <c r="FW212" s="51">
        <v>0</v>
      </c>
      <c r="FX212" s="51">
        <v>0</v>
      </c>
      <c r="FY212" s="51">
        <v>0</v>
      </c>
      <c r="FZ212" s="51">
        <v>0</v>
      </c>
      <c r="GA212" s="51">
        <v>0</v>
      </c>
      <c r="GB212" s="51">
        <v>0</v>
      </c>
      <c r="GC212" s="51">
        <v>0</v>
      </c>
      <c r="GD212" s="51">
        <v>0</v>
      </c>
      <c r="GE212" s="51">
        <v>0</v>
      </c>
      <c r="GF212" s="51">
        <v>0</v>
      </c>
      <c r="GG212" s="51">
        <v>0</v>
      </c>
      <c r="GH212" s="51">
        <v>0</v>
      </c>
      <c r="GI212" s="51">
        <v>0</v>
      </c>
      <c r="GJ212" s="51">
        <v>0</v>
      </c>
      <c r="GK212" s="51">
        <v>0</v>
      </c>
      <c r="GL212" s="51">
        <v>0</v>
      </c>
      <c r="GM212" s="51">
        <v>0</v>
      </c>
      <c r="GN212" s="51">
        <v>0</v>
      </c>
      <c r="GO212" s="51">
        <v>0</v>
      </c>
      <c r="GP212" s="51">
        <v>0</v>
      </c>
      <c r="GQ212" s="25">
        <v>0</v>
      </c>
      <c r="GR212" s="25">
        <v>0</v>
      </c>
      <c r="GS212" s="25">
        <v>0</v>
      </c>
      <c r="GT212" s="25">
        <v>0</v>
      </c>
      <c r="GU212" s="25">
        <v>0</v>
      </c>
      <c r="GV212" s="25">
        <v>0</v>
      </c>
      <c r="GW212" s="25">
        <v>0</v>
      </c>
      <c r="GX212" s="25">
        <v>0</v>
      </c>
      <c r="GY212" s="25">
        <v>0</v>
      </c>
      <c r="GZ212" s="25">
        <v>0</v>
      </c>
      <c r="HA212" s="25">
        <v>0</v>
      </c>
      <c r="HB212" s="25">
        <v>0</v>
      </c>
      <c r="HC212" s="75">
        <v>0</v>
      </c>
      <c r="HD212" s="75">
        <v>0</v>
      </c>
      <c r="HE212" s="75">
        <v>0</v>
      </c>
      <c r="HF212" s="75">
        <v>0</v>
      </c>
      <c r="HG212" s="75">
        <v>0</v>
      </c>
      <c r="HH212" s="75">
        <v>0</v>
      </c>
      <c r="HI212" s="75">
        <v>0</v>
      </c>
      <c r="HJ212" s="75">
        <v>0</v>
      </c>
      <c r="HK212" s="75">
        <v>0</v>
      </c>
      <c r="HL212" s="75">
        <v>0</v>
      </c>
      <c r="HM212" s="75">
        <v>0</v>
      </c>
      <c r="HN212" s="75">
        <v>0</v>
      </c>
      <c r="HO212" s="75">
        <v>0</v>
      </c>
      <c r="HP212" s="75">
        <v>0</v>
      </c>
      <c r="HQ212" s="75">
        <v>0</v>
      </c>
      <c r="HR212" s="75">
        <v>0</v>
      </c>
      <c r="HS212" s="51">
        <f t="shared" si="2470"/>
        <v>138000</v>
      </c>
      <c r="HT212" s="51">
        <f t="shared" si="2471"/>
        <v>138000</v>
      </c>
      <c r="HU212" s="51">
        <f t="shared" si="2472"/>
        <v>138000</v>
      </c>
      <c r="HV212" s="51">
        <f t="shared" si="2473"/>
        <v>138000</v>
      </c>
      <c r="HW212" s="51">
        <f t="shared" si="2474"/>
        <v>138000</v>
      </c>
      <c r="HX212" s="51">
        <f t="shared" si="2475"/>
        <v>138000</v>
      </c>
      <c r="HY212" s="51">
        <f t="shared" si="2476"/>
        <v>138000</v>
      </c>
      <c r="HZ212" s="51">
        <f t="shared" si="2477"/>
        <v>138000</v>
      </c>
      <c r="IA212" s="51">
        <f t="shared" si="2478"/>
        <v>138000</v>
      </c>
      <c r="IB212" s="51">
        <f t="shared" si="2479"/>
        <v>139840</v>
      </c>
      <c r="IC212" s="51">
        <f t="shared" si="2480"/>
        <v>144900</v>
      </c>
      <c r="ID212" s="51">
        <f t="shared" si="2481"/>
        <v>144900</v>
      </c>
      <c r="IE212" s="51">
        <f t="shared" si="2482"/>
        <v>144900</v>
      </c>
      <c r="IF212" s="51">
        <f t="shared" si="2483"/>
        <v>144900</v>
      </c>
      <c r="IG212" s="51">
        <f t="shared" si="2484"/>
        <v>144900</v>
      </c>
      <c r="IH212" s="51">
        <f t="shared" si="2485"/>
        <v>144900</v>
      </c>
      <c r="II212" s="51">
        <f t="shared" si="2486"/>
        <v>144900</v>
      </c>
      <c r="IJ212" s="51">
        <f t="shared" si="2487"/>
        <v>144900</v>
      </c>
      <c r="IK212" s="51">
        <f t="shared" si="2488"/>
        <v>144900</v>
      </c>
      <c r="IL212" s="51">
        <f t="shared" si="2489"/>
        <v>144900</v>
      </c>
      <c r="IM212" s="51">
        <f t="shared" si="2490"/>
        <v>144900</v>
      </c>
      <c r="IN212" s="51">
        <f t="shared" si="2491"/>
        <v>146740</v>
      </c>
      <c r="IO212" s="51">
        <f t="shared" si="2492"/>
        <v>151800</v>
      </c>
      <c r="IP212" s="51">
        <f t="shared" si="2493"/>
        <v>151800</v>
      </c>
      <c r="IQ212" s="51">
        <f t="shared" si="2631"/>
        <v>151800</v>
      </c>
      <c r="IR212" s="51">
        <f t="shared" si="2632"/>
        <v>151800</v>
      </c>
      <c r="IS212" s="51">
        <f t="shared" si="2914"/>
        <v>151800</v>
      </c>
      <c r="IT212" s="51">
        <f t="shared" si="2915"/>
        <v>151800</v>
      </c>
      <c r="IU212" s="51">
        <f t="shared" si="2342"/>
        <v>151800</v>
      </c>
      <c r="IV212" s="51">
        <f t="shared" si="2343"/>
        <v>151800</v>
      </c>
      <c r="IW212" s="51">
        <f t="shared" si="3326"/>
        <v>151800</v>
      </c>
      <c r="IX212" s="25">
        <f t="shared" si="2344"/>
        <v>151800</v>
      </c>
      <c r="IY212" s="25">
        <f t="shared" si="3327"/>
        <v>151800</v>
      </c>
      <c r="IZ212" s="25">
        <f t="shared" si="3328"/>
        <v>154008</v>
      </c>
      <c r="JA212" s="25">
        <f t="shared" si="3329"/>
        <v>160080</v>
      </c>
      <c r="JB212" s="25">
        <f t="shared" si="2498"/>
        <v>160080</v>
      </c>
      <c r="JC212" s="25">
        <f t="shared" si="2499"/>
        <v>160080</v>
      </c>
      <c r="JD212" s="25">
        <f t="shared" si="3035"/>
        <v>160080</v>
      </c>
      <c r="JE212" s="25">
        <f t="shared" si="3036"/>
        <v>160080</v>
      </c>
      <c r="JF212" s="25">
        <f t="shared" si="2712"/>
        <v>160080</v>
      </c>
      <c r="JG212" s="25">
        <f t="shared" si="2713"/>
        <v>160080</v>
      </c>
      <c r="JH212" s="25">
        <f t="shared" si="3330"/>
        <v>160080</v>
      </c>
      <c r="JI212" s="25">
        <f t="shared" si="3331"/>
        <v>160080</v>
      </c>
      <c r="JJ212" s="25">
        <f t="shared" si="2916"/>
        <v>160080</v>
      </c>
      <c r="JK212" s="25">
        <f t="shared" si="2917"/>
        <v>160080</v>
      </c>
      <c r="JL212" s="25">
        <f t="shared" si="2912"/>
        <v>162214</v>
      </c>
      <c r="JM212" s="25">
        <f t="shared" si="2913"/>
        <v>168084</v>
      </c>
      <c r="JN212" s="25">
        <f t="shared" si="2338"/>
        <v>168084</v>
      </c>
      <c r="JO212" s="25">
        <f t="shared" si="2339"/>
        <v>168084</v>
      </c>
      <c r="JP212" s="25">
        <f t="shared" si="3113"/>
        <v>168084</v>
      </c>
      <c r="JQ212" s="25">
        <f t="shared" si="3114"/>
        <v>168084</v>
      </c>
      <c r="JR212" s="25">
        <f t="shared" si="3115"/>
        <v>168084</v>
      </c>
      <c r="JS212" s="28">
        <f t="shared" si="2952"/>
        <v>168084</v>
      </c>
      <c r="JT212" s="30">
        <f t="shared" si="2301"/>
        <v>200</v>
      </c>
      <c r="JU212" s="30">
        <f t="shared" si="2302"/>
        <v>200</v>
      </c>
      <c r="JV212" s="30">
        <f t="shared" si="2303"/>
        <v>200</v>
      </c>
      <c r="JW212" s="30">
        <f t="shared" si="2304"/>
        <v>200</v>
      </c>
      <c r="JX212" s="30">
        <f t="shared" si="2305"/>
        <v>200</v>
      </c>
      <c r="JY212" s="30">
        <f t="shared" si="2306"/>
        <v>200</v>
      </c>
      <c r="JZ212" s="30">
        <f t="shared" si="2307"/>
        <v>200</v>
      </c>
      <c r="KA212" s="30">
        <f t="shared" si="2308"/>
        <v>200</v>
      </c>
      <c r="KB212" s="30">
        <f t="shared" si="2309"/>
        <v>200</v>
      </c>
      <c r="KC212" s="30">
        <f t="shared" si="2310"/>
        <v>202.66666666666666</v>
      </c>
      <c r="KD212" s="30">
        <f t="shared" si="2311"/>
        <v>210</v>
      </c>
      <c r="KE212" s="30">
        <f t="shared" si="2312"/>
        <v>210</v>
      </c>
      <c r="KF212" s="30">
        <f t="shared" si="2313"/>
        <v>210</v>
      </c>
      <c r="KG212" s="30">
        <f t="shared" si="2314"/>
        <v>210</v>
      </c>
      <c r="KH212" s="30">
        <f t="shared" si="2315"/>
        <v>210</v>
      </c>
      <c r="KI212" s="30">
        <f t="shared" si="2316"/>
        <v>210</v>
      </c>
      <c r="KJ212" s="30">
        <f t="shared" si="2317"/>
        <v>210</v>
      </c>
      <c r="KK212" s="30">
        <f t="shared" si="2318"/>
        <v>210</v>
      </c>
      <c r="KL212" s="30">
        <f t="shared" si="2319"/>
        <v>210</v>
      </c>
      <c r="KM212" s="30">
        <f t="shared" si="2320"/>
        <v>210</v>
      </c>
      <c r="KN212" s="30">
        <f t="shared" si="2321"/>
        <v>210</v>
      </c>
      <c r="KO212" s="30">
        <f t="shared" si="2322"/>
        <v>212.66666666666666</v>
      </c>
      <c r="KP212" s="30">
        <f t="shared" si="2323"/>
        <v>220</v>
      </c>
      <c r="KQ212" s="30">
        <f t="shared" si="2324"/>
        <v>220</v>
      </c>
      <c r="KR212" s="30">
        <f t="shared" si="2325"/>
        <v>220</v>
      </c>
      <c r="KS212" s="30">
        <f t="shared" si="2326"/>
        <v>220</v>
      </c>
      <c r="KT212" s="30">
        <f t="shared" si="2327"/>
        <v>220</v>
      </c>
      <c r="KU212" s="30">
        <f t="shared" si="2328"/>
        <v>220</v>
      </c>
      <c r="KV212" s="30">
        <f t="shared" si="2329"/>
        <v>220</v>
      </c>
      <c r="KW212" s="30">
        <f t="shared" si="2330"/>
        <v>220</v>
      </c>
      <c r="KX212" s="30">
        <f t="shared" si="2331"/>
        <v>220</v>
      </c>
      <c r="KY212" s="30">
        <f t="shared" si="2332"/>
        <v>220</v>
      </c>
      <c r="KZ212" s="30">
        <f t="shared" si="2333"/>
        <v>220</v>
      </c>
      <c r="LA212" s="30">
        <f t="shared" si="2334"/>
        <v>223.2</v>
      </c>
      <c r="LB212" s="30">
        <f t="shared" si="2334"/>
        <v>232</v>
      </c>
      <c r="LC212" s="30">
        <f t="shared" si="2334"/>
        <v>232</v>
      </c>
      <c r="LD212" s="30">
        <f t="shared" si="2334"/>
        <v>232</v>
      </c>
      <c r="LE212" s="30">
        <f t="shared" si="2503"/>
        <v>232</v>
      </c>
      <c r="LF212" s="30">
        <f t="shared" si="2503"/>
        <v>232</v>
      </c>
      <c r="LG212" s="30">
        <f t="shared" si="2503"/>
        <v>232</v>
      </c>
      <c r="LH212" s="30">
        <f t="shared" si="2503"/>
        <v>232</v>
      </c>
      <c r="LI212" s="30">
        <f t="shared" si="2503"/>
        <v>232</v>
      </c>
      <c r="LJ212" s="30">
        <f t="shared" si="2747"/>
        <v>232</v>
      </c>
      <c r="LK212" s="30">
        <f t="shared" si="2747"/>
        <v>232</v>
      </c>
      <c r="LL212" s="30">
        <f t="shared" si="2747"/>
        <v>232</v>
      </c>
      <c r="LM212" s="30">
        <f t="shared" si="2747"/>
        <v>235.0927536231884</v>
      </c>
      <c r="LN212" s="30">
        <f t="shared" si="2747"/>
        <v>243.6</v>
      </c>
      <c r="LO212" s="30">
        <f t="shared" si="2747"/>
        <v>243.6</v>
      </c>
      <c r="LP212" s="30">
        <f t="shared" si="2747"/>
        <v>243.6</v>
      </c>
      <c r="LQ212" s="30">
        <f t="shared" ref="LQ212:LS222" si="3332">+JP212/$N212</f>
        <v>243.6</v>
      </c>
      <c r="LR212" s="30">
        <f t="shared" si="3332"/>
        <v>243.6</v>
      </c>
      <c r="LS212" s="30">
        <f t="shared" si="3332"/>
        <v>243.6</v>
      </c>
      <c r="LT212" s="69">
        <f t="shared" si="2953"/>
        <v>243.6</v>
      </c>
      <c r="LU212" s="40">
        <f t="shared" si="2954"/>
        <v>243.6</v>
      </c>
      <c r="LV212" s="40">
        <f t="shared" si="2955"/>
        <v>0</v>
      </c>
    </row>
    <row r="213" spans="1:334" x14ac:dyDescent="0.25">
      <c r="A213" s="21">
        <f t="shared" si="3034"/>
        <v>212</v>
      </c>
      <c r="B213" s="22" t="s">
        <v>109</v>
      </c>
      <c r="C213" s="21" t="s">
        <v>632</v>
      </c>
      <c r="D213" s="22" t="s">
        <v>7</v>
      </c>
      <c r="E213" s="23" t="s">
        <v>942</v>
      </c>
      <c r="F213" s="21" t="s">
        <v>1193</v>
      </c>
      <c r="G213" s="23" t="s">
        <v>140</v>
      </c>
      <c r="H213" s="24" t="s">
        <v>289</v>
      </c>
      <c r="I213" s="21" t="s">
        <v>196</v>
      </c>
      <c r="J213" s="94">
        <v>41297</v>
      </c>
      <c r="K213" s="94">
        <v>43030</v>
      </c>
      <c r="L213" s="21" t="s">
        <v>275</v>
      </c>
      <c r="M213" s="51">
        <v>421</v>
      </c>
      <c r="N213" s="51">
        <v>703</v>
      </c>
      <c r="O213" s="26">
        <v>0.16</v>
      </c>
      <c r="P213" s="52">
        <v>169820</v>
      </c>
      <c r="Q213" s="52">
        <v>214554.84</v>
      </c>
      <c r="R213" s="52">
        <v>186277.74000000002</v>
      </c>
      <c r="S213" s="52">
        <v>342257.14999999997</v>
      </c>
      <c r="T213" s="51">
        <v>184635.58</v>
      </c>
      <c r="U213" s="51">
        <v>524008.07000000012</v>
      </c>
      <c r="V213" s="51">
        <v>287199.64</v>
      </c>
      <c r="W213" s="51">
        <v>325064.28000000003</v>
      </c>
      <c r="X213" s="51">
        <v>379608.83999999985</v>
      </c>
      <c r="Y213" s="51">
        <v>564272.39</v>
      </c>
      <c r="Z213" s="51">
        <v>401100.19</v>
      </c>
      <c r="AA213" s="51">
        <v>213127.87999999998</v>
      </c>
      <c r="AB213" s="51">
        <v>416919.64999999991</v>
      </c>
      <c r="AC213" s="51">
        <v>475266.03000000014</v>
      </c>
      <c r="AD213" s="51">
        <v>526429.93000000005</v>
      </c>
      <c r="AE213" s="51">
        <v>759221.07</v>
      </c>
      <c r="AF213" s="51">
        <v>790266</v>
      </c>
      <c r="AG213" s="51">
        <v>266785.53000000003</v>
      </c>
      <c r="AH213" s="51">
        <v>389535</v>
      </c>
      <c r="AI213" s="51">
        <v>596824</v>
      </c>
      <c r="AJ213" s="51">
        <v>809863</v>
      </c>
      <c r="AK213" s="51">
        <v>1237123</v>
      </c>
      <c r="AL213" s="51">
        <v>319905</v>
      </c>
      <c r="AM213" s="51">
        <v>457633</v>
      </c>
      <c r="AN213" s="51">
        <v>652896.06000000006</v>
      </c>
      <c r="AO213" s="51">
        <v>881717</v>
      </c>
      <c r="AP213" s="51">
        <v>634292.09</v>
      </c>
      <c r="AQ213" s="51">
        <v>1076318</v>
      </c>
      <c r="AR213" s="51">
        <v>662376.80000000005</v>
      </c>
      <c r="AS213" s="51">
        <v>442130.34</v>
      </c>
      <c r="AT213" s="51">
        <v>579640.71</v>
      </c>
      <c r="AU213" s="25">
        <v>842762.01738876384</v>
      </c>
      <c r="AV213" s="25">
        <v>537627.50859952159</v>
      </c>
      <c r="AW213" s="25">
        <v>1057699.08</v>
      </c>
      <c r="AX213" s="25">
        <v>505212.61</v>
      </c>
      <c r="AY213" s="25">
        <v>560176.31999999995</v>
      </c>
      <c r="AZ213" s="25">
        <v>582085.31000000006</v>
      </c>
      <c r="BA213" s="25">
        <v>685831.17</v>
      </c>
      <c r="BB213" s="25">
        <v>680762.63</v>
      </c>
      <c r="BC213" s="25">
        <v>883480.89</v>
      </c>
      <c r="BD213" s="75">
        <v>764881.36</v>
      </c>
      <c r="BE213" s="75">
        <v>725607.44</v>
      </c>
      <c r="BF213" s="75">
        <v>672216.24</v>
      </c>
      <c r="BG213" s="75">
        <v>560079.21</v>
      </c>
      <c r="BH213" s="75">
        <v>998959.5</v>
      </c>
      <c r="BI213" s="75">
        <v>1049837.24</v>
      </c>
      <c r="BJ213" s="75">
        <v>491197.86</v>
      </c>
      <c r="BK213" s="75">
        <v>658792.29</v>
      </c>
      <c r="BL213" s="75">
        <v>669367.34</v>
      </c>
      <c r="BM213" s="75">
        <v>699138.6</v>
      </c>
      <c r="BN213" s="75">
        <v>853750.45</v>
      </c>
      <c r="BO213" s="75">
        <v>662985.82999999996</v>
      </c>
      <c r="BP213" s="28">
        <f t="shared" si="2950"/>
        <v>721310.55499999993</v>
      </c>
      <c r="BQ213" s="29">
        <f t="shared" si="2596"/>
        <v>403.3729216152019</v>
      </c>
      <c r="BR213" s="29">
        <f t="shared" si="2597"/>
        <v>509.63144893111638</v>
      </c>
      <c r="BS213" s="29">
        <f t="shared" si="2598"/>
        <v>442.46494061757727</v>
      </c>
      <c r="BT213" s="29">
        <f t="shared" si="2599"/>
        <v>812.96235154394287</v>
      </c>
      <c r="BU213" s="29">
        <f t="shared" si="2600"/>
        <v>438.56432304038003</v>
      </c>
      <c r="BV213" s="29">
        <f t="shared" si="2601"/>
        <v>1244.6747505938245</v>
      </c>
      <c r="BW213" s="29">
        <f t="shared" si="2602"/>
        <v>682.18441805225655</v>
      </c>
      <c r="BX213" s="29">
        <f t="shared" si="2603"/>
        <v>772.12418052256544</v>
      </c>
      <c r="BY213" s="29">
        <f t="shared" si="2604"/>
        <v>901.68370546318249</v>
      </c>
      <c r="BZ213" s="29">
        <f t="shared" si="2605"/>
        <v>1340.3144655581948</v>
      </c>
      <c r="CA213" s="29">
        <f t="shared" si="2606"/>
        <v>952.73204275534442</v>
      </c>
      <c r="CB213" s="29">
        <f t="shared" si="2607"/>
        <v>506.2419952494061</v>
      </c>
      <c r="CC213" s="29">
        <f t="shared" si="2608"/>
        <v>990.30795724465531</v>
      </c>
      <c r="CD213" s="29">
        <f t="shared" si="2609"/>
        <v>1128.8979334916869</v>
      </c>
      <c r="CE213" s="29">
        <f t="shared" si="2610"/>
        <v>1250.4273871733967</v>
      </c>
      <c r="CF213" s="29">
        <f t="shared" si="2611"/>
        <v>1803.3754631828976</v>
      </c>
      <c r="CG213" s="29">
        <f t="shared" si="2612"/>
        <v>1877.1163895486936</v>
      </c>
      <c r="CH213" s="29">
        <f t="shared" si="2613"/>
        <v>633.69484560570083</v>
      </c>
      <c r="CI213" s="29">
        <f t="shared" si="2614"/>
        <v>925.26128266033254</v>
      </c>
      <c r="CJ213" s="29">
        <f t="shared" si="2615"/>
        <v>1417.6342042755343</v>
      </c>
      <c r="CK213" s="29">
        <f t="shared" si="2616"/>
        <v>1923.665083135392</v>
      </c>
      <c r="CL213" s="29">
        <f t="shared" si="2617"/>
        <v>2938.5344418052255</v>
      </c>
      <c r="CM213" s="29">
        <f t="shared" si="2618"/>
        <v>759.86935866983367</v>
      </c>
      <c r="CN213" s="29">
        <f t="shared" si="2619"/>
        <v>1087.0142517814727</v>
      </c>
      <c r="CO213" s="29">
        <f t="shared" si="2620"/>
        <v>1550.8219952494062</v>
      </c>
      <c r="CP213" s="29">
        <f t="shared" si="2621"/>
        <v>2094.3396674584324</v>
      </c>
      <c r="CQ213" s="29">
        <f t="shared" si="2622"/>
        <v>1506.6320427553444</v>
      </c>
      <c r="CR213" s="29">
        <f t="shared" si="2592"/>
        <v>2556.5748218527315</v>
      </c>
      <c r="CS213" s="29">
        <f t="shared" si="3185"/>
        <v>1573.3415676959621</v>
      </c>
      <c r="CT213" s="29">
        <f t="shared" si="3185"/>
        <v>1050.1908313539193</v>
      </c>
      <c r="CU213" s="29">
        <f t="shared" si="3185"/>
        <v>1376.8187885985747</v>
      </c>
      <c r="CV213" s="29">
        <f t="shared" si="3185"/>
        <v>2001.8100175505078</v>
      </c>
      <c r="CW213" s="29">
        <f t="shared" si="3185"/>
        <v>1277.0249610439944</v>
      </c>
      <c r="CX213" s="29">
        <f t="shared" si="3185"/>
        <v>2512.3493586698337</v>
      </c>
      <c r="CY213" s="29">
        <f t="shared" si="3185"/>
        <v>1200.0299524940617</v>
      </c>
      <c r="CZ213" s="29">
        <f t="shared" si="3185"/>
        <v>1330.5850831353919</v>
      </c>
      <c r="DA213" s="29">
        <f t="shared" si="3185"/>
        <v>1382.625439429929</v>
      </c>
      <c r="DB213" s="29">
        <f t="shared" si="3185"/>
        <v>1629.0526603325416</v>
      </c>
      <c r="DC213" s="29">
        <f t="shared" si="3185"/>
        <v>1617.0133729216152</v>
      </c>
      <c r="DD213" s="29">
        <f t="shared" si="3185"/>
        <v>2098.5294299287411</v>
      </c>
      <c r="DE213" s="29">
        <f t="shared" si="2624"/>
        <v>1816.8203325415677</v>
      </c>
      <c r="DF213" s="29">
        <f t="shared" si="2625"/>
        <v>1723.5331116389548</v>
      </c>
      <c r="DG213" s="29">
        <f t="shared" si="2626"/>
        <v>1596.7131591448931</v>
      </c>
      <c r="DH213" s="29">
        <f t="shared" si="2627"/>
        <v>1330.3544180522565</v>
      </c>
      <c r="DI213" s="29">
        <f t="shared" si="2628"/>
        <v>2372.8254156769594</v>
      </c>
      <c r="DJ213" s="29">
        <f t="shared" si="2629"/>
        <v>2493.6751543942992</v>
      </c>
      <c r="DK213" s="29">
        <f t="shared" si="2629"/>
        <v>1166.7407600950119</v>
      </c>
      <c r="DL213" s="29">
        <f t="shared" si="2629"/>
        <v>1564.8272921615203</v>
      </c>
      <c r="DM213" s="29">
        <f t="shared" si="2629"/>
        <v>1589.9461757719714</v>
      </c>
      <c r="DN213" s="29">
        <f t="shared" si="2746"/>
        <v>1660.6617577197148</v>
      </c>
      <c r="DO213" s="29">
        <f t="shared" si="2746"/>
        <v>2027.91080760095</v>
      </c>
      <c r="DP213" s="29">
        <f t="shared" si="2746"/>
        <v>1574.7881947743467</v>
      </c>
      <c r="DQ213" s="105">
        <f t="shared" si="2630"/>
        <v>1713.3267339667457</v>
      </c>
      <c r="DR213" s="51">
        <v>112480</v>
      </c>
      <c r="DS213" s="51">
        <v>112480</v>
      </c>
      <c r="DT213" s="51">
        <v>112480</v>
      </c>
      <c r="DU213" s="51">
        <v>112480</v>
      </c>
      <c r="DV213" s="51">
        <v>112480</v>
      </c>
      <c r="DW213" s="51">
        <v>112480</v>
      </c>
      <c r="DX213" s="51">
        <v>112480</v>
      </c>
      <c r="DY213" s="51">
        <v>112480</v>
      </c>
      <c r="DZ213" s="51">
        <v>112480</v>
      </c>
      <c r="EA213" s="51">
        <v>115292</v>
      </c>
      <c r="EB213" s="51">
        <v>123025</v>
      </c>
      <c r="EC213" s="51">
        <v>123025</v>
      </c>
      <c r="ED213" s="51">
        <v>123025</v>
      </c>
      <c r="EE213" s="51">
        <v>123025</v>
      </c>
      <c r="EF213" s="51">
        <v>123025</v>
      </c>
      <c r="EG213" s="51">
        <v>123025</v>
      </c>
      <c r="EH213" s="51">
        <v>123025</v>
      </c>
      <c r="EI213" s="51">
        <v>123025</v>
      </c>
      <c r="EJ213" s="51">
        <v>123025</v>
      </c>
      <c r="EK213" s="51">
        <v>123025</v>
      </c>
      <c r="EL213" s="51">
        <v>123025</v>
      </c>
      <c r="EM213" s="51">
        <v>127712</v>
      </c>
      <c r="EN213" s="51">
        <v>140600</v>
      </c>
      <c r="EO213" s="51">
        <v>140600</v>
      </c>
      <c r="EP213" s="51">
        <v>140600</v>
      </c>
      <c r="EQ213" s="51">
        <v>140600</v>
      </c>
      <c r="ER213" s="51">
        <v>140600</v>
      </c>
      <c r="ES213" s="25">
        <v>140600</v>
      </c>
      <c r="ET213" s="25">
        <v>140600</v>
      </c>
      <c r="EU213" s="25">
        <v>140600</v>
      </c>
      <c r="EV213" s="25">
        <v>140600</v>
      </c>
      <c r="EW213" s="25">
        <v>140600</v>
      </c>
      <c r="EX213" s="25">
        <v>140600</v>
      </c>
      <c r="EY213" s="25">
        <v>146224</v>
      </c>
      <c r="EZ213" s="25">
        <v>161690</v>
      </c>
      <c r="FA213" s="25">
        <v>161690</v>
      </c>
      <c r="FB213" s="25">
        <v>161690</v>
      </c>
      <c r="FC213" s="25">
        <v>161690</v>
      </c>
      <c r="FD213" s="25">
        <v>161690</v>
      </c>
      <c r="FE213" s="25">
        <v>161690</v>
      </c>
      <c r="FF213" s="25">
        <v>161690</v>
      </c>
      <c r="FG213" s="25">
        <v>161690</v>
      </c>
      <c r="FH213" s="25">
        <v>161690</v>
      </c>
      <c r="FI213" s="25">
        <v>161690</v>
      </c>
      <c r="FJ213" s="25">
        <v>161690</v>
      </c>
      <c r="FK213" s="25">
        <v>161690</v>
      </c>
      <c r="FL213" s="25">
        <v>161690</v>
      </c>
      <c r="FM213" s="25">
        <v>161690</v>
      </c>
      <c r="FN213" s="25">
        <v>161690</v>
      </c>
      <c r="FO213" s="25">
        <v>161690</v>
      </c>
      <c r="FP213" s="25">
        <v>161690</v>
      </c>
      <c r="FQ213" s="75">
        <v>161690</v>
      </c>
      <c r="FR213" s="28">
        <f t="shared" si="2951"/>
        <v>161690</v>
      </c>
      <c r="FS213" s="51">
        <v>0</v>
      </c>
      <c r="FT213" s="51">
        <v>0</v>
      </c>
      <c r="FU213" s="51">
        <v>0</v>
      </c>
      <c r="FV213" s="51">
        <v>0</v>
      </c>
      <c r="FW213" s="51">
        <v>0</v>
      </c>
      <c r="FX213" s="51">
        <v>0</v>
      </c>
      <c r="FY213" s="51">
        <v>0</v>
      </c>
      <c r="FZ213" s="51">
        <v>0</v>
      </c>
      <c r="GA213" s="51">
        <v>0</v>
      </c>
      <c r="GB213" s="51">
        <v>0</v>
      </c>
      <c r="GC213" s="51">
        <v>0</v>
      </c>
      <c r="GD213" s="51">
        <v>0</v>
      </c>
      <c r="GE213" s="51">
        <v>0</v>
      </c>
      <c r="GF213" s="51">
        <v>0</v>
      </c>
      <c r="GG213" s="51">
        <v>0</v>
      </c>
      <c r="GH213" s="51">
        <v>0</v>
      </c>
      <c r="GI213" s="51">
        <v>0</v>
      </c>
      <c r="GJ213" s="51">
        <v>0</v>
      </c>
      <c r="GK213" s="51">
        <v>0</v>
      </c>
      <c r="GL213" s="51">
        <v>0</v>
      </c>
      <c r="GM213" s="51">
        <v>6553.0800000000017</v>
      </c>
      <c r="GN213" s="51">
        <v>70227.679999999993</v>
      </c>
      <c r="GO213" s="51">
        <v>0</v>
      </c>
      <c r="GP213" s="51">
        <v>0</v>
      </c>
      <c r="GQ213" s="25">
        <v>0</v>
      </c>
      <c r="GR213" s="25">
        <v>475</v>
      </c>
      <c r="GS213" s="25">
        <v>0</v>
      </c>
      <c r="GT213" s="25">
        <v>9914</v>
      </c>
      <c r="GU213" s="25">
        <v>0</v>
      </c>
      <c r="GV213" s="25">
        <v>0</v>
      </c>
      <c r="GW213" s="25">
        <v>0</v>
      </c>
      <c r="GX213" s="25">
        <v>0</v>
      </c>
      <c r="GY213" s="25">
        <v>0</v>
      </c>
      <c r="GZ213" s="25">
        <v>23008</v>
      </c>
      <c r="HA213" s="25">
        <v>0</v>
      </c>
      <c r="HB213" s="25">
        <v>0</v>
      </c>
      <c r="HC213" s="75">
        <v>0</v>
      </c>
      <c r="HD213" s="75">
        <v>0</v>
      </c>
      <c r="HE213" s="75">
        <v>0</v>
      </c>
      <c r="HF213" s="75">
        <v>0</v>
      </c>
      <c r="HG213" s="75">
        <v>0</v>
      </c>
      <c r="HH213" s="75">
        <v>0</v>
      </c>
      <c r="HI213" s="75">
        <v>0</v>
      </c>
      <c r="HJ213" s="75">
        <v>0</v>
      </c>
      <c r="HK213" s="75">
        <v>0</v>
      </c>
      <c r="HL213" s="75">
        <v>6284</v>
      </c>
      <c r="HM213" s="75">
        <v>0</v>
      </c>
      <c r="HN213" s="75">
        <v>0</v>
      </c>
      <c r="HO213" s="75">
        <v>0</v>
      </c>
      <c r="HP213" s="75">
        <v>0</v>
      </c>
      <c r="HQ213" s="75">
        <v>0</v>
      </c>
      <c r="HR213" s="75">
        <v>0</v>
      </c>
      <c r="HS213" s="51">
        <f t="shared" si="2470"/>
        <v>112480</v>
      </c>
      <c r="HT213" s="51">
        <f t="shared" si="2471"/>
        <v>112480</v>
      </c>
      <c r="HU213" s="51">
        <f t="shared" si="2472"/>
        <v>112480</v>
      </c>
      <c r="HV213" s="51">
        <f t="shared" si="2473"/>
        <v>112480</v>
      </c>
      <c r="HW213" s="51">
        <f t="shared" si="2474"/>
        <v>112480</v>
      </c>
      <c r="HX213" s="51">
        <f t="shared" si="2475"/>
        <v>112480</v>
      </c>
      <c r="HY213" s="51">
        <f t="shared" si="2476"/>
        <v>112480</v>
      </c>
      <c r="HZ213" s="51">
        <f t="shared" si="2477"/>
        <v>112480</v>
      </c>
      <c r="IA213" s="51">
        <f t="shared" si="2478"/>
        <v>112480</v>
      </c>
      <c r="IB213" s="51">
        <f t="shared" si="2479"/>
        <v>115292</v>
      </c>
      <c r="IC213" s="51">
        <f t="shared" si="2480"/>
        <v>123025</v>
      </c>
      <c r="ID213" s="51">
        <f t="shared" si="2481"/>
        <v>123025</v>
      </c>
      <c r="IE213" s="51">
        <f t="shared" si="2482"/>
        <v>123025</v>
      </c>
      <c r="IF213" s="51">
        <f t="shared" si="2483"/>
        <v>123025</v>
      </c>
      <c r="IG213" s="51">
        <f t="shared" si="2484"/>
        <v>123025</v>
      </c>
      <c r="IH213" s="51">
        <f t="shared" si="2485"/>
        <v>123025</v>
      </c>
      <c r="II213" s="51">
        <f t="shared" si="2486"/>
        <v>123025</v>
      </c>
      <c r="IJ213" s="51">
        <f t="shared" si="2487"/>
        <v>123025</v>
      </c>
      <c r="IK213" s="51">
        <f t="shared" si="2488"/>
        <v>123025</v>
      </c>
      <c r="IL213" s="51">
        <f t="shared" si="2489"/>
        <v>123025</v>
      </c>
      <c r="IM213" s="51">
        <f t="shared" si="2490"/>
        <v>129578.08</v>
      </c>
      <c r="IN213" s="51">
        <f t="shared" si="2491"/>
        <v>197939.68</v>
      </c>
      <c r="IO213" s="51">
        <f t="shared" si="2492"/>
        <v>140600</v>
      </c>
      <c r="IP213" s="51">
        <f t="shared" si="2493"/>
        <v>140600</v>
      </c>
      <c r="IQ213" s="51">
        <f t="shared" si="2631"/>
        <v>140600</v>
      </c>
      <c r="IR213" s="51">
        <f t="shared" si="2632"/>
        <v>141075</v>
      </c>
      <c r="IS213" s="51">
        <f t="shared" si="2914"/>
        <v>140600</v>
      </c>
      <c r="IT213" s="51">
        <f t="shared" si="2915"/>
        <v>150514</v>
      </c>
      <c r="IU213" s="51">
        <f t="shared" si="2342"/>
        <v>140600</v>
      </c>
      <c r="IV213" s="51">
        <f t="shared" si="2343"/>
        <v>140600</v>
      </c>
      <c r="IW213" s="51">
        <f t="shared" si="3326"/>
        <v>140600</v>
      </c>
      <c r="IX213" s="25">
        <f t="shared" si="2344"/>
        <v>140600</v>
      </c>
      <c r="IY213" s="25">
        <f t="shared" si="3327"/>
        <v>140600</v>
      </c>
      <c r="IZ213" s="25">
        <f t="shared" si="3328"/>
        <v>169232</v>
      </c>
      <c r="JA213" s="25">
        <f t="shared" si="3329"/>
        <v>161690</v>
      </c>
      <c r="JB213" s="25">
        <f t="shared" si="2498"/>
        <v>161690</v>
      </c>
      <c r="JC213" s="25">
        <f t="shared" si="2499"/>
        <v>161690</v>
      </c>
      <c r="JD213" s="25">
        <f t="shared" si="3035"/>
        <v>161690</v>
      </c>
      <c r="JE213" s="25">
        <f t="shared" si="3036"/>
        <v>161690</v>
      </c>
      <c r="JF213" s="25">
        <f t="shared" ref="JF213:JF246" si="3333">+FE213+HF213</f>
        <v>161690</v>
      </c>
      <c r="JG213" s="25">
        <f t="shared" ref="JG213:JG246" si="3334">+FF213+HG213</f>
        <v>161690</v>
      </c>
      <c r="JH213" s="25">
        <f t="shared" si="3330"/>
        <v>161690</v>
      </c>
      <c r="JI213" s="25">
        <f t="shared" si="3331"/>
        <v>161690</v>
      </c>
      <c r="JJ213" s="25">
        <f t="shared" si="2916"/>
        <v>161690</v>
      </c>
      <c r="JK213" s="25">
        <f t="shared" si="2917"/>
        <v>161690</v>
      </c>
      <c r="JL213" s="25">
        <f t="shared" si="2912"/>
        <v>167974</v>
      </c>
      <c r="JM213" s="25">
        <f t="shared" si="2913"/>
        <v>161690</v>
      </c>
      <c r="JN213" s="25">
        <f t="shared" si="2338"/>
        <v>161690</v>
      </c>
      <c r="JO213" s="25">
        <f t="shared" si="2339"/>
        <v>161690</v>
      </c>
      <c r="JP213" s="25">
        <f t="shared" si="3113"/>
        <v>161690</v>
      </c>
      <c r="JQ213" s="25">
        <f t="shared" si="3114"/>
        <v>161690</v>
      </c>
      <c r="JR213" s="25">
        <f t="shared" si="3115"/>
        <v>161690</v>
      </c>
      <c r="JS213" s="28">
        <f t="shared" si="2952"/>
        <v>161690</v>
      </c>
      <c r="JT213" s="30">
        <f t="shared" si="2301"/>
        <v>160</v>
      </c>
      <c r="JU213" s="30">
        <f t="shared" si="2302"/>
        <v>160</v>
      </c>
      <c r="JV213" s="30">
        <f t="shared" si="2303"/>
        <v>160</v>
      </c>
      <c r="JW213" s="30">
        <f t="shared" si="2304"/>
        <v>160</v>
      </c>
      <c r="JX213" s="30">
        <f t="shared" si="2305"/>
        <v>160</v>
      </c>
      <c r="JY213" s="30">
        <f t="shared" si="2306"/>
        <v>160</v>
      </c>
      <c r="JZ213" s="30">
        <f t="shared" si="2307"/>
        <v>160</v>
      </c>
      <c r="KA213" s="30">
        <f t="shared" si="2308"/>
        <v>160</v>
      </c>
      <c r="KB213" s="30">
        <f t="shared" si="2309"/>
        <v>160</v>
      </c>
      <c r="KC213" s="30">
        <f t="shared" si="2310"/>
        <v>164</v>
      </c>
      <c r="KD213" s="30">
        <f t="shared" si="2311"/>
        <v>175</v>
      </c>
      <c r="KE213" s="30">
        <f t="shared" si="2312"/>
        <v>175</v>
      </c>
      <c r="KF213" s="30">
        <f t="shared" si="2313"/>
        <v>175</v>
      </c>
      <c r="KG213" s="30">
        <f t="shared" si="2314"/>
        <v>175</v>
      </c>
      <c r="KH213" s="30">
        <f t="shared" si="2315"/>
        <v>175</v>
      </c>
      <c r="KI213" s="30">
        <f t="shared" si="2316"/>
        <v>175</v>
      </c>
      <c r="KJ213" s="30">
        <f t="shared" si="2317"/>
        <v>175</v>
      </c>
      <c r="KK213" s="30">
        <f t="shared" si="2318"/>
        <v>175</v>
      </c>
      <c r="KL213" s="30">
        <f t="shared" si="2319"/>
        <v>175</v>
      </c>
      <c r="KM213" s="30">
        <f t="shared" si="2320"/>
        <v>175</v>
      </c>
      <c r="KN213" s="30">
        <f t="shared" si="2321"/>
        <v>184.32159317211949</v>
      </c>
      <c r="KO213" s="30">
        <f t="shared" si="2322"/>
        <v>281.56426742532005</v>
      </c>
      <c r="KP213" s="30">
        <f t="shared" si="2323"/>
        <v>200</v>
      </c>
      <c r="KQ213" s="30">
        <f t="shared" si="2324"/>
        <v>200</v>
      </c>
      <c r="KR213" s="30">
        <f t="shared" si="2325"/>
        <v>200</v>
      </c>
      <c r="KS213" s="30">
        <f t="shared" si="2326"/>
        <v>200.67567567567568</v>
      </c>
      <c r="KT213" s="30">
        <f t="shared" si="2327"/>
        <v>200</v>
      </c>
      <c r="KU213" s="30">
        <f t="shared" si="2328"/>
        <v>214.10241820768135</v>
      </c>
      <c r="KV213" s="30">
        <f t="shared" si="2329"/>
        <v>200</v>
      </c>
      <c r="KW213" s="30">
        <f t="shared" si="2330"/>
        <v>200</v>
      </c>
      <c r="KX213" s="30">
        <f t="shared" si="2331"/>
        <v>200</v>
      </c>
      <c r="KY213" s="30">
        <f t="shared" si="2332"/>
        <v>200</v>
      </c>
      <c r="KZ213" s="30">
        <f t="shared" si="2333"/>
        <v>200</v>
      </c>
      <c r="LA213" s="30">
        <f t="shared" si="2334"/>
        <v>240.72830725462305</v>
      </c>
      <c r="LB213" s="30">
        <f t="shared" si="2334"/>
        <v>230</v>
      </c>
      <c r="LC213" s="30">
        <f t="shared" si="2334"/>
        <v>230</v>
      </c>
      <c r="LD213" s="30">
        <f t="shared" si="2334"/>
        <v>230</v>
      </c>
      <c r="LE213" s="30">
        <f t="shared" si="2503"/>
        <v>230</v>
      </c>
      <c r="LF213" s="30">
        <f t="shared" si="2503"/>
        <v>230</v>
      </c>
      <c r="LG213" s="30">
        <f t="shared" si="2503"/>
        <v>230</v>
      </c>
      <c r="LH213" s="30">
        <f t="shared" si="2503"/>
        <v>230</v>
      </c>
      <c r="LI213" s="30">
        <f t="shared" si="2503"/>
        <v>230</v>
      </c>
      <c r="LJ213" s="30">
        <f t="shared" si="2747"/>
        <v>230</v>
      </c>
      <c r="LK213" s="30">
        <f t="shared" si="2747"/>
        <v>230</v>
      </c>
      <c r="LL213" s="30">
        <f t="shared" si="2747"/>
        <v>230</v>
      </c>
      <c r="LM213" s="30">
        <f t="shared" si="2747"/>
        <v>238.93883357041253</v>
      </c>
      <c r="LN213" s="30">
        <f t="shared" si="2747"/>
        <v>230</v>
      </c>
      <c r="LO213" s="30">
        <f t="shared" si="2747"/>
        <v>230</v>
      </c>
      <c r="LP213" s="30">
        <f t="shared" si="2747"/>
        <v>230</v>
      </c>
      <c r="LQ213" s="30">
        <f t="shared" si="3332"/>
        <v>230</v>
      </c>
      <c r="LR213" s="30">
        <f t="shared" si="3332"/>
        <v>230</v>
      </c>
      <c r="LS213" s="30">
        <f t="shared" si="3332"/>
        <v>230</v>
      </c>
      <c r="LT213" s="69">
        <f t="shared" si="2953"/>
        <v>230</v>
      </c>
      <c r="LU213" s="40">
        <f t="shared" si="2954"/>
        <v>230</v>
      </c>
      <c r="LV213" s="40">
        <f t="shared" si="2955"/>
        <v>0</v>
      </c>
    </row>
    <row r="214" spans="1:334" x14ac:dyDescent="0.25">
      <c r="A214" s="21">
        <f t="shared" si="3034"/>
        <v>213</v>
      </c>
      <c r="B214" s="22" t="s">
        <v>109</v>
      </c>
      <c r="C214" s="21" t="s">
        <v>633</v>
      </c>
      <c r="D214" s="22" t="s">
        <v>17</v>
      </c>
      <c r="E214" s="23" t="s">
        <v>803</v>
      </c>
      <c r="F214" s="21" t="s">
        <v>1053</v>
      </c>
      <c r="G214" s="23" t="s">
        <v>201</v>
      </c>
      <c r="H214" s="24" t="s">
        <v>1403</v>
      </c>
      <c r="I214" s="21" t="s">
        <v>196</v>
      </c>
      <c r="J214" s="94">
        <v>41349</v>
      </c>
      <c r="K214" s="94">
        <v>43000</v>
      </c>
      <c r="L214" s="21" t="s">
        <v>275</v>
      </c>
      <c r="M214" s="51">
        <v>3260</v>
      </c>
      <c r="N214" s="51">
        <v>5444</v>
      </c>
      <c r="O214" s="26">
        <v>0.15</v>
      </c>
      <c r="P214" s="52">
        <v>1605777</v>
      </c>
      <c r="Q214" s="52">
        <v>1585221</v>
      </c>
      <c r="R214" s="52">
        <v>1681113</v>
      </c>
      <c r="S214" s="52">
        <v>1626343</v>
      </c>
      <c r="T214" s="51">
        <v>1738333</v>
      </c>
      <c r="U214" s="51">
        <v>1535774</v>
      </c>
      <c r="V214" s="51">
        <v>1637856</v>
      </c>
      <c r="W214" s="51">
        <v>1167865</v>
      </c>
      <c r="X214" s="51">
        <v>1627713</v>
      </c>
      <c r="Y214" s="51">
        <v>1510572</v>
      </c>
      <c r="Z214" s="51">
        <v>983224</v>
      </c>
      <c r="AA214" s="51">
        <v>1237983</v>
      </c>
      <c r="AB214" s="51">
        <v>1897679</v>
      </c>
      <c r="AC214" s="51">
        <v>2485621</v>
      </c>
      <c r="AD214" s="51">
        <v>1968343</v>
      </c>
      <c r="AE214" s="51">
        <v>2227321</v>
      </c>
      <c r="AF214" s="51">
        <v>2243040</v>
      </c>
      <c r="AG214" s="51">
        <v>1737358</v>
      </c>
      <c r="AH214" s="51">
        <v>2383900</v>
      </c>
      <c r="AI214" s="51">
        <v>1996608</v>
      </c>
      <c r="AJ214" s="51">
        <v>2360911</v>
      </c>
      <c r="AK214" s="51">
        <v>2520826</v>
      </c>
      <c r="AL214" s="51">
        <v>1389655</v>
      </c>
      <c r="AM214" s="51">
        <v>1571705</v>
      </c>
      <c r="AN214" s="51">
        <v>1740650</v>
      </c>
      <c r="AO214" s="51">
        <v>2384667</v>
      </c>
      <c r="AP214" s="51">
        <v>2023475</v>
      </c>
      <c r="AQ214" s="51">
        <v>2364359</v>
      </c>
      <c r="AR214" s="51">
        <v>2016690</v>
      </c>
      <c r="AS214" s="51">
        <v>1636404</v>
      </c>
      <c r="AT214" s="51">
        <v>1824828</v>
      </c>
      <c r="AU214" s="25">
        <v>1673284.7238719971</v>
      </c>
      <c r="AV214" s="25">
        <v>1401835</v>
      </c>
      <c r="AW214" s="25">
        <v>2302335</v>
      </c>
      <c r="AX214" s="25">
        <v>1470459</v>
      </c>
      <c r="AY214" s="25">
        <v>1637793.3940666667</v>
      </c>
      <c r="AZ214" s="25">
        <v>1963611</v>
      </c>
      <c r="BA214" s="25">
        <v>2273062</v>
      </c>
      <c r="BB214" s="25">
        <v>1539088</v>
      </c>
      <c r="BC214" s="25">
        <v>2176563</v>
      </c>
      <c r="BD214" s="75">
        <v>1578949</v>
      </c>
      <c r="BE214" s="75">
        <v>1348059</v>
      </c>
      <c r="BF214" s="75">
        <v>2146561</v>
      </c>
      <c r="BG214" s="75">
        <v>1279653</v>
      </c>
      <c r="BH214" s="75">
        <v>1854352</v>
      </c>
      <c r="BI214" s="75">
        <v>1791766</v>
      </c>
      <c r="BJ214" s="75">
        <v>1161470</v>
      </c>
      <c r="BK214" s="75">
        <v>1499487</v>
      </c>
      <c r="BL214" s="75">
        <v>1932788</v>
      </c>
      <c r="BM214" s="75">
        <v>1861603</v>
      </c>
      <c r="BN214" s="75">
        <v>1637936</v>
      </c>
      <c r="BO214" s="75">
        <v>2005918</v>
      </c>
      <c r="BP214" s="28">
        <f t="shared" si="2950"/>
        <v>1859561.25</v>
      </c>
      <c r="BQ214" s="29">
        <f t="shared" si="2596"/>
        <v>492.56963190184047</v>
      </c>
      <c r="BR214" s="29">
        <f t="shared" si="2597"/>
        <v>486.26411042944784</v>
      </c>
      <c r="BS214" s="29">
        <f t="shared" si="2598"/>
        <v>515.67883435582826</v>
      </c>
      <c r="BT214" s="29">
        <f t="shared" si="2599"/>
        <v>498.8782208588957</v>
      </c>
      <c r="BU214" s="29">
        <f t="shared" si="2600"/>
        <v>533.23098159509198</v>
      </c>
      <c r="BV214" s="29">
        <f t="shared" si="2601"/>
        <v>471.09631901840493</v>
      </c>
      <c r="BW214" s="29">
        <f t="shared" si="2602"/>
        <v>502.40981595092023</v>
      </c>
      <c r="BX214" s="29">
        <f t="shared" si="2603"/>
        <v>358.24079754601229</v>
      </c>
      <c r="BY214" s="29">
        <f t="shared" si="2604"/>
        <v>499.29846625766874</v>
      </c>
      <c r="BZ214" s="29">
        <f t="shared" si="2605"/>
        <v>463.36564417177914</v>
      </c>
      <c r="CA214" s="29">
        <f t="shared" si="2606"/>
        <v>301.60245398773009</v>
      </c>
      <c r="CB214" s="29">
        <f t="shared" si="2607"/>
        <v>379.74938650306751</v>
      </c>
      <c r="CC214" s="29">
        <f t="shared" si="2608"/>
        <v>582.11012269938647</v>
      </c>
      <c r="CD214" s="29">
        <f t="shared" si="2609"/>
        <v>762.46042944785279</v>
      </c>
      <c r="CE214" s="29">
        <f t="shared" si="2610"/>
        <v>603.78619631901836</v>
      </c>
      <c r="CF214" s="29">
        <f t="shared" si="2611"/>
        <v>683.22730061349694</v>
      </c>
      <c r="CG214" s="29">
        <f t="shared" si="2612"/>
        <v>688.04907975460128</v>
      </c>
      <c r="CH214" s="29">
        <f t="shared" si="2613"/>
        <v>532.93190184049081</v>
      </c>
      <c r="CI214" s="29">
        <f t="shared" si="2614"/>
        <v>731.25766871165649</v>
      </c>
      <c r="CJ214" s="29">
        <f t="shared" si="2615"/>
        <v>612.45644171779145</v>
      </c>
      <c r="CK214" s="29">
        <f t="shared" si="2616"/>
        <v>724.20582822085885</v>
      </c>
      <c r="CL214" s="29">
        <f t="shared" si="2617"/>
        <v>773.25950920245396</v>
      </c>
      <c r="CM214" s="29">
        <f t="shared" si="2618"/>
        <v>426.27453987730064</v>
      </c>
      <c r="CN214" s="29">
        <f t="shared" si="2619"/>
        <v>482.1180981595092</v>
      </c>
      <c r="CO214" s="29">
        <f t="shared" si="2620"/>
        <v>533.94171779141107</v>
      </c>
      <c r="CP214" s="29">
        <f t="shared" si="2621"/>
        <v>731.49294478527611</v>
      </c>
      <c r="CQ214" s="29">
        <f t="shared" si="2622"/>
        <v>620.69785276073617</v>
      </c>
      <c r="CR214" s="29">
        <f t="shared" si="2592"/>
        <v>725.2634969325153</v>
      </c>
      <c r="CS214" s="29">
        <f t="shared" si="3185"/>
        <v>618.61656441717787</v>
      </c>
      <c r="CT214" s="29">
        <f t="shared" si="3185"/>
        <v>501.96441717791413</v>
      </c>
      <c r="CU214" s="29">
        <f t="shared" si="3185"/>
        <v>559.76319018404911</v>
      </c>
      <c r="CV214" s="29">
        <f t="shared" si="3185"/>
        <v>513.2775226601218</v>
      </c>
      <c r="CW214" s="29">
        <f t="shared" si="3185"/>
        <v>430.01073619631904</v>
      </c>
      <c r="CX214" s="29">
        <f t="shared" si="3185"/>
        <v>706.23773006134968</v>
      </c>
      <c r="CY214" s="29">
        <f t="shared" si="3185"/>
        <v>451.0610429447853</v>
      </c>
      <c r="CZ214" s="29">
        <f t="shared" si="3185"/>
        <v>502.39061167689164</v>
      </c>
      <c r="DA214" s="29">
        <f t="shared" si="3185"/>
        <v>602.33466257668715</v>
      </c>
      <c r="DB214" s="29">
        <f t="shared" si="3185"/>
        <v>697.25828220858898</v>
      </c>
      <c r="DC214" s="29">
        <f t="shared" si="3185"/>
        <v>472.11288343558283</v>
      </c>
      <c r="DD214" s="29">
        <f t="shared" si="3185"/>
        <v>667.65736196319017</v>
      </c>
      <c r="DE214" s="29">
        <f t="shared" si="2624"/>
        <v>484.34018404907977</v>
      </c>
      <c r="DF214" s="29">
        <f t="shared" si="2625"/>
        <v>413.51503067484663</v>
      </c>
      <c r="DG214" s="29">
        <f t="shared" si="2626"/>
        <v>658.45429447852757</v>
      </c>
      <c r="DH214" s="29">
        <f t="shared" si="2627"/>
        <v>392.53159509202453</v>
      </c>
      <c r="DI214" s="29">
        <f t="shared" si="2628"/>
        <v>568.81963190184047</v>
      </c>
      <c r="DJ214" s="29">
        <f t="shared" si="2629"/>
        <v>549.621472392638</v>
      </c>
      <c r="DK214" s="29">
        <f t="shared" si="2629"/>
        <v>356.27914110429447</v>
      </c>
      <c r="DL214" s="29">
        <f t="shared" si="2629"/>
        <v>459.96533742331286</v>
      </c>
      <c r="DM214" s="29">
        <f t="shared" si="2629"/>
        <v>592.87975460122698</v>
      </c>
      <c r="DN214" s="29">
        <f t="shared" si="2746"/>
        <v>571.04386503067485</v>
      </c>
      <c r="DO214" s="29">
        <f t="shared" si="2746"/>
        <v>502.43435582822087</v>
      </c>
      <c r="DP214" s="29">
        <f t="shared" si="2746"/>
        <v>615.31226993865027</v>
      </c>
      <c r="DQ214" s="105">
        <f t="shared" si="2630"/>
        <v>570.4175613496933</v>
      </c>
      <c r="DR214" s="51">
        <v>408300</v>
      </c>
      <c r="DS214" s="51">
        <v>408300</v>
      </c>
      <c r="DT214" s="51">
        <v>408300</v>
      </c>
      <c r="DU214" s="51">
        <v>408300</v>
      </c>
      <c r="DV214" s="51">
        <v>408300</v>
      </c>
      <c r="DW214" s="51">
        <v>408300</v>
      </c>
      <c r="DX214" s="51">
        <v>408300</v>
      </c>
      <c r="DY214" s="51">
        <v>408300</v>
      </c>
      <c r="DZ214" s="51">
        <v>408300</v>
      </c>
      <c r="EA214" s="51">
        <v>408300</v>
      </c>
      <c r="EB214" s="51">
        <v>408300</v>
      </c>
      <c r="EC214" s="51">
        <v>408300</v>
      </c>
      <c r="ED214" s="51">
        <v>408300</v>
      </c>
      <c r="EE214" s="51">
        <v>408300</v>
      </c>
      <c r="EF214" s="51">
        <v>408300</v>
      </c>
      <c r="EG214" s="51">
        <v>408300</v>
      </c>
      <c r="EH214" s="51">
        <v>408300</v>
      </c>
      <c r="EI214" s="51">
        <v>408300</v>
      </c>
      <c r="EJ214" s="51">
        <v>408300</v>
      </c>
      <c r="EK214" s="51">
        <v>408300</v>
      </c>
      <c r="EL214" s="51">
        <v>408300</v>
      </c>
      <c r="EM214" s="51">
        <v>430076</v>
      </c>
      <c r="EN214" s="51">
        <v>489960</v>
      </c>
      <c r="EO214" s="51">
        <v>489960</v>
      </c>
      <c r="EP214" s="25">
        <v>489960</v>
      </c>
      <c r="EQ214" s="25">
        <v>489960</v>
      </c>
      <c r="ER214" s="25">
        <v>489960</v>
      </c>
      <c r="ES214" s="25">
        <v>489960</v>
      </c>
      <c r="ET214" s="25">
        <v>489960</v>
      </c>
      <c r="EU214" s="25">
        <v>489960</v>
      </c>
      <c r="EV214" s="25">
        <v>489960</v>
      </c>
      <c r="EW214" s="25">
        <v>489960</v>
      </c>
      <c r="EX214" s="25">
        <v>489960</v>
      </c>
      <c r="EY214" s="25">
        <v>507599</v>
      </c>
      <c r="EZ214" s="25">
        <v>556105</v>
      </c>
      <c r="FA214" s="25">
        <v>556105</v>
      </c>
      <c r="FB214" s="25">
        <v>556105</v>
      </c>
      <c r="FC214" s="25">
        <v>556105</v>
      </c>
      <c r="FD214" s="25">
        <v>556105</v>
      </c>
      <c r="FE214" s="25">
        <v>556105</v>
      </c>
      <c r="FF214" s="25">
        <v>556105</v>
      </c>
      <c r="FG214" s="25">
        <v>556105</v>
      </c>
      <c r="FH214" s="25">
        <v>556105</v>
      </c>
      <c r="FI214" s="25">
        <v>556105</v>
      </c>
      <c r="FJ214" s="25">
        <v>556105</v>
      </c>
      <c r="FK214" s="25">
        <v>556105</v>
      </c>
      <c r="FL214" s="25">
        <v>556105</v>
      </c>
      <c r="FM214" s="25">
        <v>556105</v>
      </c>
      <c r="FN214" s="25">
        <v>556105</v>
      </c>
      <c r="FO214" s="25">
        <v>556105</v>
      </c>
      <c r="FP214" s="25">
        <v>556105</v>
      </c>
      <c r="FQ214" s="75">
        <v>556105</v>
      </c>
      <c r="FR214" s="28">
        <f t="shared" si="2951"/>
        <v>556105</v>
      </c>
      <c r="FS214" s="51">
        <v>0</v>
      </c>
      <c r="FT214" s="51">
        <v>0</v>
      </c>
      <c r="FU214" s="51">
        <v>0</v>
      </c>
      <c r="FV214" s="51">
        <v>0</v>
      </c>
      <c r="FW214" s="51">
        <v>0</v>
      </c>
      <c r="FX214" s="51">
        <v>0</v>
      </c>
      <c r="FY214" s="51">
        <v>0</v>
      </c>
      <c r="FZ214" s="51">
        <v>0</v>
      </c>
      <c r="GA214" s="51">
        <v>0</v>
      </c>
      <c r="GB214" s="51">
        <v>0</v>
      </c>
      <c r="GC214" s="51">
        <v>0</v>
      </c>
      <c r="GD214" s="51">
        <v>0</v>
      </c>
      <c r="GE214" s="51">
        <v>0</v>
      </c>
      <c r="GF214" s="51">
        <v>0</v>
      </c>
      <c r="GG214" s="51">
        <v>0</v>
      </c>
      <c r="GH214" s="51">
        <v>0</v>
      </c>
      <c r="GI214" s="51">
        <v>0</v>
      </c>
      <c r="GJ214" s="51">
        <v>0</v>
      </c>
      <c r="GK214" s="51">
        <v>0</v>
      </c>
      <c r="GL214" s="51">
        <v>0</v>
      </c>
      <c r="GM214" s="51">
        <v>0</v>
      </c>
      <c r="GN214" s="51">
        <v>0</v>
      </c>
      <c r="GO214" s="51">
        <v>0</v>
      </c>
      <c r="GP214" s="51">
        <v>0</v>
      </c>
      <c r="GQ214" s="25">
        <v>0</v>
      </c>
      <c r="GR214" s="25">
        <v>0</v>
      </c>
      <c r="GS214" s="25">
        <v>0</v>
      </c>
      <c r="GT214" s="25">
        <v>0</v>
      </c>
      <c r="GU214" s="25">
        <v>0</v>
      </c>
      <c r="GV214" s="25">
        <v>0</v>
      </c>
      <c r="GW214" s="25">
        <v>0</v>
      </c>
      <c r="GX214" s="25">
        <v>0</v>
      </c>
      <c r="GY214" s="25">
        <v>0</v>
      </c>
      <c r="GZ214" s="25">
        <v>0</v>
      </c>
      <c r="HA214" s="25">
        <v>0</v>
      </c>
      <c r="HB214" s="25">
        <v>0</v>
      </c>
      <c r="HC214" s="75">
        <v>0</v>
      </c>
      <c r="HD214" s="75">
        <v>0</v>
      </c>
      <c r="HE214" s="75">
        <v>0</v>
      </c>
      <c r="HF214" s="75">
        <v>0</v>
      </c>
      <c r="HG214" s="75">
        <v>0</v>
      </c>
      <c r="HH214" s="75">
        <v>0</v>
      </c>
      <c r="HI214" s="75">
        <v>0</v>
      </c>
      <c r="HJ214" s="75">
        <v>0</v>
      </c>
      <c r="HK214" s="75">
        <v>0</v>
      </c>
      <c r="HL214" s="75">
        <v>0</v>
      </c>
      <c r="HM214" s="75">
        <v>0</v>
      </c>
      <c r="HN214" s="75">
        <v>0</v>
      </c>
      <c r="HO214" s="75">
        <v>0</v>
      </c>
      <c r="HP214" s="75">
        <v>0</v>
      </c>
      <c r="HQ214" s="75">
        <v>0</v>
      </c>
      <c r="HR214" s="75">
        <v>0</v>
      </c>
      <c r="HS214" s="51">
        <f t="shared" si="2470"/>
        <v>408300</v>
      </c>
      <c r="HT214" s="51">
        <f t="shared" si="2471"/>
        <v>408300</v>
      </c>
      <c r="HU214" s="51">
        <f t="shared" si="2472"/>
        <v>408300</v>
      </c>
      <c r="HV214" s="51">
        <f t="shared" si="2473"/>
        <v>408300</v>
      </c>
      <c r="HW214" s="51">
        <f t="shared" si="2474"/>
        <v>408300</v>
      </c>
      <c r="HX214" s="51">
        <f t="shared" si="2475"/>
        <v>408300</v>
      </c>
      <c r="HY214" s="51">
        <f t="shared" si="2476"/>
        <v>408300</v>
      </c>
      <c r="HZ214" s="51">
        <f t="shared" si="2477"/>
        <v>408300</v>
      </c>
      <c r="IA214" s="51">
        <f t="shared" si="2478"/>
        <v>408300</v>
      </c>
      <c r="IB214" s="51">
        <f t="shared" si="2479"/>
        <v>408300</v>
      </c>
      <c r="IC214" s="51">
        <f t="shared" si="2480"/>
        <v>408300</v>
      </c>
      <c r="ID214" s="51">
        <f t="shared" si="2481"/>
        <v>408300</v>
      </c>
      <c r="IE214" s="51">
        <f t="shared" si="2482"/>
        <v>408300</v>
      </c>
      <c r="IF214" s="51">
        <f t="shared" si="2483"/>
        <v>408300</v>
      </c>
      <c r="IG214" s="51">
        <f t="shared" si="2484"/>
        <v>408300</v>
      </c>
      <c r="IH214" s="51">
        <f t="shared" si="2485"/>
        <v>408300</v>
      </c>
      <c r="II214" s="51">
        <f t="shared" si="2486"/>
        <v>408300</v>
      </c>
      <c r="IJ214" s="51">
        <f t="shared" si="2487"/>
        <v>408300</v>
      </c>
      <c r="IK214" s="51">
        <f t="shared" si="2488"/>
        <v>408300</v>
      </c>
      <c r="IL214" s="51">
        <f t="shared" si="2489"/>
        <v>408300</v>
      </c>
      <c r="IM214" s="51">
        <f t="shared" si="2490"/>
        <v>408300</v>
      </c>
      <c r="IN214" s="51">
        <f t="shared" si="2491"/>
        <v>430076</v>
      </c>
      <c r="IO214" s="51">
        <f t="shared" si="2492"/>
        <v>489960</v>
      </c>
      <c r="IP214" s="51">
        <f t="shared" si="2493"/>
        <v>489960</v>
      </c>
      <c r="IQ214" s="51">
        <f t="shared" ref="IQ214:IQ247" si="3335">+EP214+GQ214</f>
        <v>489960</v>
      </c>
      <c r="IR214" s="51">
        <f t="shared" ref="IR214:IR247" si="3336">+EQ214+GR214</f>
        <v>489960</v>
      </c>
      <c r="IS214" s="51">
        <f t="shared" si="2914"/>
        <v>489960</v>
      </c>
      <c r="IT214" s="51">
        <f t="shared" si="2915"/>
        <v>489960</v>
      </c>
      <c r="IU214" s="51">
        <f t="shared" si="2342"/>
        <v>489960</v>
      </c>
      <c r="IV214" s="51">
        <f t="shared" si="2343"/>
        <v>489960</v>
      </c>
      <c r="IW214" s="51">
        <f t="shared" si="3326"/>
        <v>489960</v>
      </c>
      <c r="IX214" s="25">
        <f t="shared" si="2344"/>
        <v>489960</v>
      </c>
      <c r="IY214" s="25">
        <f t="shared" si="3327"/>
        <v>489960</v>
      </c>
      <c r="IZ214" s="25">
        <f t="shared" si="3328"/>
        <v>507599</v>
      </c>
      <c r="JA214" s="25">
        <f t="shared" si="3329"/>
        <v>556105</v>
      </c>
      <c r="JB214" s="25">
        <f t="shared" si="2498"/>
        <v>556105</v>
      </c>
      <c r="JC214" s="25">
        <f t="shared" si="2499"/>
        <v>556105</v>
      </c>
      <c r="JD214" s="25">
        <f t="shared" si="3035"/>
        <v>556105</v>
      </c>
      <c r="JE214" s="25">
        <f t="shared" si="3036"/>
        <v>556105</v>
      </c>
      <c r="JF214" s="25">
        <f t="shared" si="3333"/>
        <v>556105</v>
      </c>
      <c r="JG214" s="25">
        <f t="shared" si="3334"/>
        <v>556105</v>
      </c>
      <c r="JH214" s="25">
        <f t="shared" si="3330"/>
        <v>556105</v>
      </c>
      <c r="JI214" s="25">
        <f t="shared" si="3331"/>
        <v>556105</v>
      </c>
      <c r="JJ214" s="25">
        <f t="shared" si="2916"/>
        <v>556105</v>
      </c>
      <c r="JK214" s="25">
        <f t="shared" si="2917"/>
        <v>556105</v>
      </c>
      <c r="JL214" s="25">
        <f t="shared" si="2912"/>
        <v>556105</v>
      </c>
      <c r="JM214" s="25">
        <f t="shared" si="2913"/>
        <v>556105</v>
      </c>
      <c r="JN214" s="25">
        <f t="shared" si="2338"/>
        <v>556105</v>
      </c>
      <c r="JO214" s="25">
        <f t="shared" si="2339"/>
        <v>556105</v>
      </c>
      <c r="JP214" s="25">
        <f t="shared" si="3113"/>
        <v>556105</v>
      </c>
      <c r="JQ214" s="25">
        <f t="shared" si="3114"/>
        <v>556105</v>
      </c>
      <c r="JR214" s="25">
        <f t="shared" si="3115"/>
        <v>556105</v>
      </c>
      <c r="JS214" s="28">
        <f t="shared" si="2952"/>
        <v>556105</v>
      </c>
      <c r="JT214" s="30">
        <f t="shared" si="2301"/>
        <v>75</v>
      </c>
      <c r="JU214" s="30">
        <f t="shared" si="2302"/>
        <v>75</v>
      </c>
      <c r="JV214" s="30">
        <f t="shared" si="2303"/>
        <v>75</v>
      </c>
      <c r="JW214" s="30">
        <f t="shared" si="2304"/>
        <v>75</v>
      </c>
      <c r="JX214" s="30">
        <f t="shared" si="2305"/>
        <v>75</v>
      </c>
      <c r="JY214" s="30">
        <f t="shared" si="2306"/>
        <v>75</v>
      </c>
      <c r="JZ214" s="30">
        <f t="shared" si="2307"/>
        <v>75</v>
      </c>
      <c r="KA214" s="30">
        <f t="shared" si="2308"/>
        <v>75</v>
      </c>
      <c r="KB214" s="30">
        <f t="shared" si="2309"/>
        <v>75</v>
      </c>
      <c r="KC214" s="30">
        <f t="shared" si="2310"/>
        <v>75</v>
      </c>
      <c r="KD214" s="30">
        <f t="shared" si="2311"/>
        <v>75</v>
      </c>
      <c r="KE214" s="30">
        <f t="shared" si="2312"/>
        <v>75</v>
      </c>
      <c r="KF214" s="30">
        <f t="shared" si="2313"/>
        <v>75</v>
      </c>
      <c r="KG214" s="30">
        <f t="shared" si="2314"/>
        <v>75</v>
      </c>
      <c r="KH214" s="30">
        <f t="shared" si="2315"/>
        <v>75</v>
      </c>
      <c r="KI214" s="30">
        <f t="shared" si="2316"/>
        <v>75</v>
      </c>
      <c r="KJ214" s="30">
        <f t="shared" si="2317"/>
        <v>75</v>
      </c>
      <c r="KK214" s="30">
        <f t="shared" si="2318"/>
        <v>75</v>
      </c>
      <c r="KL214" s="30">
        <f t="shared" si="2319"/>
        <v>75</v>
      </c>
      <c r="KM214" s="30">
        <f t="shared" si="2320"/>
        <v>75</v>
      </c>
      <c r="KN214" s="30">
        <f t="shared" si="2321"/>
        <v>75</v>
      </c>
      <c r="KO214" s="30">
        <f t="shared" si="2322"/>
        <v>79</v>
      </c>
      <c r="KP214" s="30">
        <f t="shared" si="2323"/>
        <v>90</v>
      </c>
      <c r="KQ214" s="30">
        <f t="shared" si="2324"/>
        <v>90</v>
      </c>
      <c r="KR214" s="30">
        <f t="shared" si="2325"/>
        <v>90</v>
      </c>
      <c r="KS214" s="30">
        <f t="shared" si="2326"/>
        <v>90</v>
      </c>
      <c r="KT214" s="30">
        <f t="shared" si="2327"/>
        <v>90</v>
      </c>
      <c r="KU214" s="30">
        <f t="shared" si="2328"/>
        <v>90</v>
      </c>
      <c r="KV214" s="30">
        <f t="shared" si="2329"/>
        <v>90</v>
      </c>
      <c r="KW214" s="30">
        <f t="shared" si="2330"/>
        <v>90</v>
      </c>
      <c r="KX214" s="30">
        <f t="shared" si="2331"/>
        <v>90</v>
      </c>
      <c r="KY214" s="30">
        <f t="shared" si="2332"/>
        <v>90</v>
      </c>
      <c r="KZ214" s="30">
        <f t="shared" si="2333"/>
        <v>90</v>
      </c>
      <c r="LA214" s="30">
        <f t="shared" si="2334"/>
        <v>93.240080822924327</v>
      </c>
      <c r="LB214" s="30">
        <f t="shared" si="2334"/>
        <v>102.15007347538574</v>
      </c>
      <c r="LC214" s="30">
        <f t="shared" si="2334"/>
        <v>102.15007347538574</v>
      </c>
      <c r="LD214" s="30">
        <f t="shared" si="2334"/>
        <v>102.15007347538574</v>
      </c>
      <c r="LE214" s="30">
        <f t="shared" si="2503"/>
        <v>102.15007347538574</v>
      </c>
      <c r="LF214" s="30">
        <f t="shared" si="2503"/>
        <v>102.15007347538574</v>
      </c>
      <c r="LG214" s="30">
        <f t="shared" si="2503"/>
        <v>102.15007347538574</v>
      </c>
      <c r="LH214" s="30">
        <f t="shared" si="2503"/>
        <v>102.15007347538574</v>
      </c>
      <c r="LI214" s="30">
        <f t="shared" si="2503"/>
        <v>102.15007347538574</v>
      </c>
      <c r="LJ214" s="30">
        <f t="shared" si="2747"/>
        <v>102.15007347538574</v>
      </c>
      <c r="LK214" s="30">
        <f t="shared" si="2747"/>
        <v>102.15007347538574</v>
      </c>
      <c r="LL214" s="30">
        <f t="shared" si="2747"/>
        <v>102.15007347538574</v>
      </c>
      <c r="LM214" s="30">
        <f t="shared" si="2747"/>
        <v>102.15007347538574</v>
      </c>
      <c r="LN214" s="30">
        <f t="shared" si="2747"/>
        <v>102.15007347538574</v>
      </c>
      <c r="LO214" s="30">
        <f t="shared" si="2747"/>
        <v>102.15007347538574</v>
      </c>
      <c r="LP214" s="30">
        <f t="shared" si="2747"/>
        <v>102.15007347538574</v>
      </c>
      <c r="LQ214" s="30">
        <f t="shared" si="3332"/>
        <v>102.15007347538574</v>
      </c>
      <c r="LR214" s="30">
        <f t="shared" si="3332"/>
        <v>102.15007347538574</v>
      </c>
      <c r="LS214" s="30">
        <f t="shared" si="3332"/>
        <v>102.15007347538574</v>
      </c>
      <c r="LT214" s="69">
        <f t="shared" si="2953"/>
        <v>102.15007347538574</v>
      </c>
      <c r="LU214" s="40">
        <f t="shared" si="2954"/>
        <v>102.15007347538574</v>
      </c>
      <c r="LV214" s="40">
        <f t="shared" si="2955"/>
        <v>0</v>
      </c>
    </row>
    <row r="215" spans="1:334" x14ac:dyDescent="0.25">
      <c r="A215" s="21">
        <f t="shared" si="3034"/>
        <v>214</v>
      </c>
      <c r="B215" s="22" t="s">
        <v>109</v>
      </c>
      <c r="C215" s="21" t="s">
        <v>723</v>
      </c>
      <c r="D215" s="22" t="s">
        <v>17</v>
      </c>
      <c r="E215" s="23" t="s">
        <v>1194</v>
      </c>
      <c r="F215" s="21" t="s">
        <v>1194</v>
      </c>
      <c r="G215" s="32" t="s">
        <v>393</v>
      </c>
      <c r="H215" s="24" t="s">
        <v>1403</v>
      </c>
      <c r="I215" s="21" t="s">
        <v>196</v>
      </c>
      <c r="J215" s="94">
        <v>41988</v>
      </c>
      <c r="K215" s="94"/>
      <c r="L215" s="21" t="s">
        <v>275</v>
      </c>
      <c r="M215" s="51">
        <v>3370</v>
      </c>
      <c r="N215" s="51">
        <v>5305</v>
      </c>
      <c r="O215" s="26">
        <v>0.16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39">
        <v>0</v>
      </c>
      <c r="Z215" s="39">
        <v>0</v>
      </c>
      <c r="AA215" s="23"/>
      <c r="AB215" s="23"/>
      <c r="AC215" s="23"/>
      <c r="AD215" s="39">
        <v>0</v>
      </c>
      <c r="AE215" s="39">
        <v>0</v>
      </c>
      <c r="AF215" s="39">
        <v>0</v>
      </c>
      <c r="AG215" s="39">
        <v>0</v>
      </c>
      <c r="AH215" s="39">
        <v>0</v>
      </c>
      <c r="AI215" s="39">
        <v>0</v>
      </c>
      <c r="AJ215" s="39">
        <v>962000</v>
      </c>
      <c r="AK215" s="39">
        <v>2489810</v>
      </c>
      <c r="AL215" s="39">
        <v>1470000</v>
      </c>
      <c r="AM215" s="39">
        <v>2167060</v>
      </c>
      <c r="AN215" s="39">
        <v>2347376</v>
      </c>
      <c r="AO215" s="39">
        <v>1813120.85</v>
      </c>
      <c r="AP215" s="39">
        <v>1863518</v>
      </c>
      <c r="AQ215" s="39">
        <v>2162623.11</v>
      </c>
      <c r="AR215" s="39">
        <v>1957117.54</v>
      </c>
      <c r="AS215" s="39">
        <v>1452812.59</v>
      </c>
      <c r="AT215" s="39">
        <v>1521558.99</v>
      </c>
      <c r="AU215" s="25">
        <v>1330842.0512049906</v>
      </c>
      <c r="AV215" s="25">
        <v>1478910</v>
      </c>
      <c r="AW215" s="25">
        <v>0</v>
      </c>
      <c r="AX215" s="25">
        <v>2500000</v>
      </c>
      <c r="AY215" s="25">
        <v>3500000</v>
      </c>
      <c r="AZ215" s="25">
        <v>0</v>
      </c>
      <c r="BA215" s="25">
        <v>0</v>
      </c>
      <c r="BB215" s="25">
        <v>0</v>
      </c>
      <c r="BC215" s="25">
        <v>0</v>
      </c>
      <c r="BD215" s="75">
        <v>0</v>
      </c>
      <c r="BE215" s="75">
        <v>0</v>
      </c>
      <c r="BF215" s="75">
        <v>0</v>
      </c>
      <c r="BG215" s="75">
        <v>0</v>
      </c>
      <c r="BH215" s="75">
        <v>0</v>
      </c>
      <c r="BI215" s="75">
        <v>0</v>
      </c>
      <c r="BJ215" s="75">
        <v>0</v>
      </c>
      <c r="BK215" s="75">
        <v>0</v>
      </c>
      <c r="BL215" s="75">
        <v>0</v>
      </c>
      <c r="BM215" s="75">
        <v>0</v>
      </c>
      <c r="BN215" s="75">
        <v>0</v>
      </c>
      <c r="BO215" s="75">
        <v>0</v>
      </c>
      <c r="BP215" s="28">
        <f t="shared" si="2950"/>
        <v>0</v>
      </c>
      <c r="BQ215" s="29">
        <f t="shared" si="2596"/>
        <v>0</v>
      </c>
      <c r="BR215" s="29">
        <f t="shared" si="2597"/>
        <v>0</v>
      </c>
      <c r="BS215" s="29">
        <f t="shared" si="2598"/>
        <v>0</v>
      </c>
      <c r="BT215" s="29">
        <f t="shared" si="2599"/>
        <v>0</v>
      </c>
      <c r="BU215" s="29">
        <f t="shared" si="2600"/>
        <v>0</v>
      </c>
      <c r="BV215" s="29">
        <f t="shared" si="2601"/>
        <v>0</v>
      </c>
      <c r="BW215" s="29">
        <f t="shared" si="2602"/>
        <v>0</v>
      </c>
      <c r="BX215" s="29">
        <f t="shared" si="2603"/>
        <v>0</v>
      </c>
      <c r="BY215" s="29">
        <f t="shared" si="2604"/>
        <v>0</v>
      </c>
      <c r="BZ215" s="29">
        <f t="shared" si="2605"/>
        <v>0</v>
      </c>
      <c r="CA215" s="29">
        <f t="shared" si="2606"/>
        <v>0</v>
      </c>
      <c r="CB215" s="29">
        <f t="shared" si="2607"/>
        <v>0</v>
      </c>
      <c r="CC215" s="29">
        <f t="shared" si="2608"/>
        <v>0</v>
      </c>
      <c r="CD215" s="29">
        <f t="shared" si="2609"/>
        <v>0</v>
      </c>
      <c r="CE215" s="29">
        <f t="shared" si="2610"/>
        <v>0</v>
      </c>
      <c r="CF215" s="29">
        <f t="shared" si="2611"/>
        <v>0</v>
      </c>
      <c r="CG215" s="29">
        <f t="shared" si="2612"/>
        <v>0</v>
      </c>
      <c r="CH215" s="29">
        <f t="shared" si="2613"/>
        <v>0</v>
      </c>
      <c r="CI215" s="29">
        <f t="shared" si="2614"/>
        <v>0</v>
      </c>
      <c r="CJ215" s="29">
        <f t="shared" si="2615"/>
        <v>0</v>
      </c>
      <c r="CK215" s="29">
        <f t="shared" si="2616"/>
        <v>285.459940652819</v>
      </c>
      <c r="CL215" s="29">
        <f t="shared" si="2617"/>
        <v>738.81602373887245</v>
      </c>
      <c r="CM215" s="29">
        <f t="shared" si="2618"/>
        <v>436.20178041543028</v>
      </c>
      <c r="CN215" s="29">
        <f t="shared" si="2619"/>
        <v>643.04451038575667</v>
      </c>
      <c r="CO215" s="29">
        <f t="shared" si="2620"/>
        <v>696.55074183976262</v>
      </c>
      <c r="CP215" s="29">
        <f t="shared" si="2621"/>
        <v>538.01805637982204</v>
      </c>
      <c r="CQ215" s="29">
        <f t="shared" si="2622"/>
        <v>552.97270029673587</v>
      </c>
      <c r="CR215" s="29">
        <f t="shared" si="2592"/>
        <v>641.72792581602369</v>
      </c>
      <c r="CS215" s="29">
        <f t="shared" si="3185"/>
        <v>580.74704451038576</v>
      </c>
      <c r="CT215" s="29">
        <f t="shared" si="3185"/>
        <v>431.10165875370922</v>
      </c>
      <c r="CU215" s="29">
        <f t="shared" si="3185"/>
        <v>451.50118397626113</v>
      </c>
      <c r="CV215" s="29">
        <f t="shared" si="3185"/>
        <v>394.90862053560551</v>
      </c>
      <c r="CW215" s="29">
        <f t="shared" si="3185"/>
        <v>438.84569732937683</v>
      </c>
      <c r="CX215" s="29">
        <f t="shared" si="3185"/>
        <v>0</v>
      </c>
      <c r="CY215" s="29">
        <f t="shared" si="3185"/>
        <v>741.839762611276</v>
      </c>
      <c r="CZ215" s="29">
        <f t="shared" si="3185"/>
        <v>1038.5756676557864</v>
      </c>
      <c r="DA215" s="29">
        <f t="shared" si="3185"/>
        <v>0</v>
      </c>
      <c r="DB215" s="29">
        <f t="shared" si="3185"/>
        <v>0</v>
      </c>
      <c r="DC215" s="29">
        <f t="shared" si="3185"/>
        <v>0</v>
      </c>
      <c r="DD215" s="29">
        <f t="shared" si="3185"/>
        <v>0</v>
      </c>
      <c r="DE215" s="29">
        <f t="shared" si="2624"/>
        <v>0</v>
      </c>
      <c r="DF215" s="29">
        <f t="shared" si="2625"/>
        <v>0</v>
      </c>
      <c r="DG215" s="29">
        <f t="shared" si="2626"/>
        <v>0</v>
      </c>
      <c r="DH215" s="29">
        <f t="shared" si="2627"/>
        <v>0</v>
      </c>
      <c r="DI215" s="29">
        <f t="shared" si="2628"/>
        <v>0</v>
      </c>
      <c r="DJ215" s="29">
        <f t="shared" si="2629"/>
        <v>0</v>
      </c>
      <c r="DK215" s="29">
        <f t="shared" si="2629"/>
        <v>0</v>
      </c>
      <c r="DL215" s="29">
        <f t="shared" si="2629"/>
        <v>0</v>
      </c>
      <c r="DM215" s="29">
        <f t="shared" si="2629"/>
        <v>0</v>
      </c>
      <c r="DN215" s="29">
        <f t="shared" si="2746"/>
        <v>0</v>
      </c>
      <c r="DO215" s="29">
        <f t="shared" si="2746"/>
        <v>0</v>
      </c>
      <c r="DP215" s="29">
        <f t="shared" si="2746"/>
        <v>0</v>
      </c>
      <c r="DQ215" s="105">
        <f t="shared" si="2630"/>
        <v>0</v>
      </c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39"/>
      <c r="EH215" s="39"/>
      <c r="EI215" s="39"/>
      <c r="EJ215" s="51"/>
      <c r="EK215" s="51"/>
      <c r="EL215" s="51">
        <v>218643</v>
      </c>
      <c r="EM215" s="51">
        <v>409955</v>
      </c>
      <c r="EN215" s="51">
        <v>409955</v>
      </c>
      <c r="EO215" s="51">
        <v>409955</v>
      </c>
      <c r="EP215" s="51">
        <v>409955</v>
      </c>
      <c r="EQ215" s="51">
        <v>409955</v>
      </c>
      <c r="ER215" s="51">
        <v>409955</v>
      </c>
      <c r="ES215" s="25">
        <v>409955</v>
      </c>
      <c r="ET215" s="25">
        <v>409955</v>
      </c>
      <c r="EU215" s="25">
        <v>409955</v>
      </c>
      <c r="EV215" s="25">
        <v>450925</v>
      </c>
      <c r="EW215" s="25">
        <v>451809</v>
      </c>
      <c r="EX215" s="25">
        <v>477450</v>
      </c>
      <c r="EY215" s="25">
        <v>477450</v>
      </c>
      <c r="EZ215" s="25">
        <v>477450</v>
      </c>
      <c r="FA215" s="25">
        <v>477450</v>
      </c>
      <c r="FB215" s="25">
        <v>477450</v>
      </c>
      <c r="FC215" s="25">
        <v>0</v>
      </c>
      <c r="FD215" s="25">
        <v>0</v>
      </c>
      <c r="FE215" s="25">
        <v>0</v>
      </c>
      <c r="FF215" s="25">
        <v>0</v>
      </c>
      <c r="FG215" s="25">
        <v>0</v>
      </c>
      <c r="FH215" s="25">
        <v>0</v>
      </c>
      <c r="FI215" s="25">
        <v>0</v>
      </c>
      <c r="FJ215" s="25">
        <v>0</v>
      </c>
      <c r="FK215" s="25">
        <v>0</v>
      </c>
      <c r="FL215" s="25">
        <v>0</v>
      </c>
      <c r="FM215" s="25">
        <v>0</v>
      </c>
      <c r="FN215" s="25">
        <v>0</v>
      </c>
      <c r="FO215" s="25">
        <v>0</v>
      </c>
      <c r="FP215" s="25">
        <v>0</v>
      </c>
      <c r="FQ215" s="75">
        <v>0</v>
      </c>
      <c r="FR215" s="28">
        <f t="shared" si="2951"/>
        <v>0</v>
      </c>
      <c r="FS215" s="39">
        <v>0</v>
      </c>
      <c r="FT215" s="39">
        <v>0</v>
      </c>
      <c r="FU215" s="39">
        <v>0</v>
      </c>
      <c r="FV215" s="39">
        <v>0</v>
      </c>
      <c r="FW215" s="39">
        <v>0</v>
      </c>
      <c r="FX215" s="39">
        <v>0</v>
      </c>
      <c r="FY215" s="39">
        <v>0</v>
      </c>
      <c r="FZ215" s="39">
        <v>0</v>
      </c>
      <c r="GA215" s="39">
        <v>0</v>
      </c>
      <c r="GB215" s="39">
        <v>0</v>
      </c>
      <c r="GC215" s="39">
        <v>0</v>
      </c>
      <c r="GD215" s="39">
        <v>0</v>
      </c>
      <c r="GE215" s="39">
        <v>0</v>
      </c>
      <c r="GF215" s="39">
        <v>0</v>
      </c>
      <c r="GG215" s="39">
        <v>0</v>
      </c>
      <c r="GH215" s="39">
        <v>0</v>
      </c>
      <c r="GI215" s="51">
        <v>0</v>
      </c>
      <c r="GJ215" s="51">
        <v>0</v>
      </c>
      <c r="GK215" s="51">
        <v>0</v>
      </c>
      <c r="GL215" s="51">
        <v>0</v>
      </c>
      <c r="GM215" s="51">
        <v>0</v>
      </c>
      <c r="GN215" s="51">
        <v>0</v>
      </c>
      <c r="GO215" s="51">
        <v>0</v>
      </c>
      <c r="GP215" s="51">
        <v>0</v>
      </c>
      <c r="GQ215" s="25">
        <v>0</v>
      </c>
      <c r="GR215" s="25">
        <v>0</v>
      </c>
      <c r="GS215" s="25">
        <v>0</v>
      </c>
      <c r="GT215" s="25">
        <v>0</v>
      </c>
      <c r="GU215" s="25">
        <v>0</v>
      </c>
      <c r="GV215" s="25">
        <v>0</v>
      </c>
      <c r="GW215" s="25">
        <v>0</v>
      </c>
      <c r="GX215" s="25">
        <v>0</v>
      </c>
      <c r="GY215" s="25">
        <v>0</v>
      </c>
      <c r="GZ215" s="25">
        <v>0</v>
      </c>
      <c r="HA215" s="25">
        <v>0</v>
      </c>
      <c r="HB215" s="25">
        <v>0</v>
      </c>
      <c r="HC215" s="75">
        <v>0</v>
      </c>
      <c r="HD215" s="75">
        <v>0</v>
      </c>
      <c r="HE215" s="75">
        <v>0</v>
      </c>
      <c r="HF215" s="75">
        <v>0</v>
      </c>
      <c r="HG215" s="75">
        <v>0</v>
      </c>
      <c r="HH215" s="75">
        <v>0</v>
      </c>
      <c r="HI215" s="75">
        <v>0</v>
      </c>
      <c r="HJ215" s="75">
        <v>0</v>
      </c>
      <c r="HK215" s="75">
        <v>0</v>
      </c>
      <c r="HL215" s="75">
        <v>0</v>
      </c>
      <c r="HM215" s="75">
        <v>0</v>
      </c>
      <c r="HN215" s="75">
        <v>0</v>
      </c>
      <c r="HO215" s="75">
        <v>0</v>
      </c>
      <c r="HP215" s="75">
        <v>0</v>
      </c>
      <c r="HQ215" s="75">
        <v>0</v>
      </c>
      <c r="HR215" s="75">
        <v>0</v>
      </c>
      <c r="HS215" s="51">
        <f t="shared" si="2470"/>
        <v>0</v>
      </c>
      <c r="HT215" s="51">
        <f t="shared" si="2471"/>
        <v>0</v>
      </c>
      <c r="HU215" s="51">
        <f t="shared" si="2472"/>
        <v>0</v>
      </c>
      <c r="HV215" s="51">
        <f t="shared" si="2473"/>
        <v>0</v>
      </c>
      <c r="HW215" s="51">
        <f t="shared" si="2474"/>
        <v>0</v>
      </c>
      <c r="HX215" s="51">
        <f t="shared" si="2475"/>
        <v>0</v>
      </c>
      <c r="HY215" s="51">
        <f t="shared" si="2476"/>
        <v>0</v>
      </c>
      <c r="HZ215" s="51">
        <f t="shared" si="2477"/>
        <v>0</v>
      </c>
      <c r="IA215" s="51">
        <f t="shared" si="2478"/>
        <v>0</v>
      </c>
      <c r="IB215" s="51">
        <f t="shared" si="2479"/>
        <v>0</v>
      </c>
      <c r="IC215" s="51">
        <f t="shared" si="2480"/>
        <v>0</v>
      </c>
      <c r="ID215" s="51">
        <f t="shared" si="2481"/>
        <v>0</v>
      </c>
      <c r="IE215" s="51">
        <f t="shared" si="2482"/>
        <v>0</v>
      </c>
      <c r="IF215" s="51">
        <f t="shared" si="2483"/>
        <v>0</v>
      </c>
      <c r="IG215" s="51">
        <f t="shared" si="2484"/>
        <v>0</v>
      </c>
      <c r="IH215" s="51">
        <f t="shared" si="2485"/>
        <v>0</v>
      </c>
      <c r="II215" s="51">
        <f t="shared" si="2486"/>
        <v>0</v>
      </c>
      <c r="IJ215" s="51">
        <f t="shared" si="2487"/>
        <v>0</v>
      </c>
      <c r="IK215" s="51">
        <f t="shared" si="2488"/>
        <v>0</v>
      </c>
      <c r="IL215" s="51">
        <f t="shared" si="2489"/>
        <v>0</v>
      </c>
      <c r="IM215" s="51">
        <f t="shared" si="2490"/>
        <v>218643</v>
      </c>
      <c r="IN215" s="51">
        <f t="shared" si="2491"/>
        <v>409955</v>
      </c>
      <c r="IO215" s="51">
        <f t="shared" si="2492"/>
        <v>409955</v>
      </c>
      <c r="IP215" s="51">
        <f t="shared" si="2493"/>
        <v>409955</v>
      </c>
      <c r="IQ215" s="51">
        <f t="shared" si="3335"/>
        <v>409955</v>
      </c>
      <c r="IR215" s="51">
        <f t="shared" si="3336"/>
        <v>409955</v>
      </c>
      <c r="IS215" s="51">
        <f t="shared" si="2914"/>
        <v>409955</v>
      </c>
      <c r="IT215" s="51">
        <f t="shared" si="2915"/>
        <v>409955</v>
      </c>
      <c r="IU215" s="51">
        <f t="shared" si="2342"/>
        <v>409955</v>
      </c>
      <c r="IV215" s="51">
        <f t="shared" si="2343"/>
        <v>409955</v>
      </c>
      <c r="IW215" s="51">
        <f t="shared" si="3326"/>
        <v>450925</v>
      </c>
      <c r="IX215" s="25">
        <f t="shared" si="2344"/>
        <v>451809</v>
      </c>
      <c r="IY215" s="25">
        <f t="shared" si="3327"/>
        <v>477450</v>
      </c>
      <c r="IZ215" s="25">
        <f t="shared" si="3328"/>
        <v>477450</v>
      </c>
      <c r="JA215" s="25">
        <f t="shared" si="3329"/>
        <v>477450</v>
      </c>
      <c r="JB215" s="25">
        <f t="shared" si="2498"/>
        <v>477450</v>
      </c>
      <c r="JC215" s="25">
        <f t="shared" si="2499"/>
        <v>477450</v>
      </c>
      <c r="JD215" s="25">
        <f t="shared" si="3035"/>
        <v>0</v>
      </c>
      <c r="JE215" s="25">
        <f t="shared" si="3036"/>
        <v>0</v>
      </c>
      <c r="JF215" s="25">
        <f t="shared" si="3333"/>
        <v>0</v>
      </c>
      <c r="JG215" s="25">
        <f t="shared" si="3334"/>
        <v>0</v>
      </c>
      <c r="JH215" s="25">
        <f t="shared" si="3330"/>
        <v>0</v>
      </c>
      <c r="JI215" s="25">
        <f t="shared" si="3331"/>
        <v>0</v>
      </c>
      <c r="JJ215" s="25">
        <f t="shared" si="2916"/>
        <v>0</v>
      </c>
      <c r="JK215" s="25">
        <f t="shared" si="2917"/>
        <v>0</v>
      </c>
      <c r="JL215" s="25">
        <f t="shared" si="2912"/>
        <v>0</v>
      </c>
      <c r="JM215" s="25">
        <f t="shared" si="2913"/>
        <v>0</v>
      </c>
      <c r="JN215" s="25">
        <f t="shared" si="2338"/>
        <v>0</v>
      </c>
      <c r="JO215" s="25">
        <f t="shared" si="2339"/>
        <v>0</v>
      </c>
      <c r="JP215" s="25">
        <f t="shared" si="3113"/>
        <v>0</v>
      </c>
      <c r="JQ215" s="25">
        <f t="shared" si="3114"/>
        <v>0</v>
      </c>
      <c r="JR215" s="25">
        <f t="shared" si="3115"/>
        <v>0</v>
      </c>
      <c r="JS215" s="28">
        <f t="shared" si="2952"/>
        <v>0</v>
      </c>
      <c r="JT215" s="39">
        <f t="shared" si="2301"/>
        <v>0</v>
      </c>
      <c r="JU215" s="39">
        <f t="shared" si="2302"/>
        <v>0</v>
      </c>
      <c r="JV215" s="39">
        <f t="shared" si="2303"/>
        <v>0</v>
      </c>
      <c r="JW215" s="39">
        <f t="shared" si="2304"/>
        <v>0</v>
      </c>
      <c r="JX215" s="39">
        <f t="shared" si="2305"/>
        <v>0</v>
      </c>
      <c r="JY215" s="39">
        <f t="shared" si="2306"/>
        <v>0</v>
      </c>
      <c r="JZ215" s="39">
        <f t="shared" si="2307"/>
        <v>0</v>
      </c>
      <c r="KA215" s="39">
        <f t="shared" si="2308"/>
        <v>0</v>
      </c>
      <c r="KB215" s="39">
        <f t="shared" si="2309"/>
        <v>0</v>
      </c>
      <c r="KC215" s="39">
        <f t="shared" si="2310"/>
        <v>0</v>
      </c>
      <c r="KD215" s="39">
        <f t="shared" si="2311"/>
        <v>0</v>
      </c>
      <c r="KE215" s="39">
        <f t="shared" si="2312"/>
        <v>0</v>
      </c>
      <c r="KF215" s="39">
        <f t="shared" si="2313"/>
        <v>0</v>
      </c>
      <c r="KG215" s="39">
        <f t="shared" si="2314"/>
        <v>0</v>
      </c>
      <c r="KH215" s="30">
        <f t="shared" si="2315"/>
        <v>0</v>
      </c>
      <c r="KI215" s="30">
        <f t="shared" si="2316"/>
        <v>0</v>
      </c>
      <c r="KJ215" s="30">
        <f t="shared" si="2317"/>
        <v>0</v>
      </c>
      <c r="KK215" s="30">
        <f t="shared" si="2318"/>
        <v>0</v>
      </c>
      <c r="KL215" s="30">
        <f t="shared" si="2319"/>
        <v>0</v>
      </c>
      <c r="KM215" s="30">
        <f t="shared" si="2320"/>
        <v>0</v>
      </c>
      <c r="KN215" s="30">
        <f t="shared" si="2321"/>
        <v>41.214514608859567</v>
      </c>
      <c r="KO215" s="30">
        <f t="shared" si="2322"/>
        <v>77.277097078228081</v>
      </c>
      <c r="KP215" s="30">
        <f t="shared" si="2323"/>
        <v>77.277097078228081</v>
      </c>
      <c r="KQ215" s="30">
        <f t="shared" si="2324"/>
        <v>77.277097078228081</v>
      </c>
      <c r="KR215" s="30">
        <f t="shared" si="2325"/>
        <v>77.277097078228081</v>
      </c>
      <c r="KS215" s="30">
        <f t="shared" si="2326"/>
        <v>77.277097078228081</v>
      </c>
      <c r="KT215" s="30">
        <f t="shared" si="2327"/>
        <v>77.277097078228081</v>
      </c>
      <c r="KU215" s="30">
        <f t="shared" si="2328"/>
        <v>77.277097078228081</v>
      </c>
      <c r="KV215" s="30">
        <f t="shared" si="2329"/>
        <v>77.277097078228081</v>
      </c>
      <c r="KW215" s="30">
        <f t="shared" si="2330"/>
        <v>77.277097078228081</v>
      </c>
      <c r="KX215" s="30">
        <f t="shared" si="2331"/>
        <v>85</v>
      </c>
      <c r="KY215" s="30">
        <f t="shared" si="2332"/>
        <v>85.166635249764369</v>
      </c>
      <c r="KZ215" s="30">
        <f t="shared" si="2333"/>
        <v>90</v>
      </c>
      <c r="LA215" s="30">
        <f t="shared" si="2334"/>
        <v>90</v>
      </c>
      <c r="LB215" s="30">
        <f t="shared" si="2334"/>
        <v>90</v>
      </c>
      <c r="LC215" s="30">
        <f t="shared" si="2334"/>
        <v>90</v>
      </c>
      <c r="LD215" s="30">
        <f t="shared" si="2334"/>
        <v>90</v>
      </c>
      <c r="LE215" s="30">
        <f t="shared" si="2503"/>
        <v>0</v>
      </c>
      <c r="LF215" s="30">
        <f t="shared" si="2503"/>
        <v>0</v>
      </c>
      <c r="LG215" s="30">
        <f t="shared" si="2503"/>
        <v>0</v>
      </c>
      <c r="LH215" s="30">
        <f t="shared" si="2503"/>
        <v>0</v>
      </c>
      <c r="LI215" s="30">
        <f t="shared" si="2503"/>
        <v>0</v>
      </c>
      <c r="LJ215" s="30">
        <f t="shared" si="2747"/>
        <v>0</v>
      </c>
      <c r="LK215" s="30">
        <f t="shared" si="2747"/>
        <v>0</v>
      </c>
      <c r="LL215" s="30">
        <f t="shared" si="2747"/>
        <v>0</v>
      </c>
      <c r="LM215" s="30">
        <f t="shared" si="2747"/>
        <v>0</v>
      </c>
      <c r="LN215" s="30">
        <f t="shared" si="2747"/>
        <v>0</v>
      </c>
      <c r="LO215" s="30">
        <f t="shared" si="2747"/>
        <v>0</v>
      </c>
      <c r="LP215" s="30">
        <f t="shared" si="2747"/>
        <v>0</v>
      </c>
      <c r="LQ215" s="30">
        <f t="shared" si="3332"/>
        <v>0</v>
      </c>
      <c r="LR215" s="30">
        <f t="shared" si="3332"/>
        <v>0</v>
      </c>
      <c r="LS215" s="30">
        <f t="shared" si="3332"/>
        <v>0</v>
      </c>
      <c r="LT215" s="69">
        <f t="shared" si="2953"/>
        <v>0</v>
      </c>
      <c r="LU215" s="40">
        <f t="shared" si="2954"/>
        <v>0</v>
      </c>
      <c r="LV215" s="40">
        <f t="shared" si="2955"/>
        <v>0</v>
      </c>
    </row>
    <row r="216" spans="1:334" x14ac:dyDescent="0.25">
      <c r="A216" s="21">
        <f t="shared" si="3034"/>
        <v>215</v>
      </c>
      <c r="B216" s="22"/>
      <c r="C216" s="21"/>
      <c r="D216" s="22"/>
      <c r="E216" s="23" t="s">
        <v>1525</v>
      </c>
      <c r="F216" s="21" t="s">
        <v>1526</v>
      </c>
      <c r="G216" s="23" t="s">
        <v>1527</v>
      </c>
      <c r="H216" s="24" t="s">
        <v>1403</v>
      </c>
      <c r="I216" s="21"/>
      <c r="J216" s="94">
        <v>42949</v>
      </c>
      <c r="K216" s="94"/>
      <c r="L216" s="21" t="s">
        <v>275</v>
      </c>
      <c r="M216" s="51">
        <v>3370</v>
      </c>
      <c r="N216" s="51">
        <v>5305</v>
      </c>
      <c r="O216" s="26">
        <v>0.105</v>
      </c>
      <c r="P216" s="23"/>
      <c r="Q216" s="23"/>
      <c r="R216" s="23"/>
      <c r="S216" s="23"/>
      <c r="T216" s="23"/>
      <c r="U216" s="23"/>
      <c r="V216" s="23"/>
      <c r="W216" s="23"/>
      <c r="X216" s="23"/>
      <c r="Y216" s="39"/>
      <c r="Z216" s="39"/>
      <c r="AA216" s="23"/>
      <c r="AB216" s="23"/>
      <c r="AC216" s="23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25"/>
      <c r="AV216" s="25"/>
      <c r="AW216" s="25"/>
      <c r="AX216" s="25"/>
      <c r="AY216" s="25"/>
      <c r="AZ216" s="25"/>
      <c r="BA216" s="25"/>
      <c r="BB216" s="25"/>
      <c r="BC216" s="2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>
        <v>0</v>
      </c>
      <c r="BN216" s="75">
        <v>0</v>
      </c>
      <c r="BO216" s="75">
        <v>0</v>
      </c>
      <c r="BP216" s="28">
        <f t="shared" si="2950"/>
        <v>0</v>
      </c>
      <c r="BQ216" s="29">
        <f t="shared" ref="BQ216" si="3337">+P216/$M216</f>
        <v>0</v>
      </c>
      <c r="BR216" s="29">
        <f t="shared" ref="BR216" si="3338">+Q216/$M216</f>
        <v>0</v>
      </c>
      <c r="BS216" s="29">
        <f t="shared" ref="BS216" si="3339">+R216/$M216</f>
        <v>0</v>
      </c>
      <c r="BT216" s="29">
        <f t="shared" ref="BT216" si="3340">+S216/$M216</f>
        <v>0</v>
      </c>
      <c r="BU216" s="29">
        <f t="shared" ref="BU216" si="3341">+T216/$M216</f>
        <v>0</v>
      </c>
      <c r="BV216" s="29">
        <f t="shared" ref="BV216" si="3342">+U216/$M216</f>
        <v>0</v>
      </c>
      <c r="BW216" s="29">
        <f t="shared" ref="BW216" si="3343">+V216/$M216</f>
        <v>0</v>
      </c>
      <c r="BX216" s="29">
        <f t="shared" ref="BX216" si="3344">+W216/$M216</f>
        <v>0</v>
      </c>
      <c r="BY216" s="29">
        <f t="shared" ref="BY216" si="3345">+X216/$M216</f>
        <v>0</v>
      </c>
      <c r="BZ216" s="29">
        <f t="shared" ref="BZ216" si="3346">+Y216/$M216</f>
        <v>0</v>
      </c>
      <c r="CA216" s="29">
        <f t="shared" ref="CA216" si="3347">+Z216/$M216</f>
        <v>0</v>
      </c>
      <c r="CB216" s="29">
        <f t="shared" ref="CB216" si="3348">+AA216/$M216</f>
        <v>0</v>
      </c>
      <c r="CC216" s="29">
        <f t="shared" ref="CC216" si="3349">+AB216/$M216</f>
        <v>0</v>
      </c>
      <c r="CD216" s="29">
        <f t="shared" ref="CD216" si="3350">+AC216/$M216</f>
        <v>0</v>
      </c>
      <c r="CE216" s="29">
        <f t="shared" ref="CE216" si="3351">+AD216/$M216</f>
        <v>0</v>
      </c>
      <c r="CF216" s="29">
        <f t="shared" ref="CF216" si="3352">+AE216/$M216</f>
        <v>0</v>
      </c>
      <c r="CG216" s="29">
        <f t="shared" ref="CG216" si="3353">+AF216/$M216</f>
        <v>0</v>
      </c>
      <c r="CH216" s="29">
        <f t="shared" ref="CH216" si="3354">+AG216/$M216</f>
        <v>0</v>
      </c>
      <c r="CI216" s="29">
        <f t="shared" ref="CI216" si="3355">+AH216/$M216</f>
        <v>0</v>
      </c>
      <c r="CJ216" s="29">
        <f t="shared" ref="CJ216" si="3356">+AI216/$M216</f>
        <v>0</v>
      </c>
      <c r="CK216" s="29">
        <f t="shared" ref="CK216" si="3357">+AJ216/$M216</f>
        <v>0</v>
      </c>
      <c r="CL216" s="29">
        <f t="shared" ref="CL216" si="3358">+AK216/$M216</f>
        <v>0</v>
      </c>
      <c r="CM216" s="29">
        <f t="shared" ref="CM216" si="3359">+AL216/$M216</f>
        <v>0</v>
      </c>
      <c r="CN216" s="29">
        <f t="shared" ref="CN216" si="3360">+AM216/$M216</f>
        <v>0</v>
      </c>
      <c r="CO216" s="29">
        <f t="shared" ref="CO216" si="3361">+AN216/$M216</f>
        <v>0</v>
      </c>
      <c r="CP216" s="29">
        <f t="shared" ref="CP216" si="3362">+AO216/$M216</f>
        <v>0</v>
      </c>
      <c r="CQ216" s="29">
        <f t="shared" ref="CQ216" si="3363">+AP216/$M216</f>
        <v>0</v>
      </c>
      <c r="CR216" s="29">
        <f t="shared" ref="CR216:DD216" si="3364">+AQ216/$M216</f>
        <v>0</v>
      </c>
      <c r="CS216" s="29">
        <f t="shared" si="3364"/>
        <v>0</v>
      </c>
      <c r="CT216" s="29">
        <f t="shared" si="3364"/>
        <v>0</v>
      </c>
      <c r="CU216" s="29">
        <f t="shared" si="3364"/>
        <v>0</v>
      </c>
      <c r="CV216" s="29">
        <f t="shared" si="3364"/>
        <v>0</v>
      </c>
      <c r="CW216" s="29">
        <f t="shared" si="3364"/>
        <v>0</v>
      </c>
      <c r="CX216" s="29">
        <f t="shared" si="3364"/>
        <v>0</v>
      </c>
      <c r="CY216" s="29">
        <f t="shared" si="3364"/>
        <v>0</v>
      </c>
      <c r="CZ216" s="29">
        <f t="shared" si="3364"/>
        <v>0</v>
      </c>
      <c r="DA216" s="29">
        <f t="shared" si="3364"/>
        <v>0</v>
      </c>
      <c r="DB216" s="29">
        <f t="shared" si="3364"/>
        <v>0</v>
      </c>
      <c r="DC216" s="29">
        <f t="shared" si="3364"/>
        <v>0</v>
      </c>
      <c r="DD216" s="29">
        <f t="shared" si="3364"/>
        <v>0</v>
      </c>
      <c r="DE216" s="29">
        <f t="shared" ref="DE216" si="3365">+BD216/$M216</f>
        <v>0</v>
      </c>
      <c r="DF216" s="29">
        <f t="shared" ref="DF216" si="3366">+BE216/$M216</f>
        <v>0</v>
      </c>
      <c r="DG216" s="29">
        <f t="shared" ref="DG216" si="3367">+BF216/$M216</f>
        <v>0</v>
      </c>
      <c r="DH216" s="29">
        <f t="shared" ref="DH216" si="3368">+BG216/$M216</f>
        <v>0</v>
      </c>
      <c r="DI216" s="29">
        <f t="shared" ref="DI216:DM216" si="3369">+BH216/$M216</f>
        <v>0</v>
      </c>
      <c r="DJ216" s="29">
        <f t="shared" si="3369"/>
        <v>0</v>
      </c>
      <c r="DK216" s="29">
        <f t="shared" si="3369"/>
        <v>0</v>
      </c>
      <c r="DL216" s="29">
        <f t="shared" si="3369"/>
        <v>0</v>
      </c>
      <c r="DM216" s="29">
        <f t="shared" si="3369"/>
        <v>0</v>
      </c>
      <c r="DN216" s="29">
        <f t="shared" ref="DN216" si="3370">+BM216/$M216</f>
        <v>0</v>
      </c>
      <c r="DO216" s="29">
        <f t="shared" ref="DO216:DP216" si="3371">+BN216/$M216</f>
        <v>0</v>
      </c>
      <c r="DP216" s="29">
        <f t="shared" si="3371"/>
        <v>0</v>
      </c>
      <c r="DQ216" s="105">
        <f t="shared" ref="DQ216" si="3372">+BP216/M216</f>
        <v>0</v>
      </c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39"/>
      <c r="EH216" s="39"/>
      <c r="EI216" s="39"/>
      <c r="EJ216" s="51"/>
      <c r="EK216" s="51"/>
      <c r="EL216" s="51"/>
      <c r="EM216" s="51"/>
      <c r="EN216" s="51"/>
      <c r="EO216" s="51"/>
      <c r="EP216" s="51"/>
      <c r="EQ216" s="51"/>
      <c r="ER216" s="51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>
        <v>434070</v>
      </c>
      <c r="FQ216" s="75">
        <v>434070</v>
      </c>
      <c r="FR216" s="28">
        <f t="shared" si="2951"/>
        <v>434070</v>
      </c>
      <c r="FS216" s="39">
        <v>0</v>
      </c>
      <c r="FT216" s="39">
        <v>0</v>
      </c>
      <c r="FU216" s="39">
        <v>0</v>
      </c>
      <c r="FV216" s="39">
        <v>0</v>
      </c>
      <c r="FW216" s="39">
        <v>0</v>
      </c>
      <c r="FX216" s="39">
        <v>0</v>
      </c>
      <c r="FY216" s="39">
        <v>0</v>
      </c>
      <c r="FZ216" s="39">
        <v>0</v>
      </c>
      <c r="GA216" s="39">
        <v>0</v>
      </c>
      <c r="GB216" s="39">
        <v>0</v>
      </c>
      <c r="GC216" s="39">
        <v>0</v>
      </c>
      <c r="GD216" s="39">
        <v>0</v>
      </c>
      <c r="GE216" s="39">
        <v>0</v>
      </c>
      <c r="GF216" s="39">
        <v>0</v>
      </c>
      <c r="GG216" s="39">
        <v>0</v>
      </c>
      <c r="GH216" s="39">
        <v>0</v>
      </c>
      <c r="GI216" s="39">
        <v>0</v>
      </c>
      <c r="GJ216" s="39">
        <v>0</v>
      </c>
      <c r="GK216" s="39">
        <v>0</v>
      </c>
      <c r="GL216" s="39">
        <v>0</v>
      </c>
      <c r="GM216" s="39">
        <v>0</v>
      </c>
      <c r="GN216" s="39">
        <v>0</v>
      </c>
      <c r="GO216" s="39">
        <v>0</v>
      </c>
      <c r="GP216" s="39">
        <v>0</v>
      </c>
      <c r="GQ216" s="39">
        <v>0</v>
      </c>
      <c r="GR216" s="39">
        <v>0</v>
      </c>
      <c r="GS216" s="39">
        <v>0</v>
      </c>
      <c r="GT216" s="39">
        <v>0</v>
      </c>
      <c r="GU216" s="39">
        <v>0</v>
      </c>
      <c r="GV216" s="39">
        <v>0</v>
      </c>
      <c r="GW216" s="39">
        <v>0</v>
      </c>
      <c r="GX216" s="39">
        <v>0</v>
      </c>
      <c r="GY216" s="39">
        <v>0</v>
      </c>
      <c r="GZ216" s="39">
        <v>0</v>
      </c>
      <c r="HA216" s="39">
        <v>0</v>
      </c>
      <c r="HB216" s="39">
        <v>0</v>
      </c>
      <c r="HC216" s="39">
        <v>0</v>
      </c>
      <c r="HD216" s="39">
        <v>0</v>
      </c>
      <c r="HE216" s="39">
        <v>0</v>
      </c>
      <c r="HF216" s="39">
        <v>0</v>
      </c>
      <c r="HG216" s="39">
        <v>0</v>
      </c>
      <c r="HH216" s="39">
        <v>0</v>
      </c>
      <c r="HI216" s="39">
        <v>0</v>
      </c>
      <c r="HJ216" s="39">
        <v>0</v>
      </c>
      <c r="HK216" s="39">
        <v>0</v>
      </c>
      <c r="HL216" s="39">
        <v>0</v>
      </c>
      <c r="HM216" s="39">
        <v>0</v>
      </c>
      <c r="HN216" s="39">
        <v>0</v>
      </c>
      <c r="HO216" s="39">
        <v>0</v>
      </c>
      <c r="HP216" s="39">
        <v>0</v>
      </c>
      <c r="HQ216" s="75">
        <v>0</v>
      </c>
      <c r="HR216" s="75">
        <v>0</v>
      </c>
      <c r="HS216" s="51">
        <f t="shared" ref="HS216" si="3373">+DR216+FS216</f>
        <v>0</v>
      </c>
      <c r="HT216" s="51">
        <f t="shared" ref="HT216" si="3374">+DS216+FT216</f>
        <v>0</v>
      </c>
      <c r="HU216" s="51">
        <f t="shared" ref="HU216" si="3375">+DT216+FU216</f>
        <v>0</v>
      </c>
      <c r="HV216" s="51">
        <f t="shared" ref="HV216" si="3376">+DU216+FV216</f>
        <v>0</v>
      </c>
      <c r="HW216" s="51">
        <f t="shared" ref="HW216" si="3377">+DV216+FW216</f>
        <v>0</v>
      </c>
      <c r="HX216" s="51">
        <f t="shared" ref="HX216" si="3378">+DW216+FX216</f>
        <v>0</v>
      </c>
      <c r="HY216" s="51">
        <f t="shared" ref="HY216" si="3379">+DX216+FY216</f>
        <v>0</v>
      </c>
      <c r="HZ216" s="51">
        <f t="shared" ref="HZ216" si="3380">+DY216+FZ216</f>
        <v>0</v>
      </c>
      <c r="IA216" s="51">
        <f t="shared" ref="IA216" si="3381">+DZ216+GA216</f>
        <v>0</v>
      </c>
      <c r="IB216" s="51">
        <f t="shared" ref="IB216" si="3382">+EA216+GB216</f>
        <v>0</v>
      </c>
      <c r="IC216" s="51">
        <f t="shared" ref="IC216" si="3383">+EB216+GC216</f>
        <v>0</v>
      </c>
      <c r="ID216" s="51">
        <f t="shared" ref="ID216" si="3384">+EC216+GD216</f>
        <v>0</v>
      </c>
      <c r="IE216" s="51">
        <f t="shared" ref="IE216" si="3385">+ED216+GE216</f>
        <v>0</v>
      </c>
      <c r="IF216" s="51">
        <f t="shared" ref="IF216" si="3386">+EE216+GF216</f>
        <v>0</v>
      </c>
      <c r="IG216" s="51">
        <f t="shared" ref="IG216" si="3387">+EF216+GG216</f>
        <v>0</v>
      </c>
      <c r="IH216" s="51">
        <f t="shared" ref="IH216" si="3388">+EG216+GH216</f>
        <v>0</v>
      </c>
      <c r="II216" s="51">
        <f t="shared" ref="II216" si="3389">+EH216+GI216</f>
        <v>0</v>
      </c>
      <c r="IJ216" s="51">
        <f t="shared" ref="IJ216" si="3390">+EI216+GJ216</f>
        <v>0</v>
      </c>
      <c r="IK216" s="51">
        <f t="shared" ref="IK216" si="3391">+EJ216+GK216</f>
        <v>0</v>
      </c>
      <c r="IL216" s="51">
        <f t="shared" ref="IL216" si="3392">+EK216+GL216</f>
        <v>0</v>
      </c>
      <c r="IM216" s="51">
        <f t="shared" ref="IM216" si="3393">+EL216+GM216</f>
        <v>0</v>
      </c>
      <c r="IN216" s="51">
        <f t="shared" ref="IN216" si="3394">+EM216+GN216</f>
        <v>0</v>
      </c>
      <c r="IO216" s="51">
        <f t="shared" ref="IO216" si="3395">+EN216+GO216</f>
        <v>0</v>
      </c>
      <c r="IP216" s="51">
        <f t="shared" ref="IP216" si="3396">+EO216+GP216</f>
        <v>0</v>
      </c>
      <c r="IQ216" s="51">
        <f t="shared" ref="IQ216" si="3397">+EP216+GQ216</f>
        <v>0</v>
      </c>
      <c r="IR216" s="51">
        <f t="shared" ref="IR216" si="3398">+EQ216+GR216</f>
        <v>0</v>
      </c>
      <c r="IS216" s="51">
        <f t="shared" ref="IS216" si="3399">+ER216+GS216</f>
        <v>0</v>
      </c>
      <c r="IT216" s="51">
        <f t="shared" ref="IT216" si="3400">+ES216+GT216</f>
        <v>0</v>
      </c>
      <c r="IU216" s="51">
        <f t="shared" ref="IU216" si="3401">+ET216+GU216</f>
        <v>0</v>
      </c>
      <c r="IV216" s="51">
        <f t="shared" ref="IV216" si="3402">+EU216+GV216</f>
        <v>0</v>
      </c>
      <c r="IW216" s="51">
        <f t="shared" ref="IW216" si="3403">+EV216+GW216</f>
        <v>0</v>
      </c>
      <c r="IX216" s="25">
        <f t="shared" ref="IX216" si="3404">+EW216+GX216</f>
        <v>0</v>
      </c>
      <c r="IY216" s="25">
        <f t="shared" ref="IY216" si="3405">+EX216+GY216</f>
        <v>0</v>
      </c>
      <c r="IZ216" s="25">
        <f t="shared" ref="IZ216" si="3406">+EY216+GZ216</f>
        <v>0</v>
      </c>
      <c r="JA216" s="25">
        <f t="shared" ref="JA216" si="3407">+EZ216+HA216</f>
        <v>0</v>
      </c>
      <c r="JB216" s="25">
        <f t="shared" ref="JB216" si="3408">+FA216+HB216</f>
        <v>0</v>
      </c>
      <c r="JC216" s="25">
        <f t="shared" ref="JC216" si="3409">+FB216+HC216</f>
        <v>0</v>
      </c>
      <c r="JD216" s="25">
        <f t="shared" ref="JD216" si="3410">+FC216+HD216</f>
        <v>0</v>
      </c>
      <c r="JE216" s="25">
        <f t="shared" ref="JE216" si="3411">+FD216+HE216</f>
        <v>0</v>
      </c>
      <c r="JF216" s="25">
        <f t="shared" ref="JF216" si="3412">+FE216+HF216</f>
        <v>0</v>
      </c>
      <c r="JG216" s="25">
        <f t="shared" ref="JG216" si="3413">+FF216+HG216</f>
        <v>0</v>
      </c>
      <c r="JH216" s="25">
        <f t="shared" ref="JH216" si="3414">+FG216+HH216</f>
        <v>0</v>
      </c>
      <c r="JI216" s="25">
        <f t="shared" ref="JI216" si="3415">+FH216+HI216</f>
        <v>0</v>
      </c>
      <c r="JJ216" s="25">
        <f t="shared" ref="JJ216" si="3416">+FI216+HJ216</f>
        <v>0</v>
      </c>
      <c r="JK216" s="25">
        <f t="shared" ref="JK216" si="3417">+FJ216+HK216</f>
        <v>0</v>
      </c>
      <c r="JL216" s="25">
        <f t="shared" ref="JL216" si="3418">+FK216+HL216</f>
        <v>0</v>
      </c>
      <c r="JM216" s="25">
        <f t="shared" ref="JM216" si="3419">+FL216+HM216</f>
        <v>0</v>
      </c>
      <c r="JN216" s="25">
        <f t="shared" ref="JN216" si="3420">+FM216+HN216</f>
        <v>0</v>
      </c>
      <c r="JO216" s="25">
        <f t="shared" ref="JO216" si="3421">+FN216+HO216</f>
        <v>0</v>
      </c>
      <c r="JP216" s="25">
        <f t="shared" ref="JP216" si="3422">+FO216+HP216</f>
        <v>0</v>
      </c>
      <c r="JQ216" s="25">
        <f t="shared" ref="JQ216:JR216" si="3423">+FP216+HQ216</f>
        <v>434070</v>
      </c>
      <c r="JR216" s="25">
        <f t="shared" si="3423"/>
        <v>434070</v>
      </c>
      <c r="JS216" s="28">
        <f t="shared" si="2952"/>
        <v>434070</v>
      </c>
      <c r="JT216" s="39">
        <f t="shared" ref="JT216" si="3424">+HS216/$N216</f>
        <v>0</v>
      </c>
      <c r="JU216" s="39">
        <f t="shared" ref="JU216" si="3425">+HT216/$N216</f>
        <v>0</v>
      </c>
      <c r="JV216" s="39">
        <f t="shared" ref="JV216" si="3426">+HU216/$N216</f>
        <v>0</v>
      </c>
      <c r="JW216" s="39">
        <f t="shared" ref="JW216" si="3427">+HV216/$N216</f>
        <v>0</v>
      </c>
      <c r="JX216" s="39">
        <f t="shared" ref="JX216" si="3428">+HW216/$N216</f>
        <v>0</v>
      </c>
      <c r="JY216" s="39">
        <f t="shared" ref="JY216" si="3429">+HX216/$N216</f>
        <v>0</v>
      </c>
      <c r="JZ216" s="39">
        <f t="shared" ref="JZ216" si="3430">+HY216/$N216</f>
        <v>0</v>
      </c>
      <c r="KA216" s="39">
        <f t="shared" ref="KA216" si="3431">+HZ216/$N216</f>
        <v>0</v>
      </c>
      <c r="KB216" s="39">
        <f t="shared" ref="KB216" si="3432">+IA216/$N216</f>
        <v>0</v>
      </c>
      <c r="KC216" s="39">
        <f t="shared" ref="KC216" si="3433">+IB216/$N216</f>
        <v>0</v>
      </c>
      <c r="KD216" s="39">
        <f t="shared" ref="KD216" si="3434">+IC216/$N216</f>
        <v>0</v>
      </c>
      <c r="KE216" s="39">
        <f t="shared" ref="KE216" si="3435">+ID216/$N216</f>
        <v>0</v>
      </c>
      <c r="KF216" s="39">
        <f t="shared" ref="KF216" si="3436">+IE216/$N216</f>
        <v>0</v>
      </c>
      <c r="KG216" s="39">
        <f t="shared" ref="KG216" si="3437">+IF216/$N216</f>
        <v>0</v>
      </c>
      <c r="KH216" s="30">
        <f t="shared" ref="KH216" si="3438">+IG216/$N216</f>
        <v>0</v>
      </c>
      <c r="KI216" s="30">
        <f t="shared" ref="KI216" si="3439">+IH216/$N216</f>
        <v>0</v>
      </c>
      <c r="KJ216" s="30">
        <f t="shared" ref="KJ216" si="3440">+II216/$N216</f>
        <v>0</v>
      </c>
      <c r="KK216" s="30">
        <f t="shared" ref="KK216" si="3441">+IJ216/$N216</f>
        <v>0</v>
      </c>
      <c r="KL216" s="30">
        <f t="shared" ref="KL216" si="3442">+IK216/$N216</f>
        <v>0</v>
      </c>
      <c r="KM216" s="30">
        <f t="shared" ref="KM216" si="3443">+IL216/$N216</f>
        <v>0</v>
      </c>
      <c r="KN216" s="30">
        <f t="shared" ref="KN216" si="3444">+IM216/$N216</f>
        <v>0</v>
      </c>
      <c r="KO216" s="30">
        <f t="shared" ref="KO216" si="3445">+IN216/$N216</f>
        <v>0</v>
      </c>
      <c r="KP216" s="30">
        <f t="shared" ref="KP216" si="3446">+IO216/$N216</f>
        <v>0</v>
      </c>
      <c r="KQ216" s="30">
        <f t="shared" ref="KQ216" si="3447">+IP216/$N216</f>
        <v>0</v>
      </c>
      <c r="KR216" s="30">
        <f t="shared" ref="KR216" si="3448">+IQ216/$N216</f>
        <v>0</v>
      </c>
      <c r="KS216" s="30">
        <f t="shared" ref="KS216" si="3449">+IR216/$N216</f>
        <v>0</v>
      </c>
      <c r="KT216" s="30">
        <f t="shared" ref="KT216" si="3450">+IS216/$N216</f>
        <v>0</v>
      </c>
      <c r="KU216" s="30">
        <f t="shared" ref="KU216" si="3451">+IT216/$N216</f>
        <v>0</v>
      </c>
      <c r="KV216" s="30">
        <f t="shared" ref="KV216" si="3452">+IU216/$N216</f>
        <v>0</v>
      </c>
      <c r="KW216" s="30">
        <f t="shared" ref="KW216" si="3453">+IV216/$N216</f>
        <v>0</v>
      </c>
      <c r="KX216" s="30">
        <f t="shared" ref="KX216" si="3454">+IW216/$N216</f>
        <v>0</v>
      </c>
      <c r="KY216" s="30">
        <f t="shared" ref="KY216" si="3455">+IX216/$N216</f>
        <v>0</v>
      </c>
      <c r="KZ216" s="30">
        <f t="shared" ref="KZ216:LP216" si="3456">+IY216/$N216</f>
        <v>0</v>
      </c>
      <c r="LA216" s="30">
        <f t="shared" si="3456"/>
        <v>0</v>
      </c>
      <c r="LB216" s="30">
        <f t="shared" si="3456"/>
        <v>0</v>
      </c>
      <c r="LC216" s="30">
        <f t="shared" si="3456"/>
        <v>0</v>
      </c>
      <c r="LD216" s="30">
        <f t="shared" si="3456"/>
        <v>0</v>
      </c>
      <c r="LE216" s="30">
        <f t="shared" si="3456"/>
        <v>0</v>
      </c>
      <c r="LF216" s="30">
        <f t="shared" si="3456"/>
        <v>0</v>
      </c>
      <c r="LG216" s="30">
        <f t="shared" si="3456"/>
        <v>0</v>
      </c>
      <c r="LH216" s="30">
        <f t="shared" si="3456"/>
        <v>0</v>
      </c>
      <c r="LI216" s="30">
        <f t="shared" si="3456"/>
        <v>0</v>
      </c>
      <c r="LJ216" s="30">
        <f t="shared" si="3456"/>
        <v>0</v>
      </c>
      <c r="LK216" s="30">
        <f t="shared" si="3456"/>
        <v>0</v>
      </c>
      <c r="LL216" s="30">
        <f t="shared" si="3456"/>
        <v>0</v>
      </c>
      <c r="LM216" s="30">
        <f t="shared" si="3456"/>
        <v>0</v>
      </c>
      <c r="LN216" s="30">
        <f t="shared" si="3456"/>
        <v>0</v>
      </c>
      <c r="LO216" s="30">
        <f t="shared" si="3456"/>
        <v>0</v>
      </c>
      <c r="LP216" s="30">
        <f t="shared" si="3456"/>
        <v>0</v>
      </c>
      <c r="LQ216" s="30">
        <f t="shared" ref="LQ216" si="3457">+JP216/$N216</f>
        <v>0</v>
      </c>
      <c r="LR216" s="30">
        <f t="shared" ref="LR216:LS216" si="3458">+JQ216/$N216</f>
        <v>81.822808671065033</v>
      </c>
      <c r="LS216" s="30">
        <f t="shared" si="3458"/>
        <v>81.822808671065033</v>
      </c>
      <c r="LT216" s="69">
        <f t="shared" si="2953"/>
        <v>81.822808671065033</v>
      </c>
      <c r="LU216" s="40">
        <f t="shared" si="2954"/>
        <v>81.822808671065033</v>
      </c>
      <c r="LV216" s="40">
        <f t="shared" si="2955"/>
        <v>0</v>
      </c>
    </row>
    <row r="217" spans="1:334" x14ac:dyDescent="0.25">
      <c r="A217" s="21">
        <f t="shared" si="3034"/>
        <v>216</v>
      </c>
      <c r="B217" s="22" t="s">
        <v>109</v>
      </c>
      <c r="C217" s="21" t="s">
        <v>634</v>
      </c>
      <c r="D217" s="22" t="s">
        <v>7</v>
      </c>
      <c r="E217" s="23" t="s">
        <v>1267</v>
      </c>
      <c r="F217" s="21" t="s">
        <v>1267</v>
      </c>
      <c r="G217" s="32" t="s">
        <v>141</v>
      </c>
      <c r="H217" s="24" t="s">
        <v>289</v>
      </c>
      <c r="I217" s="21" t="s">
        <v>197</v>
      </c>
      <c r="J217" s="94">
        <v>41297</v>
      </c>
      <c r="K217" s="94"/>
      <c r="L217" s="21" t="s">
        <v>275</v>
      </c>
      <c r="M217" s="51">
        <v>853</v>
      </c>
      <c r="N217" s="51">
        <v>1425</v>
      </c>
      <c r="O217" s="26">
        <v>0.15</v>
      </c>
      <c r="P217" s="52">
        <v>311659.62</v>
      </c>
      <c r="Q217" s="52">
        <v>304140.59999999998</v>
      </c>
      <c r="R217" s="52">
        <v>339059.97000000009</v>
      </c>
      <c r="S217" s="52">
        <v>296668.93</v>
      </c>
      <c r="T217" s="51">
        <v>351447.97999999992</v>
      </c>
      <c r="U217" s="51">
        <v>300285.28999999998</v>
      </c>
      <c r="V217" s="51">
        <v>129168.97000000002</v>
      </c>
      <c r="W217" s="51">
        <v>135824.31000000003</v>
      </c>
      <c r="X217" s="51">
        <v>448519</v>
      </c>
      <c r="Y217" s="51">
        <v>293754.38999999996</v>
      </c>
      <c r="Z217" s="51">
        <v>0</v>
      </c>
      <c r="AA217" s="51">
        <v>348531</v>
      </c>
      <c r="AB217" s="51">
        <v>76509.11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25">
        <v>0</v>
      </c>
      <c r="AV217" s="25">
        <v>0</v>
      </c>
      <c r="AW217" s="25">
        <v>0</v>
      </c>
      <c r="AX217" s="25">
        <v>0</v>
      </c>
      <c r="AY217" s="25">
        <v>0</v>
      </c>
      <c r="AZ217" s="25">
        <v>0</v>
      </c>
      <c r="BA217" s="25">
        <v>0</v>
      </c>
      <c r="BB217" s="25">
        <v>0</v>
      </c>
      <c r="BC217" s="25">
        <v>0</v>
      </c>
      <c r="BD217" s="75">
        <v>0</v>
      </c>
      <c r="BE217" s="75">
        <v>0</v>
      </c>
      <c r="BF217" s="75">
        <v>0</v>
      </c>
      <c r="BG217" s="75">
        <v>0</v>
      </c>
      <c r="BH217" s="75">
        <v>0</v>
      </c>
      <c r="BI217" s="75">
        <v>0</v>
      </c>
      <c r="BJ217" s="75">
        <v>0</v>
      </c>
      <c r="BK217" s="75">
        <v>0</v>
      </c>
      <c r="BL217" s="75">
        <v>0</v>
      </c>
      <c r="BM217" s="75">
        <v>0</v>
      </c>
      <c r="BN217" s="75">
        <v>0</v>
      </c>
      <c r="BO217" s="75">
        <v>0</v>
      </c>
      <c r="BP217" s="28">
        <f t="shared" si="2950"/>
        <v>0</v>
      </c>
      <c r="BQ217" s="29">
        <f t="shared" si="2596"/>
        <v>365.36883939038688</v>
      </c>
      <c r="BR217" s="29">
        <f t="shared" si="2597"/>
        <v>356.5540445486518</v>
      </c>
      <c r="BS217" s="29">
        <f t="shared" si="2598"/>
        <v>397.49117233294265</v>
      </c>
      <c r="BT217" s="29">
        <f t="shared" si="2599"/>
        <v>347.79475967174676</v>
      </c>
      <c r="BU217" s="29">
        <f t="shared" si="2600"/>
        <v>412.01404454865173</v>
      </c>
      <c r="BV217" s="29">
        <f t="shared" si="2601"/>
        <v>352.03433763188741</v>
      </c>
      <c r="BW217" s="29">
        <f t="shared" si="2602"/>
        <v>151.42903868698713</v>
      </c>
      <c r="BX217" s="29">
        <f t="shared" si="2603"/>
        <v>159.2313130128957</v>
      </c>
      <c r="BY217" s="29">
        <f t="shared" si="2604"/>
        <v>525.81359906213368</v>
      </c>
      <c r="BZ217" s="29">
        <f t="shared" si="2605"/>
        <v>344.37794841735047</v>
      </c>
      <c r="CA217" s="29">
        <f t="shared" si="2606"/>
        <v>0</v>
      </c>
      <c r="CB217" s="29">
        <f t="shared" si="2607"/>
        <v>408.59437280187575</v>
      </c>
      <c r="CC217" s="29">
        <f t="shared" si="2608"/>
        <v>89.694150058616643</v>
      </c>
      <c r="CD217" s="29">
        <f t="shared" si="2609"/>
        <v>0</v>
      </c>
      <c r="CE217" s="29">
        <f t="shared" si="2610"/>
        <v>0</v>
      </c>
      <c r="CF217" s="29">
        <f t="shared" si="2611"/>
        <v>0</v>
      </c>
      <c r="CG217" s="29">
        <f t="shared" si="2612"/>
        <v>0</v>
      </c>
      <c r="CH217" s="29">
        <f t="shared" si="2613"/>
        <v>0</v>
      </c>
      <c r="CI217" s="29">
        <f t="shared" si="2614"/>
        <v>0</v>
      </c>
      <c r="CJ217" s="29">
        <f t="shared" si="2615"/>
        <v>0</v>
      </c>
      <c r="CK217" s="29">
        <f t="shared" si="2616"/>
        <v>0</v>
      </c>
      <c r="CL217" s="29">
        <f t="shared" si="2617"/>
        <v>0</v>
      </c>
      <c r="CM217" s="29">
        <f t="shared" si="2618"/>
        <v>0</v>
      </c>
      <c r="CN217" s="29">
        <f t="shared" si="2619"/>
        <v>0</v>
      </c>
      <c r="CO217" s="29">
        <f t="shared" si="2620"/>
        <v>0</v>
      </c>
      <c r="CP217" s="29">
        <f t="shared" si="2621"/>
        <v>0</v>
      </c>
      <c r="CQ217" s="29">
        <f t="shared" si="2622"/>
        <v>0</v>
      </c>
      <c r="CR217" s="29">
        <f t="shared" si="2592"/>
        <v>0</v>
      </c>
      <c r="CS217" s="29">
        <f t="shared" si="3185"/>
        <v>0</v>
      </c>
      <c r="CT217" s="29">
        <f t="shared" si="3185"/>
        <v>0</v>
      </c>
      <c r="CU217" s="29">
        <f t="shared" si="3185"/>
        <v>0</v>
      </c>
      <c r="CV217" s="29">
        <f t="shared" si="3185"/>
        <v>0</v>
      </c>
      <c r="CW217" s="29">
        <f t="shared" si="3185"/>
        <v>0</v>
      </c>
      <c r="CX217" s="29">
        <f t="shared" si="3185"/>
        <v>0</v>
      </c>
      <c r="CY217" s="29">
        <f t="shared" si="3185"/>
        <v>0</v>
      </c>
      <c r="CZ217" s="29">
        <f t="shared" si="3185"/>
        <v>0</v>
      </c>
      <c r="DA217" s="29">
        <f t="shared" si="3185"/>
        <v>0</v>
      </c>
      <c r="DB217" s="29">
        <f t="shared" si="3185"/>
        <v>0</v>
      </c>
      <c r="DC217" s="29">
        <f t="shared" si="3185"/>
        <v>0</v>
      </c>
      <c r="DD217" s="29">
        <f t="shared" si="3185"/>
        <v>0</v>
      </c>
      <c r="DE217" s="29">
        <f t="shared" si="2624"/>
        <v>0</v>
      </c>
      <c r="DF217" s="29">
        <f t="shared" si="2625"/>
        <v>0</v>
      </c>
      <c r="DG217" s="29">
        <f t="shared" si="2626"/>
        <v>0</v>
      </c>
      <c r="DH217" s="29">
        <f t="shared" si="2627"/>
        <v>0</v>
      </c>
      <c r="DI217" s="29">
        <f t="shared" si="2628"/>
        <v>0</v>
      </c>
      <c r="DJ217" s="29">
        <f t="shared" si="2629"/>
        <v>0</v>
      </c>
      <c r="DK217" s="29">
        <f t="shared" si="2629"/>
        <v>0</v>
      </c>
      <c r="DL217" s="29">
        <f t="shared" si="2629"/>
        <v>0</v>
      </c>
      <c r="DM217" s="29">
        <f t="shared" si="2629"/>
        <v>0</v>
      </c>
      <c r="DN217" s="29">
        <f t="shared" si="2746"/>
        <v>0</v>
      </c>
      <c r="DO217" s="29">
        <f t="shared" si="2746"/>
        <v>0</v>
      </c>
      <c r="DP217" s="29">
        <f t="shared" si="2746"/>
        <v>0</v>
      </c>
      <c r="DQ217" s="105">
        <f t="shared" si="2630"/>
        <v>0</v>
      </c>
      <c r="DR217" s="51">
        <v>249375</v>
      </c>
      <c r="DS217" s="51">
        <v>249375</v>
      </c>
      <c r="DT217" s="51">
        <v>249375</v>
      </c>
      <c r="DU217" s="51">
        <v>249375</v>
      </c>
      <c r="DV217" s="51">
        <v>249375</v>
      </c>
      <c r="DW217" s="51">
        <v>249375</v>
      </c>
      <c r="DX217" s="51">
        <v>249375</v>
      </c>
      <c r="DY217" s="51">
        <v>249375</v>
      </c>
      <c r="DZ217" s="51">
        <v>249375</v>
      </c>
      <c r="EA217" s="51">
        <v>249375</v>
      </c>
      <c r="EB217" s="51">
        <v>263625</v>
      </c>
      <c r="EC217" s="51">
        <v>263625</v>
      </c>
      <c r="ED217" s="51">
        <v>0</v>
      </c>
      <c r="EE217" s="51">
        <v>0</v>
      </c>
      <c r="EF217" s="51">
        <v>0</v>
      </c>
      <c r="EG217" s="51">
        <v>0</v>
      </c>
      <c r="EH217" s="51">
        <v>0</v>
      </c>
      <c r="EI217" s="51">
        <v>0</v>
      </c>
      <c r="EJ217" s="51">
        <v>0</v>
      </c>
      <c r="EK217" s="51">
        <v>0</v>
      </c>
      <c r="EL217" s="51">
        <v>0</v>
      </c>
      <c r="EM217" s="51">
        <v>0</v>
      </c>
      <c r="EN217" s="51">
        <v>0</v>
      </c>
      <c r="EO217" s="51">
        <v>0</v>
      </c>
      <c r="EP217" s="25">
        <v>0</v>
      </c>
      <c r="EQ217" s="25">
        <v>0</v>
      </c>
      <c r="ER217" s="25">
        <v>0</v>
      </c>
      <c r="ES217" s="25">
        <v>0</v>
      </c>
      <c r="ET217" s="25">
        <v>0</v>
      </c>
      <c r="EU217" s="25">
        <v>0</v>
      </c>
      <c r="EV217" s="25">
        <v>0</v>
      </c>
      <c r="EW217" s="25">
        <v>0</v>
      </c>
      <c r="EX217" s="25">
        <v>0</v>
      </c>
      <c r="EY217" s="25">
        <v>0</v>
      </c>
      <c r="EZ217" s="25">
        <v>0</v>
      </c>
      <c r="FA217" s="25">
        <v>0</v>
      </c>
      <c r="FB217" s="25">
        <v>0</v>
      </c>
      <c r="FC217" s="25">
        <v>0</v>
      </c>
      <c r="FD217" s="25">
        <v>0</v>
      </c>
      <c r="FE217" s="25">
        <v>0</v>
      </c>
      <c r="FF217" s="25">
        <v>0</v>
      </c>
      <c r="FG217" s="25">
        <v>0</v>
      </c>
      <c r="FH217" s="25">
        <v>0</v>
      </c>
      <c r="FI217" s="25">
        <v>0</v>
      </c>
      <c r="FJ217" s="25">
        <v>0</v>
      </c>
      <c r="FK217" s="25">
        <v>0</v>
      </c>
      <c r="FL217" s="25">
        <v>0</v>
      </c>
      <c r="FM217" s="25">
        <v>0</v>
      </c>
      <c r="FN217" s="25">
        <v>0</v>
      </c>
      <c r="FO217" s="25">
        <v>0</v>
      </c>
      <c r="FP217" s="25">
        <v>0</v>
      </c>
      <c r="FQ217" s="75">
        <v>0</v>
      </c>
      <c r="FR217" s="28">
        <f t="shared" si="2951"/>
        <v>0</v>
      </c>
      <c r="FS217" s="51">
        <v>0</v>
      </c>
      <c r="FT217" s="51">
        <v>0</v>
      </c>
      <c r="FU217" s="51">
        <v>0</v>
      </c>
      <c r="FV217" s="51">
        <v>0</v>
      </c>
      <c r="FW217" s="51">
        <v>0</v>
      </c>
      <c r="FX217" s="51">
        <v>0</v>
      </c>
      <c r="FY217" s="51">
        <v>0</v>
      </c>
      <c r="FZ217" s="51">
        <v>0</v>
      </c>
      <c r="GA217" s="51">
        <v>0</v>
      </c>
      <c r="GB217" s="51">
        <v>0</v>
      </c>
      <c r="GC217" s="51">
        <v>0</v>
      </c>
      <c r="GD217" s="51">
        <v>0</v>
      </c>
      <c r="GE217" s="51">
        <v>0</v>
      </c>
      <c r="GF217" s="51">
        <v>0</v>
      </c>
      <c r="GG217" s="51">
        <v>0</v>
      </c>
      <c r="GH217" s="51">
        <v>0</v>
      </c>
      <c r="GI217" s="51">
        <v>0</v>
      </c>
      <c r="GJ217" s="51">
        <v>0</v>
      </c>
      <c r="GK217" s="51">
        <v>0</v>
      </c>
      <c r="GL217" s="51">
        <v>0</v>
      </c>
      <c r="GM217" s="51">
        <v>0</v>
      </c>
      <c r="GN217" s="51">
        <v>0</v>
      </c>
      <c r="GO217" s="51">
        <v>0</v>
      </c>
      <c r="GP217" s="51">
        <v>0</v>
      </c>
      <c r="GQ217" s="25">
        <v>0</v>
      </c>
      <c r="GR217" s="25">
        <v>0</v>
      </c>
      <c r="GS217" s="25">
        <v>0</v>
      </c>
      <c r="GT217" s="25">
        <v>0</v>
      </c>
      <c r="GU217" s="25">
        <v>0</v>
      </c>
      <c r="GV217" s="25">
        <v>0</v>
      </c>
      <c r="GW217" s="25">
        <v>0</v>
      </c>
      <c r="GX217" s="25">
        <v>0</v>
      </c>
      <c r="GY217" s="25">
        <v>0</v>
      </c>
      <c r="GZ217" s="25">
        <v>0</v>
      </c>
      <c r="HA217" s="25">
        <v>0</v>
      </c>
      <c r="HB217" s="25">
        <v>0</v>
      </c>
      <c r="HC217" s="75">
        <v>0</v>
      </c>
      <c r="HD217" s="75">
        <v>0</v>
      </c>
      <c r="HE217" s="75">
        <v>0</v>
      </c>
      <c r="HF217" s="75">
        <v>0</v>
      </c>
      <c r="HG217" s="75">
        <v>0</v>
      </c>
      <c r="HH217" s="75">
        <v>0</v>
      </c>
      <c r="HI217" s="75">
        <v>0</v>
      </c>
      <c r="HJ217" s="75">
        <v>0</v>
      </c>
      <c r="HK217" s="75">
        <v>0</v>
      </c>
      <c r="HL217" s="75">
        <v>0</v>
      </c>
      <c r="HM217" s="75">
        <v>0</v>
      </c>
      <c r="HN217" s="75">
        <v>0</v>
      </c>
      <c r="HO217" s="75">
        <v>0</v>
      </c>
      <c r="HP217" s="75">
        <v>0</v>
      </c>
      <c r="HQ217" s="75">
        <v>0</v>
      </c>
      <c r="HR217" s="75">
        <v>0</v>
      </c>
      <c r="HS217" s="51">
        <f t="shared" si="2470"/>
        <v>249375</v>
      </c>
      <c r="HT217" s="51">
        <f t="shared" si="2471"/>
        <v>249375</v>
      </c>
      <c r="HU217" s="51">
        <f t="shared" si="2472"/>
        <v>249375</v>
      </c>
      <c r="HV217" s="51">
        <f t="shared" si="2473"/>
        <v>249375</v>
      </c>
      <c r="HW217" s="51">
        <f t="shared" si="2474"/>
        <v>249375</v>
      </c>
      <c r="HX217" s="51">
        <f t="shared" si="2475"/>
        <v>249375</v>
      </c>
      <c r="HY217" s="51">
        <f t="shared" si="2476"/>
        <v>249375</v>
      </c>
      <c r="HZ217" s="51">
        <f t="shared" si="2477"/>
        <v>249375</v>
      </c>
      <c r="IA217" s="51">
        <f t="shared" si="2478"/>
        <v>249375</v>
      </c>
      <c r="IB217" s="51">
        <f t="shared" si="2479"/>
        <v>249375</v>
      </c>
      <c r="IC217" s="51">
        <f t="shared" si="2480"/>
        <v>263625</v>
      </c>
      <c r="ID217" s="51">
        <f t="shared" si="2481"/>
        <v>263625</v>
      </c>
      <c r="IE217" s="51">
        <f t="shared" si="2482"/>
        <v>0</v>
      </c>
      <c r="IF217" s="51">
        <f t="shared" si="2483"/>
        <v>0</v>
      </c>
      <c r="IG217" s="51">
        <f t="shared" si="2484"/>
        <v>0</v>
      </c>
      <c r="IH217" s="51">
        <f t="shared" si="2485"/>
        <v>0</v>
      </c>
      <c r="II217" s="51">
        <f t="shared" si="2486"/>
        <v>0</v>
      </c>
      <c r="IJ217" s="51">
        <f t="shared" si="2487"/>
        <v>0</v>
      </c>
      <c r="IK217" s="51">
        <f t="shared" si="2488"/>
        <v>0</v>
      </c>
      <c r="IL217" s="51">
        <f t="shared" si="2489"/>
        <v>0</v>
      </c>
      <c r="IM217" s="51">
        <f t="shared" si="2490"/>
        <v>0</v>
      </c>
      <c r="IN217" s="51">
        <f t="shared" si="2491"/>
        <v>0</v>
      </c>
      <c r="IO217" s="51">
        <f t="shared" si="2492"/>
        <v>0</v>
      </c>
      <c r="IP217" s="51">
        <f t="shared" si="2493"/>
        <v>0</v>
      </c>
      <c r="IQ217" s="51">
        <f t="shared" si="3335"/>
        <v>0</v>
      </c>
      <c r="IR217" s="51">
        <f t="shared" si="3336"/>
        <v>0</v>
      </c>
      <c r="IS217" s="51">
        <f t="shared" si="2914"/>
        <v>0</v>
      </c>
      <c r="IT217" s="51">
        <f t="shared" si="2915"/>
        <v>0</v>
      </c>
      <c r="IU217" s="51">
        <f t="shared" si="2342"/>
        <v>0</v>
      </c>
      <c r="IV217" s="51">
        <f t="shared" si="2343"/>
        <v>0</v>
      </c>
      <c r="IW217" s="51">
        <f t="shared" si="3326"/>
        <v>0</v>
      </c>
      <c r="IX217" s="25">
        <f t="shared" si="2344"/>
        <v>0</v>
      </c>
      <c r="IY217" s="25">
        <f t="shared" si="3327"/>
        <v>0</v>
      </c>
      <c r="IZ217" s="25">
        <f t="shared" si="3328"/>
        <v>0</v>
      </c>
      <c r="JA217" s="25">
        <f t="shared" si="3329"/>
        <v>0</v>
      </c>
      <c r="JB217" s="25">
        <f t="shared" si="2498"/>
        <v>0</v>
      </c>
      <c r="JC217" s="25">
        <f t="shared" si="2499"/>
        <v>0</v>
      </c>
      <c r="JD217" s="25">
        <f t="shared" si="3035"/>
        <v>0</v>
      </c>
      <c r="JE217" s="25">
        <f t="shared" si="3036"/>
        <v>0</v>
      </c>
      <c r="JF217" s="25">
        <f t="shared" si="3333"/>
        <v>0</v>
      </c>
      <c r="JG217" s="25">
        <f t="shared" si="3334"/>
        <v>0</v>
      </c>
      <c r="JH217" s="25">
        <f t="shared" si="3330"/>
        <v>0</v>
      </c>
      <c r="JI217" s="25">
        <f t="shared" si="3331"/>
        <v>0</v>
      </c>
      <c r="JJ217" s="25">
        <f t="shared" si="2916"/>
        <v>0</v>
      </c>
      <c r="JK217" s="25">
        <f t="shared" si="2917"/>
        <v>0</v>
      </c>
      <c r="JL217" s="25">
        <f t="shared" si="2912"/>
        <v>0</v>
      </c>
      <c r="JM217" s="25">
        <f t="shared" si="2913"/>
        <v>0</v>
      </c>
      <c r="JN217" s="25">
        <f t="shared" ref="JN217:JN281" si="3459">+FM217+HN217</f>
        <v>0</v>
      </c>
      <c r="JO217" s="25">
        <f t="shared" ref="JO217:JO281" si="3460">+FN217+HO217</f>
        <v>0</v>
      </c>
      <c r="JP217" s="25">
        <f t="shared" ref="JP217:JP248" si="3461">+FO217+HP217</f>
        <v>0</v>
      </c>
      <c r="JQ217" s="25">
        <f t="shared" ref="JQ217:JQ248" si="3462">+FP217+HQ217</f>
        <v>0</v>
      </c>
      <c r="JR217" s="25">
        <f t="shared" ref="JR217:JR248" si="3463">+FQ217+HR217</f>
        <v>0</v>
      </c>
      <c r="JS217" s="28">
        <f t="shared" si="2952"/>
        <v>0</v>
      </c>
      <c r="JT217" s="30">
        <f t="shared" si="2301"/>
        <v>175</v>
      </c>
      <c r="JU217" s="30">
        <f t="shared" si="2302"/>
        <v>175</v>
      </c>
      <c r="JV217" s="30">
        <f t="shared" si="2303"/>
        <v>175</v>
      </c>
      <c r="JW217" s="30">
        <f t="shared" si="2304"/>
        <v>175</v>
      </c>
      <c r="JX217" s="30">
        <f t="shared" si="2305"/>
        <v>175</v>
      </c>
      <c r="JY217" s="30">
        <f t="shared" si="2306"/>
        <v>175</v>
      </c>
      <c r="JZ217" s="30">
        <f t="shared" si="2307"/>
        <v>175</v>
      </c>
      <c r="KA217" s="30">
        <f t="shared" si="2308"/>
        <v>175</v>
      </c>
      <c r="KB217" s="30">
        <f t="shared" si="2309"/>
        <v>175</v>
      </c>
      <c r="KC217" s="30">
        <f t="shared" si="2310"/>
        <v>175</v>
      </c>
      <c r="KD217" s="30">
        <f t="shared" si="2311"/>
        <v>185</v>
      </c>
      <c r="KE217" s="30">
        <f t="shared" si="2312"/>
        <v>185</v>
      </c>
      <c r="KF217" s="30">
        <f t="shared" si="2313"/>
        <v>0</v>
      </c>
      <c r="KG217" s="30">
        <f t="shared" si="2314"/>
        <v>0</v>
      </c>
      <c r="KH217" s="30">
        <f t="shared" si="2315"/>
        <v>0</v>
      </c>
      <c r="KI217" s="30">
        <f t="shared" si="2316"/>
        <v>0</v>
      </c>
      <c r="KJ217" s="30">
        <f t="shared" si="2317"/>
        <v>0</v>
      </c>
      <c r="KK217" s="30">
        <f t="shared" si="2318"/>
        <v>0</v>
      </c>
      <c r="KL217" s="30">
        <f t="shared" si="2319"/>
        <v>0</v>
      </c>
      <c r="KM217" s="30">
        <f t="shared" si="2320"/>
        <v>0</v>
      </c>
      <c r="KN217" s="30">
        <f t="shared" si="2321"/>
        <v>0</v>
      </c>
      <c r="KO217" s="30">
        <f t="shared" si="2322"/>
        <v>0</v>
      </c>
      <c r="KP217" s="30">
        <f t="shared" si="2323"/>
        <v>0</v>
      </c>
      <c r="KQ217" s="30">
        <f t="shared" si="2324"/>
        <v>0</v>
      </c>
      <c r="KR217" s="30">
        <f t="shared" si="2325"/>
        <v>0</v>
      </c>
      <c r="KS217" s="30">
        <f t="shared" si="2326"/>
        <v>0</v>
      </c>
      <c r="KT217" s="30">
        <f t="shared" si="2327"/>
        <v>0</v>
      </c>
      <c r="KU217" s="30">
        <f t="shared" si="2328"/>
        <v>0</v>
      </c>
      <c r="KV217" s="30">
        <f t="shared" si="2329"/>
        <v>0</v>
      </c>
      <c r="KW217" s="30">
        <f t="shared" si="2330"/>
        <v>0</v>
      </c>
      <c r="KX217" s="30">
        <f t="shared" si="2331"/>
        <v>0</v>
      </c>
      <c r="KY217" s="30">
        <f t="shared" si="2332"/>
        <v>0</v>
      </c>
      <c r="KZ217" s="30">
        <f t="shared" si="2333"/>
        <v>0</v>
      </c>
      <c r="LA217" s="30">
        <f t="shared" si="2334"/>
        <v>0</v>
      </c>
      <c r="LB217" s="30">
        <f t="shared" si="2334"/>
        <v>0</v>
      </c>
      <c r="LC217" s="30">
        <f t="shared" si="2334"/>
        <v>0</v>
      </c>
      <c r="LD217" s="30">
        <f t="shared" si="2334"/>
        <v>0</v>
      </c>
      <c r="LE217" s="30">
        <f t="shared" si="2503"/>
        <v>0</v>
      </c>
      <c r="LF217" s="30">
        <f t="shared" si="2503"/>
        <v>0</v>
      </c>
      <c r="LG217" s="30">
        <f t="shared" si="2503"/>
        <v>0</v>
      </c>
      <c r="LH217" s="30">
        <f t="shared" si="2503"/>
        <v>0</v>
      </c>
      <c r="LI217" s="30">
        <f t="shared" si="2503"/>
        <v>0</v>
      </c>
      <c r="LJ217" s="30">
        <f t="shared" si="2747"/>
        <v>0</v>
      </c>
      <c r="LK217" s="30">
        <f t="shared" si="2747"/>
        <v>0</v>
      </c>
      <c r="LL217" s="30">
        <f t="shared" si="2747"/>
        <v>0</v>
      </c>
      <c r="LM217" s="30">
        <f t="shared" si="2747"/>
        <v>0</v>
      </c>
      <c r="LN217" s="30">
        <f t="shared" si="2747"/>
        <v>0</v>
      </c>
      <c r="LO217" s="30">
        <f t="shared" si="2747"/>
        <v>0</v>
      </c>
      <c r="LP217" s="30">
        <f t="shared" si="2747"/>
        <v>0</v>
      </c>
      <c r="LQ217" s="30">
        <f t="shared" si="3332"/>
        <v>0</v>
      </c>
      <c r="LR217" s="30">
        <f t="shared" si="3332"/>
        <v>0</v>
      </c>
      <c r="LS217" s="30">
        <f t="shared" si="3332"/>
        <v>0</v>
      </c>
      <c r="LT217" s="69">
        <f t="shared" si="2953"/>
        <v>0</v>
      </c>
      <c r="LU217" s="40">
        <f t="shared" si="2954"/>
        <v>0</v>
      </c>
      <c r="LV217" s="40">
        <f t="shared" si="2955"/>
        <v>0</v>
      </c>
    </row>
    <row r="218" spans="1:334" x14ac:dyDescent="0.25">
      <c r="A218" s="21">
        <f t="shared" si="3034"/>
        <v>217</v>
      </c>
      <c r="B218" s="22" t="s">
        <v>109</v>
      </c>
      <c r="C218" s="21" t="s">
        <v>634</v>
      </c>
      <c r="D218" s="22" t="s">
        <v>7</v>
      </c>
      <c r="E218" s="23" t="s">
        <v>804</v>
      </c>
      <c r="F218" s="21" t="s">
        <v>1054</v>
      </c>
      <c r="G218" s="32" t="s">
        <v>385</v>
      </c>
      <c r="H218" s="24" t="s">
        <v>1404</v>
      </c>
      <c r="I218" s="21" t="s">
        <v>196</v>
      </c>
      <c r="J218" s="94">
        <v>41957</v>
      </c>
      <c r="K218" s="94"/>
      <c r="L218" s="21" t="s">
        <v>275</v>
      </c>
      <c r="M218" s="51">
        <v>853</v>
      </c>
      <c r="N218" s="51">
        <v>1425</v>
      </c>
      <c r="O218" s="26">
        <v>0.12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39">
        <v>0</v>
      </c>
      <c r="Z218" s="39">
        <v>0</v>
      </c>
      <c r="AA218" s="23"/>
      <c r="AB218" s="23"/>
      <c r="AC218" s="23"/>
      <c r="AD218" s="39">
        <v>0</v>
      </c>
      <c r="AE218" s="39">
        <v>0</v>
      </c>
      <c r="AF218" s="39">
        <v>0</v>
      </c>
      <c r="AG218" s="39">
        <v>0</v>
      </c>
      <c r="AH218" s="39">
        <v>0</v>
      </c>
      <c r="AI218" s="39">
        <v>141900</v>
      </c>
      <c r="AJ218" s="39">
        <v>229319</v>
      </c>
      <c r="AK218" s="39">
        <v>253626</v>
      </c>
      <c r="AL218" s="39">
        <v>131412</v>
      </c>
      <c r="AM218" s="39">
        <v>206085</v>
      </c>
      <c r="AN218" s="39">
        <v>196186</v>
      </c>
      <c r="AO218" s="39">
        <v>180536</v>
      </c>
      <c r="AP218" s="39">
        <v>197014</v>
      </c>
      <c r="AQ218" s="39">
        <v>205269</v>
      </c>
      <c r="AR218" s="39">
        <v>218089</v>
      </c>
      <c r="AS218" s="39">
        <v>151582</v>
      </c>
      <c r="AT218" s="39">
        <v>142939</v>
      </c>
      <c r="AU218" s="25">
        <v>301777.1390475448</v>
      </c>
      <c r="AV218" s="25">
        <v>115011.9226891592</v>
      </c>
      <c r="AW218" s="25">
        <v>192598</v>
      </c>
      <c r="AX218" s="25">
        <v>215000</v>
      </c>
      <c r="AY218" s="25">
        <v>301000</v>
      </c>
      <c r="AZ218" s="25">
        <v>170296</v>
      </c>
      <c r="BA218" s="25">
        <v>256211.34650339614</v>
      </c>
      <c r="BB218" s="25">
        <v>268196</v>
      </c>
      <c r="BC218" s="25">
        <v>146788</v>
      </c>
      <c r="BD218" s="75">
        <v>99579</v>
      </c>
      <c r="BE218" s="75">
        <v>129189</v>
      </c>
      <c r="BF218" s="75">
        <v>116570</v>
      </c>
      <c r="BG218" s="75">
        <v>93105</v>
      </c>
      <c r="BH218" s="75">
        <v>0</v>
      </c>
      <c r="BI218" s="75">
        <v>0</v>
      </c>
      <c r="BJ218" s="75">
        <v>0</v>
      </c>
      <c r="BK218" s="75">
        <v>0</v>
      </c>
      <c r="BL218" s="75">
        <v>0</v>
      </c>
      <c r="BM218" s="75">
        <v>0</v>
      </c>
      <c r="BN218" s="75">
        <v>0</v>
      </c>
      <c r="BO218" s="75">
        <v>0</v>
      </c>
      <c r="BP218" s="28">
        <f t="shared" si="2950"/>
        <v>0</v>
      </c>
      <c r="BQ218" s="29">
        <f t="shared" si="2596"/>
        <v>0</v>
      </c>
      <c r="BR218" s="29">
        <f t="shared" si="2597"/>
        <v>0</v>
      </c>
      <c r="BS218" s="29">
        <f t="shared" si="2598"/>
        <v>0</v>
      </c>
      <c r="BT218" s="29">
        <f t="shared" si="2599"/>
        <v>0</v>
      </c>
      <c r="BU218" s="29">
        <f t="shared" si="2600"/>
        <v>0</v>
      </c>
      <c r="BV218" s="29">
        <f t="shared" si="2601"/>
        <v>0</v>
      </c>
      <c r="BW218" s="29">
        <f t="shared" si="2602"/>
        <v>0</v>
      </c>
      <c r="BX218" s="29">
        <f t="shared" si="2603"/>
        <v>0</v>
      </c>
      <c r="BY218" s="29">
        <f t="shared" si="2604"/>
        <v>0</v>
      </c>
      <c r="BZ218" s="29">
        <f t="shared" si="2605"/>
        <v>0</v>
      </c>
      <c r="CA218" s="29">
        <f t="shared" si="2606"/>
        <v>0</v>
      </c>
      <c r="CB218" s="29">
        <f t="shared" si="2607"/>
        <v>0</v>
      </c>
      <c r="CC218" s="29">
        <f t="shared" si="2608"/>
        <v>0</v>
      </c>
      <c r="CD218" s="29">
        <f t="shared" si="2609"/>
        <v>0</v>
      </c>
      <c r="CE218" s="29">
        <f t="shared" si="2610"/>
        <v>0</v>
      </c>
      <c r="CF218" s="29">
        <f t="shared" si="2611"/>
        <v>0</v>
      </c>
      <c r="CG218" s="29">
        <f t="shared" si="2612"/>
        <v>0</v>
      </c>
      <c r="CH218" s="29">
        <f t="shared" si="2613"/>
        <v>0</v>
      </c>
      <c r="CI218" s="29">
        <f t="shared" si="2614"/>
        <v>0</v>
      </c>
      <c r="CJ218" s="29">
        <f t="shared" si="2615"/>
        <v>166.35404454865181</v>
      </c>
      <c r="CK218" s="29">
        <f t="shared" si="2616"/>
        <v>268.83821805392733</v>
      </c>
      <c r="CL218" s="29">
        <f t="shared" si="2617"/>
        <v>297.33411488862839</v>
      </c>
      <c r="CM218" s="29">
        <f t="shared" si="2618"/>
        <v>154.05861664712779</v>
      </c>
      <c r="CN218" s="29">
        <f t="shared" si="2619"/>
        <v>241.60023446658852</v>
      </c>
      <c r="CO218" s="29">
        <f t="shared" si="2620"/>
        <v>229.99531066822979</v>
      </c>
      <c r="CP218" s="29">
        <f t="shared" si="2621"/>
        <v>211.6483001172333</v>
      </c>
      <c r="CQ218" s="29">
        <f t="shared" si="2622"/>
        <v>230.9660023446659</v>
      </c>
      <c r="CR218" s="29">
        <f t="shared" si="2592"/>
        <v>240.64361078546307</v>
      </c>
      <c r="CS218" s="29">
        <f t="shared" si="3185"/>
        <v>255.67291910902696</v>
      </c>
      <c r="CT218" s="29">
        <f t="shared" si="3185"/>
        <v>177.70457209847598</v>
      </c>
      <c r="CU218" s="29">
        <f t="shared" si="3185"/>
        <v>167.57209847596718</v>
      </c>
      <c r="CV218" s="29">
        <f t="shared" si="3185"/>
        <v>353.78328141564452</v>
      </c>
      <c r="CW218" s="29">
        <f t="shared" si="3185"/>
        <v>134.83226575516906</v>
      </c>
      <c r="CX218" s="29">
        <f t="shared" si="3185"/>
        <v>225.78898007033999</v>
      </c>
      <c r="CY218" s="29">
        <f t="shared" si="3185"/>
        <v>252.05158264947244</v>
      </c>
      <c r="CZ218" s="29">
        <f t="shared" si="3185"/>
        <v>352.87221570926141</v>
      </c>
      <c r="DA218" s="29">
        <f t="shared" si="3185"/>
        <v>199.64361078546307</v>
      </c>
      <c r="DB218" s="29">
        <f t="shared" si="3185"/>
        <v>300.3650017624808</v>
      </c>
      <c r="DC218" s="29">
        <f t="shared" si="3185"/>
        <v>314.41500586166472</v>
      </c>
      <c r="DD218" s="29">
        <f t="shared" si="3185"/>
        <v>172.08440797186401</v>
      </c>
      <c r="DE218" s="29">
        <f t="shared" si="2624"/>
        <v>116.73974208675264</v>
      </c>
      <c r="DF218" s="29">
        <f t="shared" si="2625"/>
        <v>151.45252051582651</v>
      </c>
      <c r="DG218" s="29">
        <f t="shared" si="2626"/>
        <v>136.65885111371631</v>
      </c>
      <c r="DH218" s="29">
        <f t="shared" si="2627"/>
        <v>109.15005861664713</v>
      </c>
      <c r="DI218" s="29">
        <f t="shared" si="2628"/>
        <v>0</v>
      </c>
      <c r="DJ218" s="29">
        <f t="shared" si="2629"/>
        <v>0</v>
      </c>
      <c r="DK218" s="29">
        <f t="shared" si="2629"/>
        <v>0</v>
      </c>
      <c r="DL218" s="29">
        <f t="shared" si="2629"/>
        <v>0</v>
      </c>
      <c r="DM218" s="29">
        <f t="shared" si="2629"/>
        <v>0</v>
      </c>
      <c r="DN218" s="29">
        <f t="shared" si="2746"/>
        <v>0</v>
      </c>
      <c r="DO218" s="29">
        <f t="shared" si="2746"/>
        <v>0</v>
      </c>
      <c r="DP218" s="29">
        <f t="shared" si="2746"/>
        <v>0</v>
      </c>
      <c r="DQ218" s="105">
        <f t="shared" si="2630"/>
        <v>0</v>
      </c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39"/>
      <c r="EH218" s="39"/>
      <c r="EI218" s="39"/>
      <c r="EJ218" s="51"/>
      <c r="EK218" s="51">
        <v>213750</v>
      </c>
      <c r="EL218" s="51">
        <v>213750</v>
      </c>
      <c r="EM218" s="51">
        <v>213750</v>
      </c>
      <c r="EN218" s="51">
        <v>213750</v>
      </c>
      <c r="EO218" s="51">
        <v>213750</v>
      </c>
      <c r="EP218" s="25">
        <v>213750</v>
      </c>
      <c r="EQ218" s="25">
        <v>213750</v>
      </c>
      <c r="ER218" s="25">
        <v>213750</v>
      </c>
      <c r="ES218" s="25">
        <v>213750</v>
      </c>
      <c r="ET218" s="25">
        <v>213750</v>
      </c>
      <c r="EU218" s="25">
        <v>213750</v>
      </c>
      <c r="EV218" s="25">
        <v>213750</v>
      </c>
      <c r="EW218" s="25">
        <v>218975</v>
      </c>
      <c r="EX218" s="25">
        <v>220875</v>
      </c>
      <c r="EY218" s="25">
        <v>220875</v>
      </c>
      <c r="EZ218" s="25">
        <v>220875</v>
      </c>
      <c r="FA218" s="25">
        <v>220875</v>
      </c>
      <c r="FB218" s="25">
        <v>220875</v>
      </c>
      <c r="FC218" s="25">
        <v>220875</v>
      </c>
      <c r="FD218" s="25">
        <v>220875</v>
      </c>
      <c r="FE218" s="25">
        <v>220875</v>
      </c>
      <c r="FF218" s="25">
        <v>220875</v>
      </c>
      <c r="FG218" s="25">
        <v>220875</v>
      </c>
      <c r="FH218" s="25">
        <v>220875</v>
      </c>
      <c r="FI218" s="25">
        <v>231325</v>
      </c>
      <c r="FJ218" s="25">
        <v>0</v>
      </c>
      <c r="FK218" s="25">
        <v>0</v>
      </c>
      <c r="FL218" s="25">
        <v>0</v>
      </c>
      <c r="FM218" s="25">
        <v>0</v>
      </c>
      <c r="FN218" s="25">
        <v>0</v>
      </c>
      <c r="FO218" s="25">
        <v>0</v>
      </c>
      <c r="FP218" s="25">
        <v>0</v>
      </c>
      <c r="FQ218" s="75">
        <v>0</v>
      </c>
      <c r="FR218" s="28">
        <f t="shared" si="2951"/>
        <v>0</v>
      </c>
      <c r="FS218" s="39">
        <v>0</v>
      </c>
      <c r="FT218" s="39">
        <v>0</v>
      </c>
      <c r="FU218" s="39">
        <v>0</v>
      </c>
      <c r="FV218" s="39">
        <v>0</v>
      </c>
      <c r="FW218" s="39">
        <v>0</v>
      </c>
      <c r="FX218" s="39">
        <v>0</v>
      </c>
      <c r="FY218" s="39">
        <v>0</v>
      </c>
      <c r="FZ218" s="39">
        <v>0</v>
      </c>
      <c r="GA218" s="39">
        <v>0</v>
      </c>
      <c r="GB218" s="39">
        <v>0</v>
      </c>
      <c r="GC218" s="39">
        <v>0</v>
      </c>
      <c r="GD218" s="39">
        <v>0</v>
      </c>
      <c r="GE218" s="39">
        <v>0</v>
      </c>
      <c r="GF218" s="39">
        <v>0</v>
      </c>
      <c r="GG218" s="39">
        <v>0</v>
      </c>
      <c r="GH218" s="39">
        <v>0</v>
      </c>
      <c r="GI218" s="51">
        <v>0</v>
      </c>
      <c r="GJ218" s="51">
        <v>0</v>
      </c>
      <c r="GK218" s="51">
        <v>0</v>
      </c>
      <c r="GL218" s="51">
        <v>0</v>
      </c>
      <c r="GM218" s="51">
        <v>0</v>
      </c>
      <c r="GN218" s="51">
        <v>0</v>
      </c>
      <c r="GO218" s="51">
        <v>0</v>
      </c>
      <c r="GP218" s="51">
        <v>0</v>
      </c>
      <c r="GQ218" s="25">
        <v>0</v>
      </c>
      <c r="GR218" s="25">
        <v>0</v>
      </c>
      <c r="GS218" s="25">
        <v>0</v>
      </c>
      <c r="GT218" s="25">
        <v>0</v>
      </c>
      <c r="GU218" s="25">
        <v>0</v>
      </c>
      <c r="GV218" s="25">
        <v>0</v>
      </c>
      <c r="GW218" s="25">
        <v>0</v>
      </c>
      <c r="GX218" s="25">
        <v>0</v>
      </c>
      <c r="GY218" s="25">
        <v>0</v>
      </c>
      <c r="GZ218" s="25">
        <v>0</v>
      </c>
      <c r="HA218" s="25">
        <v>0</v>
      </c>
      <c r="HB218" s="25">
        <v>0</v>
      </c>
      <c r="HC218" s="75">
        <v>0</v>
      </c>
      <c r="HD218" s="75">
        <v>0</v>
      </c>
      <c r="HE218" s="75">
        <v>0</v>
      </c>
      <c r="HF218" s="75">
        <v>0</v>
      </c>
      <c r="HG218" s="75">
        <v>0</v>
      </c>
      <c r="HH218" s="75">
        <v>0</v>
      </c>
      <c r="HI218" s="75">
        <v>0</v>
      </c>
      <c r="HJ218" s="75">
        <v>0</v>
      </c>
      <c r="HK218" s="75">
        <v>0</v>
      </c>
      <c r="HL218" s="75">
        <v>0</v>
      </c>
      <c r="HM218" s="75">
        <v>0</v>
      </c>
      <c r="HN218" s="75">
        <v>0</v>
      </c>
      <c r="HO218" s="75">
        <v>0</v>
      </c>
      <c r="HP218" s="75">
        <v>0</v>
      </c>
      <c r="HQ218" s="75">
        <v>0</v>
      </c>
      <c r="HR218" s="75">
        <v>0</v>
      </c>
      <c r="HS218" s="51">
        <f t="shared" si="2470"/>
        <v>0</v>
      </c>
      <c r="HT218" s="51">
        <f t="shared" si="2471"/>
        <v>0</v>
      </c>
      <c r="HU218" s="51">
        <f t="shared" si="2472"/>
        <v>0</v>
      </c>
      <c r="HV218" s="51">
        <f t="shared" si="2473"/>
        <v>0</v>
      </c>
      <c r="HW218" s="51">
        <f t="shared" si="2474"/>
        <v>0</v>
      </c>
      <c r="HX218" s="51">
        <f t="shared" si="2475"/>
        <v>0</v>
      </c>
      <c r="HY218" s="51">
        <f t="shared" si="2476"/>
        <v>0</v>
      </c>
      <c r="HZ218" s="51">
        <f t="shared" si="2477"/>
        <v>0</v>
      </c>
      <c r="IA218" s="51">
        <f t="shared" si="2478"/>
        <v>0</v>
      </c>
      <c r="IB218" s="51">
        <f t="shared" si="2479"/>
        <v>0</v>
      </c>
      <c r="IC218" s="51">
        <f t="shared" si="2480"/>
        <v>0</v>
      </c>
      <c r="ID218" s="51">
        <f t="shared" si="2481"/>
        <v>0</v>
      </c>
      <c r="IE218" s="51">
        <f t="shared" si="2482"/>
        <v>0</v>
      </c>
      <c r="IF218" s="51">
        <f t="shared" si="2483"/>
        <v>0</v>
      </c>
      <c r="IG218" s="51">
        <f t="shared" si="2484"/>
        <v>0</v>
      </c>
      <c r="IH218" s="51">
        <f t="shared" si="2485"/>
        <v>0</v>
      </c>
      <c r="II218" s="51">
        <f t="shared" si="2486"/>
        <v>0</v>
      </c>
      <c r="IJ218" s="51">
        <f t="shared" si="2487"/>
        <v>0</v>
      </c>
      <c r="IK218" s="51">
        <f t="shared" si="2488"/>
        <v>0</v>
      </c>
      <c r="IL218" s="51">
        <f t="shared" si="2489"/>
        <v>213750</v>
      </c>
      <c r="IM218" s="51">
        <f t="shared" si="2490"/>
        <v>213750</v>
      </c>
      <c r="IN218" s="51">
        <f t="shared" si="2491"/>
        <v>213750</v>
      </c>
      <c r="IO218" s="51">
        <f t="shared" si="2492"/>
        <v>213750</v>
      </c>
      <c r="IP218" s="51">
        <f t="shared" si="2493"/>
        <v>213750</v>
      </c>
      <c r="IQ218" s="51">
        <f t="shared" si="3335"/>
        <v>213750</v>
      </c>
      <c r="IR218" s="51">
        <f t="shared" si="3336"/>
        <v>213750</v>
      </c>
      <c r="IS218" s="51">
        <f t="shared" si="2914"/>
        <v>213750</v>
      </c>
      <c r="IT218" s="51">
        <f t="shared" si="2915"/>
        <v>213750</v>
      </c>
      <c r="IU218" s="51">
        <f t="shared" si="2342"/>
        <v>213750</v>
      </c>
      <c r="IV218" s="51">
        <f t="shared" si="2343"/>
        <v>213750</v>
      </c>
      <c r="IW218" s="51">
        <f t="shared" si="3326"/>
        <v>213750</v>
      </c>
      <c r="IX218" s="25">
        <f t="shared" si="2344"/>
        <v>218975</v>
      </c>
      <c r="IY218" s="25">
        <f t="shared" si="3327"/>
        <v>220875</v>
      </c>
      <c r="IZ218" s="25">
        <f t="shared" si="3328"/>
        <v>220875</v>
      </c>
      <c r="JA218" s="25">
        <f t="shared" si="3329"/>
        <v>220875</v>
      </c>
      <c r="JB218" s="25">
        <f t="shared" si="2498"/>
        <v>220875</v>
      </c>
      <c r="JC218" s="25">
        <f t="shared" si="2499"/>
        <v>220875</v>
      </c>
      <c r="JD218" s="25">
        <f t="shared" si="3035"/>
        <v>220875</v>
      </c>
      <c r="JE218" s="25">
        <f t="shared" si="3036"/>
        <v>220875</v>
      </c>
      <c r="JF218" s="25">
        <f t="shared" si="3333"/>
        <v>220875</v>
      </c>
      <c r="JG218" s="25">
        <f t="shared" si="3334"/>
        <v>220875</v>
      </c>
      <c r="JH218" s="25">
        <f t="shared" si="3330"/>
        <v>220875</v>
      </c>
      <c r="JI218" s="25">
        <f t="shared" si="3331"/>
        <v>220875</v>
      </c>
      <c r="JJ218" s="25">
        <f t="shared" si="2916"/>
        <v>231325</v>
      </c>
      <c r="JK218" s="25">
        <f t="shared" si="2917"/>
        <v>0</v>
      </c>
      <c r="JL218" s="25">
        <f t="shared" si="2912"/>
        <v>0</v>
      </c>
      <c r="JM218" s="25">
        <f t="shared" si="2913"/>
        <v>0</v>
      </c>
      <c r="JN218" s="25">
        <f t="shared" si="3459"/>
        <v>0</v>
      </c>
      <c r="JO218" s="25">
        <f t="shared" si="3460"/>
        <v>0</v>
      </c>
      <c r="JP218" s="25">
        <f t="shared" si="3461"/>
        <v>0</v>
      </c>
      <c r="JQ218" s="25">
        <f t="shared" si="3462"/>
        <v>0</v>
      </c>
      <c r="JR218" s="25">
        <f t="shared" si="3463"/>
        <v>0</v>
      </c>
      <c r="JS218" s="28">
        <f t="shared" si="2952"/>
        <v>0</v>
      </c>
      <c r="JT218" s="39">
        <f t="shared" si="2301"/>
        <v>0</v>
      </c>
      <c r="JU218" s="39">
        <f t="shared" si="2302"/>
        <v>0</v>
      </c>
      <c r="JV218" s="39">
        <f t="shared" si="2303"/>
        <v>0</v>
      </c>
      <c r="JW218" s="39">
        <f t="shared" si="2304"/>
        <v>0</v>
      </c>
      <c r="JX218" s="39">
        <f t="shared" si="2305"/>
        <v>0</v>
      </c>
      <c r="JY218" s="39">
        <f t="shared" si="2306"/>
        <v>0</v>
      </c>
      <c r="JZ218" s="39">
        <f t="shared" si="2307"/>
        <v>0</v>
      </c>
      <c r="KA218" s="39">
        <f t="shared" si="2308"/>
        <v>0</v>
      </c>
      <c r="KB218" s="39">
        <f t="shared" si="2309"/>
        <v>0</v>
      </c>
      <c r="KC218" s="39">
        <f t="shared" si="2310"/>
        <v>0</v>
      </c>
      <c r="KD218" s="39">
        <f t="shared" si="2311"/>
        <v>0</v>
      </c>
      <c r="KE218" s="39">
        <f t="shared" si="2312"/>
        <v>0</v>
      </c>
      <c r="KF218" s="39">
        <f t="shared" si="2313"/>
        <v>0</v>
      </c>
      <c r="KG218" s="39">
        <f t="shared" si="2314"/>
        <v>0</v>
      </c>
      <c r="KH218" s="30">
        <f t="shared" si="2315"/>
        <v>0</v>
      </c>
      <c r="KI218" s="30">
        <f t="shared" si="2316"/>
        <v>0</v>
      </c>
      <c r="KJ218" s="30">
        <f t="shared" si="2317"/>
        <v>0</v>
      </c>
      <c r="KK218" s="30">
        <f t="shared" si="2318"/>
        <v>0</v>
      </c>
      <c r="KL218" s="30">
        <f t="shared" si="2319"/>
        <v>0</v>
      </c>
      <c r="KM218" s="30">
        <f t="shared" si="2320"/>
        <v>150</v>
      </c>
      <c r="KN218" s="30">
        <f t="shared" si="2321"/>
        <v>150</v>
      </c>
      <c r="KO218" s="30">
        <f t="shared" si="2322"/>
        <v>150</v>
      </c>
      <c r="KP218" s="30">
        <f t="shared" si="2323"/>
        <v>150</v>
      </c>
      <c r="KQ218" s="30">
        <f t="shared" si="2324"/>
        <v>150</v>
      </c>
      <c r="KR218" s="30">
        <f t="shared" si="2325"/>
        <v>150</v>
      </c>
      <c r="KS218" s="30">
        <f t="shared" si="2326"/>
        <v>150</v>
      </c>
      <c r="KT218" s="30">
        <f t="shared" si="2327"/>
        <v>150</v>
      </c>
      <c r="KU218" s="30">
        <f t="shared" si="2328"/>
        <v>150</v>
      </c>
      <c r="KV218" s="30">
        <f t="shared" si="2329"/>
        <v>150</v>
      </c>
      <c r="KW218" s="30">
        <f t="shared" si="2330"/>
        <v>150</v>
      </c>
      <c r="KX218" s="30">
        <f t="shared" si="2331"/>
        <v>150</v>
      </c>
      <c r="KY218" s="30">
        <f t="shared" si="2332"/>
        <v>153.66666666666666</v>
      </c>
      <c r="KZ218" s="30">
        <f t="shared" si="2333"/>
        <v>155</v>
      </c>
      <c r="LA218" s="30">
        <f t="shared" si="2334"/>
        <v>155</v>
      </c>
      <c r="LB218" s="30">
        <f t="shared" si="2334"/>
        <v>155</v>
      </c>
      <c r="LC218" s="30">
        <f t="shared" si="2334"/>
        <v>155</v>
      </c>
      <c r="LD218" s="30">
        <f t="shared" si="2334"/>
        <v>155</v>
      </c>
      <c r="LE218" s="30">
        <f t="shared" si="2503"/>
        <v>155</v>
      </c>
      <c r="LF218" s="30">
        <f t="shared" si="2503"/>
        <v>155</v>
      </c>
      <c r="LG218" s="30">
        <f t="shared" si="2503"/>
        <v>155</v>
      </c>
      <c r="LH218" s="30">
        <f t="shared" si="2503"/>
        <v>155</v>
      </c>
      <c r="LI218" s="30">
        <f t="shared" si="2503"/>
        <v>155</v>
      </c>
      <c r="LJ218" s="30">
        <f t="shared" si="2747"/>
        <v>155</v>
      </c>
      <c r="LK218" s="30">
        <f t="shared" si="2747"/>
        <v>162.33333333333334</v>
      </c>
      <c r="LL218" s="30">
        <f t="shared" si="2747"/>
        <v>0</v>
      </c>
      <c r="LM218" s="30">
        <f t="shared" si="2747"/>
        <v>0</v>
      </c>
      <c r="LN218" s="30">
        <f t="shared" si="2747"/>
        <v>0</v>
      </c>
      <c r="LO218" s="30">
        <f t="shared" si="2747"/>
        <v>0</v>
      </c>
      <c r="LP218" s="30">
        <f t="shared" si="2747"/>
        <v>0</v>
      </c>
      <c r="LQ218" s="30">
        <f t="shared" si="3332"/>
        <v>0</v>
      </c>
      <c r="LR218" s="30">
        <f t="shared" si="3332"/>
        <v>0</v>
      </c>
      <c r="LS218" s="30">
        <f t="shared" si="3332"/>
        <v>0</v>
      </c>
      <c r="LT218" s="69">
        <f t="shared" si="2953"/>
        <v>0</v>
      </c>
      <c r="LU218" s="40">
        <f t="shared" si="2954"/>
        <v>0</v>
      </c>
      <c r="LV218" s="40">
        <f t="shared" si="2955"/>
        <v>0</v>
      </c>
    </row>
    <row r="219" spans="1:334" x14ac:dyDescent="0.25">
      <c r="A219" s="21">
        <f t="shared" si="3034"/>
        <v>218</v>
      </c>
      <c r="B219" s="22" t="s">
        <v>109</v>
      </c>
      <c r="C219" s="21" t="s">
        <v>634</v>
      </c>
      <c r="D219" s="22" t="s">
        <v>7</v>
      </c>
      <c r="E219" s="23" t="s">
        <v>1426</v>
      </c>
      <c r="F219" s="21" t="s">
        <v>1427</v>
      </c>
      <c r="G219" s="23" t="s">
        <v>1449</v>
      </c>
      <c r="H219" s="24" t="s">
        <v>289</v>
      </c>
      <c r="I219" s="21" t="s">
        <v>196</v>
      </c>
      <c r="J219" s="94">
        <v>42775</v>
      </c>
      <c r="K219" s="94">
        <v>43686</v>
      </c>
      <c r="L219" s="21" t="s">
        <v>275</v>
      </c>
      <c r="M219" s="51">
        <v>853</v>
      </c>
      <c r="N219" s="51">
        <v>1425</v>
      </c>
      <c r="O219" s="26">
        <v>0.15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39"/>
      <c r="Z219" s="39"/>
      <c r="AA219" s="23"/>
      <c r="AB219" s="23"/>
      <c r="AC219" s="23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25"/>
      <c r="AV219" s="25"/>
      <c r="AW219" s="25"/>
      <c r="AX219" s="25"/>
      <c r="AY219" s="25"/>
      <c r="AZ219" s="25"/>
      <c r="BA219" s="25"/>
      <c r="BB219" s="25"/>
      <c r="BC219" s="25"/>
      <c r="BD219" s="75"/>
      <c r="BE219" s="75"/>
      <c r="BF219" s="75"/>
      <c r="BG219" s="75"/>
      <c r="BH219" s="75"/>
      <c r="BI219" s="75"/>
      <c r="BJ219" s="75">
        <v>286873.48</v>
      </c>
      <c r="BK219" s="75">
        <v>567132</v>
      </c>
      <c r="BL219" s="75">
        <v>360995.21</v>
      </c>
      <c r="BM219" s="75">
        <v>182327.94</v>
      </c>
      <c r="BN219" s="75">
        <v>356966.65</v>
      </c>
      <c r="BO219" s="75">
        <v>428915.28</v>
      </c>
      <c r="BP219" s="28">
        <f t="shared" si="2950"/>
        <v>332301.27</v>
      </c>
      <c r="BQ219" s="29">
        <f t="shared" ref="BQ219" si="3464">+P219/$M219</f>
        <v>0</v>
      </c>
      <c r="BR219" s="29">
        <f t="shared" ref="BR219" si="3465">+Q219/$M219</f>
        <v>0</v>
      </c>
      <c r="BS219" s="29">
        <f t="shared" ref="BS219" si="3466">+R219/$M219</f>
        <v>0</v>
      </c>
      <c r="BT219" s="29">
        <f t="shared" ref="BT219" si="3467">+S219/$M219</f>
        <v>0</v>
      </c>
      <c r="BU219" s="29">
        <f t="shared" ref="BU219" si="3468">+T219/$M219</f>
        <v>0</v>
      </c>
      <c r="BV219" s="29">
        <f t="shared" ref="BV219" si="3469">+U219/$M219</f>
        <v>0</v>
      </c>
      <c r="BW219" s="29">
        <f t="shared" ref="BW219" si="3470">+V219/$M219</f>
        <v>0</v>
      </c>
      <c r="BX219" s="29">
        <f t="shared" ref="BX219" si="3471">+W219/$M219</f>
        <v>0</v>
      </c>
      <c r="BY219" s="29">
        <f t="shared" ref="BY219" si="3472">+X219/$M219</f>
        <v>0</v>
      </c>
      <c r="BZ219" s="29">
        <f t="shared" ref="BZ219" si="3473">+Y219/$M219</f>
        <v>0</v>
      </c>
      <c r="CA219" s="29">
        <f t="shared" ref="CA219" si="3474">+Z219/$M219</f>
        <v>0</v>
      </c>
      <c r="CB219" s="29">
        <f t="shared" ref="CB219" si="3475">+AA219/$M219</f>
        <v>0</v>
      </c>
      <c r="CC219" s="29">
        <f t="shared" ref="CC219" si="3476">+AB219/$M219</f>
        <v>0</v>
      </c>
      <c r="CD219" s="29">
        <f t="shared" ref="CD219" si="3477">+AC219/$M219</f>
        <v>0</v>
      </c>
      <c r="CE219" s="29">
        <f t="shared" ref="CE219" si="3478">+AD219/$M219</f>
        <v>0</v>
      </c>
      <c r="CF219" s="29">
        <f t="shared" ref="CF219" si="3479">+AE219/$M219</f>
        <v>0</v>
      </c>
      <c r="CG219" s="29">
        <f t="shared" ref="CG219" si="3480">+AF219/$M219</f>
        <v>0</v>
      </c>
      <c r="CH219" s="29">
        <f t="shared" ref="CH219" si="3481">+AG219/$M219</f>
        <v>0</v>
      </c>
      <c r="CI219" s="29">
        <f t="shared" ref="CI219" si="3482">+AH219/$M219</f>
        <v>0</v>
      </c>
      <c r="CJ219" s="29">
        <f t="shared" ref="CJ219" si="3483">+AI219/$M219</f>
        <v>0</v>
      </c>
      <c r="CK219" s="29">
        <f t="shared" ref="CK219" si="3484">+AJ219/$M219</f>
        <v>0</v>
      </c>
      <c r="CL219" s="29">
        <f t="shared" ref="CL219" si="3485">+AK219/$M219</f>
        <v>0</v>
      </c>
      <c r="CM219" s="29">
        <f t="shared" ref="CM219" si="3486">+AL219/$M219</f>
        <v>0</v>
      </c>
      <c r="CN219" s="29">
        <f t="shared" ref="CN219" si="3487">+AM219/$M219</f>
        <v>0</v>
      </c>
      <c r="CO219" s="29">
        <f t="shared" ref="CO219" si="3488">+AN219/$M219</f>
        <v>0</v>
      </c>
      <c r="CP219" s="29">
        <f t="shared" ref="CP219" si="3489">+AO219/$M219</f>
        <v>0</v>
      </c>
      <c r="CQ219" s="29">
        <f t="shared" ref="CQ219" si="3490">+AP219/$M219</f>
        <v>0</v>
      </c>
      <c r="CR219" s="29">
        <f t="shared" ref="CR219:DD219" si="3491">+AQ219/$M219</f>
        <v>0</v>
      </c>
      <c r="CS219" s="29">
        <f t="shared" si="3491"/>
        <v>0</v>
      </c>
      <c r="CT219" s="29">
        <f t="shared" si="3491"/>
        <v>0</v>
      </c>
      <c r="CU219" s="29">
        <f t="shared" si="3491"/>
        <v>0</v>
      </c>
      <c r="CV219" s="29">
        <f t="shared" si="3491"/>
        <v>0</v>
      </c>
      <c r="CW219" s="29">
        <f t="shared" si="3491"/>
        <v>0</v>
      </c>
      <c r="CX219" s="29">
        <f t="shared" si="3491"/>
        <v>0</v>
      </c>
      <c r="CY219" s="29">
        <f t="shared" si="3491"/>
        <v>0</v>
      </c>
      <c r="CZ219" s="29">
        <f t="shared" si="3491"/>
        <v>0</v>
      </c>
      <c r="DA219" s="29">
        <f t="shared" si="3491"/>
        <v>0</v>
      </c>
      <c r="DB219" s="29">
        <f t="shared" si="3491"/>
        <v>0</v>
      </c>
      <c r="DC219" s="29">
        <f t="shared" si="3491"/>
        <v>0</v>
      </c>
      <c r="DD219" s="29">
        <f t="shared" si="3491"/>
        <v>0</v>
      </c>
      <c r="DE219" s="29">
        <f t="shared" ref="DE219" si="3492">+BD219/$M219</f>
        <v>0</v>
      </c>
      <c r="DF219" s="29">
        <f t="shared" ref="DF219" si="3493">+BE219/$M219</f>
        <v>0</v>
      </c>
      <c r="DG219" s="29">
        <f t="shared" ref="DG219" si="3494">+BF219/$M219</f>
        <v>0</v>
      </c>
      <c r="DH219" s="29">
        <f t="shared" ref="DH219" si="3495">+BG219/$M219</f>
        <v>0</v>
      </c>
      <c r="DI219" s="29">
        <f t="shared" ref="DI219" si="3496">+BH219/$M219</f>
        <v>0</v>
      </c>
      <c r="DJ219" s="29">
        <f t="shared" ref="DJ219" si="3497">+BI219/$M219</f>
        <v>0</v>
      </c>
      <c r="DK219" s="29">
        <f t="shared" ref="DK219:DP219" si="3498">+BJ219/$M219</f>
        <v>336.31123094958969</v>
      </c>
      <c r="DL219" s="29">
        <f t="shared" si="3498"/>
        <v>664.86752637749123</v>
      </c>
      <c r="DM219" s="29">
        <f t="shared" si="3498"/>
        <v>423.20657678780776</v>
      </c>
      <c r="DN219" s="29">
        <f t="shared" si="3498"/>
        <v>213.74905041031653</v>
      </c>
      <c r="DO219" s="29">
        <f t="shared" si="3498"/>
        <v>418.48376318874563</v>
      </c>
      <c r="DP219" s="29">
        <f t="shared" si="3498"/>
        <v>502.83151230949591</v>
      </c>
      <c r="DQ219" s="105">
        <f t="shared" ref="DQ219" si="3499">+BP219/M219</f>
        <v>389.56772567409149</v>
      </c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39"/>
      <c r="EH219" s="39"/>
      <c r="EI219" s="39"/>
      <c r="EJ219" s="51"/>
      <c r="EK219" s="51"/>
      <c r="EL219" s="51"/>
      <c r="EM219" s="51"/>
      <c r="EN219" s="51"/>
      <c r="EO219" s="51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>
        <v>228000</v>
      </c>
      <c r="FM219" s="25">
        <v>228000</v>
      </c>
      <c r="FN219" s="25">
        <v>228000</v>
      </c>
      <c r="FO219" s="25">
        <v>228000</v>
      </c>
      <c r="FP219" s="25">
        <v>228000</v>
      </c>
      <c r="FQ219" s="75">
        <v>228000</v>
      </c>
      <c r="FR219" s="28">
        <f t="shared" si="2951"/>
        <v>228000</v>
      </c>
      <c r="FS219" s="39"/>
      <c r="FT219" s="39"/>
      <c r="FU219" s="39"/>
      <c r="FV219" s="39"/>
      <c r="FW219" s="39"/>
      <c r="FX219" s="39"/>
      <c r="FY219" s="39"/>
      <c r="FZ219" s="39"/>
      <c r="GA219" s="39"/>
      <c r="GB219" s="39"/>
      <c r="GC219" s="39"/>
      <c r="GD219" s="39"/>
      <c r="GE219" s="39"/>
      <c r="GF219" s="39"/>
      <c r="GG219" s="39"/>
      <c r="GH219" s="39"/>
      <c r="GI219" s="51"/>
      <c r="GJ219" s="51"/>
      <c r="GK219" s="51"/>
      <c r="GL219" s="51"/>
      <c r="GM219" s="51"/>
      <c r="GN219" s="51"/>
      <c r="GO219" s="51"/>
      <c r="GP219" s="51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  <c r="HA219" s="25"/>
      <c r="HB219" s="25"/>
      <c r="HC219" s="75">
        <v>0</v>
      </c>
      <c r="HD219" s="75">
        <v>0</v>
      </c>
      <c r="HE219" s="75">
        <v>0</v>
      </c>
      <c r="HF219" s="75">
        <v>0</v>
      </c>
      <c r="HG219" s="75">
        <v>0</v>
      </c>
      <c r="HH219" s="75">
        <v>0</v>
      </c>
      <c r="HI219" s="75">
        <v>0</v>
      </c>
      <c r="HJ219" s="75">
        <v>0</v>
      </c>
      <c r="HK219" s="75">
        <v>0</v>
      </c>
      <c r="HL219" s="75">
        <v>0</v>
      </c>
      <c r="HM219" s="75">
        <v>0</v>
      </c>
      <c r="HN219" s="75">
        <v>0</v>
      </c>
      <c r="HO219" s="75">
        <v>0</v>
      </c>
      <c r="HP219" s="75">
        <v>0</v>
      </c>
      <c r="HQ219" s="75">
        <v>0</v>
      </c>
      <c r="HR219" s="75">
        <v>0</v>
      </c>
      <c r="HS219" s="51">
        <f t="shared" ref="HS219" si="3500">+DR219+FS219</f>
        <v>0</v>
      </c>
      <c r="HT219" s="51">
        <f t="shared" ref="HT219" si="3501">+DS219+FT219</f>
        <v>0</v>
      </c>
      <c r="HU219" s="51">
        <f t="shared" ref="HU219" si="3502">+DT219+FU219</f>
        <v>0</v>
      </c>
      <c r="HV219" s="51">
        <f t="shared" ref="HV219" si="3503">+DU219+FV219</f>
        <v>0</v>
      </c>
      <c r="HW219" s="51">
        <f t="shared" ref="HW219" si="3504">+DV219+FW219</f>
        <v>0</v>
      </c>
      <c r="HX219" s="51">
        <f t="shared" ref="HX219" si="3505">+DW219+FX219</f>
        <v>0</v>
      </c>
      <c r="HY219" s="51">
        <f t="shared" ref="HY219" si="3506">+DX219+FY219</f>
        <v>0</v>
      </c>
      <c r="HZ219" s="51">
        <f t="shared" ref="HZ219" si="3507">+DY219+FZ219</f>
        <v>0</v>
      </c>
      <c r="IA219" s="51">
        <f t="shared" ref="IA219" si="3508">+DZ219+GA219</f>
        <v>0</v>
      </c>
      <c r="IB219" s="51">
        <f t="shared" ref="IB219" si="3509">+EA219+GB219</f>
        <v>0</v>
      </c>
      <c r="IC219" s="51">
        <f t="shared" ref="IC219" si="3510">+EB219+GC219</f>
        <v>0</v>
      </c>
      <c r="ID219" s="51">
        <f t="shared" ref="ID219" si="3511">+EC219+GD219</f>
        <v>0</v>
      </c>
      <c r="IE219" s="51">
        <f t="shared" ref="IE219" si="3512">+ED219+GE219</f>
        <v>0</v>
      </c>
      <c r="IF219" s="51">
        <f t="shared" ref="IF219" si="3513">+EE219+GF219</f>
        <v>0</v>
      </c>
      <c r="IG219" s="51">
        <f t="shared" ref="IG219" si="3514">+EF219+GG219</f>
        <v>0</v>
      </c>
      <c r="IH219" s="51">
        <f t="shared" ref="IH219" si="3515">+EG219+GH219</f>
        <v>0</v>
      </c>
      <c r="II219" s="51">
        <f t="shared" ref="II219" si="3516">+EH219+GI219</f>
        <v>0</v>
      </c>
      <c r="IJ219" s="51">
        <f t="shared" ref="IJ219" si="3517">+EI219+GJ219</f>
        <v>0</v>
      </c>
      <c r="IK219" s="51">
        <f t="shared" ref="IK219" si="3518">+EJ219+GK219</f>
        <v>0</v>
      </c>
      <c r="IL219" s="51">
        <f t="shared" ref="IL219" si="3519">+EK219+GL219</f>
        <v>0</v>
      </c>
      <c r="IM219" s="51">
        <f t="shared" ref="IM219" si="3520">+EL219+GM219</f>
        <v>0</v>
      </c>
      <c r="IN219" s="51">
        <f t="shared" ref="IN219" si="3521">+EM219+GN219</f>
        <v>0</v>
      </c>
      <c r="IO219" s="51">
        <f t="shared" ref="IO219" si="3522">+EN219+GO219</f>
        <v>0</v>
      </c>
      <c r="IP219" s="51">
        <f t="shared" ref="IP219" si="3523">+EO219+GP219</f>
        <v>0</v>
      </c>
      <c r="IQ219" s="51">
        <f t="shared" ref="IQ219" si="3524">+EP219+GQ219</f>
        <v>0</v>
      </c>
      <c r="IR219" s="51">
        <f t="shared" ref="IR219" si="3525">+EQ219+GR219</f>
        <v>0</v>
      </c>
      <c r="IS219" s="51">
        <f t="shared" ref="IS219" si="3526">+ER219+GS219</f>
        <v>0</v>
      </c>
      <c r="IT219" s="51">
        <f t="shared" ref="IT219" si="3527">+ES219+GT219</f>
        <v>0</v>
      </c>
      <c r="IU219" s="51">
        <f t="shared" ref="IU219" si="3528">+ET219+GU219</f>
        <v>0</v>
      </c>
      <c r="IV219" s="51">
        <f t="shared" ref="IV219" si="3529">+EU219+GV219</f>
        <v>0</v>
      </c>
      <c r="IW219" s="51">
        <f t="shared" ref="IW219" si="3530">+EV219+GW219</f>
        <v>0</v>
      </c>
      <c r="IX219" s="25">
        <f t="shared" ref="IX219" si="3531">+EW219+GX219</f>
        <v>0</v>
      </c>
      <c r="IY219" s="25">
        <f t="shared" ref="IY219" si="3532">+EX219+GY219</f>
        <v>0</v>
      </c>
      <c r="IZ219" s="25">
        <f t="shared" ref="IZ219" si="3533">+EY219+GZ219</f>
        <v>0</v>
      </c>
      <c r="JA219" s="25">
        <f t="shared" ref="JA219" si="3534">+EZ219+HA219</f>
        <v>0</v>
      </c>
      <c r="JB219" s="25">
        <f t="shared" ref="JB219" si="3535">+FA219+HB219</f>
        <v>0</v>
      </c>
      <c r="JC219" s="25">
        <f t="shared" ref="JC219" si="3536">+FB219+HC219</f>
        <v>0</v>
      </c>
      <c r="JD219" s="25">
        <f t="shared" ref="JD219" si="3537">+FC219+HD219</f>
        <v>0</v>
      </c>
      <c r="JE219" s="25">
        <f t="shared" ref="JE219" si="3538">+FD219+HE219</f>
        <v>0</v>
      </c>
      <c r="JF219" s="25">
        <f t="shared" ref="JF219" si="3539">+FE219+HF219</f>
        <v>0</v>
      </c>
      <c r="JG219" s="25">
        <f t="shared" ref="JG219" si="3540">+FF219+HG219</f>
        <v>0</v>
      </c>
      <c r="JH219" s="25">
        <f t="shared" ref="JH219" si="3541">+FG219+HH219</f>
        <v>0</v>
      </c>
      <c r="JI219" s="25">
        <f t="shared" ref="JI219" si="3542">+FH219+HI219</f>
        <v>0</v>
      </c>
      <c r="JJ219" s="25">
        <f t="shared" ref="JJ219" si="3543">+FI219+HJ219</f>
        <v>0</v>
      </c>
      <c r="JK219" s="25">
        <f t="shared" ref="JK219" si="3544">+FJ219+HK219</f>
        <v>0</v>
      </c>
      <c r="JL219" s="25">
        <f t="shared" ref="JL219" si="3545">+FK219+HL219</f>
        <v>0</v>
      </c>
      <c r="JM219" s="25">
        <f>+FL219+HM219</f>
        <v>228000</v>
      </c>
      <c r="JN219" s="25">
        <f t="shared" si="3459"/>
        <v>228000</v>
      </c>
      <c r="JO219" s="25">
        <f t="shared" si="3460"/>
        <v>228000</v>
      </c>
      <c r="JP219" s="25">
        <f t="shared" si="3461"/>
        <v>228000</v>
      </c>
      <c r="JQ219" s="25">
        <f t="shared" si="3462"/>
        <v>228000</v>
      </c>
      <c r="JR219" s="25">
        <f t="shared" si="3463"/>
        <v>228000</v>
      </c>
      <c r="JS219" s="28">
        <f t="shared" si="2952"/>
        <v>228000</v>
      </c>
      <c r="JT219" s="39">
        <f t="shared" ref="JT219" si="3546">+HS219/$N219</f>
        <v>0</v>
      </c>
      <c r="JU219" s="39">
        <f t="shared" ref="JU219" si="3547">+HT219/$N219</f>
        <v>0</v>
      </c>
      <c r="JV219" s="39">
        <f t="shared" ref="JV219" si="3548">+HU219/$N219</f>
        <v>0</v>
      </c>
      <c r="JW219" s="39">
        <f t="shared" ref="JW219" si="3549">+HV219/$N219</f>
        <v>0</v>
      </c>
      <c r="JX219" s="39">
        <f t="shared" ref="JX219" si="3550">+HW219/$N219</f>
        <v>0</v>
      </c>
      <c r="JY219" s="39">
        <f t="shared" ref="JY219" si="3551">+HX219/$N219</f>
        <v>0</v>
      </c>
      <c r="JZ219" s="39">
        <f t="shared" ref="JZ219" si="3552">+HY219/$N219</f>
        <v>0</v>
      </c>
      <c r="KA219" s="39">
        <f t="shared" ref="KA219" si="3553">+HZ219/$N219</f>
        <v>0</v>
      </c>
      <c r="KB219" s="39">
        <f t="shared" ref="KB219" si="3554">+IA219/$N219</f>
        <v>0</v>
      </c>
      <c r="KC219" s="39">
        <f t="shared" ref="KC219" si="3555">+IB219/$N219</f>
        <v>0</v>
      </c>
      <c r="KD219" s="39">
        <f t="shared" ref="KD219" si="3556">+IC219/$N219</f>
        <v>0</v>
      </c>
      <c r="KE219" s="39">
        <f t="shared" ref="KE219" si="3557">+ID219/$N219</f>
        <v>0</v>
      </c>
      <c r="KF219" s="39">
        <f t="shared" ref="KF219" si="3558">+IE219/$N219</f>
        <v>0</v>
      </c>
      <c r="KG219" s="39">
        <f t="shared" ref="KG219" si="3559">+IF219/$N219</f>
        <v>0</v>
      </c>
      <c r="KH219" s="30">
        <f t="shared" ref="KH219" si="3560">+IG219/$N219</f>
        <v>0</v>
      </c>
      <c r="KI219" s="30">
        <f t="shared" ref="KI219" si="3561">+IH219/$N219</f>
        <v>0</v>
      </c>
      <c r="KJ219" s="30">
        <f t="shared" ref="KJ219" si="3562">+II219/$N219</f>
        <v>0</v>
      </c>
      <c r="KK219" s="30">
        <f t="shared" ref="KK219" si="3563">+IJ219/$N219</f>
        <v>0</v>
      </c>
      <c r="KL219" s="30">
        <f t="shared" ref="KL219" si="3564">+IK219/$N219</f>
        <v>0</v>
      </c>
      <c r="KM219" s="30">
        <f t="shared" ref="KM219" si="3565">+IL219/$N219</f>
        <v>0</v>
      </c>
      <c r="KN219" s="30">
        <f t="shared" ref="KN219" si="3566">+IM219/$N219</f>
        <v>0</v>
      </c>
      <c r="KO219" s="30">
        <f t="shared" ref="KO219" si="3567">+IN219/$N219</f>
        <v>0</v>
      </c>
      <c r="KP219" s="30">
        <f t="shared" ref="KP219" si="3568">+IO219/$N219</f>
        <v>0</v>
      </c>
      <c r="KQ219" s="30">
        <f t="shared" ref="KQ219" si="3569">+IP219/$N219</f>
        <v>0</v>
      </c>
      <c r="KR219" s="30">
        <f t="shared" ref="KR219" si="3570">+IQ219/$N219</f>
        <v>0</v>
      </c>
      <c r="KS219" s="30">
        <f t="shared" ref="KS219" si="3571">+IR219/$N219</f>
        <v>0</v>
      </c>
      <c r="KT219" s="30">
        <f t="shared" ref="KT219" si="3572">+IS219/$N219</f>
        <v>0</v>
      </c>
      <c r="KU219" s="30">
        <f t="shared" ref="KU219" si="3573">+IT219/$N219</f>
        <v>0</v>
      </c>
      <c r="KV219" s="30">
        <f t="shared" ref="KV219" si="3574">+IU219/$N219</f>
        <v>0</v>
      </c>
      <c r="KW219" s="30">
        <f t="shared" ref="KW219" si="3575">+IV219/$N219</f>
        <v>0</v>
      </c>
      <c r="KX219" s="30">
        <f t="shared" ref="KX219" si="3576">+IW219/$N219</f>
        <v>0</v>
      </c>
      <c r="KY219" s="30">
        <f t="shared" ref="KY219" si="3577">+IX219/$N219</f>
        <v>0</v>
      </c>
      <c r="KZ219" s="30">
        <f t="shared" ref="KZ219:LI219" si="3578">+IY219/$N219</f>
        <v>0</v>
      </c>
      <c r="LA219" s="30">
        <f t="shared" si="3578"/>
        <v>0</v>
      </c>
      <c r="LB219" s="30">
        <f t="shared" si="3578"/>
        <v>0</v>
      </c>
      <c r="LC219" s="30">
        <f t="shared" si="3578"/>
        <v>0</v>
      </c>
      <c r="LD219" s="30">
        <f t="shared" si="3578"/>
        <v>0</v>
      </c>
      <c r="LE219" s="30">
        <f t="shared" si="3578"/>
        <v>0</v>
      </c>
      <c r="LF219" s="30">
        <f t="shared" si="3578"/>
        <v>0</v>
      </c>
      <c r="LG219" s="30">
        <f t="shared" si="3578"/>
        <v>0</v>
      </c>
      <c r="LH219" s="30">
        <f t="shared" si="3578"/>
        <v>0</v>
      </c>
      <c r="LI219" s="30">
        <f t="shared" si="3578"/>
        <v>0</v>
      </c>
      <c r="LJ219" s="30">
        <f t="shared" ref="LJ219" si="3579">+JI219/$N219</f>
        <v>0</v>
      </c>
      <c r="LK219" s="30">
        <f t="shared" ref="LK219" si="3580">+JJ219/$N219</f>
        <v>0</v>
      </c>
      <c r="LL219" s="30">
        <f t="shared" ref="LL219" si="3581">+JK219/$N219</f>
        <v>0</v>
      </c>
      <c r="LM219" s="30">
        <f t="shared" ref="LM219" si="3582">+JL219/$N219</f>
        <v>0</v>
      </c>
      <c r="LN219" s="30">
        <f t="shared" ref="LN219:LS219" si="3583">+JM219/$N219</f>
        <v>160</v>
      </c>
      <c r="LO219" s="30">
        <f t="shared" si="3583"/>
        <v>160</v>
      </c>
      <c r="LP219" s="30">
        <f t="shared" si="3583"/>
        <v>160</v>
      </c>
      <c r="LQ219" s="30">
        <f t="shared" si="3583"/>
        <v>160</v>
      </c>
      <c r="LR219" s="30">
        <f t="shared" si="3583"/>
        <v>160</v>
      </c>
      <c r="LS219" s="30">
        <f t="shared" si="3583"/>
        <v>160</v>
      </c>
      <c r="LT219" s="69">
        <f t="shared" si="2953"/>
        <v>160</v>
      </c>
      <c r="LU219" s="40">
        <f t="shared" si="2954"/>
        <v>160</v>
      </c>
      <c r="LV219" s="40">
        <f t="shared" si="2955"/>
        <v>0</v>
      </c>
    </row>
    <row r="220" spans="1:334" x14ac:dyDescent="0.25">
      <c r="A220" s="21">
        <f t="shared" si="3034"/>
        <v>219</v>
      </c>
      <c r="B220" s="22" t="s">
        <v>109</v>
      </c>
      <c r="C220" s="21" t="s">
        <v>635</v>
      </c>
      <c r="D220" s="22" t="s">
        <v>7</v>
      </c>
      <c r="E220" s="23" t="s">
        <v>142</v>
      </c>
      <c r="F220" s="21" t="s">
        <v>1086</v>
      </c>
      <c r="G220" s="32" t="s">
        <v>142</v>
      </c>
      <c r="H220" s="24" t="s">
        <v>289</v>
      </c>
      <c r="I220" s="21" t="s">
        <v>197</v>
      </c>
      <c r="J220" s="94">
        <v>41297</v>
      </c>
      <c r="K220" s="94"/>
      <c r="L220" s="21" t="s">
        <v>275</v>
      </c>
      <c r="M220" s="51">
        <v>584</v>
      </c>
      <c r="N220" s="51">
        <v>975</v>
      </c>
      <c r="O220" s="26">
        <v>0.13</v>
      </c>
      <c r="P220" s="52">
        <v>220762.18</v>
      </c>
      <c r="Q220" s="52">
        <v>191296.27</v>
      </c>
      <c r="R220" s="52">
        <v>230456</v>
      </c>
      <c r="S220" s="52">
        <v>345242.68000000011</v>
      </c>
      <c r="T220" s="51">
        <v>461920.47</v>
      </c>
      <c r="U220" s="51">
        <v>263927</v>
      </c>
      <c r="V220" s="51">
        <v>363339.77000000008</v>
      </c>
      <c r="W220" s="51">
        <v>301020.03000000009</v>
      </c>
      <c r="X220" s="51">
        <v>490545.20999999996</v>
      </c>
      <c r="Y220" s="51">
        <v>0</v>
      </c>
      <c r="Z220" s="51">
        <v>0</v>
      </c>
      <c r="AA220" s="51">
        <v>430124</v>
      </c>
      <c r="AB220" s="51">
        <v>0</v>
      </c>
      <c r="AC220" s="51">
        <v>0</v>
      </c>
      <c r="AD220" s="51">
        <v>0</v>
      </c>
      <c r="AE220" s="51">
        <v>0</v>
      </c>
      <c r="AF220" s="51">
        <v>0</v>
      </c>
      <c r="AG220" s="51">
        <v>0</v>
      </c>
      <c r="AH220" s="51">
        <v>0</v>
      </c>
      <c r="AI220" s="51">
        <v>0</v>
      </c>
      <c r="AJ220" s="51">
        <v>0</v>
      </c>
      <c r="AK220" s="51">
        <v>0</v>
      </c>
      <c r="AL220" s="51">
        <v>0</v>
      </c>
      <c r="AM220" s="51">
        <v>0</v>
      </c>
      <c r="AN220" s="51">
        <v>0</v>
      </c>
      <c r="AO220" s="25">
        <v>0</v>
      </c>
      <c r="AP220" s="25">
        <v>0</v>
      </c>
      <c r="AQ220" s="25">
        <v>0</v>
      </c>
      <c r="AR220" s="25">
        <v>0</v>
      </c>
      <c r="AS220" s="25">
        <v>0</v>
      </c>
      <c r="AT220" s="25">
        <v>0</v>
      </c>
      <c r="AU220" s="25">
        <v>0</v>
      </c>
      <c r="AV220" s="25">
        <v>0</v>
      </c>
      <c r="AW220" s="25">
        <v>0</v>
      </c>
      <c r="AX220" s="25">
        <v>0</v>
      </c>
      <c r="AY220" s="25">
        <v>0</v>
      </c>
      <c r="AZ220" s="25">
        <v>0</v>
      </c>
      <c r="BA220" s="25">
        <v>0</v>
      </c>
      <c r="BB220" s="25">
        <v>0</v>
      </c>
      <c r="BC220" s="25">
        <v>0</v>
      </c>
      <c r="BD220" s="25">
        <v>0</v>
      </c>
      <c r="BE220" s="25">
        <v>0</v>
      </c>
      <c r="BF220" s="25">
        <v>0</v>
      </c>
      <c r="BG220" s="25">
        <v>0</v>
      </c>
      <c r="BH220" s="25">
        <v>0</v>
      </c>
      <c r="BI220" s="25">
        <v>0</v>
      </c>
      <c r="BJ220" s="25">
        <v>0</v>
      </c>
      <c r="BK220" s="25">
        <v>0</v>
      </c>
      <c r="BL220" s="25">
        <v>0</v>
      </c>
      <c r="BM220" s="25">
        <v>0</v>
      </c>
      <c r="BN220" s="25">
        <v>0</v>
      </c>
      <c r="BO220" s="75">
        <v>0</v>
      </c>
      <c r="BP220" s="28">
        <f t="shared" si="2950"/>
        <v>0</v>
      </c>
      <c r="BQ220" s="29">
        <f t="shared" si="2596"/>
        <v>378.01743150684928</v>
      </c>
      <c r="BR220" s="29">
        <f t="shared" si="2597"/>
        <v>327.56210616438352</v>
      </c>
      <c r="BS220" s="29">
        <f t="shared" si="2598"/>
        <v>394.61643835616439</v>
      </c>
      <c r="BT220" s="29">
        <f t="shared" si="2599"/>
        <v>591.16897260273993</v>
      </c>
      <c r="BU220" s="29">
        <f t="shared" si="2600"/>
        <v>790.95970890410956</v>
      </c>
      <c r="BV220" s="29">
        <f t="shared" si="2601"/>
        <v>451.92979452054794</v>
      </c>
      <c r="BW220" s="29">
        <f t="shared" si="2602"/>
        <v>622.15714041095907</v>
      </c>
      <c r="BX220" s="29">
        <f t="shared" si="2603"/>
        <v>515.44525684931523</v>
      </c>
      <c r="BY220" s="29">
        <f t="shared" si="2604"/>
        <v>839.97467465753414</v>
      </c>
      <c r="BZ220" s="29">
        <f t="shared" si="2605"/>
        <v>0</v>
      </c>
      <c r="CA220" s="29">
        <f t="shared" si="2606"/>
        <v>0</v>
      </c>
      <c r="CB220" s="29">
        <f t="shared" si="2607"/>
        <v>736.51369863013701</v>
      </c>
      <c r="CC220" s="29">
        <f t="shared" si="2608"/>
        <v>0</v>
      </c>
      <c r="CD220" s="29">
        <f t="shared" si="2609"/>
        <v>0</v>
      </c>
      <c r="CE220" s="29">
        <f t="shared" si="2610"/>
        <v>0</v>
      </c>
      <c r="CF220" s="29">
        <f t="shared" si="2611"/>
        <v>0</v>
      </c>
      <c r="CG220" s="29">
        <f t="shared" si="2612"/>
        <v>0</v>
      </c>
      <c r="CH220" s="29">
        <f t="shared" si="2613"/>
        <v>0</v>
      </c>
      <c r="CI220" s="29">
        <f t="shared" si="2614"/>
        <v>0</v>
      </c>
      <c r="CJ220" s="29">
        <f t="shared" si="2615"/>
        <v>0</v>
      </c>
      <c r="CK220" s="29">
        <f t="shared" si="2616"/>
        <v>0</v>
      </c>
      <c r="CL220" s="29">
        <f t="shared" si="2617"/>
        <v>0</v>
      </c>
      <c r="CM220" s="29">
        <f t="shared" si="2618"/>
        <v>0</v>
      </c>
      <c r="CN220" s="29">
        <f t="shared" si="2619"/>
        <v>0</v>
      </c>
      <c r="CO220" s="29">
        <f t="shared" si="2620"/>
        <v>0</v>
      </c>
      <c r="CP220" s="29">
        <f t="shared" si="2621"/>
        <v>0</v>
      </c>
      <c r="CQ220" s="29">
        <f t="shared" si="2622"/>
        <v>0</v>
      </c>
      <c r="CR220" s="29">
        <f t="shared" si="2592"/>
        <v>0</v>
      </c>
      <c r="CS220" s="29">
        <f t="shared" si="3185"/>
        <v>0</v>
      </c>
      <c r="CT220" s="29">
        <f t="shared" si="3185"/>
        <v>0</v>
      </c>
      <c r="CU220" s="29">
        <f t="shared" si="3185"/>
        <v>0</v>
      </c>
      <c r="CV220" s="29">
        <f t="shared" si="3185"/>
        <v>0</v>
      </c>
      <c r="CW220" s="29">
        <f t="shared" si="3185"/>
        <v>0</v>
      </c>
      <c r="CX220" s="29">
        <f t="shared" si="3185"/>
        <v>0</v>
      </c>
      <c r="CY220" s="29">
        <f t="shared" si="3185"/>
        <v>0</v>
      </c>
      <c r="CZ220" s="29">
        <f t="shared" si="3185"/>
        <v>0</v>
      </c>
      <c r="DA220" s="29">
        <f t="shared" si="3185"/>
        <v>0</v>
      </c>
      <c r="DB220" s="29">
        <f t="shared" si="3185"/>
        <v>0</v>
      </c>
      <c r="DC220" s="29">
        <f t="shared" si="3185"/>
        <v>0</v>
      </c>
      <c r="DD220" s="29">
        <f t="shared" si="3185"/>
        <v>0</v>
      </c>
      <c r="DE220" s="29">
        <f t="shared" si="2624"/>
        <v>0</v>
      </c>
      <c r="DF220" s="29">
        <f t="shared" si="2625"/>
        <v>0</v>
      </c>
      <c r="DG220" s="29">
        <f t="shared" si="2626"/>
        <v>0</v>
      </c>
      <c r="DH220" s="29">
        <f t="shared" si="2627"/>
        <v>0</v>
      </c>
      <c r="DI220" s="29">
        <f t="shared" si="2628"/>
        <v>0</v>
      </c>
      <c r="DJ220" s="29">
        <f t="shared" si="2629"/>
        <v>0</v>
      </c>
      <c r="DK220" s="29">
        <f t="shared" si="2629"/>
        <v>0</v>
      </c>
      <c r="DL220" s="29">
        <f t="shared" si="2629"/>
        <v>0</v>
      </c>
      <c r="DM220" s="29">
        <f t="shared" si="2629"/>
        <v>0</v>
      </c>
      <c r="DN220" s="29">
        <f t="shared" si="2746"/>
        <v>0</v>
      </c>
      <c r="DO220" s="29">
        <f t="shared" si="2746"/>
        <v>0</v>
      </c>
      <c r="DP220" s="29">
        <f t="shared" si="2746"/>
        <v>0</v>
      </c>
      <c r="DQ220" s="105">
        <f t="shared" si="2630"/>
        <v>0</v>
      </c>
      <c r="DR220" s="51">
        <v>146250</v>
      </c>
      <c r="DS220" s="51">
        <v>146250</v>
      </c>
      <c r="DT220" s="51">
        <v>146250</v>
      </c>
      <c r="DU220" s="51">
        <v>146250</v>
      </c>
      <c r="DV220" s="51">
        <v>146250</v>
      </c>
      <c r="DW220" s="51">
        <v>146250</v>
      </c>
      <c r="DX220" s="51">
        <v>146250</v>
      </c>
      <c r="DY220" s="51">
        <v>146250</v>
      </c>
      <c r="DZ220" s="51">
        <v>150150</v>
      </c>
      <c r="EA220" s="51">
        <v>160875</v>
      </c>
      <c r="EB220" s="51">
        <v>160875</v>
      </c>
      <c r="EC220" s="51">
        <v>160875</v>
      </c>
      <c r="ED220" s="51"/>
      <c r="EE220" s="51">
        <v>0</v>
      </c>
      <c r="EF220" s="51">
        <v>0</v>
      </c>
      <c r="EG220" s="51">
        <v>0</v>
      </c>
      <c r="EH220" s="51">
        <v>0</v>
      </c>
      <c r="EI220" s="51">
        <v>0</v>
      </c>
      <c r="EJ220" s="51">
        <v>0</v>
      </c>
      <c r="EK220" s="51">
        <v>0</v>
      </c>
      <c r="EL220" s="51">
        <v>0</v>
      </c>
      <c r="EM220" s="51">
        <v>0</v>
      </c>
      <c r="EN220" s="51">
        <v>0</v>
      </c>
      <c r="EO220" s="51">
        <v>0</v>
      </c>
      <c r="EP220" s="25">
        <v>0</v>
      </c>
      <c r="EQ220" s="25">
        <v>0</v>
      </c>
      <c r="ER220" s="25">
        <v>0</v>
      </c>
      <c r="ES220" s="25">
        <v>0</v>
      </c>
      <c r="ET220" s="25">
        <v>0</v>
      </c>
      <c r="EU220" s="25">
        <v>0</v>
      </c>
      <c r="EV220" s="25">
        <v>0</v>
      </c>
      <c r="EW220" s="25">
        <v>0</v>
      </c>
      <c r="EX220" s="25">
        <v>0</v>
      </c>
      <c r="EY220" s="25">
        <v>0</v>
      </c>
      <c r="EZ220" s="25">
        <v>0</v>
      </c>
      <c r="FA220" s="25">
        <v>0</v>
      </c>
      <c r="FB220" s="25">
        <v>0</v>
      </c>
      <c r="FC220" s="25">
        <v>0</v>
      </c>
      <c r="FD220" s="25">
        <v>0</v>
      </c>
      <c r="FE220" s="25">
        <v>0</v>
      </c>
      <c r="FF220" s="25">
        <v>0</v>
      </c>
      <c r="FG220" s="25">
        <v>0</v>
      </c>
      <c r="FH220" s="25">
        <v>0</v>
      </c>
      <c r="FI220" s="25">
        <v>0</v>
      </c>
      <c r="FJ220" s="25">
        <v>0</v>
      </c>
      <c r="FK220" s="25">
        <v>0</v>
      </c>
      <c r="FL220" s="25">
        <v>0</v>
      </c>
      <c r="FM220" s="25">
        <v>0</v>
      </c>
      <c r="FN220" s="25">
        <v>0</v>
      </c>
      <c r="FO220" s="25">
        <v>0</v>
      </c>
      <c r="FP220" s="25">
        <v>0</v>
      </c>
      <c r="FQ220" s="75">
        <v>0</v>
      </c>
      <c r="FR220" s="28">
        <f t="shared" si="2951"/>
        <v>0</v>
      </c>
      <c r="FS220" s="51">
        <v>0</v>
      </c>
      <c r="FT220" s="51">
        <v>0</v>
      </c>
      <c r="FU220" s="51">
        <v>0</v>
      </c>
      <c r="FV220" s="51">
        <v>0</v>
      </c>
      <c r="FW220" s="51">
        <v>0</v>
      </c>
      <c r="FX220" s="51">
        <v>0</v>
      </c>
      <c r="FY220" s="51">
        <v>0</v>
      </c>
      <c r="FZ220" s="51">
        <v>0</v>
      </c>
      <c r="GA220" s="51">
        <v>0</v>
      </c>
      <c r="GB220" s="51">
        <v>0</v>
      </c>
      <c r="GC220" s="51">
        <v>0</v>
      </c>
      <c r="GD220" s="51">
        <v>0</v>
      </c>
      <c r="GE220" s="51">
        <v>0</v>
      </c>
      <c r="GF220" s="51">
        <v>0</v>
      </c>
      <c r="GG220" s="51">
        <v>0</v>
      </c>
      <c r="GH220" s="51">
        <v>0</v>
      </c>
      <c r="GI220" s="51">
        <v>0</v>
      </c>
      <c r="GJ220" s="51">
        <v>0</v>
      </c>
      <c r="GK220" s="51">
        <v>0</v>
      </c>
      <c r="GL220" s="51">
        <v>0</v>
      </c>
      <c r="GM220" s="51">
        <v>0</v>
      </c>
      <c r="GN220" s="51">
        <v>0</v>
      </c>
      <c r="GO220" s="51">
        <v>0</v>
      </c>
      <c r="GP220" s="51">
        <v>0</v>
      </c>
      <c r="GQ220" s="25">
        <v>0</v>
      </c>
      <c r="GR220" s="25">
        <v>0</v>
      </c>
      <c r="GS220" s="25">
        <v>0</v>
      </c>
      <c r="GT220" s="25">
        <v>0</v>
      </c>
      <c r="GU220" s="25">
        <v>0</v>
      </c>
      <c r="GV220" s="25">
        <v>0</v>
      </c>
      <c r="GW220" s="25">
        <v>0</v>
      </c>
      <c r="GX220" s="25">
        <v>0</v>
      </c>
      <c r="GY220" s="25">
        <v>0</v>
      </c>
      <c r="GZ220" s="25">
        <v>0</v>
      </c>
      <c r="HA220" s="25">
        <v>0</v>
      </c>
      <c r="HB220" s="25">
        <v>0</v>
      </c>
      <c r="HC220" s="75">
        <v>0</v>
      </c>
      <c r="HD220" s="75">
        <v>0</v>
      </c>
      <c r="HE220" s="75">
        <v>0</v>
      </c>
      <c r="HF220" s="75">
        <v>0</v>
      </c>
      <c r="HG220" s="75">
        <v>0</v>
      </c>
      <c r="HH220" s="75">
        <v>0</v>
      </c>
      <c r="HI220" s="75">
        <v>0</v>
      </c>
      <c r="HJ220" s="75">
        <v>0</v>
      </c>
      <c r="HK220" s="75">
        <v>0</v>
      </c>
      <c r="HL220" s="75">
        <v>0</v>
      </c>
      <c r="HM220" s="75">
        <v>0</v>
      </c>
      <c r="HN220" s="75">
        <v>0</v>
      </c>
      <c r="HO220" s="75">
        <v>0</v>
      </c>
      <c r="HP220" s="75">
        <v>0</v>
      </c>
      <c r="HQ220" s="75">
        <v>0</v>
      </c>
      <c r="HR220" s="75">
        <v>0</v>
      </c>
      <c r="HS220" s="51">
        <f t="shared" si="2470"/>
        <v>146250</v>
      </c>
      <c r="HT220" s="51">
        <f t="shared" si="2471"/>
        <v>146250</v>
      </c>
      <c r="HU220" s="51">
        <f t="shared" si="2472"/>
        <v>146250</v>
      </c>
      <c r="HV220" s="51">
        <f t="shared" si="2473"/>
        <v>146250</v>
      </c>
      <c r="HW220" s="51">
        <f t="shared" si="2474"/>
        <v>146250</v>
      </c>
      <c r="HX220" s="51">
        <f t="shared" si="2475"/>
        <v>146250</v>
      </c>
      <c r="HY220" s="51">
        <f t="shared" si="2476"/>
        <v>146250</v>
      </c>
      <c r="HZ220" s="51">
        <f t="shared" si="2477"/>
        <v>146250</v>
      </c>
      <c r="IA220" s="51">
        <f t="shared" si="2478"/>
        <v>150150</v>
      </c>
      <c r="IB220" s="51">
        <f t="shared" si="2479"/>
        <v>160875</v>
      </c>
      <c r="IC220" s="51">
        <f t="shared" si="2480"/>
        <v>160875</v>
      </c>
      <c r="ID220" s="51">
        <f t="shared" si="2481"/>
        <v>160875</v>
      </c>
      <c r="IE220" s="51">
        <f t="shared" si="2482"/>
        <v>0</v>
      </c>
      <c r="IF220" s="51">
        <f t="shared" si="2483"/>
        <v>0</v>
      </c>
      <c r="IG220" s="51">
        <f t="shared" si="2484"/>
        <v>0</v>
      </c>
      <c r="IH220" s="51">
        <f t="shared" si="2485"/>
        <v>0</v>
      </c>
      <c r="II220" s="51">
        <f t="shared" si="2486"/>
        <v>0</v>
      </c>
      <c r="IJ220" s="51">
        <f t="shared" si="2487"/>
        <v>0</v>
      </c>
      <c r="IK220" s="51">
        <f t="shared" si="2488"/>
        <v>0</v>
      </c>
      <c r="IL220" s="51">
        <f t="shared" si="2489"/>
        <v>0</v>
      </c>
      <c r="IM220" s="51">
        <f t="shared" si="2490"/>
        <v>0</v>
      </c>
      <c r="IN220" s="51">
        <f t="shared" si="2491"/>
        <v>0</v>
      </c>
      <c r="IO220" s="51">
        <f t="shared" si="2492"/>
        <v>0</v>
      </c>
      <c r="IP220" s="51">
        <f t="shared" si="2493"/>
        <v>0</v>
      </c>
      <c r="IQ220" s="51">
        <f t="shared" si="3335"/>
        <v>0</v>
      </c>
      <c r="IR220" s="51">
        <f t="shared" si="3336"/>
        <v>0</v>
      </c>
      <c r="IS220" s="51">
        <f t="shared" si="2914"/>
        <v>0</v>
      </c>
      <c r="IT220" s="51">
        <f t="shared" si="2915"/>
        <v>0</v>
      </c>
      <c r="IU220" s="51">
        <f t="shared" si="2342"/>
        <v>0</v>
      </c>
      <c r="IV220" s="51">
        <f t="shared" si="2343"/>
        <v>0</v>
      </c>
      <c r="IW220" s="51">
        <f t="shared" si="3326"/>
        <v>0</v>
      </c>
      <c r="IX220" s="25">
        <f t="shared" si="2344"/>
        <v>0</v>
      </c>
      <c r="IY220" s="25">
        <f t="shared" si="3327"/>
        <v>0</v>
      </c>
      <c r="IZ220" s="25">
        <f t="shared" si="3328"/>
        <v>0</v>
      </c>
      <c r="JA220" s="25">
        <f t="shared" si="3329"/>
        <v>0</v>
      </c>
      <c r="JB220" s="25">
        <f t="shared" si="2498"/>
        <v>0</v>
      </c>
      <c r="JC220" s="25">
        <f t="shared" si="2499"/>
        <v>0</v>
      </c>
      <c r="JD220" s="25">
        <f t="shared" si="3035"/>
        <v>0</v>
      </c>
      <c r="JE220" s="25">
        <f t="shared" si="3036"/>
        <v>0</v>
      </c>
      <c r="JF220" s="25">
        <f t="shared" si="3333"/>
        <v>0</v>
      </c>
      <c r="JG220" s="25">
        <f t="shared" si="3334"/>
        <v>0</v>
      </c>
      <c r="JH220" s="25">
        <f t="shared" si="3330"/>
        <v>0</v>
      </c>
      <c r="JI220" s="25">
        <f t="shared" si="3331"/>
        <v>0</v>
      </c>
      <c r="JJ220" s="25">
        <f t="shared" si="2916"/>
        <v>0</v>
      </c>
      <c r="JK220" s="25">
        <f t="shared" si="2917"/>
        <v>0</v>
      </c>
      <c r="JL220" s="25">
        <f t="shared" ref="JL220:JL265" si="3584">+FK220+HL220</f>
        <v>0</v>
      </c>
      <c r="JM220" s="25">
        <f t="shared" ref="JM220:JM265" si="3585">+FL220+HM220</f>
        <v>0</v>
      </c>
      <c r="JN220" s="25">
        <f t="shared" si="3459"/>
        <v>0</v>
      </c>
      <c r="JO220" s="25">
        <f t="shared" si="3460"/>
        <v>0</v>
      </c>
      <c r="JP220" s="25">
        <f t="shared" si="3461"/>
        <v>0</v>
      </c>
      <c r="JQ220" s="25">
        <f t="shared" si="3462"/>
        <v>0</v>
      </c>
      <c r="JR220" s="25">
        <f t="shared" si="3463"/>
        <v>0</v>
      </c>
      <c r="JS220" s="28">
        <f t="shared" si="2952"/>
        <v>0</v>
      </c>
      <c r="JT220" s="30">
        <f t="shared" si="2301"/>
        <v>150</v>
      </c>
      <c r="JU220" s="30">
        <f t="shared" si="2302"/>
        <v>150</v>
      </c>
      <c r="JV220" s="30">
        <f t="shared" si="2303"/>
        <v>150</v>
      </c>
      <c r="JW220" s="30">
        <f t="shared" si="2304"/>
        <v>150</v>
      </c>
      <c r="JX220" s="30">
        <f t="shared" si="2305"/>
        <v>150</v>
      </c>
      <c r="JY220" s="30">
        <f t="shared" si="2306"/>
        <v>150</v>
      </c>
      <c r="JZ220" s="30">
        <f t="shared" si="2307"/>
        <v>150</v>
      </c>
      <c r="KA220" s="30">
        <f t="shared" si="2308"/>
        <v>150</v>
      </c>
      <c r="KB220" s="30">
        <f t="shared" si="2309"/>
        <v>154</v>
      </c>
      <c r="KC220" s="30">
        <f t="shared" si="2310"/>
        <v>165</v>
      </c>
      <c r="KD220" s="30">
        <f t="shared" si="2311"/>
        <v>165</v>
      </c>
      <c r="KE220" s="30">
        <f t="shared" si="2312"/>
        <v>165</v>
      </c>
      <c r="KF220" s="30">
        <f t="shared" si="2313"/>
        <v>0</v>
      </c>
      <c r="KG220" s="30">
        <f t="shared" si="2314"/>
        <v>0</v>
      </c>
      <c r="KH220" s="30">
        <f t="shared" si="2315"/>
        <v>0</v>
      </c>
      <c r="KI220" s="30">
        <f t="shared" si="2316"/>
        <v>0</v>
      </c>
      <c r="KJ220" s="30">
        <f t="shared" si="2317"/>
        <v>0</v>
      </c>
      <c r="KK220" s="30">
        <f t="shared" si="2318"/>
        <v>0</v>
      </c>
      <c r="KL220" s="30">
        <f t="shared" si="2319"/>
        <v>0</v>
      </c>
      <c r="KM220" s="30">
        <f t="shared" si="2320"/>
        <v>0</v>
      </c>
      <c r="KN220" s="30">
        <f t="shared" si="2321"/>
        <v>0</v>
      </c>
      <c r="KO220" s="30">
        <f t="shared" si="2322"/>
        <v>0</v>
      </c>
      <c r="KP220" s="30">
        <f t="shared" si="2323"/>
        <v>0</v>
      </c>
      <c r="KQ220" s="30">
        <f t="shared" si="2324"/>
        <v>0</v>
      </c>
      <c r="KR220" s="30">
        <f t="shared" si="2325"/>
        <v>0</v>
      </c>
      <c r="KS220" s="30">
        <f t="shared" si="2326"/>
        <v>0</v>
      </c>
      <c r="KT220" s="30">
        <f t="shared" si="2327"/>
        <v>0</v>
      </c>
      <c r="KU220" s="30">
        <f t="shared" si="2328"/>
        <v>0</v>
      </c>
      <c r="KV220" s="30">
        <f t="shared" si="2329"/>
        <v>0</v>
      </c>
      <c r="KW220" s="30">
        <f t="shared" si="2330"/>
        <v>0</v>
      </c>
      <c r="KX220" s="30">
        <f t="shared" si="2331"/>
        <v>0</v>
      </c>
      <c r="KY220" s="30">
        <f t="shared" si="2332"/>
        <v>0</v>
      </c>
      <c r="KZ220" s="30">
        <f t="shared" si="2333"/>
        <v>0</v>
      </c>
      <c r="LA220" s="30">
        <f t="shared" si="2334"/>
        <v>0</v>
      </c>
      <c r="LB220" s="30">
        <f t="shared" si="2334"/>
        <v>0</v>
      </c>
      <c r="LC220" s="30">
        <f t="shared" si="2334"/>
        <v>0</v>
      </c>
      <c r="LD220" s="30">
        <f t="shared" si="2334"/>
        <v>0</v>
      </c>
      <c r="LE220" s="30">
        <f t="shared" si="2503"/>
        <v>0</v>
      </c>
      <c r="LF220" s="30">
        <f t="shared" si="2503"/>
        <v>0</v>
      </c>
      <c r="LG220" s="30">
        <f t="shared" si="2503"/>
        <v>0</v>
      </c>
      <c r="LH220" s="30">
        <f t="shared" si="2503"/>
        <v>0</v>
      </c>
      <c r="LI220" s="30">
        <f t="shared" si="2503"/>
        <v>0</v>
      </c>
      <c r="LJ220" s="30">
        <f t="shared" si="2747"/>
        <v>0</v>
      </c>
      <c r="LK220" s="30">
        <f t="shared" si="2747"/>
        <v>0</v>
      </c>
      <c r="LL220" s="30">
        <f t="shared" si="2747"/>
        <v>0</v>
      </c>
      <c r="LM220" s="30">
        <f t="shared" si="2747"/>
        <v>0</v>
      </c>
      <c r="LN220" s="30">
        <f t="shared" si="2747"/>
        <v>0</v>
      </c>
      <c r="LO220" s="30">
        <f t="shared" si="2747"/>
        <v>0</v>
      </c>
      <c r="LP220" s="30">
        <f t="shared" si="2747"/>
        <v>0</v>
      </c>
      <c r="LQ220" s="30">
        <f t="shared" si="3332"/>
        <v>0</v>
      </c>
      <c r="LR220" s="30">
        <f t="shared" si="3332"/>
        <v>0</v>
      </c>
      <c r="LS220" s="30">
        <f t="shared" si="3332"/>
        <v>0</v>
      </c>
      <c r="LT220" s="69">
        <f t="shared" si="2953"/>
        <v>0</v>
      </c>
      <c r="LU220" s="40">
        <f t="shared" si="2954"/>
        <v>0</v>
      </c>
      <c r="LV220" s="40">
        <f t="shared" si="2955"/>
        <v>0</v>
      </c>
    </row>
    <row r="221" spans="1:334" x14ac:dyDescent="0.25">
      <c r="A221" s="21">
        <f t="shared" si="3034"/>
        <v>220</v>
      </c>
      <c r="B221" s="22" t="s">
        <v>109</v>
      </c>
      <c r="C221" s="22" t="s">
        <v>635</v>
      </c>
      <c r="D221" s="22" t="s">
        <v>7</v>
      </c>
      <c r="E221" s="23" t="s">
        <v>805</v>
      </c>
      <c r="F221" s="21" t="s">
        <v>1055</v>
      </c>
      <c r="G221" s="23" t="s">
        <v>346</v>
      </c>
      <c r="H221" s="24" t="s">
        <v>289</v>
      </c>
      <c r="I221" s="21" t="s">
        <v>196</v>
      </c>
      <c r="J221" s="94">
        <v>41297</v>
      </c>
      <c r="K221" s="94">
        <v>43541</v>
      </c>
      <c r="L221" s="21" t="s">
        <v>275</v>
      </c>
      <c r="M221" s="51">
        <v>584</v>
      </c>
      <c r="N221" s="51">
        <v>975</v>
      </c>
      <c r="O221" s="26">
        <v>0.15</v>
      </c>
      <c r="P221" s="52"/>
      <c r="Q221" s="52"/>
      <c r="R221" s="52"/>
      <c r="S221" s="51"/>
      <c r="T221" s="51"/>
      <c r="U221" s="51"/>
      <c r="V221" s="51"/>
      <c r="W221" s="51"/>
      <c r="X221" s="51"/>
      <c r="Y221" s="51">
        <v>613481.36</v>
      </c>
      <c r="Z221" s="51">
        <v>497477.7</v>
      </c>
      <c r="AA221" s="51"/>
      <c r="AB221" s="51"/>
      <c r="AC221" s="51"/>
      <c r="AD221" s="51">
        <v>1369370</v>
      </c>
      <c r="AE221" s="51">
        <v>1446780</v>
      </c>
      <c r="AF221" s="51">
        <v>1513349</v>
      </c>
      <c r="AG221" s="51">
        <v>871507</v>
      </c>
      <c r="AH221" s="51">
        <v>1070354</v>
      </c>
      <c r="AI221" s="51">
        <v>1005240</v>
      </c>
      <c r="AJ221" s="51">
        <v>1173154.54</v>
      </c>
      <c r="AK221" s="51">
        <v>1256808</v>
      </c>
      <c r="AL221" s="51">
        <v>1037715.96</v>
      </c>
      <c r="AM221" s="51">
        <v>1056017.46</v>
      </c>
      <c r="AN221" s="51">
        <v>1109009.56</v>
      </c>
      <c r="AO221" s="51">
        <v>1240465.06</v>
      </c>
      <c r="AP221" s="51">
        <v>1375832.71</v>
      </c>
      <c r="AQ221" s="51">
        <v>1509356.68</v>
      </c>
      <c r="AR221" s="51">
        <v>1615032.52</v>
      </c>
      <c r="AS221" s="51">
        <v>1223603.22</v>
      </c>
      <c r="AT221" s="51">
        <v>1255056.33</v>
      </c>
      <c r="AU221" s="25">
        <v>1300754.0760273989</v>
      </c>
      <c r="AV221" s="25">
        <v>357345</v>
      </c>
      <c r="AW221" s="25">
        <v>1098761</v>
      </c>
      <c r="AX221" s="25">
        <v>1298000</v>
      </c>
      <c r="AY221" s="25">
        <v>1204752</v>
      </c>
      <c r="AZ221" s="25">
        <v>1435147.09</v>
      </c>
      <c r="BA221" s="25">
        <v>1601104.52</v>
      </c>
      <c r="BB221" s="25">
        <v>1336658</v>
      </c>
      <c r="BC221" s="25">
        <v>1893668.46</v>
      </c>
      <c r="BD221" s="75">
        <v>1675599</v>
      </c>
      <c r="BE221" s="75">
        <v>1277960.1100000001</v>
      </c>
      <c r="BF221" s="75">
        <v>1750191.65</v>
      </c>
      <c r="BG221" s="75">
        <v>1359177.53</v>
      </c>
      <c r="BH221" s="75">
        <v>1703596.34</v>
      </c>
      <c r="BI221" s="75">
        <v>1910502.28</v>
      </c>
      <c r="BJ221" s="75">
        <v>1186541.96</v>
      </c>
      <c r="BK221" s="75">
        <v>1384017.31</v>
      </c>
      <c r="BL221" s="75">
        <v>1364295.86</v>
      </c>
      <c r="BM221" s="75">
        <v>1730891.38</v>
      </c>
      <c r="BN221" s="75">
        <v>1618789.26</v>
      </c>
      <c r="BO221" s="75">
        <v>1835861.52</v>
      </c>
      <c r="BP221" s="28">
        <f t="shared" si="2950"/>
        <v>1637459.5049999999</v>
      </c>
      <c r="BQ221" s="29">
        <f t="shared" si="2596"/>
        <v>0</v>
      </c>
      <c r="BR221" s="29">
        <f t="shared" si="2597"/>
        <v>0</v>
      </c>
      <c r="BS221" s="29">
        <f t="shared" si="2598"/>
        <v>0</v>
      </c>
      <c r="BT221" s="29">
        <f t="shared" si="2599"/>
        <v>0</v>
      </c>
      <c r="BU221" s="29">
        <f t="shared" si="2600"/>
        <v>0</v>
      </c>
      <c r="BV221" s="29">
        <f t="shared" si="2601"/>
        <v>0</v>
      </c>
      <c r="BW221" s="29">
        <f t="shared" si="2602"/>
        <v>0</v>
      </c>
      <c r="BX221" s="29">
        <f t="shared" si="2603"/>
        <v>0</v>
      </c>
      <c r="BY221" s="29">
        <f t="shared" si="2604"/>
        <v>0</v>
      </c>
      <c r="BZ221" s="29">
        <f t="shared" si="2605"/>
        <v>1050.4817808219177</v>
      </c>
      <c r="CA221" s="29">
        <f t="shared" si="2606"/>
        <v>851.84537671232874</v>
      </c>
      <c r="CB221" s="29">
        <f t="shared" si="2607"/>
        <v>0</v>
      </c>
      <c r="CC221" s="29">
        <f t="shared" si="2608"/>
        <v>0</v>
      </c>
      <c r="CD221" s="29">
        <f t="shared" si="2609"/>
        <v>0</v>
      </c>
      <c r="CE221" s="29">
        <f t="shared" si="2610"/>
        <v>2344.8116438356165</v>
      </c>
      <c r="CF221" s="29">
        <f t="shared" si="2611"/>
        <v>2477.3630136986303</v>
      </c>
      <c r="CG221" s="29">
        <f t="shared" si="2612"/>
        <v>2591.3510273972602</v>
      </c>
      <c r="CH221" s="29">
        <f t="shared" si="2613"/>
        <v>1492.3065068493152</v>
      </c>
      <c r="CI221" s="29">
        <f t="shared" si="2614"/>
        <v>1832.7979452054794</v>
      </c>
      <c r="CJ221" s="29">
        <f t="shared" si="2615"/>
        <v>1721.3013698630136</v>
      </c>
      <c r="CK221" s="29">
        <f t="shared" si="2616"/>
        <v>2008.8262671232878</v>
      </c>
      <c r="CL221" s="29">
        <f t="shared" si="2617"/>
        <v>2152.0684931506848</v>
      </c>
      <c r="CM221" s="29">
        <f t="shared" si="2618"/>
        <v>1776.9108904109589</v>
      </c>
      <c r="CN221" s="29">
        <f t="shared" si="2619"/>
        <v>1808.2490753424656</v>
      </c>
      <c r="CO221" s="29">
        <f t="shared" si="2620"/>
        <v>1898.9889726027398</v>
      </c>
      <c r="CP221" s="29">
        <f t="shared" si="2621"/>
        <v>2124.0840068493153</v>
      </c>
      <c r="CQ221" s="29">
        <f t="shared" si="2622"/>
        <v>2355.8779280821918</v>
      </c>
      <c r="CR221" s="29">
        <f t="shared" si="2592"/>
        <v>2584.5148630136987</v>
      </c>
      <c r="CS221" s="29">
        <f t="shared" si="3185"/>
        <v>2765.4666438356167</v>
      </c>
      <c r="CT221" s="29">
        <f t="shared" si="3185"/>
        <v>2095.2109931506848</v>
      </c>
      <c r="CU221" s="29">
        <f t="shared" si="3185"/>
        <v>2149.0690582191783</v>
      </c>
      <c r="CV221" s="29">
        <f t="shared" si="3185"/>
        <v>2227.3186233345873</v>
      </c>
      <c r="CW221" s="29">
        <f t="shared" si="3185"/>
        <v>611.89212328767121</v>
      </c>
      <c r="CX221" s="29">
        <f t="shared" si="3185"/>
        <v>1881.4400684931506</v>
      </c>
      <c r="CY221" s="29">
        <f t="shared" si="3185"/>
        <v>2222.6027397260273</v>
      </c>
      <c r="CZ221" s="29">
        <f t="shared" si="3185"/>
        <v>2062.9315068493152</v>
      </c>
      <c r="DA221" s="29">
        <f t="shared" si="3185"/>
        <v>2457.4436472602742</v>
      </c>
      <c r="DB221" s="29">
        <f t="shared" si="3185"/>
        <v>2741.6173287671231</v>
      </c>
      <c r="DC221" s="29">
        <f t="shared" si="3185"/>
        <v>2288.7979452054797</v>
      </c>
      <c r="DD221" s="29">
        <f t="shared" si="3185"/>
        <v>3242.5829794520546</v>
      </c>
      <c r="DE221" s="29">
        <f t="shared" si="2624"/>
        <v>2869.1763698630139</v>
      </c>
      <c r="DF221" s="29">
        <f t="shared" si="2625"/>
        <v>2188.2878595890411</v>
      </c>
      <c r="DG221" s="29">
        <f t="shared" si="2626"/>
        <v>2996.9035102739726</v>
      </c>
      <c r="DH221" s="29">
        <f t="shared" si="2627"/>
        <v>2327.3587842465754</v>
      </c>
      <c r="DI221" s="29">
        <f t="shared" si="2628"/>
        <v>2917.1170205479452</v>
      </c>
      <c r="DJ221" s="29">
        <f t="shared" si="2629"/>
        <v>3271.4080136986304</v>
      </c>
      <c r="DK221" s="29">
        <f t="shared" si="2629"/>
        <v>2031.7499315068492</v>
      </c>
      <c r="DL221" s="29">
        <f t="shared" si="2629"/>
        <v>2369.8926541095893</v>
      </c>
      <c r="DM221" s="29">
        <f t="shared" si="2629"/>
        <v>2336.1230479452056</v>
      </c>
      <c r="DN221" s="29">
        <f t="shared" si="2746"/>
        <v>2963.8551027397257</v>
      </c>
      <c r="DO221" s="29">
        <f t="shared" si="2746"/>
        <v>2771.8994178082194</v>
      </c>
      <c r="DP221" s="29">
        <f t="shared" si="2746"/>
        <v>3143.598493150685</v>
      </c>
      <c r="DQ221" s="105">
        <f t="shared" si="2630"/>
        <v>2803.8690154109586</v>
      </c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>
        <v>170625</v>
      </c>
      <c r="EG221" s="51">
        <v>170625</v>
      </c>
      <c r="EH221" s="51">
        <v>170625</v>
      </c>
      <c r="EI221" s="51">
        <v>170625</v>
      </c>
      <c r="EJ221" s="51">
        <v>170625</v>
      </c>
      <c r="EK221" s="51">
        <v>170625</v>
      </c>
      <c r="EL221" s="51">
        <v>170625</v>
      </c>
      <c r="EM221" s="51">
        <v>170625</v>
      </c>
      <c r="EN221" s="51">
        <v>170625</v>
      </c>
      <c r="EO221" s="51">
        <v>170625</v>
      </c>
      <c r="EP221" s="51">
        <v>170625</v>
      </c>
      <c r="EQ221" s="51">
        <v>170625</v>
      </c>
      <c r="ER221" s="51">
        <v>184763</v>
      </c>
      <c r="ES221" s="25">
        <v>185250</v>
      </c>
      <c r="ET221" s="25">
        <v>185250</v>
      </c>
      <c r="EU221" s="25">
        <v>185250</v>
      </c>
      <c r="EV221" s="25">
        <v>185250</v>
      </c>
      <c r="EW221" s="25">
        <v>185250</v>
      </c>
      <c r="EX221" s="25">
        <v>185250</v>
      </c>
      <c r="EY221" s="25">
        <v>185250</v>
      </c>
      <c r="EZ221" s="25">
        <v>185250</v>
      </c>
      <c r="FA221" s="25">
        <v>185250</v>
      </c>
      <c r="FB221" s="25">
        <v>185250</v>
      </c>
      <c r="FC221" s="25">
        <v>185250</v>
      </c>
      <c r="FD221" s="25">
        <v>194675</v>
      </c>
      <c r="FE221" s="25">
        <v>195000</v>
      </c>
      <c r="FF221" s="25">
        <v>195000</v>
      </c>
      <c r="FG221" s="25">
        <v>195000</v>
      </c>
      <c r="FH221" s="25">
        <v>195000</v>
      </c>
      <c r="FI221" s="25">
        <v>195000</v>
      </c>
      <c r="FJ221" s="25">
        <v>195000</v>
      </c>
      <c r="FK221" s="25">
        <v>195000</v>
      </c>
      <c r="FL221" s="25">
        <v>195000</v>
      </c>
      <c r="FM221" s="25">
        <v>195000</v>
      </c>
      <c r="FN221" s="25">
        <v>207675</v>
      </c>
      <c r="FO221" s="25">
        <v>224250</v>
      </c>
      <c r="FP221" s="25">
        <v>224250</v>
      </c>
      <c r="FQ221" s="75">
        <v>224250</v>
      </c>
      <c r="FR221" s="28">
        <f t="shared" si="2951"/>
        <v>220106.25</v>
      </c>
      <c r="FS221" s="51">
        <v>0</v>
      </c>
      <c r="FT221" s="51">
        <v>0</v>
      </c>
      <c r="FU221" s="51">
        <v>0</v>
      </c>
      <c r="FV221" s="51">
        <v>0</v>
      </c>
      <c r="FW221" s="51">
        <v>0</v>
      </c>
      <c r="FX221" s="51">
        <v>0</v>
      </c>
      <c r="FY221" s="51">
        <v>0</v>
      </c>
      <c r="FZ221" s="51">
        <v>0</v>
      </c>
      <c r="GA221" s="51">
        <v>0</v>
      </c>
      <c r="GB221" s="51">
        <v>0</v>
      </c>
      <c r="GC221" s="51">
        <v>0</v>
      </c>
      <c r="GD221" s="51">
        <v>0</v>
      </c>
      <c r="GE221" s="51">
        <v>0</v>
      </c>
      <c r="GF221" s="51">
        <v>0</v>
      </c>
      <c r="GG221" s="51">
        <v>34780.5</v>
      </c>
      <c r="GH221" s="51">
        <v>46392</v>
      </c>
      <c r="GI221" s="51">
        <v>56377.234499999991</v>
      </c>
      <c r="GJ221" s="51">
        <v>0</v>
      </c>
      <c r="GK221" s="51">
        <v>0</v>
      </c>
      <c r="GL221" s="51">
        <v>0</v>
      </c>
      <c r="GM221" s="51">
        <v>5348.1810000000114</v>
      </c>
      <c r="GN221" s="51">
        <v>17896.199999999983</v>
      </c>
      <c r="GO221" s="51">
        <v>0</v>
      </c>
      <c r="GP221" s="51">
        <v>0</v>
      </c>
      <c r="GQ221" s="25">
        <v>0</v>
      </c>
      <c r="GR221" s="25">
        <v>15445</v>
      </c>
      <c r="GS221" s="25">
        <v>21612</v>
      </c>
      <c r="GT221" s="25">
        <v>41154</v>
      </c>
      <c r="GU221" s="25">
        <v>57005</v>
      </c>
      <c r="GV221" s="25">
        <v>0</v>
      </c>
      <c r="GW221" s="25">
        <v>3008</v>
      </c>
      <c r="GX221" s="25">
        <v>0</v>
      </c>
      <c r="GY221" s="25">
        <v>0</v>
      </c>
      <c r="GZ221" s="25">
        <v>0</v>
      </c>
      <c r="HA221" s="25">
        <v>0</v>
      </c>
      <c r="HB221" s="25">
        <v>0</v>
      </c>
      <c r="HC221" s="25">
        <v>30022</v>
      </c>
      <c r="HD221" s="75">
        <v>12244</v>
      </c>
      <c r="HE221" s="75">
        <v>5824</v>
      </c>
      <c r="HF221" s="75">
        <v>89050</v>
      </c>
      <c r="HG221" s="75">
        <v>56340</v>
      </c>
      <c r="HH221" s="75">
        <v>0</v>
      </c>
      <c r="HI221" s="75">
        <v>67529</v>
      </c>
      <c r="HJ221" s="75">
        <v>8877</v>
      </c>
      <c r="HK221" s="75">
        <v>60539</v>
      </c>
      <c r="HL221" s="75">
        <v>91575</v>
      </c>
      <c r="HM221" s="75">
        <v>0</v>
      </c>
      <c r="HN221" s="75">
        <v>12603</v>
      </c>
      <c r="HO221" s="75">
        <v>0</v>
      </c>
      <c r="HP221" s="75">
        <v>35384</v>
      </c>
      <c r="HQ221" s="75">
        <v>18568</v>
      </c>
      <c r="HR221" s="75">
        <v>41096</v>
      </c>
      <c r="HS221" s="51">
        <f t="shared" si="2470"/>
        <v>0</v>
      </c>
      <c r="HT221" s="51">
        <f t="shared" si="2471"/>
        <v>0</v>
      </c>
      <c r="HU221" s="51">
        <f t="shared" si="2472"/>
        <v>0</v>
      </c>
      <c r="HV221" s="51">
        <f t="shared" si="2473"/>
        <v>0</v>
      </c>
      <c r="HW221" s="51">
        <f t="shared" si="2474"/>
        <v>0</v>
      </c>
      <c r="HX221" s="51">
        <f t="shared" si="2475"/>
        <v>0</v>
      </c>
      <c r="HY221" s="51">
        <f t="shared" si="2476"/>
        <v>0</v>
      </c>
      <c r="HZ221" s="51">
        <f t="shared" si="2477"/>
        <v>0</v>
      </c>
      <c r="IA221" s="51">
        <f t="shared" si="2478"/>
        <v>0</v>
      </c>
      <c r="IB221" s="51">
        <f t="shared" si="2479"/>
        <v>0</v>
      </c>
      <c r="IC221" s="51">
        <f t="shared" si="2480"/>
        <v>0</v>
      </c>
      <c r="ID221" s="51">
        <f t="shared" si="2481"/>
        <v>0</v>
      </c>
      <c r="IE221" s="51">
        <f t="shared" si="2482"/>
        <v>0</v>
      </c>
      <c r="IF221" s="51">
        <f t="shared" si="2483"/>
        <v>0</v>
      </c>
      <c r="IG221" s="51">
        <f t="shared" si="2484"/>
        <v>205405.5</v>
      </c>
      <c r="IH221" s="51">
        <f t="shared" si="2485"/>
        <v>217017</v>
      </c>
      <c r="II221" s="51">
        <f t="shared" si="2486"/>
        <v>227002.23449999999</v>
      </c>
      <c r="IJ221" s="51">
        <f t="shared" si="2487"/>
        <v>170625</v>
      </c>
      <c r="IK221" s="51">
        <f t="shared" si="2488"/>
        <v>170625</v>
      </c>
      <c r="IL221" s="51">
        <f t="shared" si="2489"/>
        <v>170625</v>
      </c>
      <c r="IM221" s="51">
        <f t="shared" si="2490"/>
        <v>175973.18100000001</v>
      </c>
      <c r="IN221" s="51">
        <f t="shared" si="2491"/>
        <v>188521.19999999998</v>
      </c>
      <c r="IO221" s="51">
        <f t="shared" si="2492"/>
        <v>170625</v>
      </c>
      <c r="IP221" s="51">
        <f t="shared" si="2493"/>
        <v>170625</v>
      </c>
      <c r="IQ221" s="51">
        <f t="shared" si="3335"/>
        <v>170625</v>
      </c>
      <c r="IR221" s="51">
        <f t="shared" si="3336"/>
        <v>186070</v>
      </c>
      <c r="IS221" s="51">
        <f t="shared" si="2914"/>
        <v>206375</v>
      </c>
      <c r="IT221" s="51">
        <f t="shared" si="2915"/>
        <v>226404</v>
      </c>
      <c r="IU221" s="51">
        <f t="shared" si="2342"/>
        <v>242255</v>
      </c>
      <c r="IV221" s="51">
        <f t="shared" si="2343"/>
        <v>185250</v>
      </c>
      <c r="IW221" s="51">
        <f t="shared" si="3326"/>
        <v>188258</v>
      </c>
      <c r="IX221" s="25">
        <f t="shared" si="2344"/>
        <v>185250</v>
      </c>
      <c r="IY221" s="25">
        <f t="shared" si="3327"/>
        <v>185250</v>
      </c>
      <c r="IZ221" s="25">
        <f t="shared" si="3328"/>
        <v>185250</v>
      </c>
      <c r="JA221" s="25">
        <f t="shared" si="3329"/>
        <v>185250</v>
      </c>
      <c r="JB221" s="25">
        <f t="shared" si="2498"/>
        <v>185250</v>
      </c>
      <c r="JC221" s="25">
        <f t="shared" si="2499"/>
        <v>215272</v>
      </c>
      <c r="JD221" s="25">
        <f t="shared" si="3035"/>
        <v>197494</v>
      </c>
      <c r="JE221" s="25">
        <f t="shared" si="3036"/>
        <v>200499</v>
      </c>
      <c r="JF221" s="25">
        <f t="shared" si="3333"/>
        <v>284050</v>
      </c>
      <c r="JG221" s="25">
        <f t="shared" si="3334"/>
        <v>251340</v>
      </c>
      <c r="JH221" s="25">
        <f t="shared" si="3330"/>
        <v>195000</v>
      </c>
      <c r="JI221" s="25">
        <f t="shared" si="3331"/>
        <v>262529</v>
      </c>
      <c r="JJ221" s="25">
        <f t="shared" si="2916"/>
        <v>203877</v>
      </c>
      <c r="JK221" s="25">
        <f t="shared" si="2917"/>
        <v>255539</v>
      </c>
      <c r="JL221" s="25">
        <f t="shared" si="3584"/>
        <v>286575</v>
      </c>
      <c r="JM221" s="25">
        <f t="shared" si="3585"/>
        <v>195000</v>
      </c>
      <c r="JN221" s="25">
        <f t="shared" si="3459"/>
        <v>207603</v>
      </c>
      <c r="JO221" s="25">
        <f t="shared" si="3460"/>
        <v>207675</v>
      </c>
      <c r="JP221" s="25">
        <f t="shared" si="3461"/>
        <v>259634</v>
      </c>
      <c r="JQ221" s="25">
        <f t="shared" si="3462"/>
        <v>242818</v>
      </c>
      <c r="JR221" s="25">
        <f t="shared" si="3463"/>
        <v>265346</v>
      </c>
      <c r="JS221" s="28">
        <f t="shared" si="2952"/>
        <v>243868.25</v>
      </c>
      <c r="JT221" s="30">
        <f t="shared" si="2301"/>
        <v>0</v>
      </c>
      <c r="JU221" s="30">
        <f t="shared" si="2302"/>
        <v>0</v>
      </c>
      <c r="JV221" s="30">
        <f t="shared" si="2303"/>
        <v>0</v>
      </c>
      <c r="JW221" s="30">
        <f t="shared" si="2304"/>
        <v>0</v>
      </c>
      <c r="JX221" s="30">
        <f t="shared" si="2305"/>
        <v>0</v>
      </c>
      <c r="JY221" s="30">
        <f t="shared" si="2306"/>
        <v>0</v>
      </c>
      <c r="JZ221" s="30">
        <f t="shared" si="2307"/>
        <v>0</v>
      </c>
      <c r="KA221" s="30">
        <f t="shared" si="2308"/>
        <v>0</v>
      </c>
      <c r="KB221" s="30">
        <f t="shared" si="2309"/>
        <v>0</v>
      </c>
      <c r="KC221" s="30">
        <f t="shared" si="2310"/>
        <v>0</v>
      </c>
      <c r="KD221" s="30">
        <f t="shared" si="2311"/>
        <v>0</v>
      </c>
      <c r="KE221" s="30">
        <f t="shared" si="2312"/>
        <v>0</v>
      </c>
      <c r="KF221" s="30">
        <f t="shared" si="2313"/>
        <v>0</v>
      </c>
      <c r="KG221" s="30">
        <f t="shared" si="2314"/>
        <v>0</v>
      </c>
      <c r="KH221" s="30">
        <f t="shared" si="2315"/>
        <v>210.6723076923077</v>
      </c>
      <c r="KI221" s="30">
        <f t="shared" si="2316"/>
        <v>222.58153846153846</v>
      </c>
      <c r="KJ221" s="30">
        <f t="shared" si="2317"/>
        <v>232.8228046153846</v>
      </c>
      <c r="KK221" s="30">
        <f t="shared" si="2318"/>
        <v>175</v>
      </c>
      <c r="KL221" s="30">
        <f t="shared" si="2319"/>
        <v>175</v>
      </c>
      <c r="KM221" s="30">
        <f t="shared" si="2320"/>
        <v>175</v>
      </c>
      <c r="KN221" s="30">
        <f t="shared" si="2321"/>
        <v>180.48531384615387</v>
      </c>
      <c r="KO221" s="30">
        <f t="shared" si="2322"/>
        <v>193.35507692307689</v>
      </c>
      <c r="KP221" s="30">
        <f t="shared" si="2323"/>
        <v>175</v>
      </c>
      <c r="KQ221" s="30">
        <f t="shared" si="2324"/>
        <v>175</v>
      </c>
      <c r="KR221" s="30">
        <f t="shared" si="2325"/>
        <v>175</v>
      </c>
      <c r="KS221" s="30">
        <f t="shared" si="2326"/>
        <v>190.84102564102565</v>
      </c>
      <c r="KT221" s="30">
        <f t="shared" si="2327"/>
        <v>211.66666666666666</v>
      </c>
      <c r="KU221" s="30">
        <f t="shared" si="2328"/>
        <v>232.20923076923077</v>
      </c>
      <c r="KV221" s="30">
        <f t="shared" si="2329"/>
        <v>248.46666666666667</v>
      </c>
      <c r="KW221" s="30">
        <f t="shared" si="2330"/>
        <v>190</v>
      </c>
      <c r="KX221" s="30">
        <f t="shared" si="2331"/>
        <v>193.0851282051282</v>
      </c>
      <c r="KY221" s="30">
        <f t="shared" si="2332"/>
        <v>190</v>
      </c>
      <c r="KZ221" s="30">
        <f t="shared" si="2333"/>
        <v>190</v>
      </c>
      <c r="LA221" s="30">
        <f t="shared" si="2334"/>
        <v>190</v>
      </c>
      <c r="LB221" s="30">
        <f t="shared" si="2334"/>
        <v>190</v>
      </c>
      <c r="LC221" s="30">
        <f t="shared" si="2334"/>
        <v>190</v>
      </c>
      <c r="LD221" s="30">
        <f t="shared" si="2334"/>
        <v>220.79179487179488</v>
      </c>
      <c r="LE221" s="30">
        <f t="shared" si="2503"/>
        <v>202.5579487179487</v>
      </c>
      <c r="LF221" s="30">
        <f t="shared" si="2503"/>
        <v>205.64</v>
      </c>
      <c r="LG221" s="30">
        <f t="shared" si="2503"/>
        <v>291.33333333333331</v>
      </c>
      <c r="LH221" s="30">
        <f t="shared" si="2503"/>
        <v>257.78461538461539</v>
      </c>
      <c r="LI221" s="30">
        <f t="shared" si="2503"/>
        <v>200</v>
      </c>
      <c r="LJ221" s="30">
        <f t="shared" si="2747"/>
        <v>269.26051282051282</v>
      </c>
      <c r="LK221" s="30">
        <f t="shared" si="2747"/>
        <v>209.10461538461539</v>
      </c>
      <c r="LL221" s="30">
        <f t="shared" si="2747"/>
        <v>262.09128205128206</v>
      </c>
      <c r="LM221" s="30">
        <f t="shared" si="2747"/>
        <v>293.92307692307691</v>
      </c>
      <c r="LN221" s="30">
        <f t="shared" si="2747"/>
        <v>200</v>
      </c>
      <c r="LO221" s="30">
        <f t="shared" si="2747"/>
        <v>212.92615384615385</v>
      </c>
      <c r="LP221" s="30">
        <f t="shared" si="2747"/>
        <v>213</v>
      </c>
      <c r="LQ221" s="30">
        <f t="shared" si="3332"/>
        <v>266.29128205128205</v>
      </c>
      <c r="LR221" s="30">
        <f t="shared" si="3332"/>
        <v>249.04410256410256</v>
      </c>
      <c r="LS221" s="30">
        <f t="shared" si="3332"/>
        <v>272.14974358974359</v>
      </c>
      <c r="LT221" s="69">
        <f t="shared" si="2953"/>
        <v>250.12128205128204</v>
      </c>
      <c r="LU221" s="40">
        <f t="shared" si="2954"/>
        <v>230</v>
      </c>
      <c r="LV221" s="40">
        <f t="shared" si="2955"/>
        <v>42.149743589743586</v>
      </c>
    </row>
    <row r="222" spans="1:334" x14ac:dyDescent="0.25">
      <c r="A222" s="21">
        <f t="shared" si="3034"/>
        <v>221</v>
      </c>
      <c r="B222" s="22" t="s">
        <v>109</v>
      </c>
      <c r="C222" s="21" t="s">
        <v>636</v>
      </c>
      <c r="D222" s="22" t="s">
        <v>7</v>
      </c>
      <c r="E222" s="23" t="s">
        <v>806</v>
      </c>
      <c r="F222" s="21" t="s">
        <v>1056</v>
      </c>
      <c r="G222" s="23" t="s">
        <v>143</v>
      </c>
      <c r="H222" s="24" t="s">
        <v>295</v>
      </c>
      <c r="I222" s="21" t="s">
        <v>196</v>
      </c>
      <c r="J222" s="94">
        <v>41297</v>
      </c>
      <c r="K222" s="94">
        <v>43030</v>
      </c>
      <c r="L222" s="21" t="s">
        <v>275</v>
      </c>
      <c r="M222" s="51">
        <v>830</v>
      </c>
      <c r="N222" s="51">
        <v>1386</v>
      </c>
      <c r="O222" s="26">
        <v>0.12</v>
      </c>
      <c r="P222" s="52">
        <v>1162714</v>
      </c>
      <c r="Q222" s="52">
        <v>1089662</v>
      </c>
      <c r="R222" s="52">
        <v>436098</v>
      </c>
      <c r="S222" s="52">
        <v>1542371</v>
      </c>
      <c r="T222" s="51">
        <v>2007273</v>
      </c>
      <c r="U222" s="51">
        <v>2328875</v>
      </c>
      <c r="V222" s="51">
        <v>1324667</v>
      </c>
      <c r="W222" s="51">
        <v>1467158</v>
      </c>
      <c r="X222" s="51">
        <v>1701374</v>
      </c>
      <c r="Y222" s="51">
        <v>1596078</v>
      </c>
      <c r="Z222" s="51">
        <v>1200100</v>
      </c>
      <c r="AA222" s="51">
        <v>2036456</v>
      </c>
      <c r="AB222" s="51">
        <v>2032960.75</v>
      </c>
      <c r="AC222" s="51">
        <v>2372526.9900000002</v>
      </c>
      <c r="AD222" s="51">
        <v>1840828.49</v>
      </c>
      <c r="AE222" s="51">
        <v>2203175.0099999998</v>
      </c>
      <c r="AF222" s="51">
        <v>2554198.62</v>
      </c>
      <c r="AG222" s="51">
        <v>1564363.91</v>
      </c>
      <c r="AH222" s="51">
        <v>1887784.58</v>
      </c>
      <c r="AI222" s="51">
        <v>2121770.35</v>
      </c>
      <c r="AJ222" s="51">
        <v>2319233.09</v>
      </c>
      <c r="AK222" s="51">
        <v>2416814.4300000002</v>
      </c>
      <c r="AL222" s="51">
        <v>2236956.54</v>
      </c>
      <c r="AM222" s="51">
        <v>2237010.39</v>
      </c>
      <c r="AN222" s="51">
        <v>2995493.41</v>
      </c>
      <c r="AO222" s="51">
        <v>3096150.49</v>
      </c>
      <c r="AP222" s="51">
        <v>2415039.2400000002</v>
      </c>
      <c r="AQ222" s="51">
        <v>2875278.79</v>
      </c>
      <c r="AR222" s="51">
        <v>2939584.09</v>
      </c>
      <c r="AS222" s="51">
        <v>2681353.5499999998</v>
      </c>
      <c r="AT222" s="51">
        <v>2374352.7999999998</v>
      </c>
      <c r="AU222" s="25">
        <v>2148622.0179904806</v>
      </c>
      <c r="AV222" s="25">
        <v>2155238.2895495798</v>
      </c>
      <c r="AW222" s="25">
        <v>2825551.1</v>
      </c>
      <c r="AX222" s="25">
        <v>2819876.9</v>
      </c>
      <c r="AY222" s="25">
        <v>2837590.97</v>
      </c>
      <c r="AZ222" s="25">
        <v>2843306.54</v>
      </c>
      <c r="BA222" s="25">
        <v>3691483.2553625167</v>
      </c>
      <c r="BB222" s="25">
        <v>2992621.5</v>
      </c>
      <c r="BC222" s="25">
        <v>3555374.74</v>
      </c>
      <c r="BD222" s="75">
        <v>3287168.25</v>
      </c>
      <c r="BE222" s="75">
        <v>2642540.41</v>
      </c>
      <c r="BF222" s="75">
        <v>2668586.2599999998</v>
      </c>
      <c r="BG222" s="75">
        <v>2379638.94</v>
      </c>
      <c r="BH222" s="75">
        <v>2703470.42</v>
      </c>
      <c r="BI222" s="75">
        <v>2729715.52</v>
      </c>
      <c r="BJ222" s="75">
        <v>2749395.79</v>
      </c>
      <c r="BK222" s="75">
        <v>2607100.41</v>
      </c>
      <c r="BL222" s="75">
        <v>3287450.02</v>
      </c>
      <c r="BM222" s="75">
        <v>3031206.08</v>
      </c>
      <c r="BN222" s="75">
        <v>3317609.55</v>
      </c>
      <c r="BO222" s="75">
        <v>2786293.73</v>
      </c>
      <c r="BP222" s="28">
        <f t="shared" si="2950"/>
        <v>3105639.8449999997</v>
      </c>
      <c r="BQ222" s="29">
        <f t="shared" si="2596"/>
        <v>1400.8602409638554</v>
      </c>
      <c r="BR222" s="29">
        <f t="shared" si="2597"/>
        <v>1312.8457831325302</v>
      </c>
      <c r="BS222" s="29">
        <f t="shared" si="2598"/>
        <v>525.41927710843379</v>
      </c>
      <c r="BT222" s="29">
        <f t="shared" si="2599"/>
        <v>1858.2783132530121</v>
      </c>
      <c r="BU222" s="29">
        <f t="shared" si="2600"/>
        <v>2418.4012048192772</v>
      </c>
      <c r="BV222" s="29">
        <f t="shared" si="2601"/>
        <v>2805.8734939759038</v>
      </c>
      <c r="BW222" s="29">
        <f t="shared" si="2602"/>
        <v>1595.9843373493975</v>
      </c>
      <c r="BX222" s="29">
        <f t="shared" si="2603"/>
        <v>1767.6602409638554</v>
      </c>
      <c r="BY222" s="29">
        <f t="shared" si="2604"/>
        <v>2049.8481927710845</v>
      </c>
      <c r="BZ222" s="29">
        <f t="shared" si="2605"/>
        <v>1922.9855421686748</v>
      </c>
      <c r="CA222" s="29">
        <f t="shared" si="2606"/>
        <v>1445.9036144578313</v>
      </c>
      <c r="CB222" s="29">
        <f t="shared" si="2607"/>
        <v>2453.5614457831325</v>
      </c>
      <c r="CC222" s="29">
        <f t="shared" si="2608"/>
        <v>2449.3503012048191</v>
      </c>
      <c r="CD222" s="29">
        <f t="shared" si="2609"/>
        <v>2858.4662530120486</v>
      </c>
      <c r="CE222" s="29">
        <f t="shared" si="2610"/>
        <v>2217.8656506024095</v>
      </c>
      <c r="CF222" s="29">
        <f t="shared" si="2611"/>
        <v>2654.4277228915662</v>
      </c>
      <c r="CG222" s="29">
        <f t="shared" si="2612"/>
        <v>3077.347734939759</v>
      </c>
      <c r="CH222" s="29">
        <f t="shared" si="2613"/>
        <v>1884.7757951807228</v>
      </c>
      <c r="CI222" s="29">
        <f t="shared" si="2614"/>
        <v>2274.4392530120481</v>
      </c>
      <c r="CJ222" s="29">
        <f t="shared" si="2615"/>
        <v>2556.3498192771085</v>
      </c>
      <c r="CK222" s="29">
        <f t="shared" si="2616"/>
        <v>2794.2567349397586</v>
      </c>
      <c r="CL222" s="29">
        <f t="shared" si="2617"/>
        <v>2911.8246144578316</v>
      </c>
      <c r="CM222" s="29">
        <f t="shared" si="2618"/>
        <v>2695.128361445783</v>
      </c>
      <c r="CN222" s="29">
        <f t="shared" si="2619"/>
        <v>2695.1932409638557</v>
      </c>
      <c r="CO222" s="29">
        <f t="shared" si="2620"/>
        <v>3609.0282048192771</v>
      </c>
      <c r="CP222" s="29">
        <f t="shared" si="2621"/>
        <v>3730.3017951807233</v>
      </c>
      <c r="CQ222" s="29">
        <f t="shared" si="2622"/>
        <v>2909.6858313253015</v>
      </c>
      <c r="CR222" s="29">
        <f t="shared" si="2592"/>
        <v>3464.1913132530121</v>
      </c>
      <c r="CS222" s="29">
        <f t="shared" si="3185"/>
        <v>3541.6675783132528</v>
      </c>
      <c r="CT222" s="29">
        <f t="shared" si="3185"/>
        <v>3230.5464457831322</v>
      </c>
      <c r="CU222" s="29">
        <f t="shared" si="3185"/>
        <v>2860.6660240963852</v>
      </c>
      <c r="CV222" s="29">
        <f t="shared" si="3185"/>
        <v>2588.7012264945552</v>
      </c>
      <c r="CW222" s="29">
        <f t="shared" si="3185"/>
        <v>2596.6726380115419</v>
      </c>
      <c r="CX222" s="29">
        <f t="shared" si="3185"/>
        <v>3404.2784337349399</v>
      </c>
      <c r="CY222" s="29">
        <f t="shared" si="3185"/>
        <v>3397.4420481927709</v>
      </c>
      <c r="CZ222" s="29">
        <f t="shared" si="3185"/>
        <v>3418.7843012048197</v>
      </c>
      <c r="DA222" s="29">
        <f t="shared" si="3185"/>
        <v>3425.670530120482</v>
      </c>
      <c r="DB222" s="29">
        <f t="shared" si="3185"/>
        <v>4447.5701871837555</v>
      </c>
      <c r="DC222" s="29">
        <f t="shared" si="3185"/>
        <v>3605.5680722891566</v>
      </c>
      <c r="DD222" s="29">
        <f t="shared" si="3185"/>
        <v>4283.5840240963862</v>
      </c>
      <c r="DE222" s="29">
        <f t="shared" si="2624"/>
        <v>3960.4436746987953</v>
      </c>
      <c r="DF222" s="29">
        <f t="shared" si="2625"/>
        <v>3183.7836265060241</v>
      </c>
      <c r="DG222" s="29">
        <f t="shared" si="2626"/>
        <v>3215.1641686746984</v>
      </c>
      <c r="DH222" s="29">
        <f t="shared" si="2627"/>
        <v>2867.0348674698794</v>
      </c>
      <c r="DI222" s="29">
        <f t="shared" si="2628"/>
        <v>3257.1932771084334</v>
      </c>
      <c r="DJ222" s="29">
        <f t="shared" si="2629"/>
        <v>3288.8138795180721</v>
      </c>
      <c r="DK222" s="29">
        <f t="shared" si="2629"/>
        <v>3312.525048192771</v>
      </c>
      <c r="DL222" s="29">
        <f t="shared" si="2629"/>
        <v>3141.0848313253014</v>
      </c>
      <c r="DM222" s="29">
        <f t="shared" si="2629"/>
        <v>3960.7831566265058</v>
      </c>
      <c r="DN222" s="29">
        <f t="shared" si="2746"/>
        <v>3652.055518072289</v>
      </c>
      <c r="DO222" s="29">
        <f t="shared" si="2746"/>
        <v>3997.1199397590358</v>
      </c>
      <c r="DP222" s="29">
        <f t="shared" si="2746"/>
        <v>3356.9803975903615</v>
      </c>
      <c r="DQ222" s="105">
        <f t="shared" si="2630"/>
        <v>3741.7347530120478</v>
      </c>
      <c r="DR222" s="51">
        <v>249480</v>
      </c>
      <c r="DS222" s="51">
        <v>249480</v>
      </c>
      <c r="DT222" s="51">
        <v>249480</v>
      </c>
      <c r="DU222" s="51">
        <v>249480</v>
      </c>
      <c r="DV222" s="51">
        <v>249480</v>
      </c>
      <c r="DW222" s="51">
        <v>249480</v>
      </c>
      <c r="DX222" s="51">
        <v>249480</v>
      </c>
      <c r="DY222" s="51">
        <v>249480</v>
      </c>
      <c r="DZ222" s="51">
        <v>249480</v>
      </c>
      <c r="EA222" s="51">
        <v>249480</v>
      </c>
      <c r="EB222" s="51">
        <v>249480</v>
      </c>
      <c r="EC222" s="51">
        <v>249480</v>
      </c>
      <c r="ED222" s="51">
        <v>249480</v>
      </c>
      <c r="EE222" s="51">
        <v>249480</v>
      </c>
      <c r="EF222" s="51">
        <v>249480</v>
      </c>
      <c r="EG222" s="51">
        <v>249480</v>
      </c>
      <c r="EH222" s="51">
        <v>249480</v>
      </c>
      <c r="EI222" s="51">
        <v>249480</v>
      </c>
      <c r="EJ222" s="51">
        <v>249480</v>
      </c>
      <c r="EK222" s="51">
        <v>249480</v>
      </c>
      <c r="EL222" s="51">
        <v>249480</v>
      </c>
      <c r="EM222" s="51">
        <v>249480</v>
      </c>
      <c r="EN222" s="51">
        <v>249480</v>
      </c>
      <c r="EO222" s="51">
        <v>249480</v>
      </c>
      <c r="EP222" s="51">
        <v>249480</v>
      </c>
      <c r="EQ222" s="51">
        <v>249480</v>
      </c>
      <c r="ER222" s="51">
        <v>249480</v>
      </c>
      <c r="ES222" s="25">
        <v>249480</v>
      </c>
      <c r="ET222" s="25">
        <v>249480</v>
      </c>
      <c r="EU222" s="25">
        <v>249480</v>
      </c>
      <c r="EV222" s="25">
        <v>249480</v>
      </c>
      <c r="EW222" s="25">
        <v>249480</v>
      </c>
      <c r="EX222" s="25">
        <v>249480</v>
      </c>
      <c r="EY222" s="25">
        <v>259459</v>
      </c>
      <c r="EZ222" s="25">
        <v>286902</v>
      </c>
      <c r="FA222" s="25">
        <v>286902</v>
      </c>
      <c r="FB222" s="25">
        <v>286902</v>
      </c>
      <c r="FC222" s="25">
        <v>286902</v>
      </c>
      <c r="FD222" s="25">
        <v>286902</v>
      </c>
      <c r="FE222" s="25">
        <v>286902</v>
      </c>
      <c r="FF222" s="25">
        <v>286902</v>
      </c>
      <c r="FG222" s="25">
        <v>286902</v>
      </c>
      <c r="FH222" s="25">
        <v>286902</v>
      </c>
      <c r="FI222" s="25">
        <v>286902</v>
      </c>
      <c r="FJ222" s="25">
        <v>286902</v>
      </c>
      <c r="FK222" s="25">
        <v>286902</v>
      </c>
      <c r="FL222" s="25">
        <v>286902</v>
      </c>
      <c r="FM222" s="25">
        <v>286902</v>
      </c>
      <c r="FN222" s="25">
        <v>286902</v>
      </c>
      <c r="FO222" s="25">
        <v>286902</v>
      </c>
      <c r="FP222" s="25">
        <v>286902</v>
      </c>
      <c r="FQ222" s="75">
        <v>286902</v>
      </c>
      <c r="FR222" s="28">
        <f t="shared" si="2951"/>
        <v>286902</v>
      </c>
      <c r="FS222" s="51">
        <v>0</v>
      </c>
      <c r="FT222" s="51">
        <v>0</v>
      </c>
      <c r="FU222" s="51">
        <v>0</v>
      </c>
      <c r="FV222" s="51">
        <v>0</v>
      </c>
      <c r="FW222" s="51">
        <v>0</v>
      </c>
      <c r="FX222" s="51">
        <v>0</v>
      </c>
      <c r="FY222" s="51">
        <v>0</v>
      </c>
      <c r="FZ222" s="51">
        <v>0</v>
      </c>
      <c r="GA222" s="51">
        <v>0</v>
      </c>
      <c r="GB222" s="51">
        <v>0</v>
      </c>
      <c r="GC222" s="51">
        <v>0</v>
      </c>
      <c r="GD222" s="51">
        <v>0</v>
      </c>
      <c r="GE222" s="51">
        <v>0</v>
      </c>
      <c r="GF222" s="51">
        <v>35223.238799999992</v>
      </c>
      <c r="GG222" s="51">
        <v>0</v>
      </c>
      <c r="GH222" s="51">
        <v>14901.001199999941</v>
      </c>
      <c r="GI222" s="51">
        <v>57023.834399999992</v>
      </c>
      <c r="GJ222" s="51">
        <v>0</v>
      </c>
      <c r="GK222" s="51">
        <v>0</v>
      </c>
      <c r="GL222" s="51">
        <v>5132</v>
      </c>
      <c r="GM222" s="51">
        <v>28827.970799999952</v>
      </c>
      <c r="GN222" s="51">
        <v>40537.731599999999</v>
      </c>
      <c r="GO222" s="51">
        <v>0</v>
      </c>
      <c r="GP222" s="51">
        <v>18961</v>
      </c>
      <c r="GQ222" s="51">
        <v>109979</v>
      </c>
      <c r="GR222" s="51">
        <v>122058</v>
      </c>
      <c r="GS222" s="51">
        <v>40325</v>
      </c>
      <c r="GT222" s="51">
        <v>95553</v>
      </c>
      <c r="GU222" s="25">
        <v>103270</v>
      </c>
      <c r="GV222" s="25">
        <v>72282</v>
      </c>
      <c r="GW222" s="25">
        <v>35442</v>
      </c>
      <c r="GX222" s="25">
        <v>0</v>
      </c>
      <c r="GY222" s="25">
        <v>0</v>
      </c>
      <c r="GZ222" s="25">
        <v>79607</v>
      </c>
      <c r="HA222" s="25">
        <v>51483</v>
      </c>
      <c r="HB222" s="25">
        <v>53609</v>
      </c>
      <c r="HC222" s="25">
        <v>54295</v>
      </c>
      <c r="HD222" s="25">
        <v>117766</v>
      </c>
      <c r="HE222" s="25">
        <v>72213</v>
      </c>
      <c r="HF222" s="25">
        <v>139743</v>
      </c>
      <c r="HG222" s="75">
        <v>107558</v>
      </c>
      <c r="HH222" s="75">
        <v>30203</v>
      </c>
      <c r="HI222" s="75">
        <v>33328</v>
      </c>
      <c r="HJ222" s="75">
        <v>0</v>
      </c>
      <c r="HK222" s="75">
        <v>37514</v>
      </c>
      <c r="HL222" s="75">
        <v>40664</v>
      </c>
      <c r="HM222" s="75">
        <v>43025</v>
      </c>
      <c r="HN222" s="75">
        <v>25950</v>
      </c>
      <c r="HO222" s="75">
        <v>107592.0024</v>
      </c>
      <c r="HP222" s="75">
        <v>76843</v>
      </c>
      <c r="HQ222" s="75">
        <v>111211</v>
      </c>
      <c r="HR222" s="75">
        <v>39426</v>
      </c>
      <c r="HS222" s="51">
        <f t="shared" si="2470"/>
        <v>249480</v>
      </c>
      <c r="HT222" s="51">
        <f t="shared" si="2471"/>
        <v>249480</v>
      </c>
      <c r="HU222" s="51">
        <f t="shared" si="2472"/>
        <v>249480</v>
      </c>
      <c r="HV222" s="51">
        <f t="shared" si="2473"/>
        <v>249480</v>
      </c>
      <c r="HW222" s="51">
        <f t="shared" si="2474"/>
        <v>249480</v>
      </c>
      <c r="HX222" s="51">
        <f t="shared" si="2475"/>
        <v>249480</v>
      </c>
      <c r="HY222" s="51">
        <f t="shared" si="2476"/>
        <v>249480</v>
      </c>
      <c r="HZ222" s="51">
        <f t="shared" si="2477"/>
        <v>249480</v>
      </c>
      <c r="IA222" s="51">
        <f t="shared" si="2478"/>
        <v>249480</v>
      </c>
      <c r="IB222" s="51">
        <f t="shared" si="2479"/>
        <v>249480</v>
      </c>
      <c r="IC222" s="51">
        <f t="shared" si="2480"/>
        <v>249480</v>
      </c>
      <c r="ID222" s="51">
        <f t="shared" si="2481"/>
        <v>249480</v>
      </c>
      <c r="IE222" s="51">
        <f t="shared" si="2482"/>
        <v>249480</v>
      </c>
      <c r="IF222" s="51">
        <f t="shared" si="2483"/>
        <v>284703.23879999999</v>
      </c>
      <c r="IG222" s="51">
        <f t="shared" si="2484"/>
        <v>249480</v>
      </c>
      <c r="IH222" s="51">
        <f t="shared" si="2485"/>
        <v>264381.00119999994</v>
      </c>
      <c r="II222" s="51">
        <f t="shared" si="2486"/>
        <v>306503.83439999999</v>
      </c>
      <c r="IJ222" s="51">
        <f t="shared" si="2487"/>
        <v>249480</v>
      </c>
      <c r="IK222" s="51">
        <f t="shared" si="2488"/>
        <v>249480</v>
      </c>
      <c r="IL222" s="51">
        <f t="shared" si="2489"/>
        <v>254612</v>
      </c>
      <c r="IM222" s="51">
        <f t="shared" si="2490"/>
        <v>278307.97079999995</v>
      </c>
      <c r="IN222" s="51">
        <f t="shared" si="2491"/>
        <v>290017.7316</v>
      </c>
      <c r="IO222" s="51">
        <f t="shared" si="2492"/>
        <v>249480</v>
      </c>
      <c r="IP222" s="51">
        <f t="shared" si="2493"/>
        <v>268441</v>
      </c>
      <c r="IQ222" s="51">
        <f t="shared" si="3335"/>
        <v>359459</v>
      </c>
      <c r="IR222" s="51">
        <f t="shared" si="3336"/>
        <v>371538</v>
      </c>
      <c r="IS222" s="51">
        <f t="shared" si="2914"/>
        <v>289805</v>
      </c>
      <c r="IT222" s="51">
        <f t="shared" si="2915"/>
        <v>345033</v>
      </c>
      <c r="IU222" s="51">
        <f t="shared" si="2342"/>
        <v>352750</v>
      </c>
      <c r="IV222" s="51">
        <f t="shared" si="2343"/>
        <v>321762</v>
      </c>
      <c r="IW222" s="51">
        <f t="shared" si="3326"/>
        <v>284922</v>
      </c>
      <c r="IX222" s="25">
        <f t="shared" si="2344"/>
        <v>249480</v>
      </c>
      <c r="IY222" s="25">
        <f t="shared" si="3327"/>
        <v>249480</v>
      </c>
      <c r="IZ222" s="25">
        <f t="shared" si="3328"/>
        <v>339066</v>
      </c>
      <c r="JA222" s="25">
        <f t="shared" si="3329"/>
        <v>338385</v>
      </c>
      <c r="JB222" s="25">
        <f t="shared" si="2498"/>
        <v>340511</v>
      </c>
      <c r="JC222" s="25">
        <f t="shared" si="2499"/>
        <v>341197</v>
      </c>
      <c r="JD222" s="25">
        <f t="shared" si="3035"/>
        <v>404668</v>
      </c>
      <c r="JE222" s="25">
        <f t="shared" si="3036"/>
        <v>359115</v>
      </c>
      <c r="JF222" s="25">
        <f t="shared" si="3333"/>
        <v>426645</v>
      </c>
      <c r="JG222" s="25">
        <f t="shared" si="3334"/>
        <v>394460</v>
      </c>
      <c r="JH222" s="25">
        <f t="shared" si="3330"/>
        <v>317105</v>
      </c>
      <c r="JI222" s="25">
        <f t="shared" si="3331"/>
        <v>320230</v>
      </c>
      <c r="JJ222" s="25">
        <f t="shared" si="2916"/>
        <v>286902</v>
      </c>
      <c r="JK222" s="25">
        <f t="shared" si="2917"/>
        <v>324416</v>
      </c>
      <c r="JL222" s="25">
        <f t="shared" si="3584"/>
        <v>327566</v>
      </c>
      <c r="JM222" s="25">
        <f t="shared" si="3585"/>
        <v>329927</v>
      </c>
      <c r="JN222" s="25">
        <f t="shared" si="3459"/>
        <v>312852</v>
      </c>
      <c r="JO222" s="25">
        <f t="shared" si="3460"/>
        <v>394494.0024</v>
      </c>
      <c r="JP222" s="25">
        <f t="shared" si="3461"/>
        <v>363745</v>
      </c>
      <c r="JQ222" s="25">
        <f t="shared" si="3462"/>
        <v>398113</v>
      </c>
      <c r="JR222" s="25">
        <f t="shared" si="3463"/>
        <v>326328</v>
      </c>
      <c r="JS222" s="28">
        <f t="shared" si="2952"/>
        <v>370670.00060000003</v>
      </c>
      <c r="JT222" s="30">
        <f t="shared" si="2301"/>
        <v>180</v>
      </c>
      <c r="JU222" s="30">
        <f t="shared" si="2302"/>
        <v>180</v>
      </c>
      <c r="JV222" s="30">
        <f t="shared" si="2303"/>
        <v>180</v>
      </c>
      <c r="JW222" s="30">
        <f t="shared" si="2304"/>
        <v>180</v>
      </c>
      <c r="JX222" s="30">
        <f t="shared" si="2305"/>
        <v>180</v>
      </c>
      <c r="JY222" s="30">
        <f t="shared" si="2306"/>
        <v>180</v>
      </c>
      <c r="JZ222" s="30">
        <f t="shared" si="2307"/>
        <v>180</v>
      </c>
      <c r="KA222" s="30">
        <f t="shared" si="2308"/>
        <v>180</v>
      </c>
      <c r="KB222" s="30">
        <f t="shared" si="2309"/>
        <v>180</v>
      </c>
      <c r="KC222" s="30">
        <f t="shared" si="2310"/>
        <v>180</v>
      </c>
      <c r="KD222" s="30">
        <f t="shared" si="2311"/>
        <v>180</v>
      </c>
      <c r="KE222" s="30">
        <f t="shared" si="2312"/>
        <v>180</v>
      </c>
      <c r="KF222" s="30">
        <f t="shared" si="2313"/>
        <v>180</v>
      </c>
      <c r="KG222" s="30">
        <f t="shared" si="2314"/>
        <v>205.41359220779219</v>
      </c>
      <c r="KH222" s="30">
        <f t="shared" si="2315"/>
        <v>180</v>
      </c>
      <c r="KI222" s="30">
        <f t="shared" si="2316"/>
        <v>190.75108311688308</v>
      </c>
      <c r="KJ222" s="30">
        <f t="shared" si="2317"/>
        <v>221.14273766233765</v>
      </c>
      <c r="KK222" s="30">
        <f t="shared" si="2318"/>
        <v>180</v>
      </c>
      <c r="KL222" s="30">
        <f t="shared" si="2319"/>
        <v>180</v>
      </c>
      <c r="KM222" s="30">
        <f t="shared" si="2320"/>
        <v>183.70274170274169</v>
      </c>
      <c r="KN222" s="30">
        <f t="shared" si="2321"/>
        <v>200.79940173160171</v>
      </c>
      <c r="KO222" s="30">
        <f t="shared" si="2322"/>
        <v>209.2480025974026</v>
      </c>
      <c r="KP222" s="30">
        <f t="shared" si="2323"/>
        <v>180</v>
      </c>
      <c r="KQ222" s="30">
        <f t="shared" si="2324"/>
        <v>193.68037518037519</v>
      </c>
      <c r="KR222" s="30">
        <f t="shared" si="2325"/>
        <v>259.34992784992784</v>
      </c>
      <c r="KS222" s="30">
        <f t="shared" si="2326"/>
        <v>268.06493506493507</v>
      </c>
      <c r="KT222" s="30">
        <f t="shared" si="2327"/>
        <v>209.09451659451659</v>
      </c>
      <c r="KU222" s="30">
        <f t="shared" si="2328"/>
        <v>248.94155844155844</v>
      </c>
      <c r="KV222" s="30">
        <f t="shared" si="2329"/>
        <v>254.5093795093795</v>
      </c>
      <c r="KW222" s="30">
        <f t="shared" si="2330"/>
        <v>232.15151515151516</v>
      </c>
      <c r="KX222" s="30">
        <f t="shared" si="2331"/>
        <v>205.57142857142858</v>
      </c>
      <c r="KY222" s="30">
        <f t="shared" si="2332"/>
        <v>180</v>
      </c>
      <c r="KZ222" s="30">
        <f t="shared" si="2333"/>
        <v>180</v>
      </c>
      <c r="LA222" s="30">
        <f t="shared" si="2334"/>
        <v>244.63636363636363</v>
      </c>
      <c r="LB222" s="30">
        <f t="shared" si="2334"/>
        <v>244.14502164502164</v>
      </c>
      <c r="LC222" s="30">
        <f t="shared" si="2334"/>
        <v>245.67893217893217</v>
      </c>
      <c r="LD222" s="30">
        <f t="shared" si="2334"/>
        <v>246.17388167388168</v>
      </c>
      <c r="LE222" s="30">
        <f t="shared" si="2503"/>
        <v>291.96825396825398</v>
      </c>
      <c r="LF222" s="30">
        <f t="shared" si="2503"/>
        <v>259.10173160173161</v>
      </c>
      <c r="LG222" s="30">
        <f t="shared" si="2503"/>
        <v>307.8246753246753</v>
      </c>
      <c r="LH222" s="30">
        <f t="shared" si="2503"/>
        <v>284.60317460317458</v>
      </c>
      <c r="LI222" s="30">
        <f t="shared" si="2503"/>
        <v>228.79148629148628</v>
      </c>
      <c r="LJ222" s="30">
        <f t="shared" si="2747"/>
        <v>231.04617604617604</v>
      </c>
      <c r="LK222" s="30">
        <f t="shared" si="2747"/>
        <v>207</v>
      </c>
      <c r="LL222" s="30">
        <f t="shared" si="2747"/>
        <v>234.06637806637806</v>
      </c>
      <c r="LM222" s="30">
        <f t="shared" si="2747"/>
        <v>236.33910533910534</v>
      </c>
      <c r="LN222" s="30">
        <f t="shared" si="2747"/>
        <v>238.04256854256855</v>
      </c>
      <c r="LO222" s="30">
        <f t="shared" si="2747"/>
        <v>225.72294372294371</v>
      </c>
      <c r="LP222" s="30">
        <f t="shared" si="2747"/>
        <v>284.62770735930735</v>
      </c>
      <c r="LQ222" s="30">
        <f t="shared" si="3332"/>
        <v>262.44227994227992</v>
      </c>
      <c r="LR222" s="30">
        <f t="shared" si="3332"/>
        <v>287.23881673881675</v>
      </c>
      <c r="LS222" s="30">
        <f t="shared" si="3332"/>
        <v>235.44588744588745</v>
      </c>
      <c r="LT222" s="69">
        <f t="shared" si="2953"/>
        <v>267.43867287157286</v>
      </c>
      <c r="LU222" s="40">
        <f t="shared" si="2954"/>
        <v>207</v>
      </c>
      <c r="LV222" s="40">
        <f t="shared" si="2955"/>
        <v>28.445887445887447</v>
      </c>
    </row>
    <row r="223" spans="1:334" x14ac:dyDescent="0.25">
      <c r="A223" s="21">
        <f t="shared" si="3034"/>
        <v>222</v>
      </c>
      <c r="B223" s="22" t="s">
        <v>109</v>
      </c>
      <c r="C223" s="21" t="s">
        <v>637</v>
      </c>
      <c r="D223" s="22" t="s">
        <v>7</v>
      </c>
      <c r="E223" s="23" t="s">
        <v>943</v>
      </c>
      <c r="F223" s="21" t="s">
        <v>1195</v>
      </c>
      <c r="G223" s="23" t="s">
        <v>144</v>
      </c>
      <c r="H223" s="24" t="s">
        <v>280</v>
      </c>
      <c r="I223" s="21" t="s">
        <v>196</v>
      </c>
      <c r="J223" s="94">
        <v>41336</v>
      </c>
      <c r="K223" s="94">
        <v>43073</v>
      </c>
      <c r="L223" s="21" t="s">
        <v>275</v>
      </c>
      <c r="M223" s="51">
        <v>1314</v>
      </c>
      <c r="N223" s="51">
        <v>2194</v>
      </c>
      <c r="O223" s="26">
        <v>0.15</v>
      </c>
      <c r="P223" s="52">
        <v>743197.71</v>
      </c>
      <c r="Q223" s="52">
        <v>955670.85000000021</v>
      </c>
      <c r="R223" s="52">
        <v>704968.77000000014</v>
      </c>
      <c r="S223" s="52">
        <v>886931.77</v>
      </c>
      <c r="T223" s="51">
        <v>1114381</v>
      </c>
      <c r="U223" s="51">
        <v>884865.79000000062</v>
      </c>
      <c r="V223" s="51">
        <v>1356679.04</v>
      </c>
      <c r="W223" s="51">
        <v>1500313.0400000003</v>
      </c>
      <c r="X223" s="51">
        <v>1588605.0899999999</v>
      </c>
      <c r="Y223" s="51">
        <v>1549494.99</v>
      </c>
      <c r="Z223" s="51">
        <v>1230031.58</v>
      </c>
      <c r="AA223" s="51">
        <v>1064746.6599999999</v>
      </c>
      <c r="AB223" s="51">
        <v>1250708.1299999999</v>
      </c>
      <c r="AC223" s="51">
        <v>1523660.69</v>
      </c>
      <c r="AD223" s="51">
        <v>2315144.48</v>
      </c>
      <c r="AE223" s="51">
        <v>2327788.66</v>
      </c>
      <c r="AF223" s="51">
        <v>2142366</v>
      </c>
      <c r="AG223" s="51">
        <v>1392507.39</v>
      </c>
      <c r="AH223" s="51">
        <v>2189745</v>
      </c>
      <c r="AI223" s="51">
        <v>2298196</v>
      </c>
      <c r="AJ223" s="51">
        <v>1338175</v>
      </c>
      <c r="AK223" s="51">
        <v>3102452</v>
      </c>
      <c r="AL223" s="51">
        <v>1689010.38</v>
      </c>
      <c r="AM223" s="51">
        <v>1230347.28</v>
      </c>
      <c r="AN223" s="51">
        <v>1762582</v>
      </c>
      <c r="AO223" s="51">
        <v>2000389.81</v>
      </c>
      <c r="AP223" s="51">
        <v>1743075.3</v>
      </c>
      <c r="AQ223" s="51">
        <v>2150305.64</v>
      </c>
      <c r="AR223" s="51">
        <v>2229574.7000000002</v>
      </c>
      <c r="AS223" s="51">
        <v>1373440</v>
      </c>
      <c r="AT223" s="51">
        <v>2240142.0699999998</v>
      </c>
      <c r="AU223" s="25">
        <v>2226392.3051239736</v>
      </c>
      <c r="AV223" s="25">
        <v>820168.92162749253</v>
      </c>
      <c r="AW223" s="25">
        <v>2606115</v>
      </c>
      <c r="AX223" s="25">
        <v>1699816.4</v>
      </c>
      <c r="AY223" s="25">
        <v>1827632.1190314877</v>
      </c>
      <c r="AZ223" s="25">
        <v>1332635.71</v>
      </c>
      <c r="BA223" s="25">
        <v>1697069.9890420146</v>
      </c>
      <c r="BB223" s="25">
        <v>1332796.58</v>
      </c>
      <c r="BC223" s="25">
        <v>3068675.41</v>
      </c>
      <c r="BD223" s="75">
        <v>1814873.14</v>
      </c>
      <c r="BE223" s="75">
        <v>1331563.1599999999</v>
      </c>
      <c r="BF223" s="75">
        <v>2294765.4</v>
      </c>
      <c r="BG223" s="75">
        <v>2422719</v>
      </c>
      <c r="BH223" s="75">
        <v>1622579.1</v>
      </c>
      <c r="BI223" s="75">
        <v>3136265.16</v>
      </c>
      <c r="BJ223" s="75">
        <v>1327785.1299999999</v>
      </c>
      <c r="BK223" s="75">
        <v>1228311</v>
      </c>
      <c r="BL223" s="75">
        <v>1786696.18</v>
      </c>
      <c r="BM223" s="75">
        <v>2669605</v>
      </c>
      <c r="BN223" s="75">
        <v>1961029.31</v>
      </c>
      <c r="BO223" s="75">
        <v>2388573.17</v>
      </c>
      <c r="BP223" s="28">
        <f t="shared" si="2950"/>
        <v>2201475.915</v>
      </c>
      <c r="BQ223" s="29">
        <f t="shared" si="2596"/>
        <v>565.59947488584476</v>
      </c>
      <c r="BR223" s="29">
        <f t="shared" si="2597"/>
        <v>727.29897260273992</v>
      </c>
      <c r="BS223" s="29">
        <f t="shared" si="2598"/>
        <v>536.50591324200923</v>
      </c>
      <c r="BT223" s="29">
        <f t="shared" si="2599"/>
        <v>674.98612633181131</v>
      </c>
      <c r="BU223" s="29">
        <f t="shared" si="2600"/>
        <v>848.08295281582957</v>
      </c>
      <c r="BV223" s="29">
        <f t="shared" si="2601"/>
        <v>673.41384322678891</v>
      </c>
      <c r="BW223" s="29">
        <f t="shared" si="2602"/>
        <v>1032.4802435312024</v>
      </c>
      <c r="BX223" s="29">
        <f t="shared" si="2603"/>
        <v>1141.7907458143077</v>
      </c>
      <c r="BY223" s="29">
        <f t="shared" si="2604"/>
        <v>1208.9840867579908</v>
      </c>
      <c r="BZ223" s="29">
        <f t="shared" si="2605"/>
        <v>1179.2199315068492</v>
      </c>
      <c r="CA223" s="29">
        <f t="shared" si="2606"/>
        <v>936.09709284627104</v>
      </c>
      <c r="CB223" s="29">
        <f t="shared" si="2607"/>
        <v>810.30948249619473</v>
      </c>
      <c r="CC223" s="29">
        <f t="shared" si="2608"/>
        <v>951.83267123287658</v>
      </c>
      <c r="CD223" s="29">
        <f t="shared" si="2609"/>
        <v>1159.5591248097412</v>
      </c>
      <c r="CE223" s="29">
        <f t="shared" si="2610"/>
        <v>1761.90599695586</v>
      </c>
      <c r="CF223" s="29">
        <f t="shared" si="2611"/>
        <v>1771.5286605783867</v>
      </c>
      <c r="CG223" s="29">
        <f t="shared" si="2612"/>
        <v>1630.4155251141553</v>
      </c>
      <c r="CH223" s="29">
        <f t="shared" si="2613"/>
        <v>1059.7468721461187</v>
      </c>
      <c r="CI223" s="29">
        <f t="shared" si="2614"/>
        <v>1666.472602739726</v>
      </c>
      <c r="CJ223" s="29">
        <f t="shared" si="2615"/>
        <v>1749.007610350076</v>
      </c>
      <c r="CK223" s="29">
        <f t="shared" si="2616"/>
        <v>1018.3980213089802</v>
      </c>
      <c r="CL223" s="29">
        <f t="shared" si="2617"/>
        <v>2361.0745814307456</v>
      </c>
      <c r="CM223" s="29">
        <f t="shared" si="2618"/>
        <v>1285.3960273972602</v>
      </c>
      <c r="CN223" s="29">
        <f t="shared" si="2619"/>
        <v>936.33735159817354</v>
      </c>
      <c r="CO223" s="29">
        <f t="shared" si="2620"/>
        <v>1341.3866057838661</v>
      </c>
      <c r="CP223" s="29">
        <f t="shared" si="2621"/>
        <v>1522.3666742770167</v>
      </c>
      <c r="CQ223" s="29">
        <f t="shared" si="2622"/>
        <v>1326.5413242009133</v>
      </c>
      <c r="CR223" s="29">
        <f t="shared" si="2592"/>
        <v>1636.4578691019788</v>
      </c>
      <c r="CS223" s="29">
        <f t="shared" si="3185"/>
        <v>1696.7843987823442</v>
      </c>
      <c r="CT223" s="29">
        <f t="shared" si="3185"/>
        <v>1045.2359208523592</v>
      </c>
      <c r="CU223" s="29">
        <f t="shared" si="3185"/>
        <v>1704.8265372907154</v>
      </c>
      <c r="CV223" s="29">
        <f t="shared" si="3185"/>
        <v>1694.3624848736481</v>
      </c>
      <c r="CW223" s="29">
        <f t="shared" si="3185"/>
        <v>624.17726151255135</v>
      </c>
      <c r="CX223" s="29">
        <f t="shared" si="3185"/>
        <v>1983.3447488584475</v>
      </c>
      <c r="CY223" s="29">
        <f t="shared" si="3185"/>
        <v>1293.6197869101977</v>
      </c>
      <c r="CZ223" s="29">
        <f t="shared" si="3185"/>
        <v>1390.8920236160484</v>
      </c>
      <c r="DA223" s="29">
        <f t="shared" si="3185"/>
        <v>1014.1824277016742</v>
      </c>
      <c r="DB223" s="29">
        <f t="shared" si="3185"/>
        <v>1291.5296720258864</v>
      </c>
      <c r="DC223" s="29">
        <f t="shared" si="3185"/>
        <v>1014.3048554033486</v>
      </c>
      <c r="DD223" s="29">
        <f t="shared" si="3185"/>
        <v>2335.3694140030443</v>
      </c>
      <c r="DE223" s="29">
        <f t="shared" si="2624"/>
        <v>1381.1819939117199</v>
      </c>
      <c r="DF223" s="29">
        <f t="shared" si="2625"/>
        <v>1013.3661796042618</v>
      </c>
      <c r="DG223" s="29">
        <f t="shared" si="2626"/>
        <v>1746.3968036529679</v>
      </c>
      <c r="DH223" s="29">
        <f t="shared" si="2627"/>
        <v>1843.7739726027398</v>
      </c>
      <c r="DI223" s="29">
        <f t="shared" si="2628"/>
        <v>1234.839497716895</v>
      </c>
      <c r="DJ223" s="29">
        <f t="shared" si="2629"/>
        <v>2386.807579908676</v>
      </c>
      <c r="DK223" s="29">
        <f t="shared" si="2629"/>
        <v>1010.4909665144596</v>
      </c>
      <c r="DL223" s="29">
        <f t="shared" si="2629"/>
        <v>934.78767123287673</v>
      </c>
      <c r="DM223" s="29">
        <f t="shared" si="2629"/>
        <v>1359.7383409436834</v>
      </c>
      <c r="DN223" s="29">
        <f t="shared" si="2746"/>
        <v>2031.6628614916285</v>
      </c>
      <c r="DO223" s="29">
        <f t="shared" si="2746"/>
        <v>1492.4119558599696</v>
      </c>
      <c r="DP223" s="29">
        <f t="shared" si="2746"/>
        <v>1817.7878006088279</v>
      </c>
      <c r="DQ223" s="105">
        <f t="shared" si="2630"/>
        <v>1675.4002397260274</v>
      </c>
      <c r="DR223" s="51">
        <v>247280</v>
      </c>
      <c r="DS223" s="51">
        <v>241340</v>
      </c>
      <c r="DT223" s="51">
        <v>241340</v>
      </c>
      <c r="DU223" s="51">
        <v>241340</v>
      </c>
      <c r="DV223" s="51">
        <v>241340</v>
      </c>
      <c r="DW223" s="51">
        <v>241340</v>
      </c>
      <c r="DX223" s="51">
        <v>241340</v>
      </c>
      <c r="DY223" s="51">
        <v>241340</v>
      </c>
      <c r="DZ223" s="51">
        <v>241340</v>
      </c>
      <c r="EA223" s="51">
        <v>250116</v>
      </c>
      <c r="EB223" s="51">
        <v>263280</v>
      </c>
      <c r="EC223" s="51">
        <v>263280</v>
      </c>
      <c r="ED223" s="51">
        <v>263280</v>
      </c>
      <c r="EE223" s="51">
        <v>263280</v>
      </c>
      <c r="EF223" s="51">
        <v>263280</v>
      </c>
      <c r="EG223" s="51">
        <v>263280</v>
      </c>
      <c r="EH223" s="51">
        <v>263280</v>
      </c>
      <c r="EI223" s="51">
        <v>263280</v>
      </c>
      <c r="EJ223" s="51">
        <v>263280</v>
      </c>
      <c r="EK223" s="51">
        <v>263280</v>
      </c>
      <c r="EL223" s="51">
        <v>280832</v>
      </c>
      <c r="EM223" s="51">
        <v>307160</v>
      </c>
      <c r="EN223" s="51">
        <v>307160</v>
      </c>
      <c r="EO223" s="51">
        <v>307160</v>
      </c>
      <c r="EP223" s="51">
        <v>307160</v>
      </c>
      <c r="EQ223" s="51">
        <v>307160</v>
      </c>
      <c r="ER223" s="51">
        <v>307160</v>
      </c>
      <c r="ES223" s="25">
        <v>307160</v>
      </c>
      <c r="ET223" s="25">
        <v>307160</v>
      </c>
      <c r="EU223" s="25">
        <v>307160</v>
      </c>
      <c r="EV223" s="25">
        <v>307160</v>
      </c>
      <c r="EW223" s="25">
        <v>325590</v>
      </c>
      <c r="EX223" s="25">
        <v>353234</v>
      </c>
      <c r="EY223" s="25">
        <v>353234</v>
      </c>
      <c r="EZ223" s="25">
        <v>353234</v>
      </c>
      <c r="FA223" s="25">
        <v>353234</v>
      </c>
      <c r="FB223" s="25">
        <v>353234</v>
      </c>
      <c r="FC223" s="25">
        <v>353234</v>
      </c>
      <c r="FD223" s="25">
        <v>353234</v>
      </c>
      <c r="FE223" s="25">
        <v>353234</v>
      </c>
      <c r="FF223" s="25">
        <v>353234</v>
      </c>
      <c r="FG223" s="25">
        <v>353234</v>
      </c>
      <c r="FH223" s="25">
        <v>353234</v>
      </c>
      <c r="FI223" s="25">
        <v>353234</v>
      </c>
      <c r="FJ223" s="25">
        <v>353234</v>
      </c>
      <c r="FK223" s="25">
        <v>353234</v>
      </c>
      <c r="FL223" s="25">
        <v>353234</v>
      </c>
      <c r="FM223" s="25">
        <v>353234</v>
      </c>
      <c r="FN223" s="25">
        <v>353234</v>
      </c>
      <c r="FO223" s="25">
        <v>353234</v>
      </c>
      <c r="FP223" s="25">
        <v>353234</v>
      </c>
      <c r="FQ223" s="75">
        <v>353234</v>
      </c>
      <c r="FR223" s="28">
        <f t="shared" si="2951"/>
        <v>353234</v>
      </c>
      <c r="FS223" s="51">
        <v>0</v>
      </c>
      <c r="FT223" s="51">
        <v>0</v>
      </c>
      <c r="FU223" s="51">
        <v>0</v>
      </c>
      <c r="FV223" s="51">
        <v>0</v>
      </c>
      <c r="FW223" s="51">
        <v>0</v>
      </c>
      <c r="FX223" s="51">
        <v>0</v>
      </c>
      <c r="FY223" s="51">
        <v>0</v>
      </c>
      <c r="FZ223" s="51">
        <v>0</v>
      </c>
      <c r="GA223" s="51">
        <v>0</v>
      </c>
      <c r="GB223" s="51">
        <v>0</v>
      </c>
      <c r="GC223" s="51">
        <v>0</v>
      </c>
      <c r="GD223" s="51">
        <v>0</v>
      </c>
      <c r="GE223" s="51">
        <v>0</v>
      </c>
      <c r="GF223" s="51">
        <v>0</v>
      </c>
      <c r="GG223" s="51">
        <v>83991.671999999962</v>
      </c>
      <c r="GH223" s="51">
        <v>85897</v>
      </c>
      <c r="GI223" s="51">
        <v>58067.755500000028</v>
      </c>
      <c r="GJ223" s="51">
        <v>0</v>
      </c>
      <c r="GK223" s="51">
        <v>65181.75</v>
      </c>
      <c r="GL223" s="51">
        <v>81449</v>
      </c>
      <c r="GM223" s="51">
        <v>0</v>
      </c>
      <c r="GN223" s="51">
        <v>158207.79999999999</v>
      </c>
      <c r="GO223" s="51">
        <v>0</v>
      </c>
      <c r="GP223" s="51">
        <v>0</v>
      </c>
      <c r="GQ223" s="25">
        <v>0</v>
      </c>
      <c r="GR223" s="25">
        <v>0</v>
      </c>
      <c r="GS223" s="25">
        <v>0</v>
      </c>
      <c r="GT223" s="25">
        <v>15386</v>
      </c>
      <c r="GU223" s="25">
        <v>27276</v>
      </c>
      <c r="GV223" s="25">
        <v>0</v>
      </c>
      <c r="GW223" s="25">
        <v>28861</v>
      </c>
      <c r="GX223" s="25">
        <v>0</v>
      </c>
      <c r="GY223" s="25">
        <v>0</v>
      </c>
      <c r="GZ223" s="25">
        <v>37683</v>
      </c>
      <c r="HA223" s="25">
        <v>0</v>
      </c>
      <c r="HB223" s="25">
        <v>0</v>
      </c>
      <c r="HC223" s="75">
        <v>0</v>
      </c>
      <c r="HD223" s="75">
        <v>0</v>
      </c>
      <c r="HE223" s="75">
        <v>0</v>
      </c>
      <c r="HF223" s="75">
        <v>107067</v>
      </c>
      <c r="HG223" s="75">
        <v>0</v>
      </c>
      <c r="HH223" s="75">
        <v>0</v>
      </c>
      <c r="HI223" s="75">
        <v>0</v>
      </c>
      <c r="HJ223" s="75">
        <v>10174</v>
      </c>
      <c r="HK223" s="75">
        <v>0</v>
      </c>
      <c r="HL223" s="75">
        <v>117206</v>
      </c>
      <c r="HM223" s="75">
        <v>0</v>
      </c>
      <c r="HN223" s="75">
        <v>0</v>
      </c>
      <c r="HO223" s="75">
        <v>0</v>
      </c>
      <c r="HP223" s="75">
        <v>47207</v>
      </c>
      <c r="HQ223" s="75">
        <v>0</v>
      </c>
      <c r="HR223" s="75">
        <v>0</v>
      </c>
      <c r="HS223" s="51">
        <f t="shared" si="2470"/>
        <v>247280</v>
      </c>
      <c r="HT223" s="51">
        <f t="shared" si="2471"/>
        <v>241340</v>
      </c>
      <c r="HU223" s="51">
        <f t="shared" si="2472"/>
        <v>241340</v>
      </c>
      <c r="HV223" s="51">
        <f t="shared" si="2473"/>
        <v>241340</v>
      </c>
      <c r="HW223" s="51">
        <f t="shared" si="2474"/>
        <v>241340</v>
      </c>
      <c r="HX223" s="51">
        <f t="shared" si="2475"/>
        <v>241340</v>
      </c>
      <c r="HY223" s="51">
        <f t="shared" si="2476"/>
        <v>241340</v>
      </c>
      <c r="HZ223" s="51">
        <f t="shared" si="2477"/>
        <v>241340</v>
      </c>
      <c r="IA223" s="51">
        <f t="shared" si="2478"/>
        <v>241340</v>
      </c>
      <c r="IB223" s="51">
        <f t="shared" si="2479"/>
        <v>250116</v>
      </c>
      <c r="IC223" s="51">
        <f t="shared" si="2480"/>
        <v>263280</v>
      </c>
      <c r="ID223" s="51">
        <f t="shared" si="2481"/>
        <v>263280</v>
      </c>
      <c r="IE223" s="51">
        <f t="shared" si="2482"/>
        <v>263280</v>
      </c>
      <c r="IF223" s="51">
        <f t="shared" si="2483"/>
        <v>263280</v>
      </c>
      <c r="IG223" s="51">
        <f t="shared" si="2484"/>
        <v>347271.67199999996</v>
      </c>
      <c r="IH223" s="51">
        <f t="shared" si="2485"/>
        <v>349177</v>
      </c>
      <c r="II223" s="51">
        <f t="shared" si="2486"/>
        <v>321347.75550000003</v>
      </c>
      <c r="IJ223" s="51">
        <f t="shared" si="2487"/>
        <v>263280</v>
      </c>
      <c r="IK223" s="51">
        <f t="shared" si="2488"/>
        <v>328461.75</v>
      </c>
      <c r="IL223" s="51">
        <f t="shared" si="2489"/>
        <v>344729</v>
      </c>
      <c r="IM223" s="51">
        <f t="shared" si="2490"/>
        <v>280832</v>
      </c>
      <c r="IN223" s="51">
        <f t="shared" si="2491"/>
        <v>465367.8</v>
      </c>
      <c r="IO223" s="51">
        <f t="shared" si="2492"/>
        <v>307160</v>
      </c>
      <c r="IP223" s="51">
        <f t="shared" si="2493"/>
        <v>307160</v>
      </c>
      <c r="IQ223" s="51">
        <f t="shared" si="3335"/>
        <v>307160</v>
      </c>
      <c r="IR223" s="51">
        <f t="shared" si="3336"/>
        <v>307160</v>
      </c>
      <c r="IS223" s="51">
        <f t="shared" si="2914"/>
        <v>307160</v>
      </c>
      <c r="IT223" s="51">
        <f t="shared" si="2915"/>
        <v>322546</v>
      </c>
      <c r="IU223" s="51">
        <f t="shared" si="2342"/>
        <v>334436</v>
      </c>
      <c r="IV223" s="51">
        <f t="shared" si="2343"/>
        <v>307160</v>
      </c>
      <c r="IW223" s="51">
        <f t="shared" si="3326"/>
        <v>336021</v>
      </c>
      <c r="IX223" s="25">
        <f t="shared" si="2344"/>
        <v>325590</v>
      </c>
      <c r="IY223" s="25">
        <f t="shared" si="3327"/>
        <v>353234</v>
      </c>
      <c r="IZ223" s="25">
        <f t="shared" si="3328"/>
        <v>390917</v>
      </c>
      <c r="JA223" s="25">
        <f t="shared" si="3329"/>
        <v>353234</v>
      </c>
      <c r="JB223" s="25">
        <f t="shared" si="2498"/>
        <v>353234</v>
      </c>
      <c r="JC223" s="25">
        <f t="shared" si="2499"/>
        <v>353234</v>
      </c>
      <c r="JD223" s="25">
        <f t="shared" si="3035"/>
        <v>353234</v>
      </c>
      <c r="JE223" s="25">
        <f t="shared" si="3036"/>
        <v>353234</v>
      </c>
      <c r="JF223" s="25">
        <f t="shared" si="3333"/>
        <v>460301</v>
      </c>
      <c r="JG223" s="25">
        <f t="shared" si="3334"/>
        <v>353234</v>
      </c>
      <c r="JH223" s="25">
        <f t="shared" si="3330"/>
        <v>353234</v>
      </c>
      <c r="JI223" s="25">
        <f t="shared" si="3331"/>
        <v>353234</v>
      </c>
      <c r="JJ223" s="25">
        <f t="shared" si="2916"/>
        <v>363408</v>
      </c>
      <c r="JK223" s="25">
        <f t="shared" si="2917"/>
        <v>353234</v>
      </c>
      <c r="JL223" s="25">
        <f t="shared" si="3584"/>
        <v>470440</v>
      </c>
      <c r="JM223" s="25">
        <f t="shared" si="3585"/>
        <v>353234</v>
      </c>
      <c r="JN223" s="25">
        <f t="shared" si="3459"/>
        <v>353234</v>
      </c>
      <c r="JO223" s="25">
        <f t="shared" si="3460"/>
        <v>353234</v>
      </c>
      <c r="JP223" s="25">
        <f t="shared" si="3461"/>
        <v>400441</v>
      </c>
      <c r="JQ223" s="25">
        <f t="shared" si="3462"/>
        <v>353234</v>
      </c>
      <c r="JR223" s="25">
        <f t="shared" si="3463"/>
        <v>353234</v>
      </c>
      <c r="JS223" s="28">
        <f t="shared" si="2952"/>
        <v>365035.75</v>
      </c>
      <c r="JT223" s="30">
        <f t="shared" si="2301"/>
        <v>112.7073837739289</v>
      </c>
      <c r="JU223" s="30">
        <f t="shared" si="2302"/>
        <v>110</v>
      </c>
      <c r="JV223" s="30">
        <f t="shared" si="2303"/>
        <v>110</v>
      </c>
      <c r="JW223" s="30">
        <f t="shared" si="2304"/>
        <v>110</v>
      </c>
      <c r="JX223" s="30">
        <f t="shared" si="2305"/>
        <v>110</v>
      </c>
      <c r="JY223" s="30">
        <f t="shared" si="2306"/>
        <v>110</v>
      </c>
      <c r="JZ223" s="30">
        <f t="shared" si="2307"/>
        <v>110</v>
      </c>
      <c r="KA223" s="30">
        <f t="shared" si="2308"/>
        <v>110</v>
      </c>
      <c r="KB223" s="30">
        <f t="shared" si="2309"/>
        <v>110</v>
      </c>
      <c r="KC223" s="30">
        <f t="shared" si="2310"/>
        <v>114</v>
      </c>
      <c r="KD223" s="30">
        <f t="shared" si="2311"/>
        <v>120</v>
      </c>
      <c r="KE223" s="30">
        <f t="shared" si="2312"/>
        <v>120</v>
      </c>
      <c r="KF223" s="30">
        <f t="shared" si="2313"/>
        <v>120</v>
      </c>
      <c r="KG223" s="30">
        <f t="shared" si="2314"/>
        <v>120</v>
      </c>
      <c r="KH223" s="30">
        <f t="shared" si="2315"/>
        <v>158.28243938012761</v>
      </c>
      <c r="KI223" s="30">
        <f t="shared" si="2316"/>
        <v>159.15086599817684</v>
      </c>
      <c r="KJ223" s="30">
        <f t="shared" si="2317"/>
        <v>146.46661599817685</v>
      </c>
      <c r="KK223" s="30">
        <f t="shared" si="2318"/>
        <v>120</v>
      </c>
      <c r="KL223" s="30">
        <f t="shared" si="2319"/>
        <v>149.70909298085689</v>
      </c>
      <c r="KM223" s="30">
        <f t="shared" si="2320"/>
        <v>157.12351868732907</v>
      </c>
      <c r="KN223" s="30">
        <f t="shared" si="2321"/>
        <v>128</v>
      </c>
      <c r="KO223" s="30">
        <f t="shared" si="2322"/>
        <v>212.10929808568824</v>
      </c>
      <c r="KP223" s="30">
        <f t="shared" si="2323"/>
        <v>140</v>
      </c>
      <c r="KQ223" s="30">
        <f t="shared" si="2324"/>
        <v>140</v>
      </c>
      <c r="KR223" s="30">
        <f t="shared" si="2325"/>
        <v>140</v>
      </c>
      <c r="KS223" s="30">
        <f t="shared" si="2326"/>
        <v>140</v>
      </c>
      <c r="KT223" s="30">
        <f t="shared" si="2327"/>
        <v>140</v>
      </c>
      <c r="KU223" s="30">
        <f t="shared" si="2328"/>
        <v>147.01276207839561</v>
      </c>
      <c r="KV223" s="30">
        <f t="shared" si="2329"/>
        <v>152.43208751139471</v>
      </c>
      <c r="KW223" s="30">
        <f t="shared" si="2330"/>
        <v>140</v>
      </c>
      <c r="KX223" s="30">
        <f t="shared" si="2331"/>
        <v>153.15451230628989</v>
      </c>
      <c r="KY223" s="30">
        <f t="shared" si="2332"/>
        <v>148.40018231540566</v>
      </c>
      <c r="KZ223" s="30">
        <f t="shared" si="2333"/>
        <v>161</v>
      </c>
      <c r="LA223" s="30">
        <f t="shared" si="2334"/>
        <v>178.17547857793983</v>
      </c>
      <c r="LB223" s="30">
        <f t="shared" si="2334"/>
        <v>161</v>
      </c>
      <c r="LC223" s="30">
        <f t="shared" si="2334"/>
        <v>161</v>
      </c>
      <c r="LD223" s="30">
        <f t="shared" ref="LD223:LS238" si="3586">+JC223/$N223</f>
        <v>161</v>
      </c>
      <c r="LE223" s="30">
        <f t="shared" si="3586"/>
        <v>161</v>
      </c>
      <c r="LF223" s="30">
        <f t="shared" si="3586"/>
        <v>161</v>
      </c>
      <c r="LG223" s="30">
        <f t="shared" si="3586"/>
        <v>209.79990884229719</v>
      </c>
      <c r="LH223" s="30">
        <f t="shared" si="3586"/>
        <v>161</v>
      </c>
      <c r="LI223" s="30">
        <f t="shared" si="3586"/>
        <v>161</v>
      </c>
      <c r="LJ223" s="30">
        <f t="shared" si="3586"/>
        <v>161</v>
      </c>
      <c r="LK223" s="30">
        <f t="shared" si="3586"/>
        <v>165.63719234275297</v>
      </c>
      <c r="LL223" s="30">
        <f t="shared" si="3586"/>
        <v>161</v>
      </c>
      <c r="LM223" s="30">
        <f t="shared" si="3586"/>
        <v>214.4211485870556</v>
      </c>
      <c r="LN223" s="30">
        <f t="shared" si="3586"/>
        <v>161</v>
      </c>
      <c r="LO223" s="30">
        <f t="shared" si="3586"/>
        <v>161</v>
      </c>
      <c r="LP223" s="30">
        <f t="shared" si="3586"/>
        <v>161</v>
      </c>
      <c r="LQ223" s="30">
        <f t="shared" si="3586"/>
        <v>182.51640838650866</v>
      </c>
      <c r="LR223" s="30">
        <f t="shared" si="3586"/>
        <v>161</v>
      </c>
      <c r="LS223" s="30">
        <f t="shared" si="3586"/>
        <v>161</v>
      </c>
      <c r="LT223" s="69">
        <f t="shared" si="2953"/>
        <v>166.37910209662715</v>
      </c>
      <c r="LU223" s="40">
        <f t="shared" si="2954"/>
        <v>161</v>
      </c>
      <c r="LV223" s="40">
        <f t="shared" si="2955"/>
        <v>0</v>
      </c>
    </row>
    <row r="224" spans="1:334" x14ac:dyDescent="0.25">
      <c r="A224" s="21">
        <f t="shared" si="3034"/>
        <v>223</v>
      </c>
      <c r="B224" s="22" t="s">
        <v>109</v>
      </c>
      <c r="C224" s="21" t="s">
        <v>638</v>
      </c>
      <c r="D224" s="22" t="s">
        <v>17</v>
      </c>
      <c r="E224" s="23" t="s">
        <v>944</v>
      </c>
      <c r="F224" s="21" t="s">
        <v>1196</v>
      </c>
      <c r="G224" s="23" t="s">
        <v>145</v>
      </c>
      <c r="H224" s="24" t="s">
        <v>1403</v>
      </c>
      <c r="I224" s="21" t="s">
        <v>196</v>
      </c>
      <c r="J224" s="94">
        <v>41297</v>
      </c>
      <c r="K224" s="94">
        <v>43030</v>
      </c>
      <c r="L224" s="21" t="s">
        <v>275</v>
      </c>
      <c r="M224" s="51">
        <v>211</v>
      </c>
      <c r="N224" s="51">
        <v>352</v>
      </c>
      <c r="O224" s="26">
        <v>0.12</v>
      </c>
      <c r="P224" s="52">
        <v>631522</v>
      </c>
      <c r="Q224" s="52">
        <v>569774</v>
      </c>
      <c r="R224" s="52">
        <v>606213</v>
      </c>
      <c r="S224" s="52">
        <v>488555</v>
      </c>
      <c r="T224" s="51">
        <v>541967</v>
      </c>
      <c r="U224" s="51">
        <v>472877</v>
      </c>
      <c r="V224" s="51">
        <v>448245</v>
      </c>
      <c r="W224" s="51">
        <v>309689</v>
      </c>
      <c r="X224" s="51">
        <v>531976</v>
      </c>
      <c r="Y224" s="51">
        <v>499632</v>
      </c>
      <c r="Z224" s="51">
        <v>293703.11</v>
      </c>
      <c r="AA224" s="51">
        <v>404907</v>
      </c>
      <c r="AB224" s="51">
        <v>491265</v>
      </c>
      <c r="AC224" s="51">
        <v>707418.58000000019</v>
      </c>
      <c r="AD224" s="51">
        <v>539693.86</v>
      </c>
      <c r="AE224" s="51">
        <v>670115.18999999994</v>
      </c>
      <c r="AF224" s="51">
        <v>623142</v>
      </c>
      <c r="AG224" s="51">
        <v>446210.79</v>
      </c>
      <c r="AH224" s="51">
        <v>645747.09</v>
      </c>
      <c r="AI224" s="51">
        <v>484688</v>
      </c>
      <c r="AJ224" s="51">
        <v>608923.96</v>
      </c>
      <c r="AK224" s="51">
        <v>650440</v>
      </c>
      <c r="AL224" s="51">
        <v>393048.74</v>
      </c>
      <c r="AM224" s="51">
        <v>521640</v>
      </c>
      <c r="AN224" s="51">
        <v>672848.03</v>
      </c>
      <c r="AO224" s="51">
        <v>873566</v>
      </c>
      <c r="AP224" s="51">
        <v>631235.34</v>
      </c>
      <c r="AQ224" s="51">
        <v>698643.86</v>
      </c>
      <c r="AR224" s="51">
        <v>694709.76000000001</v>
      </c>
      <c r="AS224" s="51">
        <v>562272.32999999996</v>
      </c>
      <c r="AT224" s="51">
        <v>612052.91</v>
      </c>
      <c r="AU224" s="25">
        <v>557894.78642407246</v>
      </c>
      <c r="AV224" s="25">
        <v>371067.06908241747</v>
      </c>
      <c r="AW224" s="25">
        <v>529663</v>
      </c>
      <c r="AX224" s="25">
        <v>576260.62011000002</v>
      </c>
      <c r="AY224" s="25">
        <v>597603.60603999998</v>
      </c>
      <c r="AZ224" s="25">
        <v>761005.17</v>
      </c>
      <c r="BA224" s="25">
        <v>790138.1861506782</v>
      </c>
      <c r="BB224" s="25">
        <v>567855.31999999995</v>
      </c>
      <c r="BC224" s="25">
        <v>768521.5</v>
      </c>
      <c r="BD224" s="75">
        <v>575320.03</v>
      </c>
      <c r="BE224" s="75">
        <v>495626</v>
      </c>
      <c r="BF224" s="75">
        <v>669585</v>
      </c>
      <c r="BG224" s="75">
        <v>399750.23</v>
      </c>
      <c r="BH224" s="75">
        <v>627961.49</v>
      </c>
      <c r="BI224" s="75">
        <v>584596</v>
      </c>
      <c r="BJ224" s="75">
        <v>409240.61</v>
      </c>
      <c r="BK224" s="75">
        <v>520070</v>
      </c>
      <c r="BL224" s="75">
        <v>606246.85</v>
      </c>
      <c r="BM224" s="75">
        <v>622359</v>
      </c>
      <c r="BN224" s="75">
        <v>474812.6</v>
      </c>
      <c r="BO224" s="75">
        <v>517458.52</v>
      </c>
      <c r="BP224" s="28">
        <f t="shared" si="2950"/>
        <v>555219.24250000005</v>
      </c>
      <c r="BQ224" s="29">
        <f t="shared" si="2596"/>
        <v>2992.995260663507</v>
      </c>
      <c r="BR224" s="29">
        <f t="shared" si="2597"/>
        <v>2700.350710900474</v>
      </c>
      <c r="BS224" s="29">
        <f t="shared" si="2598"/>
        <v>2873.0473933649291</v>
      </c>
      <c r="BT224" s="29">
        <f t="shared" si="2599"/>
        <v>2315.4265402843603</v>
      </c>
      <c r="BU224" s="29">
        <f t="shared" si="2600"/>
        <v>2568.5639810426542</v>
      </c>
      <c r="BV224" s="29">
        <f t="shared" si="2601"/>
        <v>2241.1232227488154</v>
      </c>
      <c r="BW224" s="29">
        <f t="shared" si="2602"/>
        <v>2124.3838862559242</v>
      </c>
      <c r="BX224" s="29">
        <f t="shared" si="2603"/>
        <v>1467.7203791469194</v>
      </c>
      <c r="BY224" s="29">
        <f t="shared" si="2604"/>
        <v>2521.2132701421801</v>
      </c>
      <c r="BZ224" s="29">
        <f t="shared" si="2605"/>
        <v>2367.9241706161138</v>
      </c>
      <c r="CA224" s="29">
        <f t="shared" si="2606"/>
        <v>1391.9578672985781</v>
      </c>
      <c r="CB224" s="29">
        <f t="shared" si="2607"/>
        <v>1918.9905213270142</v>
      </c>
      <c r="CC224" s="29">
        <f t="shared" si="2608"/>
        <v>2328.2701421800948</v>
      </c>
      <c r="CD224" s="29">
        <f t="shared" si="2609"/>
        <v>3352.6946919431289</v>
      </c>
      <c r="CE224" s="29">
        <f t="shared" si="2610"/>
        <v>2557.7908056872038</v>
      </c>
      <c r="CF224" s="29">
        <f t="shared" si="2611"/>
        <v>3175.9013744075828</v>
      </c>
      <c r="CG224" s="29">
        <f t="shared" si="2612"/>
        <v>2953.2796208530804</v>
      </c>
      <c r="CH224" s="29">
        <f t="shared" si="2613"/>
        <v>2114.7430805687204</v>
      </c>
      <c r="CI224" s="29">
        <f t="shared" si="2614"/>
        <v>3060.4127488151657</v>
      </c>
      <c r="CJ224" s="29">
        <f t="shared" si="2615"/>
        <v>2297.0995260663508</v>
      </c>
      <c r="CK224" s="29">
        <f t="shared" si="2616"/>
        <v>2885.8955450236963</v>
      </c>
      <c r="CL224" s="29">
        <f t="shared" si="2617"/>
        <v>3082.654028436019</v>
      </c>
      <c r="CM224" s="29">
        <f t="shared" si="2618"/>
        <v>1862.7902369668245</v>
      </c>
      <c r="CN224" s="29">
        <f t="shared" si="2619"/>
        <v>2472.2274881516587</v>
      </c>
      <c r="CO224" s="29">
        <f t="shared" si="2620"/>
        <v>3188.8532227488154</v>
      </c>
      <c r="CP224" s="29">
        <f t="shared" si="2621"/>
        <v>4140.1232227488154</v>
      </c>
      <c r="CQ224" s="29">
        <f t="shared" si="2622"/>
        <v>2991.6366824644547</v>
      </c>
      <c r="CR224" s="29">
        <f t="shared" si="2592"/>
        <v>3311.1083412322273</v>
      </c>
      <c r="CS224" s="29">
        <f t="shared" si="3185"/>
        <v>3292.4633175355452</v>
      </c>
      <c r="CT224" s="29">
        <f t="shared" si="3185"/>
        <v>2664.7977725118481</v>
      </c>
      <c r="CU224" s="29">
        <f t="shared" si="3185"/>
        <v>2900.7246919431282</v>
      </c>
      <c r="CV224" s="29">
        <f t="shared" si="3185"/>
        <v>2644.0511204932345</v>
      </c>
      <c r="CW224" s="29">
        <f t="shared" si="3185"/>
        <v>1758.611701812405</v>
      </c>
      <c r="CX224" s="29">
        <f t="shared" si="3185"/>
        <v>2510.2511848341233</v>
      </c>
      <c r="CY224" s="29">
        <f t="shared" si="3185"/>
        <v>2731.0929863033175</v>
      </c>
      <c r="CZ224" s="29">
        <f t="shared" si="3185"/>
        <v>2832.2445783886255</v>
      </c>
      <c r="DA224" s="29">
        <f t="shared" si="3185"/>
        <v>3606.6595734597158</v>
      </c>
      <c r="DB224" s="29">
        <f t="shared" si="3185"/>
        <v>3744.7307400506074</v>
      </c>
      <c r="DC224" s="29">
        <f t="shared" si="3185"/>
        <v>2691.2574407582938</v>
      </c>
      <c r="DD224" s="29">
        <f t="shared" si="3185"/>
        <v>3642.2819905213269</v>
      </c>
      <c r="DE224" s="29">
        <f t="shared" si="2624"/>
        <v>2726.6352132701422</v>
      </c>
      <c r="DF224" s="29">
        <f t="shared" si="2625"/>
        <v>2348.9383886255923</v>
      </c>
      <c r="DG224" s="29">
        <f t="shared" si="2626"/>
        <v>3173.3886255924172</v>
      </c>
      <c r="DH224" s="29">
        <f t="shared" si="2627"/>
        <v>1894.5508530805687</v>
      </c>
      <c r="DI224" s="29">
        <f t="shared" si="2628"/>
        <v>2976.1208056872038</v>
      </c>
      <c r="DJ224" s="29">
        <f t="shared" si="2629"/>
        <v>2770.5971563981043</v>
      </c>
      <c r="DK224" s="29">
        <f t="shared" si="2629"/>
        <v>1939.5289573459715</v>
      </c>
      <c r="DL224" s="29">
        <f t="shared" si="2629"/>
        <v>2464.7867298578199</v>
      </c>
      <c r="DM224" s="29">
        <f t="shared" si="2629"/>
        <v>2873.207819905213</v>
      </c>
      <c r="DN224" s="29">
        <f t="shared" si="2746"/>
        <v>2949.5687203791467</v>
      </c>
      <c r="DO224" s="29">
        <f t="shared" si="2746"/>
        <v>2250.296682464455</v>
      </c>
      <c r="DP224" s="29">
        <f t="shared" si="2746"/>
        <v>2452.4100473933649</v>
      </c>
      <c r="DQ224" s="105">
        <f t="shared" si="2630"/>
        <v>2631.3708175355455</v>
      </c>
      <c r="DR224" s="51">
        <v>75000</v>
      </c>
      <c r="DS224" s="51">
        <v>75000</v>
      </c>
      <c r="DT224" s="51">
        <v>75000</v>
      </c>
      <c r="DU224" s="51">
        <v>75000</v>
      </c>
      <c r="DV224" s="51">
        <v>75000</v>
      </c>
      <c r="DW224" s="51">
        <v>75000</v>
      </c>
      <c r="DX224" s="51">
        <v>75000</v>
      </c>
      <c r="DY224" s="51">
        <v>75000</v>
      </c>
      <c r="DZ224" s="51">
        <v>80333</v>
      </c>
      <c r="EA224" s="51">
        <v>95000</v>
      </c>
      <c r="EB224" s="51">
        <v>95000</v>
      </c>
      <c r="EC224" s="51">
        <v>95000</v>
      </c>
      <c r="ED224" s="51">
        <v>95000</v>
      </c>
      <c r="EE224" s="51">
        <v>95000</v>
      </c>
      <c r="EF224" s="51">
        <v>95000</v>
      </c>
      <c r="EG224" s="51">
        <v>95000</v>
      </c>
      <c r="EH224" s="51">
        <v>95000</v>
      </c>
      <c r="EI224" s="51">
        <v>95000</v>
      </c>
      <c r="EJ224" s="51">
        <v>95000</v>
      </c>
      <c r="EK224" s="51">
        <v>95000</v>
      </c>
      <c r="EL224" s="51">
        <v>95000</v>
      </c>
      <c r="EM224" s="51">
        <v>97667</v>
      </c>
      <c r="EN224" s="51">
        <v>105000</v>
      </c>
      <c r="EO224" s="51">
        <v>105000</v>
      </c>
      <c r="EP224" s="51">
        <v>105000</v>
      </c>
      <c r="EQ224" s="51">
        <v>105000</v>
      </c>
      <c r="ER224" s="51">
        <v>105000</v>
      </c>
      <c r="ES224" s="25">
        <v>105000</v>
      </c>
      <c r="ET224" s="25">
        <v>105000</v>
      </c>
      <c r="EU224" s="25">
        <v>105000</v>
      </c>
      <c r="EV224" s="25">
        <v>105000</v>
      </c>
      <c r="EW224" s="25">
        <v>105000</v>
      </c>
      <c r="EX224" s="25">
        <v>105000</v>
      </c>
      <c r="EY224" s="25">
        <v>109200</v>
      </c>
      <c r="EZ224" s="25">
        <v>120750</v>
      </c>
      <c r="FA224" s="25">
        <v>120750</v>
      </c>
      <c r="FB224" s="25">
        <v>120750</v>
      </c>
      <c r="FC224" s="25">
        <v>120750</v>
      </c>
      <c r="FD224" s="25">
        <v>120750</v>
      </c>
      <c r="FE224" s="25">
        <v>120750</v>
      </c>
      <c r="FF224" s="25">
        <v>120750</v>
      </c>
      <c r="FG224" s="25">
        <v>120750</v>
      </c>
      <c r="FH224" s="25">
        <v>120750</v>
      </c>
      <c r="FI224" s="25">
        <v>120750</v>
      </c>
      <c r="FJ224" s="25">
        <v>120750</v>
      </c>
      <c r="FK224" s="25">
        <v>120750</v>
      </c>
      <c r="FL224" s="25">
        <v>120750</v>
      </c>
      <c r="FM224" s="25">
        <v>120750</v>
      </c>
      <c r="FN224" s="25">
        <v>120750</v>
      </c>
      <c r="FO224" s="25">
        <v>120750</v>
      </c>
      <c r="FP224" s="25">
        <v>120750</v>
      </c>
      <c r="FQ224" s="75">
        <v>120750</v>
      </c>
      <c r="FR224" s="28">
        <f t="shared" si="2951"/>
        <v>120750</v>
      </c>
      <c r="FS224" s="51">
        <v>783</v>
      </c>
      <c r="FT224" s="51">
        <v>0</v>
      </c>
      <c r="FU224" s="51">
        <v>0</v>
      </c>
      <c r="FV224" s="51">
        <v>0</v>
      </c>
      <c r="FW224" s="51">
        <v>0</v>
      </c>
      <c r="FX224" s="51">
        <v>0</v>
      </c>
      <c r="FY224" s="51">
        <v>0</v>
      </c>
      <c r="FZ224" s="51">
        <v>0</v>
      </c>
      <c r="GA224" s="51">
        <v>0</v>
      </c>
      <c r="GB224" s="51">
        <v>0</v>
      </c>
      <c r="GC224" s="51">
        <v>0</v>
      </c>
      <c r="GD224" s="51">
        <v>0</v>
      </c>
      <c r="GE224" s="51">
        <v>0</v>
      </c>
      <c r="GF224" s="51">
        <v>0</v>
      </c>
      <c r="GG224" s="51">
        <v>0</v>
      </c>
      <c r="GH224" s="51">
        <v>0</v>
      </c>
      <c r="GI224" s="51">
        <v>0</v>
      </c>
      <c r="GJ224" s="51">
        <v>0</v>
      </c>
      <c r="GK224" s="51">
        <v>0</v>
      </c>
      <c r="GL224" s="51">
        <v>0</v>
      </c>
      <c r="GM224" s="51">
        <v>0</v>
      </c>
      <c r="GN224" s="51">
        <v>0</v>
      </c>
      <c r="GO224" s="51">
        <v>0</v>
      </c>
      <c r="GP224" s="51">
        <v>0</v>
      </c>
      <c r="GQ224" s="25">
        <v>0</v>
      </c>
      <c r="GR224" s="25">
        <v>0</v>
      </c>
      <c r="GS224" s="25">
        <v>0</v>
      </c>
      <c r="GT224" s="25">
        <v>0</v>
      </c>
      <c r="GU224" s="25">
        <v>0</v>
      </c>
      <c r="GV224" s="25">
        <v>0</v>
      </c>
      <c r="GW224" s="25">
        <v>0</v>
      </c>
      <c r="GX224" s="25">
        <v>0</v>
      </c>
      <c r="GY224" s="25">
        <v>0</v>
      </c>
      <c r="GZ224" s="25">
        <v>0</v>
      </c>
      <c r="HA224" s="25">
        <v>0</v>
      </c>
      <c r="HB224" s="25">
        <v>0</v>
      </c>
      <c r="HC224" s="75">
        <v>0</v>
      </c>
      <c r="HD224" s="75">
        <v>0</v>
      </c>
      <c r="HE224" s="75">
        <v>0</v>
      </c>
      <c r="HF224" s="75">
        <v>0</v>
      </c>
      <c r="HG224" s="75">
        <v>0</v>
      </c>
      <c r="HH224" s="75">
        <v>0</v>
      </c>
      <c r="HI224" s="75">
        <v>0</v>
      </c>
      <c r="HJ224" s="75">
        <v>0</v>
      </c>
      <c r="HK224" s="75">
        <v>0</v>
      </c>
      <c r="HL224" s="75">
        <v>0</v>
      </c>
      <c r="HM224" s="75">
        <v>0</v>
      </c>
      <c r="HN224" s="75">
        <v>0</v>
      </c>
      <c r="HO224" s="75">
        <v>0</v>
      </c>
      <c r="HP224" s="75">
        <v>0</v>
      </c>
      <c r="HQ224" s="75">
        <v>0</v>
      </c>
      <c r="HR224" s="75">
        <v>0</v>
      </c>
      <c r="HS224" s="51">
        <f t="shared" si="2470"/>
        <v>75783</v>
      </c>
      <c r="HT224" s="51">
        <f t="shared" si="2471"/>
        <v>75000</v>
      </c>
      <c r="HU224" s="51">
        <f t="shared" si="2472"/>
        <v>75000</v>
      </c>
      <c r="HV224" s="51">
        <f t="shared" si="2473"/>
        <v>75000</v>
      </c>
      <c r="HW224" s="51">
        <f t="shared" si="2474"/>
        <v>75000</v>
      </c>
      <c r="HX224" s="51">
        <f t="shared" si="2475"/>
        <v>75000</v>
      </c>
      <c r="HY224" s="51">
        <f t="shared" si="2476"/>
        <v>75000</v>
      </c>
      <c r="HZ224" s="51">
        <f t="shared" si="2477"/>
        <v>75000</v>
      </c>
      <c r="IA224" s="51">
        <f t="shared" si="2478"/>
        <v>80333</v>
      </c>
      <c r="IB224" s="51">
        <f t="shared" si="2479"/>
        <v>95000</v>
      </c>
      <c r="IC224" s="51">
        <f t="shared" si="2480"/>
        <v>95000</v>
      </c>
      <c r="ID224" s="51">
        <f t="shared" si="2481"/>
        <v>95000</v>
      </c>
      <c r="IE224" s="51">
        <f t="shared" si="2482"/>
        <v>95000</v>
      </c>
      <c r="IF224" s="51">
        <f t="shared" si="2483"/>
        <v>95000</v>
      </c>
      <c r="IG224" s="51">
        <f t="shared" si="2484"/>
        <v>95000</v>
      </c>
      <c r="IH224" s="51">
        <f t="shared" si="2485"/>
        <v>95000</v>
      </c>
      <c r="II224" s="51">
        <f t="shared" si="2486"/>
        <v>95000</v>
      </c>
      <c r="IJ224" s="51">
        <f t="shared" si="2487"/>
        <v>95000</v>
      </c>
      <c r="IK224" s="51">
        <f t="shared" si="2488"/>
        <v>95000</v>
      </c>
      <c r="IL224" s="51">
        <f t="shared" si="2489"/>
        <v>95000</v>
      </c>
      <c r="IM224" s="51">
        <f t="shared" si="2490"/>
        <v>95000</v>
      </c>
      <c r="IN224" s="51">
        <f t="shared" si="2491"/>
        <v>97667</v>
      </c>
      <c r="IO224" s="51">
        <f t="shared" si="2492"/>
        <v>105000</v>
      </c>
      <c r="IP224" s="51">
        <f t="shared" si="2493"/>
        <v>105000</v>
      </c>
      <c r="IQ224" s="51">
        <f t="shared" si="3335"/>
        <v>105000</v>
      </c>
      <c r="IR224" s="51">
        <f t="shared" si="3336"/>
        <v>105000</v>
      </c>
      <c r="IS224" s="51">
        <f t="shared" si="2914"/>
        <v>105000</v>
      </c>
      <c r="IT224" s="51">
        <f t="shared" si="2915"/>
        <v>105000</v>
      </c>
      <c r="IU224" s="51">
        <f t="shared" si="2342"/>
        <v>105000</v>
      </c>
      <c r="IV224" s="51">
        <f t="shared" si="2343"/>
        <v>105000</v>
      </c>
      <c r="IW224" s="51">
        <f t="shared" si="3326"/>
        <v>105000</v>
      </c>
      <c r="IX224" s="25">
        <f t="shared" si="2344"/>
        <v>105000</v>
      </c>
      <c r="IY224" s="25">
        <f t="shared" si="3327"/>
        <v>105000</v>
      </c>
      <c r="IZ224" s="25">
        <f t="shared" si="3328"/>
        <v>109200</v>
      </c>
      <c r="JA224" s="25">
        <f t="shared" si="3329"/>
        <v>120750</v>
      </c>
      <c r="JB224" s="25">
        <f t="shared" si="2498"/>
        <v>120750</v>
      </c>
      <c r="JC224" s="25">
        <f t="shared" si="2499"/>
        <v>120750</v>
      </c>
      <c r="JD224" s="25">
        <f t="shared" si="3035"/>
        <v>120750</v>
      </c>
      <c r="JE224" s="25">
        <f t="shared" si="3036"/>
        <v>120750</v>
      </c>
      <c r="JF224" s="25">
        <f t="shared" si="3333"/>
        <v>120750</v>
      </c>
      <c r="JG224" s="25">
        <f t="shared" si="3334"/>
        <v>120750</v>
      </c>
      <c r="JH224" s="25">
        <f t="shared" si="3330"/>
        <v>120750</v>
      </c>
      <c r="JI224" s="25">
        <f t="shared" si="3331"/>
        <v>120750</v>
      </c>
      <c r="JJ224" s="25">
        <f t="shared" si="2916"/>
        <v>120750</v>
      </c>
      <c r="JK224" s="25">
        <f t="shared" si="2917"/>
        <v>120750</v>
      </c>
      <c r="JL224" s="25">
        <f t="shared" si="3584"/>
        <v>120750</v>
      </c>
      <c r="JM224" s="25">
        <f t="shared" si="3585"/>
        <v>120750</v>
      </c>
      <c r="JN224" s="25">
        <f t="shared" si="3459"/>
        <v>120750</v>
      </c>
      <c r="JO224" s="25">
        <f t="shared" si="3460"/>
        <v>120750</v>
      </c>
      <c r="JP224" s="25">
        <f t="shared" si="3461"/>
        <v>120750</v>
      </c>
      <c r="JQ224" s="25">
        <f t="shared" si="3462"/>
        <v>120750</v>
      </c>
      <c r="JR224" s="25">
        <f t="shared" si="3463"/>
        <v>120750</v>
      </c>
      <c r="JS224" s="28">
        <f t="shared" si="2952"/>
        <v>120750</v>
      </c>
      <c r="JT224" s="30">
        <f t="shared" ref="JT224:JT296" si="3587">+HS224/$N224</f>
        <v>215.29261363636363</v>
      </c>
      <c r="JU224" s="30">
        <f t="shared" ref="JU224:JU296" si="3588">+HT224/$N224</f>
        <v>213.06818181818181</v>
      </c>
      <c r="JV224" s="30">
        <f t="shared" ref="JV224:JV296" si="3589">+HU224/$N224</f>
        <v>213.06818181818181</v>
      </c>
      <c r="JW224" s="30">
        <f t="shared" ref="JW224:JW296" si="3590">+HV224/$N224</f>
        <v>213.06818181818181</v>
      </c>
      <c r="JX224" s="30">
        <f t="shared" ref="JX224:JX296" si="3591">+HW224/$N224</f>
        <v>213.06818181818181</v>
      </c>
      <c r="JY224" s="30">
        <f t="shared" ref="JY224:JY296" si="3592">+HX224/$N224</f>
        <v>213.06818181818181</v>
      </c>
      <c r="JZ224" s="30">
        <f t="shared" ref="JZ224:JZ296" si="3593">+HY224/$N224</f>
        <v>213.06818181818181</v>
      </c>
      <c r="KA224" s="30">
        <f t="shared" ref="KA224:KA296" si="3594">+HZ224/$N224</f>
        <v>213.06818181818181</v>
      </c>
      <c r="KB224" s="30">
        <f t="shared" ref="KB224:KB296" si="3595">+IA224/$N224</f>
        <v>228.21875</v>
      </c>
      <c r="KC224" s="30">
        <f t="shared" ref="KC224:KC296" si="3596">+IB224/$N224</f>
        <v>269.88636363636363</v>
      </c>
      <c r="KD224" s="30">
        <f t="shared" ref="KD224:KD296" si="3597">+IC224/$N224</f>
        <v>269.88636363636363</v>
      </c>
      <c r="KE224" s="30">
        <f t="shared" ref="KE224:KE296" si="3598">+ID224/$N224</f>
        <v>269.88636363636363</v>
      </c>
      <c r="KF224" s="30">
        <f t="shared" ref="KF224:KF296" si="3599">+IE224/$N224</f>
        <v>269.88636363636363</v>
      </c>
      <c r="KG224" s="30">
        <f t="shared" ref="KG224:KG296" si="3600">+IF224/$N224</f>
        <v>269.88636363636363</v>
      </c>
      <c r="KH224" s="30">
        <f t="shared" ref="KH224:KH296" si="3601">+IG224/$N224</f>
        <v>269.88636363636363</v>
      </c>
      <c r="KI224" s="30">
        <f t="shared" ref="KI224:KI296" si="3602">+IH224/$N224</f>
        <v>269.88636363636363</v>
      </c>
      <c r="KJ224" s="30">
        <f t="shared" ref="KJ224:KJ296" si="3603">+II224/$N224</f>
        <v>269.88636363636363</v>
      </c>
      <c r="KK224" s="30">
        <f t="shared" ref="KK224:KK296" si="3604">+IJ224/$N224</f>
        <v>269.88636363636363</v>
      </c>
      <c r="KL224" s="30">
        <f t="shared" ref="KL224:KL296" si="3605">+IK224/$N224</f>
        <v>269.88636363636363</v>
      </c>
      <c r="KM224" s="30">
        <f t="shared" ref="KM224:KM296" si="3606">+IL224/$N224</f>
        <v>269.88636363636363</v>
      </c>
      <c r="KN224" s="30">
        <f t="shared" ref="KN224:KN296" si="3607">+IM224/$N224</f>
        <v>269.88636363636363</v>
      </c>
      <c r="KO224" s="30">
        <f t="shared" ref="KO224:KO296" si="3608">+IN224/$N224</f>
        <v>277.46306818181819</v>
      </c>
      <c r="KP224" s="30">
        <f t="shared" ref="KP224:KP296" si="3609">+IO224/$N224</f>
        <v>298.29545454545456</v>
      </c>
      <c r="KQ224" s="30">
        <f t="shared" ref="KQ224:KQ296" si="3610">+IP224/$N224</f>
        <v>298.29545454545456</v>
      </c>
      <c r="KR224" s="30">
        <f t="shared" ref="KR224:KR296" si="3611">+IQ224/$N224</f>
        <v>298.29545454545456</v>
      </c>
      <c r="KS224" s="30">
        <f t="shared" ref="KS224:KS296" si="3612">+IR224/$N224</f>
        <v>298.29545454545456</v>
      </c>
      <c r="KT224" s="30">
        <f t="shared" ref="KT224:KT296" si="3613">+IS224/$N224</f>
        <v>298.29545454545456</v>
      </c>
      <c r="KU224" s="30">
        <f t="shared" ref="KU224:KU296" si="3614">+IT224/$N224</f>
        <v>298.29545454545456</v>
      </c>
      <c r="KV224" s="30">
        <f t="shared" ref="KV224:KV296" si="3615">+IU224/$N224</f>
        <v>298.29545454545456</v>
      </c>
      <c r="KW224" s="30">
        <f t="shared" ref="KW224:KW296" si="3616">+IV224/$N224</f>
        <v>298.29545454545456</v>
      </c>
      <c r="KX224" s="30">
        <f t="shared" ref="KX224:KX296" si="3617">+IW224/$N224</f>
        <v>298.29545454545456</v>
      </c>
      <c r="KY224" s="30">
        <f t="shared" ref="KY224:KY296" si="3618">+IX224/$N224</f>
        <v>298.29545454545456</v>
      </c>
      <c r="KZ224" s="30">
        <f t="shared" ref="KZ224:KZ296" si="3619">+IY224/$N224</f>
        <v>298.29545454545456</v>
      </c>
      <c r="LA224" s="30">
        <f t="shared" ref="LA224:LD296" si="3620">+IZ224/$N224</f>
        <v>310.22727272727275</v>
      </c>
      <c r="LB224" s="30">
        <f t="shared" si="3620"/>
        <v>343.03977272727275</v>
      </c>
      <c r="LC224" s="30">
        <f t="shared" si="3620"/>
        <v>343.03977272727275</v>
      </c>
      <c r="LD224" s="30">
        <f t="shared" si="3620"/>
        <v>343.03977272727275</v>
      </c>
      <c r="LE224" s="30">
        <f t="shared" si="3586"/>
        <v>343.03977272727275</v>
      </c>
      <c r="LF224" s="30">
        <f t="shared" si="3586"/>
        <v>343.03977272727275</v>
      </c>
      <c r="LG224" s="30">
        <f t="shared" si="3586"/>
        <v>343.03977272727275</v>
      </c>
      <c r="LH224" s="30">
        <f t="shared" si="3586"/>
        <v>343.03977272727275</v>
      </c>
      <c r="LI224" s="30">
        <f t="shared" si="3586"/>
        <v>343.03977272727275</v>
      </c>
      <c r="LJ224" s="30">
        <f t="shared" si="3586"/>
        <v>343.03977272727275</v>
      </c>
      <c r="LK224" s="30">
        <f t="shared" si="3586"/>
        <v>343.03977272727275</v>
      </c>
      <c r="LL224" s="30">
        <f t="shared" si="3586"/>
        <v>343.03977272727275</v>
      </c>
      <c r="LM224" s="30">
        <f t="shared" si="3586"/>
        <v>343.03977272727275</v>
      </c>
      <c r="LN224" s="30">
        <f t="shared" si="3586"/>
        <v>343.03977272727275</v>
      </c>
      <c r="LO224" s="30">
        <f t="shared" si="3586"/>
        <v>343.03977272727275</v>
      </c>
      <c r="LP224" s="30">
        <f t="shared" si="3586"/>
        <v>343.03977272727275</v>
      </c>
      <c r="LQ224" s="30">
        <f t="shared" si="3586"/>
        <v>343.03977272727275</v>
      </c>
      <c r="LR224" s="30">
        <f t="shared" si="3586"/>
        <v>343.03977272727275</v>
      </c>
      <c r="LS224" s="30">
        <f t="shared" si="3586"/>
        <v>343.03977272727275</v>
      </c>
      <c r="LT224" s="69">
        <f t="shared" si="2953"/>
        <v>343.03977272727275</v>
      </c>
      <c r="LU224" s="40">
        <f t="shared" si="2954"/>
        <v>343.03977272727275</v>
      </c>
      <c r="LV224" s="40">
        <f t="shared" si="2955"/>
        <v>0</v>
      </c>
    </row>
    <row r="225" spans="1:334" x14ac:dyDescent="0.25">
      <c r="A225" s="21">
        <f t="shared" si="3034"/>
        <v>224</v>
      </c>
      <c r="B225" s="22" t="s">
        <v>109</v>
      </c>
      <c r="C225" s="21" t="s">
        <v>639</v>
      </c>
      <c r="D225" s="22" t="s">
        <v>17</v>
      </c>
      <c r="E225" s="23" t="s">
        <v>807</v>
      </c>
      <c r="F225" s="21" t="s">
        <v>1057</v>
      </c>
      <c r="G225" s="23" t="s">
        <v>222</v>
      </c>
      <c r="H225" s="24" t="s">
        <v>1403</v>
      </c>
      <c r="I225" s="21" t="s">
        <v>196</v>
      </c>
      <c r="J225" s="94">
        <v>41297</v>
      </c>
      <c r="K225" s="94">
        <v>43030</v>
      </c>
      <c r="L225" s="21" t="s">
        <v>275</v>
      </c>
      <c r="M225" s="51">
        <v>250</v>
      </c>
      <c r="N225" s="51">
        <v>418</v>
      </c>
      <c r="O225" s="26">
        <v>0.18</v>
      </c>
      <c r="P225" s="52">
        <v>347094</v>
      </c>
      <c r="Q225" s="52">
        <v>313298</v>
      </c>
      <c r="R225" s="52">
        <v>304092</v>
      </c>
      <c r="S225" s="52">
        <v>345718</v>
      </c>
      <c r="T225" s="51">
        <v>457632</v>
      </c>
      <c r="U225" s="51">
        <v>405344</v>
      </c>
      <c r="V225" s="51">
        <v>449163</v>
      </c>
      <c r="W225" s="51">
        <v>282591</v>
      </c>
      <c r="X225" s="51">
        <v>409393</v>
      </c>
      <c r="Y225" s="51">
        <v>327065</v>
      </c>
      <c r="Z225" s="51">
        <v>254645.4</v>
      </c>
      <c r="AA225" s="51">
        <v>395871</v>
      </c>
      <c r="AB225" s="51">
        <v>537840</v>
      </c>
      <c r="AC225" s="51">
        <v>674999</v>
      </c>
      <c r="AD225" s="51">
        <v>553045</v>
      </c>
      <c r="AE225" s="51">
        <v>567019</v>
      </c>
      <c r="AF225" s="51">
        <v>480832</v>
      </c>
      <c r="AG225" s="51">
        <v>313056</v>
      </c>
      <c r="AH225" s="51">
        <v>441748</v>
      </c>
      <c r="AI225" s="51">
        <v>436201</v>
      </c>
      <c r="AJ225" s="51">
        <v>581030</v>
      </c>
      <c r="AK225" s="51">
        <v>511974</v>
      </c>
      <c r="AL225" s="51">
        <v>369379</v>
      </c>
      <c r="AM225" s="51">
        <v>438565.6</v>
      </c>
      <c r="AN225" s="51">
        <v>514249.93</v>
      </c>
      <c r="AO225" s="51">
        <v>633066.21</v>
      </c>
      <c r="AP225" s="51">
        <v>482749</v>
      </c>
      <c r="AQ225" s="51">
        <v>627375.06000000006</v>
      </c>
      <c r="AR225" s="51">
        <v>701671</v>
      </c>
      <c r="AS225" s="51">
        <v>523164</v>
      </c>
      <c r="AT225" s="51">
        <v>564623</v>
      </c>
      <c r="AU225" s="25">
        <v>646573.35869479051</v>
      </c>
      <c r="AV225" s="25">
        <v>498484.8535425617</v>
      </c>
      <c r="AW225" s="25">
        <v>541076</v>
      </c>
      <c r="AX225" s="25">
        <v>435254</v>
      </c>
      <c r="AY225" s="25">
        <v>462579.52360853326</v>
      </c>
      <c r="AZ225" s="25">
        <v>551486.84</v>
      </c>
      <c r="BA225" s="25">
        <v>698128.98815735616</v>
      </c>
      <c r="BB225" s="25">
        <v>482384.07</v>
      </c>
      <c r="BC225" s="25">
        <v>663780.9</v>
      </c>
      <c r="BD225" s="75">
        <v>614357.69999999995</v>
      </c>
      <c r="BE225" s="75">
        <v>557680</v>
      </c>
      <c r="BF225" s="75">
        <v>572280</v>
      </c>
      <c r="BG225" s="75">
        <v>378593</v>
      </c>
      <c r="BH225" s="75">
        <v>656412</v>
      </c>
      <c r="BI225" s="75">
        <v>529213</v>
      </c>
      <c r="BJ225" s="75">
        <v>471000</v>
      </c>
      <c r="BK225" s="75">
        <v>471079</v>
      </c>
      <c r="BL225" s="75">
        <v>614093</v>
      </c>
      <c r="BM225" s="75">
        <v>601817</v>
      </c>
      <c r="BN225" s="75">
        <v>579694</v>
      </c>
      <c r="BO225" s="75">
        <v>626150</v>
      </c>
      <c r="BP225" s="28">
        <f t="shared" si="2950"/>
        <v>605438.5</v>
      </c>
      <c r="BQ225" s="29">
        <f t="shared" si="2596"/>
        <v>1388.376</v>
      </c>
      <c r="BR225" s="29">
        <f t="shared" si="2597"/>
        <v>1253.192</v>
      </c>
      <c r="BS225" s="29">
        <f t="shared" si="2598"/>
        <v>1216.3679999999999</v>
      </c>
      <c r="BT225" s="29">
        <f t="shared" si="2599"/>
        <v>1382.8720000000001</v>
      </c>
      <c r="BU225" s="29">
        <f t="shared" si="2600"/>
        <v>1830.528</v>
      </c>
      <c r="BV225" s="29">
        <f t="shared" si="2601"/>
        <v>1621.376</v>
      </c>
      <c r="BW225" s="29">
        <f t="shared" si="2602"/>
        <v>1796.652</v>
      </c>
      <c r="BX225" s="29">
        <f t="shared" si="2603"/>
        <v>1130.364</v>
      </c>
      <c r="BY225" s="29">
        <f t="shared" si="2604"/>
        <v>1637.5719999999999</v>
      </c>
      <c r="BZ225" s="29">
        <f t="shared" si="2605"/>
        <v>1308.26</v>
      </c>
      <c r="CA225" s="29">
        <f t="shared" si="2606"/>
        <v>1018.5816</v>
      </c>
      <c r="CB225" s="29">
        <f t="shared" si="2607"/>
        <v>1583.4839999999999</v>
      </c>
      <c r="CC225" s="29">
        <f t="shared" si="2608"/>
        <v>2151.36</v>
      </c>
      <c r="CD225" s="29">
        <f t="shared" si="2609"/>
        <v>2699.9960000000001</v>
      </c>
      <c r="CE225" s="29">
        <f t="shared" si="2610"/>
        <v>2212.1799999999998</v>
      </c>
      <c r="CF225" s="29">
        <f t="shared" si="2611"/>
        <v>2268.076</v>
      </c>
      <c r="CG225" s="29">
        <f t="shared" si="2612"/>
        <v>1923.328</v>
      </c>
      <c r="CH225" s="29">
        <f t="shared" si="2613"/>
        <v>1252.2239999999999</v>
      </c>
      <c r="CI225" s="29">
        <f t="shared" si="2614"/>
        <v>1766.992</v>
      </c>
      <c r="CJ225" s="29">
        <f t="shared" si="2615"/>
        <v>1744.8040000000001</v>
      </c>
      <c r="CK225" s="29">
        <f t="shared" si="2616"/>
        <v>2324.12</v>
      </c>
      <c r="CL225" s="29">
        <f t="shared" si="2617"/>
        <v>2047.896</v>
      </c>
      <c r="CM225" s="29">
        <f t="shared" si="2618"/>
        <v>1477.5160000000001</v>
      </c>
      <c r="CN225" s="29">
        <f t="shared" si="2619"/>
        <v>1754.2623999999998</v>
      </c>
      <c r="CO225" s="29">
        <f t="shared" si="2620"/>
        <v>2056.9997199999998</v>
      </c>
      <c r="CP225" s="29">
        <f t="shared" si="2621"/>
        <v>2532.2648399999998</v>
      </c>
      <c r="CQ225" s="29">
        <f t="shared" si="2622"/>
        <v>1930.9960000000001</v>
      </c>
      <c r="CR225" s="29">
        <f t="shared" si="2592"/>
        <v>2509.5002400000003</v>
      </c>
      <c r="CS225" s="29">
        <f t="shared" si="3185"/>
        <v>2806.6840000000002</v>
      </c>
      <c r="CT225" s="29">
        <f t="shared" si="3185"/>
        <v>2092.6559999999999</v>
      </c>
      <c r="CU225" s="29">
        <f t="shared" si="3185"/>
        <v>2258.4920000000002</v>
      </c>
      <c r="CV225" s="29">
        <f t="shared" si="3185"/>
        <v>2586.293434779162</v>
      </c>
      <c r="CW225" s="29">
        <f t="shared" si="3185"/>
        <v>1993.9394141702469</v>
      </c>
      <c r="CX225" s="29">
        <f t="shared" si="3185"/>
        <v>2164.3040000000001</v>
      </c>
      <c r="CY225" s="29">
        <f t="shared" si="3185"/>
        <v>1741.0160000000001</v>
      </c>
      <c r="CZ225" s="29">
        <f t="shared" si="3185"/>
        <v>1850.3180944341329</v>
      </c>
      <c r="DA225" s="29">
        <f t="shared" si="3185"/>
        <v>2205.9473599999997</v>
      </c>
      <c r="DB225" s="29">
        <f t="shared" si="3185"/>
        <v>2792.5159526294246</v>
      </c>
      <c r="DC225" s="29">
        <f t="shared" si="3185"/>
        <v>1929.53628</v>
      </c>
      <c r="DD225" s="29">
        <f t="shared" si="3185"/>
        <v>2655.1235999999999</v>
      </c>
      <c r="DE225" s="29">
        <f t="shared" si="2624"/>
        <v>2457.4307999999996</v>
      </c>
      <c r="DF225" s="29">
        <f t="shared" si="2625"/>
        <v>2230.7199999999998</v>
      </c>
      <c r="DG225" s="29">
        <f t="shared" si="2626"/>
        <v>2289.12</v>
      </c>
      <c r="DH225" s="29">
        <f t="shared" si="2627"/>
        <v>1514.3720000000001</v>
      </c>
      <c r="DI225" s="29">
        <f t="shared" si="2628"/>
        <v>2625.6480000000001</v>
      </c>
      <c r="DJ225" s="29">
        <f t="shared" si="2629"/>
        <v>2116.8519999999999</v>
      </c>
      <c r="DK225" s="29">
        <f t="shared" si="2629"/>
        <v>1884</v>
      </c>
      <c r="DL225" s="29">
        <f t="shared" si="2629"/>
        <v>1884.316</v>
      </c>
      <c r="DM225" s="29">
        <f t="shared" si="2629"/>
        <v>2456.3719999999998</v>
      </c>
      <c r="DN225" s="29">
        <f t="shared" si="2746"/>
        <v>2407.268</v>
      </c>
      <c r="DO225" s="29">
        <f t="shared" si="2746"/>
        <v>2318.7759999999998</v>
      </c>
      <c r="DP225" s="29">
        <f t="shared" si="2746"/>
        <v>2504.6</v>
      </c>
      <c r="DQ225" s="105">
        <f t="shared" si="2630"/>
        <v>2421.7539999999999</v>
      </c>
      <c r="DR225" s="51">
        <v>73150</v>
      </c>
      <c r="DS225" s="51">
        <v>73150</v>
      </c>
      <c r="DT225" s="51">
        <v>73150</v>
      </c>
      <c r="DU225" s="51">
        <v>73150</v>
      </c>
      <c r="DV225" s="51">
        <v>73150</v>
      </c>
      <c r="DW225" s="51">
        <v>73150</v>
      </c>
      <c r="DX225" s="51">
        <v>73150</v>
      </c>
      <c r="DY225" s="51">
        <v>73150</v>
      </c>
      <c r="DZ225" s="51">
        <v>73150</v>
      </c>
      <c r="EA225" s="51">
        <v>74488</v>
      </c>
      <c r="EB225" s="51">
        <v>78166</v>
      </c>
      <c r="EC225" s="51">
        <v>78166</v>
      </c>
      <c r="ED225" s="51">
        <v>78166</v>
      </c>
      <c r="EE225" s="51">
        <v>78166</v>
      </c>
      <c r="EF225" s="51">
        <v>78166</v>
      </c>
      <c r="EG225" s="51">
        <v>78166</v>
      </c>
      <c r="EH225" s="51">
        <v>78166</v>
      </c>
      <c r="EI225" s="51">
        <v>78166</v>
      </c>
      <c r="EJ225" s="51">
        <v>78166</v>
      </c>
      <c r="EK225" s="51">
        <v>78166</v>
      </c>
      <c r="EL225" s="51">
        <v>78166</v>
      </c>
      <c r="EM225" s="51">
        <v>79615</v>
      </c>
      <c r="EN225" s="51">
        <v>83600</v>
      </c>
      <c r="EO225" s="51">
        <v>83600</v>
      </c>
      <c r="EP225" s="25">
        <v>83600</v>
      </c>
      <c r="EQ225" s="25">
        <v>83600</v>
      </c>
      <c r="ER225" s="25">
        <v>83600</v>
      </c>
      <c r="ES225" s="25">
        <v>83600</v>
      </c>
      <c r="ET225" s="25">
        <v>83600</v>
      </c>
      <c r="EU225" s="25">
        <v>83600</v>
      </c>
      <c r="EV225" s="25">
        <v>83600</v>
      </c>
      <c r="EW225" s="25">
        <v>83600</v>
      </c>
      <c r="EX225" s="25">
        <v>83600</v>
      </c>
      <c r="EY225" s="25">
        <v>85161</v>
      </c>
      <c r="EZ225" s="25">
        <v>89452</v>
      </c>
      <c r="FA225" s="25">
        <v>89452</v>
      </c>
      <c r="FB225" s="25">
        <v>89452</v>
      </c>
      <c r="FC225" s="25">
        <v>89452</v>
      </c>
      <c r="FD225" s="25">
        <v>89452</v>
      </c>
      <c r="FE225" s="25">
        <v>89452</v>
      </c>
      <c r="FF225" s="25">
        <v>89452</v>
      </c>
      <c r="FG225" s="25">
        <v>89452</v>
      </c>
      <c r="FH225" s="25">
        <v>89452</v>
      </c>
      <c r="FI225" s="25">
        <v>89452</v>
      </c>
      <c r="FJ225" s="25">
        <v>89452</v>
      </c>
      <c r="FK225" s="25">
        <v>91122</v>
      </c>
      <c r="FL225" s="25">
        <v>95714</v>
      </c>
      <c r="FM225" s="25">
        <v>95714</v>
      </c>
      <c r="FN225" s="25">
        <v>95714</v>
      </c>
      <c r="FO225" s="25">
        <v>95714</v>
      </c>
      <c r="FP225" s="25">
        <v>95714</v>
      </c>
      <c r="FQ225" s="75">
        <v>95714</v>
      </c>
      <c r="FR225" s="28">
        <f t="shared" si="2951"/>
        <v>95714</v>
      </c>
      <c r="FS225" s="51">
        <v>0</v>
      </c>
      <c r="FT225" s="51">
        <v>0</v>
      </c>
      <c r="FU225" s="51">
        <v>0</v>
      </c>
      <c r="FV225" s="51">
        <v>0</v>
      </c>
      <c r="FW225" s="51">
        <v>9224</v>
      </c>
      <c r="FX225" s="51">
        <v>0</v>
      </c>
      <c r="FY225" s="51">
        <v>3841</v>
      </c>
      <c r="FZ225" s="51">
        <v>0</v>
      </c>
      <c r="GA225" s="51">
        <v>0</v>
      </c>
      <c r="GB225" s="51">
        <v>0</v>
      </c>
      <c r="GC225" s="51">
        <v>0</v>
      </c>
      <c r="GD225" s="51">
        <v>0</v>
      </c>
      <c r="GE225" s="51">
        <v>18645.199999999997</v>
      </c>
      <c r="GF225" s="51">
        <v>43333.819999999992</v>
      </c>
      <c r="GG225" s="51">
        <v>21382.099999999991</v>
      </c>
      <c r="GH225" s="51">
        <v>32200.099999999991</v>
      </c>
      <c r="GI225" s="51">
        <v>8383.7599999999948</v>
      </c>
      <c r="GJ225" s="51">
        <v>0</v>
      </c>
      <c r="GK225" s="51">
        <v>7911.8000000000029</v>
      </c>
      <c r="GL225" s="51">
        <v>350</v>
      </c>
      <c r="GM225" s="51">
        <v>26419.399999999994</v>
      </c>
      <c r="GN225" s="51">
        <v>12540.319999999992</v>
      </c>
      <c r="GO225" s="51">
        <v>0</v>
      </c>
      <c r="GP225" s="51">
        <v>0</v>
      </c>
      <c r="GQ225" s="51">
        <v>8965</v>
      </c>
      <c r="GR225" s="25">
        <v>30352</v>
      </c>
      <c r="GS225" s="25">
        <v>3295</v>
      </c>
      <c r="GT225" s="25">
        <v>29328</v>
      </c>
      <c r="GU225" s="25">
        <v>42701</v>
      </c>
      <c r="GV225" s="25">
        <v>10570</v>
      </c>
      <c r="GW225" s="25">
        <v>18032</v>
      </c>
      <c r="GX225" s="25">
        <v>0</v>
      </c>
      <c r="GY225" s="25">
        <v>0</v>
      </c>
      <c r="GZ225" s="25">
        <v>12233</v>
      </c>
      <c r="HA225" s="25">
        <v>0</v>
      </c>
      <c r="HB225" s="25">
        <v>6129</v>
      </c>
      <c r="HC225" s="25">
        <v>10058</v>
      </c>
      <c r="HD225" s="25">
        <v>19069</v>
      </c>
      <c r="HE225" s="75">
        <v>0</v>
      </c>
      <c r="HF225" s="75">
        <v>30029</v>
      </c>
      <c r="HG225" s="75">
        <v>21132</v>
      </c>
      <c r="HH225" s="75">
        <v>10930</v>
      </c>
      <c r="HI225" s="75">
        <v>13656</v>
      </c>
      <c r="HJ225" s="75">
        <v>0</v>
      </c>
      <c r="HK225" s="75">
        <v>28702</v>
      </c>
      <c r="HL225" s="75">
        <v>4136</v>
      </c>
      <c r="HM225" s="75">
        <v>0</v>
      </c>
      <c r="HN225" s="75">
        <v>0</v>
      </c>
      <c r="HO225" s="75">
        <v>14822.739999999991</v>
      </c>
      <c r="HP225" s="75">
        <v>12613</v>
      </c>
      <c r="HQ225" s="75">
        <v>8631</v>
      </c>
      <c r="HR225" s="75">
        <v>4953</v>
      </c>
      <c r="HS225" s="51">
        <f t="shared" si="2470"/>
        <v>73150</v>
      </c>
      <c r="HT225" s="51">
        <f t="shared" si="2471"/>
        <v>73150</v>
      </c>
      <c r="HU225" s="51">
        <f t="shared" si="2472"/>
        <v>73150</v>
      </c>
      <c r="HV225" s="51">
        <f t="shared" si="2473"/>
        <v>73150</v>
      </c>
      <c r="HW225" s="51">
        <f t="shared" si="2474"/>
        <v>82374</v>
      </c>
      <c r="HX225" s="51">
        <f t="shared" si="2475"/>
        <v>73150</v>
      </c>
      <c r="HY225" s="51">
        <f t="shared" si="2476"/>
        <v>76991</v>
      </c>
      <c r="HZ225" s="51">
        <f t="shared" si="2477"/>
        <v>73150</v>
      </c>
      <c r="IA225" s="51">
        <f t="shared" si="2478"/>
        <v>73150</v>
      </c>
      <c r="IB225" s="51">
        <f t="shared" si="2479"/>
        <v>74488</v>
      </c>
      <c r="IC225" s="51">
        <f t="shared" si="2480"/>
        <v>78166</v>
      </c>
      <c r="ID225" s="51">
        <f t="shared" si="2481"/>
        <v>78166</v>
      </c>
      <c r="IE225" s="51">
        <f t="shared" si="2482"/>
        <v>96811.199999999997</v>
      </c>
      <c r="IF225" s="51">
        <f t="shared" si="2483"/>
        <v>121499.81999999999</v>
      </c>
      <c r="IG225" s="51">
        <f t="shared" si="2484"/>
        <v>99548.099999999991</v>
      </c>
      <c r="IH225" s="51">
        <f t="shared" si="2485"/>
        <v>110366.09999999999</v>
      </c>
      <c r="II225" s="51">
        <f t="shared" si="2486"/>
        <v>86549.759999999995</v>
      </c>
      <c r="IJ225" s="51">
        <f t="shared" si="2487"/>
        <v>78166</v>
      </c>
      <c r="IK225" s="51">
        <f t="shared" si="2488"/>
        <v>86077.8</v>
      </c>
      <c r="IL225" s="51">
        <f t="shared" si="2489"/>
        <v>78516</v>
      </c>
      <c r="IM225" s="51">
        <f t="shared" si="2490"/>
        <v>104585.4</v>
      </c>
      <c r="IN225" s="51">
        <f t="shared" si="2491"/>
        <v>92155.319999999992</v>
      </c>
      <c r="IO225" s="51">
        <f t="shared" si="2492"/>
        <v>83600</v>
      </c>
      <c r="IP225" s="51">
        <f t="shared" si="2493"/>
        <v>83600</v>
      </c>
      <c r="IQ225" s="51">
        <f t="shared" si="3335"/>
        <v>92565</v>
      </c>
      <c r="IR225" s="51">
        <f t="shared" si="3336"/>
        <v>113952</v>
      </c>
      <c r="IS225" s="51">
        <f t="shared" si="2914"/>
        <v>86895</v>
      </c>
      <c r="IT225" s="51">
        <f t="shared" si="2915"/>
        <v>112928</v>
      </c>
      <c r="IU225" s="51">
        <f t="shared" si="2342"/>
        <v>126301</v>
      </c>
      <c r="IV225" s="51">
        <f t="shared" si="2343"/>
        <v>94170</v>
      </c>
      <c r="IW225" s="51">
        <f t="shared" si="3326"/>
        <v>101632</v>
      </c>
      <c r="IX225" s="25">
        <f t="shared" si="2344"/>
        <v>83600</v>
      </c>
      <c r="IY225" s="25">
        <f t="shared" si="3327"/>
        <v>83600</v>
      </c>
      <c r="IZ225" s="25">
        <f t="shared" si="3328"/>
        <v>97394</v>
      </c>
      <c r="JA225" s="25">
        <f t="shared" si="3329"/>
        <v>89452</v>
      </c>
      <c r="JB225" s="25">
        <f t="shared" si="2498"/>
        <v>95581</v>
      </c>
      <c r="JC225" s="25">
        <f t="shared" si="2499"/>
        <v>99510</v>
      </c>
      <c r="JD225" s="25">
        <f t="shared" si="3035"/>
        <v>108521</v>
      </c>
      <c r="JE225" s="25">
        <f t="shared" si="3036"/>
        <v>89452</v>
      </c>
      <c r="JF225" s="25">
        <f t="shared" si="3333"/>
        <v>119481</v>
      </c>
      <c r="JG225" s="25">
        <f t="shared" si="3334"/>
        <v>110584</v>
      </c>
      <c r="JH225" s="25">
        <f t="shared" si="3330"/>
        <v>100382</v>
      </c>
      <c r="JI225" s="25">
        <f t="shared" si="3331"/>
        <v>103108</v>
      </c>
      <c r="JJ225" s="25">
        <f t="shared" ref="JJ225:JJ256" si="3621">+FI225+HJ225</f>
        <v>89452</v>
      </c>
      <c r="JK225" s="25">
        <f t="shared" ref="JK225:JK256" si="3622">+FJ225+HK225</f>
        <v>118154</v>
      </c>
      <c r="JL225" s="25">
        <f t="shared" si="3584"/>
        <v>95258</v>
      </c>
      <c r="JM225" s="25">
        <f t="shared" si="3585"/>
        <v>95714</v>
      </c>
      <c r="JN225" s="25">
        <f t="shared" si="3459"/>
        <v>95714</v>
      </c>
      <c r="JO225" s="25">
        <f t="shared" si="3460"/>
        <v>110536.73999999999</v>
      </c>
      <c r="JP225" s="25">
        <f t="shared" si="3461"/>
        <v>108327</v>
      </c>
      <c r="JQ225" s="25">
        <f t="shared" si="3462"/>
        <v>104345</v>
      </c>
      <c r="JR225" s="25">
        <f t="shared" si="3463"/>
        <v>100667</v>
      </c>
      <c r="JS225" s="28">
        <f t="shared" si="2952"/>
        <v>105968.935</v>
      </c>
      <c r="JT225" s="30">
        <f t="shared" si="3587"/>
        <v>175</v>
      </c>
      <c r="JU225" s="30">
        <f t="shared" si="3588"/>
        <v>175</v>
      </c>
      <c r="JV225" s="30">
        <f t="shared" si="3589"/>
        <v>175</v>
      </c>
      <c r="JW225" s="30">
        <f t="shared" si="3590"/>
        <v>175</v>
      </c>
      <c r="JX225" s="30">
        <f t="shared" si="3591"/>
        <v>197.06698564593302</v>
      </c>
      <c r="JY225" s="30">
        <f t="shared" si="3592"/>
        <v>175</v>
      </c>
      <c r="JZ225" s="30">
        <f t="shared" si="3593"/>
        <v>184.188995215311</v>
      </c>
      <c r="KA225" s="30">
        <f t="shared" si="3594"/>
        <v>175</v>
      </c>
      <c r="KB225" s="30">
        <f t="shared" si="3595"/>
        <v>175</v>
      </c>
      <c r="KC225" s="30">
        <f t="shared" si="3596"/>
        <v>178.20095693779905</v>
      </c>
      <c r="KD225" s="30">
        <f t="shared" si="3597"/>
        <v>187</v>
      </c>
      <c r="KE225" s="30">
        <f t="shared" si="3598"/>
        <v>187</v>
      </c>
      <c r="KF225" s="30">
        <f t="shared" si="3599"/>
        <v>231.60574162679424</v>
      </c>
      <c r="KG225" s="30">
        <f t="shared" si="3600"/>
        <v>290.66942583732055</v>
      </c>
      <c r="KH225" s="30">
        <f t="shared" si="3601"/>
        <v>238.15334928229663</v>
      </c>
      <c r="KI225" s="30">
        <f t="shared" si="3602"/>
        <v>264.03373205741627</v>
      </c>
      <c r="KJ225" s="30">
        <f t="shared" si="3603"/>
        <v>207.05684210526314</v>
      </c>
      <c r="KK225" s="30">
        <f t="shared" si="3604"/>
        <v>187</v>
      </c>
      <c r="KL225" s="30">
        <f t="shared" si="3605"/>
        <v>205.92775119617227</v>
      </c>
      <c r="KM225" s="30">
        <f t="shared" si="3606"/>
        <v>187.83732057416267</v>
      </c>
      <c r="KN225" s="30">
        <f t="shared" si="3607"/>
        <v>250.20430622009567</v>
      </c>
      <c r="KO225" s="30">
        <f t="shared" si="3608"/>
        <v>220.4672727272727</v>
      </c>
      <c r="KP225" s="30">
        <f t="shared" si="3609"/>
        <v>200</v>
      </c>
      <c r="KQ225" s="30">
        <f t="shared" si="3610"/>
        <v>200</v>
      </c>
      <c r="KR225" s="30">
        <f t="shared" si="3611"/>
        <v>221.44736842105263</v>
      </c>
      <c r="KS225" s="30">
        <f t="shared" si="3612"/>
        <v>272.61244019138758</v>
      </c>
      <c r="KT225" s="30">
        <f t="shared" si="3613"/>
        <v>207.88277511961724</v>
      </c>
      <c r="KU225" s="30">
        <f t="shared" si="3614"/>
        <v>270.16267942583733</v>
      </c>
      <c r="KV225" s="30">
        <f t="shared" si="3615"/>
        <v>302.15550239234449</v>
      </c>
      <c r="KW225" s="30">
        <f t="shared" si="3616"/>
        <v>225.28708133971293</v>
      </c>
      <c r="KX225" s="30">
        <f t="shared" si="3617"/>
        <v>243.13875598086125</v>
      </c>
      <c r="KY225" s="30">
        <f t="shared" si="3618"/>
        <v>200</v>
      </c>
      <c r="KZ225" s="30">
        <f t="shared" si="3619"/>
        <v>200</v>
      </c>
      <c r="LA225" s="30">
        <f t="shared" si="3620"/>
        <v>233</v>
      </c>
      <c r="LB225" s="30">
        <f t="shared" si="3620"/>
        <v>214</v>
      </c>
      <c r="LC225" s="30">
        <f t="shared" si="3620"/>
        <v>228.66267942583733</v>
      </c>
      <c r="LD225" s="30">
        <f t="shared" si="3620"/>
        <v>238.0622009569378</v>
      </c>
      <c r="LE225" s="30">
        <f t="shared" si="3586"/>
        <v>259.61961722488036</v>
      </c>
      <c r="LF225" s="30">
        <f t="shared" si="3586"/>
        <v>214</v>
      </c>
      <c r="LG225" s="30">
        <f t="shared" si="3586"/>
        <v>285.83971291866027</v>
      </c>
      <c r="LH225" s="30">
        <f t="shared" si="3586"/>
        <v>264.55502392344499</v>
      </c>
      <c r="LI225" s="30">
        <f t="shared" si="3586"/>
        <v>240.14832535885168</v>
      </c>
      <c r="LJ225" s="30">
        <f t="shared" si="3586"/>
        <v>246.66985645933013</v>
      </c>
      <c r="LK225" s="30">
        <f t="shared" si="3586"/>
        <v>214</v>
      </c>
      <c r="LL225" s="30">
        <f t="shared" si="3586"/>
        <v>282.66507177033492</v>
      </c>
      <c r="LM225" s="30">
        <f t="shared" si="3586"/>
        <v>227.88995215311004</v>
      </c>
      <c r="LN225" s="30">
        <f t="shared" si="3586"/>
        <v>228.98086124401914</v>
      </c>
      <c r="LO225" s="30">
        <f t="shared" si="3586"/>
        <v>228.98086124401914</v>
      </c>
      <c r="LP225" s="30">
        <f t="shared" si="3586"/>
        <v>264.44196172248803</v>
      </c>
      <c r="LQ225" s="30">
        <f t="shared" si="3586"/>
        <v>259.15550239234449</v>
      </c>
      <c r="LR225" s="30">
        <f t="shared" si="3586"/>
        <v>249.62918660287082</v>
      </c>
      <c r="LS225" s="30">
        <f t="shared" si="3586"/>
        <v>240.83014354066987</v>
      </c>
      <c r="LT225" s="69">
        <f t="shared" si="2953"/>
        <v>253.5141985645933</v>
      </c>
      <c r="LU225" s="40">
        <f t="shared" si="2954"/>
        <v>228.98086124401914</v>
      </c>
      <c r="LV225" s="40">
        <f t="shared" si="2955"/>
        <v>11.849282296650717</v>
      </c>
    </row>
    <row r="226" spans="1:334" x14ac:dyDescent="0.25">
      <c r="A226" s="21">
        <f t="shared" si="3034"/>
        <v>225</v>
      </c>
      <c r="B226" s="22" t="s">
        <v>109</v>
      </c>
      <c r="C226" s="21" t="s">
        <v>640</v>
      </c>
      <c r="D226" s="22" t="s">
        <v>17</v>
      </c>
      <c r="E226" s="23" t="s">
        <v>945</v>
      </c>
      <c r="F226" s="21" t="s">
        <v>1058</v>
      </c>
      <c r="G226" s="23" t="s">
        <v>146</v>
      </c>
      <c r="H226" s="24" t="s">
        <v>1403</v>
      </c>
      <c r="I226" s="21" t="s">
        <v>196</v>
      </c>
      <c r="J226" s="94">
        <v>41309</v>
      </c>
      <c r="K226" s="94">
        <v>43030</v>
      </c>
      <c r="L226" s="21" t="s">
        <v>275</v>
      </c>
      <c r="M226" s="51">
        <v>236</v>
      </c>
      <c r="N226" s="51">
        <v>394</v>
      </c>
      <c r="O226" s="26">
        <v>0.16</v>
      </c>
      <c r="P226" s="52">
        <v>498791</v>
      </c>
      <c r="Q226" s="52">
        <v>517411</v>
      </c>
      <c r="R226" s="52">
        <v>455064</v>
      </c>
      <c r="S226" s="52">
        <v>360525</v>
      </c>
      <c r="T226" s="51">
        <v>373896</v>
      </c>
      <c r="U226" s="51">
        <v>348131</v>
      </c>
      <c r="V226" s="51">
        <v>471559</v>
      </c>
      <c r="W226" s="51">
        <v>291742</v>
      </c>
      <c r="X226" s="51">
        <v>342989</v>
      </c>
      <c r="Y226" s="51">
        <v>315431</v>
      </c>
      <c r="Z226" s="51">
        <v>189300</v>
      </c>
      <c r="AA226" s="51">
        <v>318604</v>
      </c>
      <c r="AB226" s="51">
        <v>438782</v>
      </c>
      <c r="AC226" s="51">
        <v>554190</v>
      </c>
      <c r="AD226" s="51">
        <v>533273</v>
      </c>
      <c r="AE226" s="51">
        <v>471503</v>
      </c>
      <c r="AF226" s="51">
        <v>426140</v>
      </c>
      <c r="AG226" s="51">
        <v>268373</v>
      </c>
      <c r="AH226" s="51">
        <v>394770.89956985228</v>
      </c>
      <c r="AI226" s="51">
        <v>287931</v>
      </c>
      <c r="AJ226" s="51">
        <v>355778.94146250235</v>
      </c>
      <c r="AK226" s="51">
        <v>371573</v>
      </c>
      <c r="AL226" s="51">
        <v>249056</v>
      </c>
      <c r="AM226" s="51">
        <v>325416</v>
      </c>
      <c r="AN226" s="51">
        <v>738224.49</v>
      </c>
      <c r="AO226" s="51">
        <v>835734.87</v>
      </c>
      <c r="AP226" s="51">
        <v>477158</v>
      </c>
      <c r="AQ226" s="51">
        <v>605938</v>
      </c>
      <c r="AR226" s="51">
        <v>491530.66914498142</v>
      </c>
      <c r="AS226" s="51">
        <v>398004.25</v>
      </c>
      <c r="AT226" s="51">
        <v>411484</v>
      </c>
      <c r="AU226" s="25">
        <v>410712.49364594003</v>
      </c>
      <c r="AV226" s="25">
        <v>280394</v>
      </c>
      <c r="AW226" s="25">
        <v>415340</v>
      </c>
      <c r="AX226" s="25">
        <v>390291.07276799995</v>
      </c>
      <c r="AY226" s="25">
        <v>404746.29768533329</v>
      </c>
      <c r="AZ226" s="25">
        <v>566249</v>
      </c>
      <c r="BA226" s="25">
        <v>689674</v>
      </c>
      <c r="BB226" s="25">
        <v>451678.5</v>
      </c>
      <c r="BC226" s="25">
        <v>636687.5</v>
      </c>
      <c r="BD226" s="75">
        <v>569242</v>
      </c>
      <c r="BE226" s="75">
        <v>429296</v>
      </c>
      <c r="BF226" s="75">
        <v>567139.4</v>
      </c>
      <c r="BG226" s="75">
        <v>343709</v>
      </c>
      <c r="BH226" s="75">
        <v>452365</v>
      </c>
      <c r="BI226" s="75">
        <v>478043.8</v>
      </c>
      <c r="BJ226" s="75">
        <v>359973</v>
      </c>
      <c r="BK226" s="75">
        <v>423540</v>
      </c>
      <c r="BL226" s="75">
        <v>592280</v>
      </c>
      <c r="BM226" s="75">
        <v>627820</v>
      </c>
      <c r="BN226" s="75">
        <v>527750</v>
      </c>
      <c r="BO226" s="75">
        <v>623488.5</v>
      </c>
      <c r="BP226" s="28">
        <f t="shared" si="2950"/>
        <v>592834.625</v>
      </c>
      <c r="BQ226" s="29">
        <f t="shared" si="2596"/>
        <v>2113.5211864406779</v>
      </c>
      <c r="BR226" s="29">
        <f t="shared" si="2597"/>
        <v>2192.4194915254238</v>
      </c>
      <c r="BS226" s="29">
        <f t="shared" si="2598"/>
        <v>1928.2372881355932</v>
      </c>
      <c r="BT226" s="29">
        <f t="shared" si="2599"/>
        <v>1527.6483050847457</v>
      </c>
      <c r="BU226" s="29">
        <f t="shared" si="2600"/>
        <v>1584.3050847457628</v>
      </c>
      <c r="BV226" s="29">
        <f t="shared" si="2601"/>
        <v>1475.1313559322034</v>
      </c>
      <c r="BW226" s="29">
        <f t="shared" si="2602"/>
        <v>1998.1313559322034</v>
      </c>
      <c r="BX226" s="29">
        <f t="shared" si="2603"/>
        <v>1236.1949152542372</v>
      </c>
      <c r="BY226" s="29">
        <f t="shared" si="2604"/>
        <v>1453.343220338983</v>
      </c>
      <c r="BZ226" s="29">
        <f t="shared" si="2605"/>
        <v>1336.5720338983051</v>
      </c>
      <c r="CA226" s="29">
        <f t="shared" si="2606"/>
        <v>802.11864406779659</v>
      </c>
      <c r="CB226" s="29">
        <f t="shared" si="2607"/>
        <v>1350.0169491525423</v>
      </c>
      <c r="CC226" s="29">
        <f t="shared" si="2608"/>
        <v>1859.2457627118645</v>
      </c>
      <c r="CD226" s="29">
        <f t="shared" si="2609"/>
        <v>2348.2627118644068</v>
      </c>
      <c r="CE226" s="29">
        <f t="shared" si="2610"/>
        <v>2259.6313559322034</v>
      </c>
      <c r="CF226" s="29">
        <f t="shared" si="2611"/>
        <v>1997.8940677966102</v>
      </c>
      <c r="CG226" s="29">
        <f t="shared" si="2612"/>
        <v>1805.6779661016949</v>
      </c>
      <c r="CH226" s="29">
        <f t="shared" si="2613"/>
        <v>1137.1737288135594</v>
      </c>
      <c r="CI226" s="29">
        <f t="shared" si="2614"/>
        <v>1672.7580490247979</v>
      </c>
      <c r="CJ226" s="29">
        <f t="shared" si="2615"/>
        <v>1220.0466101694915</v>
      </c>
      <c r="CK226" s="29">
        <f t="shared" si="2616"/>
        <v>1507.5378875529761</v>
      </c>
      <c r="CL226" s="29">
        <f t="shared" si="2617"/>
        <v>1574.4618644067796</v>
      </c>
      <c r="CM226" s="29">
        <f t="shared" si="2618"/>
        <v>1055.3220338983051</v>
      </c>
      <c r="CN226" s="29">
        <f t="shared" si="2619"/>
        <v>1378.8813559322034</v>
      </c>
      <c r="CO226" s="29">
        <f t="shared" si="2620"/>
        <v>3128.0698728813559</v>
      </c>
      <c r="CP226" s="29">
        <f t="shared" si="2621"/>
        <v>3541.2494491525422</v>
      </c>
      <c r="CQ226" s="29">
        <f t="shared" si="2622"/>
        <v>2021.8559322033898</v>
      </c>
      <c r="CR226" s="29">
        <f t="shared" si="2592"/>
        <v>2567.5338983050847</v>
      </c>
      <c r="CS226" s="29">
        <f t="shared" si="3185"/>
        <v>2082.7570726482263</v>
      </c>
      <c r="CT226" s="29">
        <f t="shared" si="3185"/>
        <v>1686.4586864406779</v>
      </c>
      <c r="CU226" s="29">
        <f t="shared" si="3185"/>
        <v>1743.5762711864406</v>
      </c>
      <c r="CV226" s="29">
        <f t="shared" si="3185"/>
        <v>1740.3071764658475</v>
      </c>
      <c r="CW226" s="29">
        <f t="shared" si="3185"/>
        <v>1188.1101694915253</v>
      </c>
      <c r="CX226" s="29">
        <f t="shared" si="3185"/>
        <v>1759.9152542372881</v>
      </c>
      <c r="CY226" s="29">
        <f t="shared" si="3185"/>
        <v>1653.7757320677965</v>
      </c>
      <c r="CZ226" s="29">
        <f t="shared" si="3185"/>
        <v>1715.0266851073445</v>
      </c>
      <c r="DA226" s="29">
        <f t="shared" si="3185"/>
        <v>2399.3601694915255</v>
      </c>
      <c r="DB226" s="29">
        <f t="shared" si="3185"/>
        <v>2922.3474576271187</v>
      </c>
      <c r="DC226" s="29">
        <f t="shared" si="3185"/>
        <v>1913.8919491525423</v>
      </c>
      <c r="DD226" s="29">
        <f t="shared" si="3185"/>
        <v>2697.8283898305085</v>
      </c>
      <c r="DE226" s="29">
        <f t="shared" si="2624"/>
        <v>2412.0423728813557</v>
      </c>
      <c r="DF226" s="29">
        <f t="shared" si="2625"/>
        <v>1819.050847457627</v>
      </c>
      <c r="DG226" s="29">
        <f t="shared" si="2626"/>
        <v>2403.1330508474575</v>
      </c>
      <c r="DH226" s="29">
        <f t="shared" si="2627"/>
        <v>1456.3940677966102</v>
      </c>
      <c r="DI226" s="29">
        <f t="shared" si="2628"/>
        <v>1916.800847457627</v>
      </c>
      <c r="DJ226" s="29">
        <f t="shared" si="2629"/>
        <v>2025.6093220338983</v>
      </c>
      <c r="DK226" s="29">
        <f t="shared" si="2629"/>
        <v>1525.3093220338983</v>
      </c>
      <c r="DL226" s="29">
        <f t="shared" si="2629"/>
        <v>1794.6610169491526</v>
      </c>
      <c r="DM226" s="29">
        <f t="shared" si="2629"/>
        <v>2509.6610169491523</v>
      </c>
      <c r="DN226" s="29">
        <f t="shared" si="2746"/>
        <v>2660.2542372881358</v>
      </c>
      <c r="DO226" s="29">
        <f t="shared" si="2746"/>
        <v>2236.2288135593221</v>
      </c>
      <c r="DP226" s="29">
        <f t="shared" si="2746"/>
        <v>2641.9004237288136</v>
      </c>
      <c r="DQ226" s="105">
        <f t="shared" si="2630"/>
        <v>2512.0111228813557</v>
      </c>
      <c r="DR226" s="51">
        <v>80000</v>
      </c>
      <c r="DS226" s="51">
        <v>80000</v>
      </c>
      <c r="DT226" s="51">
        <v>80000</v>
      </c>
      <c r="DU226" s="51">
        <v>80000</v>
      </c>
      <c r="DV226" s="51">
        <v>80000</v>
      </c>
      <c r="DW226" s="51">
        <v>80000</v>
      </c>
      <c r="DX226" s="51">
        <v>80000</v>
      </c>
      <c r="DY226" s="51">
        <v>80000</v>
      </c>
      <c r="DZ226" s="51">
        <v>80000</v>
      </c>
      <c r="EA226" s="51">
        <v>82667</v>
      </c>
      <c r="EB226" s="51">
        <v>90000</v>
      </c>
      <c r="EC226" s="51">
        <v>90000</v>
      </c>
      <c r="ED226" s="51">
        <v>90000</v>
      </c>
      <c r="EE226" s="51">
        <v>90000</v>
      </c>
      <c r="EF226" s="51">
        <v>90000</v>
      </c>
      <c r="EG226" s="51">
        <v>90000</v>
      </c>
      <c r="EH226" s="51">
        <v>90000</v>
      </c>
      <c r="EI226" s="51">
        <v>90000</v>
      </c>
      <c r="EJ226" s="51">
        <v>90000</v>
      </c>
      <c r="EK226" s="51">
        <v>90000</v>
      </c>
      <c r="EL226" s="51">
        <v>90000</v>
      </c>
      <c r="EM226" s="51">
        <v>92667</v>
      </c>
      <c r="EN226" s="51">
        <v>100000</v>
      </c>
      <c r="EO226" s="51">
        <v>100000</v>
      </c>
      <c r="EP226" s="25">
        <v>100000</v>
      </c>
      <c r="EQ226" s="25">
        <v>100000</v>
      </c>
      <c r="ER226" s="25">
        <v>100000</v>
      </c>
      <c r="ES226" s="25">
        <v>100000</v>
      </c>
      <c r="ET226" s="25">
        <v>100000</v>
      </c>
      <c r="EU226" s="25">
        <v>100000</v>
      </c>
      <c r="EV226" s="25">
        <v>100000</v>
      </c>
      <c r="EW226" s="25">
        <v>100000</v>
      </c>
      <c r="EX226" s="25">
        <v>100000</v>
      </c>
      <c r="EY226" s="25">
        <v>101867</v>
      </c>
      <c r="EZ226" s="25">
        <v>107000</v>
      </c>
      <c r="FA226" s="25">
        <v>107000</v>
      </c>
      <c r="FB226" s="25">
        <v>107000</v>
      </c>
      <c r="FC226" s="25">
        <v>107000</v>
      </c>
      <c r="FD226" s="25">
        <v>107000</v>
      </c>
      <c r="FE226" s="25">
        <v>107000</v>
      </c>
      <c r="FF226" s="25">
        <v>107000</v>
      </c>
      <c r="FG226" s="25">
        <v>107000</v>
      </c>
      <c r="FH226" s="25">
        <v>107000</v>
      </c>
      <c r="FI226" s="25">
        <v>107000</v>
      </c>
      <c r="FJ226" s="25">
        <v>107000</v>
      </c>
      <c r="FK226" s="25">
        <v>108998</v>
      </c>
      <c r="FL226" s="25">
        <v>114490</v>
      </c>
      <c r="FM226" s="25">
        <v>114490</v>
      </c>
      <c r="FN226" s="25">
        <v>114490</v>
      </c>
      <c r="FO226" s="25">
        <v>114490</v>
      </c>
      <c r="FP226" s="25">
        <v>114490</v>
      </c>
      <c r="FQ226" s="75">
        <v>114490</v>
      </c>
      <c r="FR226" s="28">
        <f t="shared" si="2951"/>
        <v>114490</v>
      </c>
      <c r="FS226" s="51">
        <v>0</v>
      </c>
      <c r="FT226" s="51">
        <v>2785.7599999999948</v>
      </c>
      <c r="FU226" s="51">
        <v>0</v>
      </c>
      <c r="FV226" s="51">
        <v>0</v>
      </c>
      <c r="FW226" s="51">
        <v>0</v>
      </c>
      <c r="FX226" s="51">
        <v>0</v>
      </c>
      <c r="FY226" s="51">
        <v>0</v>
      </c>
      <c r="FZ226" s="51">
        <v>0</v>
      </c>
      <c r="GA226" s="51">
        <v>0</v>
      </c>
      <c r="GB226" s="51">
        <v>0</v>
      </c>
      <c r="GC226" s="51">
        <v>0</v>
      </c>
      <c r="GD226" s="51">
        <v>0</v>
      </c>
      <c r="GE226" s="51">
        <v>0</v>
      </c>
      <c r="GF226" s="51">
        <v>0</v>
      </c>
      <c r="GG226" s="51">
        <v>0</v>
      </c>
      <c r="GH226" s="51">
        <v>0</v>
      </c>
      <c r="GI226" s="51">
        <v>0</v>
      </c>
      <c r="GJ226" s="51">
        <v>0</v>
      </c>
      <c r="GK226" s="51">
        <v>156185.12640000001</v>
      </c>
      <c r="GL226" s="51">
        <v>0</v>
      </c>
      <c r="GM226" s="51">
        <v>30401.815999999992</v>
      </c>
      <c r="GN226" s="51">
        <v>0</v>
      </c>
      <c r="GO226" s="51">
        <v>0</v>
      </c>
      <c r="GP226" s="51">
        <v>0</v>
      </c>
      <c r="GQ226" s="25">
        <v>0</v>
      </c>
      <c r="GR226" s="25">
        <v>0</v>
      </c>
      <c r="GS226" s="25">
        <v>0</v>
      </c>
      <c r="GT226" s="25">
        <v>0</v>
      </c>
      <c r="GU226" s="25">
        <v>0</v>
      </c>
      <c r="GV226" s="25">
        <v>0</v>
      </c>
      <c r="GW226" s="25">
        <v>0</v>
      </c>
      <c r="GX226" s="25">
        <v>0</v>
      </c>
      <c r="GY226" s="25">
        <v>0</v>
      </c>
      <c r="GZ226" s="25">
        <v>0</v>
      </c>
      <c r="HA226" s="25">
        <v>0</v>
      </c>
      <c r="HB226" s="25">
        <v>0</v>
      </c>
      <c r="HC226" s="75">
        <v>0</v>
      </c>
      <c r="HD226" s="75">
        <v>0</v>
      </c>
      <c r="HE226" s="75">
        <v>0</v>
      </c>
      <c r="HF226" s="75">
        <v>0</v>
      </c>
      <c r="HG226" s="75">
        <v>0</v>
      </c>
      <c r="HH226" s="75">
        <v>0</v>
      </c>
      <c r="HI226" s="75">
        <v>0</v>
      </c>
      <c r="HJ226" s="75">
        <v>0</v>
      </c>
      <c r="HK226" s="75">
        <v>0</v>
      </c>
      <c r="HL226" s="75">
        <v>0</v>
      </c>
      <c r="HM226" s="75">
        <v>0</v>
      </c>
      <c r="HN226" s="75">
        <v>0</v>
      </c>
      <c r="HO226" s="75">
        <v>0</v>
      </c>
      <c r="HP226" s="75">
        <v>0</v>
      </c>
      <c r="HQ226" s="75">
        <v>0</v>
      </c>
      <c r="HR226" s="75">
        <v>0</v>
      </c>
      <c r="HS226" s="51">
        <f t="shared" si="2470"/>
        <v>80000</v>
      </c>
      <c r="HT226" s="51">
        <f t="shared" si="2471"/>
        <v>82785.759999999995</v>
      </c>
      <c r="HU226" s="51">
        <f t="shared" si="2472"/>
        <v>80000</v>
      </c>
      <c r="HV226" s="51">
        <f t="shared" si="2473"/>
        <v>80000</v>
      </c>
      <c r="HW226" s="51">
        <f t="shared" si="2474"/>
        <v>80000</v>
      </c>
      <c r="HX226" s="51">
        <f t="shared" si="2475"/>
        <v>80000</v>
      </c>
      <c r="HY226" s="51">
        <f t="shared" si="2476"/>
        <v>80000</v>
      </c>
      <c r="HZ226" s="51">
        <f t="shared" si="2477"/>
        <v>80000</v>
      </c>
      <c r="IA226" s="51">
        <f t="shared" si="2478"/>
        <v>80000</v>
      </c>
      <c r="IB226" s="51">
        <f t="shared" si="2479"/>
        <v>82667</v>
      </c>
      <c r="IC226" s="51">
        <f t="shared" si="2480"/>
        <v>90000</v>
      </c>
      <c r="ID226" s="51">
        <f t="shared" si="2481"/>
        <v>90000</v>
      </c>
      <c r="IE226" s="51">
        <f t="shared" si="2482"/>
        <v>90000</v>
      </c>
      <c r="IF226" s="51">
        <f t="shared" si="2483"/>
        <v>90000</v>
      </c>
      <c r="IG226" s="51">
        <f t="shared" si="2484"/>
        <v>90000</v>
      </c>
      <c r="IH226" s="51">
        <f t="shared" si="2485"/>
        <v>90000</v>
      </c>
      <c r="II226" s="51">
        <f t="shared" si="2486"/>
        <v>90000</v>
      </c>
      <c r="IJ226" s="51">
        <f t="shared" si="2487"/>
        <v>90000</v>
      </c>
      <c r="IK226" s="51">
        <f t="shared" si="2488"/>
        <v>246185.12640000001</v>
      </c>
      <c r="IL226" s="51">
        <f t="shared" si="2489"/>
        <v>90000</v>
      </c>
      <c r="IM226" s="51">
        <f t="shared" si="2490"/>
        <v>120401.81599999999</v>
      </c>
      <c r="IN226" s="51">
        <f t="shared" si="2491"/>
        <v>92667</v>
      </c>
      <c r="IO226" s="51">
        <f t="shared" si="2492"/>
        <v>100000</v>
      </c>
      <c r="IP226" s="51">
        <f t="shared" si="2493"/>
        <v>100000</v>
      </c>
      <c r="IQ226" s="51">
        <f t="shared" si="3335"/>
        <v>100000</v>
      </c>
      <c r="IR226" s="51">
        <f t="shared" si="3336"/>
        <v>100000</v>
      </c>
      <c r="IS226" s="51">
        <f t="shared" si="2914"/>
        <v>100000</v>
      </c>
      <c r="IT226" s="51">
        <f t="shared" si="2915"/>
        <v>100000</v>
      </c>
      <c r="IU226" s="51">
        <f t="shared" si="2342"/>
        <v>100000</v>
      </c>
      <c r="IV226" s="51">
        <f t="shared" si="2343"/>
        <v>100000</v>
      </c>
      <c r="IW226" s="51">
        <f t="shared" si="3326"/>
        <v>100000</v>
      </c>
      <c r="IX226" s="25">
        <f t="shared" si="2344"/>
        <v>100000</v>
      </c>
      <c r="IY226" s="25">
        <f t="shared" si="3327"/>
        <v>100000</v>
      </c>
      <c r="IZ226" s="25">
        <f t="shared" si="3328"/>
        <v>101867</v>
      </c>
      <c r="JA226" s="25">
        <f t="shared" si="3329"/>
        <v>107000</v>
      </c>
      <c r="JB226" s="25">
        <f t="shared" si="2498"/>
        <v>107000</v>
      </c>
      <c r="JC226" s="25">
        <f t="shared" si="2499"/>
        <v>107000</v>
      </c>
      <c r="JD226" s="25">
        <f t="shared" si="3035"/>
        <v>107000</v>
      </c>
      <c r="JE226" s="25">
        <f t="shared" si="3036"/>
        <v>107000</v>
      </c>
      <c r="JF226" s="25">
        <f t="shared" si="3333"/>
        <v>107000</v>
      </c>
      <c r="JG226" s="25">
        <f t="shared" si="3334"/>
        <v>107000</v>
      </c>
      <c r="JH226" s="25">
        <f t="shared" si="3330"/>
        <v>107000</v>
      </c>
      <c r="JI226" s="25">
        <f t="shared" si="3331"/>
        <v>107000</v>
      </c>
      <c r="JJ226" s="25">
        <f t="shared" si="3621"/>
        <v>107000</v>
      </c>
      <c r="JK226" s="25">
        <f t="shared" si="3622"/>
        <v>107000</v>
      </c>
      <c r="JL226" s="25">
        <f t="shared" si="3584"/>
        <v>108998</v>
      </c>
      <c r="JM226" s="25">
        <f t="shared" si="3585"/>
        <v>114490</v>
      </c>
      <c r="JN226" s="25">
        <f t="shared" si="3459"/>
        <v>114490</v>
      </c>
      <c r="JO226" s="25">
        <f t="shared" si="3460"/>
        <v>114490</v>
      </c>
      <c r="JP226" s="25">
        <f t="shared" si="3461"/>
        <v>114490</v>
      </c>
      <c r="JQ226" s="25">
        <f t="shared" si="3462"/>
        <v>114490</v>
      </c>
      <c r="JR226" s="25">
        <f t="shared" si="3463"/>
        <v>114490</v>
      </c>
      <c r="JS226" s="28">
        <f t="shared" si="2952"/>
        <v>114490</v>
      </c>
      <c r="JT226" s="30">
        <f t="shared" si="3587"/>
        <v>203.04568527918781</v>
      </c>
      <c r="JU226" s="30">
        <f t="shared" si="3588"/>
        <v>210.11614213197967</v>
      </c>
      <c r="JV226" s="30">
        <f t="shared" si="3589"/>
        <v>203.04568527918781</v>
      </c>
      <c r="JW226" s="30">
        <f t="shared" si="3590"/>
        <v>203.04568527918781</v>
      </c>
      <c r="JX226" s="30">
        <f t="shared" si="3591"/>
        <v>203.04568527918781</v>
      </c>
      <c r="JY226" s="30">
        <f t="shared" si="3592"/>
        <v>203.04568527918781</v>
      </c>
      <c r="JZ226" s="30">
        <f t="shared" si="3593"/>
        <v>203.04568527918781</v>
      </c>
      <c r="KA226" s="30">
        <f t="shared" si="3594"/>
        <v>203.04568527918781</v>
      </c>
      <c r="KB226" s="30">
        <f t="shared" si="3595"/>
        <v>203.04568527918781</v>
      </c>
      <c r="KC226" s="30">
        <f t="shared" si="3596"/>
        <v>209.81472081218274</v>
      </c>
      <c r="KD226" s="30">
        <f t="shared" si="3597"/>
        <v>228.42639593908629</v>
      </c>
      <c r="KE226" s="30">
        <f t="shared" si="3598"/>
        <v>228.42639593908629</v>
      </c>
      <c r="KF226" s="30">
        <f t="shared" si="3599"/>
        <v>228.42639593908629</v>
      </c>
      <c r="KG226" s="30">
        <f t="shared" si="3600"/>
        <v>228.42639593908629</v>
      </c>
      <c r="KH226" s="30">
        <f t="shared" si="3601"/>
        <v>228.42639593908629</v>
      </c>
      <c r="KI226" s="30">
        <f t="shared" si="3602"/>
        <v>228.42639593908629</v>
      </c>
      <c r="KJ226" s="30">
        <f t="shared" si="3603"/>
        <v>228.42639593908629</v>
      </c>
      <c r="KK226" s="30">
        <f t="shared" si="3604"/>
        <v>228.42639593908629</v>
      </c>
      <c r="KL226" s="30">
        <f t="shared" si="3605"/>
        <v>624.83534619289344</v>
      </c>
      <c r="KM226" s="30">
        <f t="shared" si="3606"/>
        <v>228.42639593908629</v>
      </c>
      <c r="KN226" s="30">
        <f t="shared" si="3607"/>
        <v>305.58836548223348</v>
      </c>
      <c r="KO226" s="30">
        <f t="shared" si="3608"/>
        <v>235.19543147208122</v>
      </c>
      <c r="KP226" s="30">
        <f t="shared" si="3609"/>
        <v>253.80710659898477</v>
      </c>
      <c r="KQ226" s="30">
        <f t="shared" si="3610"/>
        <v>253.80710659898477</v>
      </c>
      <c r="KR226" s="30">
        <f t="shared" si="3611"/>
        <v>253.80710659898477</v>
      </c>
      <c r="KS226" s="30">
        <f t="shared" si="3612"/>
        <v>253.80710659898477</v>
      </c>
      <c r="KT226" s="30">
        <f t="shared" si="3613"/>
        <v>253.80710659898477</v>
      </c>
      <c r="KU226" s="30">
        <f t="shared" si="3614"/>
        <v>253.80710659898477</v>
      </c>
      <c r="KV226" s="30">
        <f t="shared" si="3615"/>
        <v>253.80710659898477</v>
      </c>
      <c r="KW226" s="30">
        <f t="shared" si="3616"/>
        <v>253.80710659898477</v>
      </c>
      <c r="KX226" s="30">
        <f t="shared" si="3617"/>
        <v>253.80710659898477</v>
      </c>
      <c r="KY226" s="30">
        <f t="shared" si="3618"/>
        <v>253.80710659898477</v>
      </c>
      <c r="KZ226" s="30">
        <f t="shared" si="3619"/>
        <v>253.80710659898477</v>
      </c>
      <c r="LA226" s="30">
        <f t="shared" si="3620"/>
        <v>258.54568527918781</v>
      </c>
      <c r="LB226" s="30">
        <f t="shared" si="3620"/>
        <v>271.57360406091368</v>
      </c>
      <c r="LC226" s="30">
        <f t="shared" si="3620"/>
        <v>271.57360406091368</v>
      </c>
      <c r="LD226" s="30">
        <f t="shared" si="3620"/>
        <v>271.57360406091368</v>
      </c>
      <c r="LE226" s="30">
        <f t="shared" si="3586"/>
        <v>271.57360406091368</v>
      </c>
      <c r="LF226" s="30">
        <f t="shared" si="3586"/>
        <v>271.57360406091368</v>
      </c>
      <c r="LG226" s="30">
        <f t="shared" si="3586"/>
        <v>271.57360406091368</v>
      </c>
      <c r="LH226" s="30">
        <f t="shared" si="3586"/>
        <v>271.57360406091368</v>
      </c>
      <c r="LI226" s="30">
        <f t="shared" si="3586"/>
        <v>271.57360406091368</v>
      </c>
      <c r="LJ226" s="30">
        <f t="shared" si="3586"/>
        <v>271.57360406091368</v>
      </c>
      <c r="LK226" s="30">
        <f t="shared" si="3586"/>
        <v>271.57360406091368</v>
      </c>
      <c r="LL226" s="30">
        <f t="shared" si="3586"/>
        <v>271.57360406091368</v>
      </c>
      <c r="LM226" s="30">
        <f t="shared" si="3586"/>
        <v>276.64467005076142</v>
      </c>
      <c r="LN226" s="30">
        <f t="shared" si="3586"/>
        <v>290.58375634517768</v>
      </c>
      <c r="LO226" s="30">
        <f t="shared" si="3586"/>
        <v>290.58375634517768</v>
      </c>
      <c r="LP226" s="30">
        <f t="shared" si="3586"/>
        <v>290.58375634517768</v>
      </c>
      <c r="LQ226" s="30">
        <f t="shared" si="3586"/>
        <v>290.58375634517768</v>
      </c>
      <c r="LR226" s="30">
        <f t="shared" si="3586"/>
        <v>290.58375634517768</v>
      </c>
      <c r="LS226" s="30">
        <f t="shared" si="3586"/>
        <v>290.58375634517768</v>
      </c>
      <c r="LT226" s="69">
        <f t="shared" si="2953"/>
        <v>290.58375634517768</v>
      </c>
      <c r="LU226" s="40">
        <f t="shared" si="2954"/>
        <v>290.58375634517768</v>
      </c>
      <c r="LV226" s="40">
        <f t="shared" si="2955"/>
        <v>0</v>
      </c>
    </row>
    <row r="227" spans="1:334" x14ac:dyDescent="0.25">
      <c r="A227" s="21">
        <f t="shared" si="3034"/>
        <v>226</v>
      </c>
      <c r="B227" s="22" t="s">
        <v>109</v>
      </c>
      <c r="C227" s="21" t="s">
        <v>641</v>
      </c>
      <c r="D227" s="22" t="s">
        <v>17</v>
      </c>
      <c r="E227" s="23" t="s">
        <v>946</v>
      </c>
      <c r="F227" s="21" t="s">
        <v>1197</v>
      </c>
      <c r="G227" s="23" t="s">
        <v>247</v>
      </c>
      <c r="H227" s="24" t="s">
        <v>1403</v>
      </c>
      <c r="I227" s="21" t="s">
        <v>196</v>
      </c>
      <c r="J227" s="94">
        <v>41640</v>
      </c>
      <c r="K227" s="94">
        <v>43030</v>
      </c>
      <c r="L227" s="21" t="s">
        <v>275</v>
      </c>
      <c r="M227" s="51">
        <v>1912</v>
      </c>
      <c r="N227" s="51">
        <v>3193</v>
      </c>
      <c r="O227" s="26">
        <v>0.16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1">
        <v>0</v>
      </c>
      <c r="W227" s="51">
        <v>0</v>
      </c>
      <c r="X227" s="51"/>
      <c r="Y227" s="51">
        <v>990881</v>
      </c>
      <c r="Z227" s="51">
        <v>1171588</v>
      </c>
      <c r="AA227" s="51">
        <v>1318280</v>
      </c>
      <c r="AB227" s="51">
        <v>1451838</v>
      </c>
      <c r="AC227" s="51">
        <v>1794323</v>
      </c>
      <c r="AD227" s="51">
        <v>1491351</v>
      </c>
      <c r="AE227" s="51">
        <v>1671158</v>
      </c>
      <c r="AF227" s="51">
        <v>1411605.95</v>
      </c>
      <c r="AG227" s="51">
        <v>1292872</v>
      </c>
      <c r="AH227" s="51">
        <v>2014743.4</v>
      </c>
      <c r="AI227" s="51">
        <v>1652556</v>
      </c>
      <c r="AJ227" s="51">
        <v>1863195.6558919104</v>
      </c>
      <c r="AK227" s="51">
        <v>1775110</v>
      </c>
      <c r="AL227" s="51">
        <v>1257266</v>
      </c>
      <c r="AM227" s="51">
        <v>935110</v>
      </c>
      <c r="AN227" s="51">
        <v>1353169</v>
      </c>
      <c r="AO227" s="51">
        <v>1711167</v>
      </c>
      <c r="AP227" s="51">
        <v>1661628</v>
      </c>
      <c r="AQ227" s="51">
        <v>1984540.790148794</v>
      </c>
      <c r="AR227" s="51">
        <v>2442214.87</v>
      </c>
      <c r="AS227" s="51">
        <v>1646866</v>
      </c>
      <c r="AT227" s="51">
        <v>1715486</v>
      </c>
      <c r="AU227" s="25">
        <v>1694090.4061193871</v>
      </c>
      <c r="AV227" s="25">
        <v>1222952</v>
      </c>
      <c r="AW227" s="25">
        <v>1871813</v>
      </c>
      <c r="AX227" s="25">
        <v>1561899.61</v>
      </c>
      <c r="AY227" s="25">
        <v>1797012.33</v>
      </c>
      <c r="AZ227" s="25">
        <v>1994543.39</v>
      </c>
      <c r="BA227" s="25">
        <v>2364079.7062736922</v>
      </c>
      <c r="BB227" s="25">
        <v>1754109.15</v>
      </c>
      <c r="BC227" s="25">
        <v>2444583.64</v>
      </c>
      <c r="BD227" s="75">
        <v>2097437.7999999998</v>
      </c>
      <c r="BE227" s="75">
        <v>1774805.68</v>
      </c>
      <c r="BF227" s="75">
        <v>1969464.62</v>
      </c>
      <c r="BG227" s="75">
        <v>1845137.64</v>
      </c>
      <c r="BH227" s="75">
        <v>2150368.7200000002</v>
      </c>
      <c r="BI227" s="75">
        <v>2029205.09</v>
      </c>
      <c r="BJ227" s="75">
        <v>1745953.96</v>
      </c>
      <c r="BK227" s="75">
        <v>1880440.49</v>
      </c>
      <c r="BL227" s="75">
        <v>2115348.29</v>
      </c>
      <c r="BM227" s="75">
        <v>2358731.37</v>
      </c>
      <c r="BN227" s="75">
        <v>2214858.36</v>
      </c>
      <c r="BO227" s="75">
        <v>2678465.2200000002</v>
      </c>
      <c r="BP227" s="28">
        <f t="shared" si="2950"/>
        <v>2341850.81</v>
      </c>
      <c r="BQ227" s="29">
        <f t="shared" si="2596"/>
        <v>0</v>
      </c>
      <c r="BR227" s="29">
        <f t="shared" si="2597"/>
        <v>0</v>
      </c>
      <c r="BS227" s="29">
        <f t="shared" si="2598"/>
        <v>0</v>
      </c>
      <c r="BT227" s="29">
        <f t="shared" si="2599"/>
        <v>0</v>
      </c>
      <c r="BU227" s="29">
        <f t="shared" si="2600"/>
        <v>0</v>
      </c>
      <c r="BV227" s="29">
        <f t="shared" si="2601"/>
        <v>0</v>
      </c>
      <c r="BW227" s="29">
        <f t="shared" si="2602"/>
        <v>0</v>
      </c>
      <c r="BX227" s="29">
        <f t="shared" si="2603"/>
        <v>0</v>
      </c>
      <c r="BY227" s="29">
        <f t="shared" si="2604"/>
        <v>0</v>
      </c>
      <c r="BZ227" s="29">
        <f t="shared" si="2605"/>
        <v>518.24320083682005</v>
      </c>
      <c r="CA227" s="29">
        <f t="shared" si="2606"/>
        <v>612.75523012552298</v>
      </c>
      <c r="CB227" s="29">
        <f t="shared" si="2607"/>
        <v>689.47698744769878</v>
      </c>
      <c r="CC227" s="29">
        <f t="shared" si="2608"/>
        <v>759.32949790794976</v>
      </c>
      <c r="CD227" s="29">
        <f t="shared" si="2609"/>
        <v>938.45345188284523</v>
      </c>
      <c r="CE227" s="29">
        <f t="shared" si="2610"/>
        <v>779.99529288702934</v>
      </c>
      <c r="CF227" s="29">
        <f t="shared" si="2611"/>
        <v>874.03661087866112</v>
      </c>
      <c r="CG227" s="29">
        <f t="shared" si="2612"/>
        <v>738.28763075313805</v>
      </c>
      <c r="CH227" s="29">
        <f t="shared" si="2613"/>
        <v>676.18828451882848</v>
      </c>
      <c r="CI227" s="29">
        <f t="shared" si="2614"/>
        <v>1053.7360878661088</v>
      </c>
      <c r="CJ227" s="29">
        <f t="shared" si="2615"/>
        <v>864.30753138075318</v>
      </c>
      <c r="CK227" s="29">
        <f t="shared" si="2616"/>
        <v>974.47471542463938</v>
      </c>
      <c r="CL227" s="29">
        <f t="shared" si="2617"/>
        <v>928.40481171548117</v>
      </c>
      <c r="CM227" s="29">
        <f t="shared" si="2618"/>
        <v>657.56589958158997</v>
      </c>
      <c r="CN227" s="29">
        <f t="shared" si="2619"/>
        <v>489.07426778242677</v>
      </c>
      <c r="CO227" s="29">
        <f t="shared" si="2620"/>
        <v>707.72437238493728</v>
      </c>
      <c r="CP227" s="29">
        <f t="shared" si="2621"/>
        <v>894.96182008368203</v>
      </c>
      <c r="CQ227" s="29">
        <f t="shared" si="2622"/>
        <v>869.05230125523008</v>
      </c>
      <c r="CR227" s="29">
        <f t="shared" si="2592"/>
        <v>1037.9397438016704</v>
      </c>
      <c r="CS227" s="29">
        <f t="shared" si="3185"/>
        <v>1277.3090324267782</v>
      </c>
      <c r="CT227" s="29">
        <f t="shared" si="3185"/>
        <v>861.33158995815904</v>
      </c>
      <c r="CU227" s="29">
        <f t="shared" si="3185"/>
        <v>897.22071129707115</v>
      </c>
      <c r="CV227" s="29">
        <f t="shared" si="3185"/>
        <v>886.03054713357062</v>
      </c>
      <c r="CW227" s="29">
        <f t="shared" si="3185"/>
        <v>639.61924686192469</v>
      </c>
      <c r="CX227" s="29">
        <f t="shared" si="3185"/>
        <v>978.98169456066944</v>
      </c>
      <c r="CY227" s="29">
        <f t="shared" si="3185"/>
        <v>816.89310146443518</v>
      </c>
      <c r="CZ227" s="29">
        <f t="shared" si="3185"/>
        <v>939.86000523012558</v>
      </c>
      <c r="DA227" s="29">
        <f t="shared" si="3185"/>
        <v>1043.1712290794978</v>
      </c>
      <c r="DB227" s="29">
        <f t="shared" si="3185"/>
        <v>1236.4433610218055</v>
      </c>
      <c r="DC227" s="29">
        <f t="shared" si="3185"/>
        <v>917.42110355648526</v>
      </c>
      <c r="DD227" s="29">
        <f t="shared" si="3185"/>
        <v>1278.5479288702929</v>
      </c>
      <c r="DE227" s="29">
        <f t="shared" si="2624"/>
        <v>1096.9862970711297</v>
      </c>
      <c r="DF227" s="29">
        <f t="shared" si="2625"/>
        <v>928.24564853556478</v>
      </c>
      <c r="DG227" s="29">
        <f t="shared" si="2626"/>
        <v>1030.0547175732218</v>
      </c>
      <c r="DH227" s="29">
        <f t="shared" si="2627"/>
        <v>965.03014644351458</v>
      </c>
      <c r="DI227" s="29">
        <f t="shared" si="2628"/>
        <v>1124.6698326359833</v>
      </c>
      <c r="DJ227" s="29">
        <f t="shared" si="2629"/>
        <v>1061.2997332635985</v>
      </c>
      <c r="DK227" s="29">
        <f t="shared" si="2629"/>
        <v>913.15583682008366</v>
      </c>
      <c r="DL227" s="29">
        <f t="shared" si="2629"/>
        <v>983.49398012552297</v>
      </c>
      <c r="DM227" s="29">
        <f t="shared" si="2629"/>
        <v>1106.3537081589959</v>
      </c>
      <c r="DN227" s="29">
        <f t="shared" si="2746"/>
        <v>1233.6461140167364</v>
      </c>
      <c r="DO227" s="29">
        <f t="shared" si="2746"/>
        <v>1158.3987238493723</v>
      </c>
      <c r="DP227" s="29">
        <f t="shared" si="2746"/>
        <v>1400.8709309623432</v>
      </c>
      <c r="DQ227" s="105">
        <f t="shared" si="2630"/>
        <v>1224.817369246862</v>
      </c>
      <c r="DR227" s="51"/>
      <c r="DS227" s="51"/>
      <c r="DT227" s="51"/>
      <c r="DU227" s="51"/>
      <c r="DV227" s="51"/>
      <c r="DW227" s="51"/>
      <c r="DX227" s="51"/>
      <c r="DY227" s="51"/>
      <c r="DZ227" s="51"/>
      <c r="EA227" s="51">
        <v>279920</v>
      </c>
      <c r="EB227" s="51">
        <v>303335</v>
      </c>
      <c r="EC227" s="51">
        <v>303335</v>
      </c>
      <c r="ED227" s="51">
        <v>303335</v>
      </c>
      <c r="EE227" s="51">
        <v>303335</v>
      </c>
      <c r="EF227" s="51">
        <v>303335</v>
      </c>
      <c r="EG227" s="51">
        <v>303335</v>
      </c>
      <c r="EH227" s="51">
        <v>303335</v>
      </c>
      <c r="EI227" s="51">
        <v>303335</v>
      </c>
      <c r="EJ227" s="51">
        <v>303335</v>
      </c>
      <c r="EK227" s="51">
        <v>303335</v>
      </c>
      <c r="EL227" s="51">
        <v>303335</v>
      </c>
      <c r="EM227" s="51">
        <v>316107</v>
      </c>
      <c r="EN227" s="51">
        <v>351230</v>
      </c>
      <c r="EO227" s="51">
        <v>351230</v>
      </c>
      <c r="EP227" s="51">
        <v>351230</v>
      </c>
      <c r="EQ227" s="51">
        <v>351230</v>
      </c>
      <c r="ER227" s="51">
        <v>351230</v>
      </c>
      <c r="ES227" s="25">
        <v>351230</v>
      </c>
      <c r="ET227" s="25">
        <v>351230</v>
      </c>
      <c r="EU227" s="25">
        <v>351230</v>
      </c>
      <c r="EV227" s="25">
        <v>351230</v>
      </c>
      <c r="EW227" s="25">
        <v>351230</v>
      </c>
      <c r="EX227" s="25">
        <v>351230</v>
      </c>
      <c r="EY227" s="25">
        <v>357786</v>
      </c>
      <c r="EZ227" s="25">
        <v>375816</v>
      </c>
      <c r="FA227" s="25">
        <v>375816</v>
      </c>
      <c r="FB227" s="25">
        <v>375816</v>
      </c>
      <c r="FC227" s="25">
        <v>375816</v>
      </c>
      <c r="FD227" s="25">
        <v>375816</v>
      </c>
      <c r="FE227" s="25">
        <v>375816</v>
      </c>
      <c r="FF227" s="25">
        <v>375816</v>
      </c>
      <c r="FG227" s="25">
        <v>375816</v>
      </c>
      <c r="FH227" s="25">
        <v>375816</v>
      </c>
      <c r="FI227" s="25">
        <v>375816</v>
      </c>
      <c r="FJ227" s="25">
        <v>375816</v>
      </c>
      <c r="FK227" s="25">
        <v>382831</v>
      </c>
      <c r="FL227" s="25">
        <v>402123</v>
      </c>
      <c r="FM227" s="25">
        <v>402123</v>
      </c>
      <c r="FN227" s="25">
        <v>402123</v>
      </c>
      <c r="FO227" s="25">
        <v>402123</v>
      </c>
      <c r="FP227" s="25">
        <v>402123</v>
      </c>
      <c r="FQ227" s="75">
        <v>402123</v>
      </c>
      <c r="FR227" s="28">
        <f t="shared" si="2951"/>
        <v>402123</v>
      </c>
      <c r="FS227" s="51">
        <v>0</v>
      </c>
      <c r="FT227" s="51">
        <v>0</v>
      </c>
      <c r="FU227" s="51">
        <v>0</v>
      </c>
      <c r="FV227" s="51">
        <v>0</v>
      </c>
      <c r="FW227" s="51">
        <v>0</v>
      </c>
      <c r="FX227" s="51">
        <v>0</v>
      </c>
      <c r="FY227" s="51">
        <v>0</v>
      </c>
      <c r="FZ227" s="51">
        <v>0</v>
      </c>
      <c r="GA227" s="51">
        <v>0</v>
      </c>
      <c r="GB227" s="51">
        <v>0</v>
      </c>
      <c r="GC227" s="51">
        <v>0</v>
      </c>
      <c r="GD227" s="51">
        <v>0</v>
      </c>
      <c r="GE227" s="51">
        <v>0</v>
      </c>
      <c r="GF227" s="51">
        <v>0</v>
      </c>
      <c r="GG227" s="51">
        <v>0</v>
      </c>
      <c r="GH227" s="51">
        <v>0</v>
      </c>
      <c r="GI227" s="51">
        <v>52095.523199999996</v>
      </c>
      <c r="GJ227" s="51">
        <v>0</v>
      </c>
      <c r="GK227" s="51">
        <v>19023.944000000018</v>
      </c>
      <c r="GL227" s="51">
        <v>0</v>
      </c>
      <c r="GM227" s="51">
        <v>0</v>
      </c>
      <c r="GN227" s="51">
        <v>0</v>
      </c>
      <c r="GO227" s="51">
        <v>0</v>
      </c>
      <c r="GP227" s="51">
        <v>0</v>
      </c>
      <c r="GQ227" s="25">
        <v>0</v>
      </c>
      <c r="GR227" s="25">
        <v>0</v>
      </c>
      <c r="GS227" s="25">
        <v>0</v>
      </c>
      <c r="GT227" s="25">
        <v>0</v>
      </c>
      <c r="GU227" s="25">
        <v>39524</v>
      </c>
      <c r="GV227" s="25">
        <v>0</v>
      </c>
      <c r="GW227" s="25">
        <v>0</v>
      </c>
      <c r="GX227" s="25">
        <v>0</v>
      </c>
      <c r="GY227" s="25">
        <v>0</v>
      </c>
      <c r="GZ227" s="25">
        <v>0</v>
      </c>
      <c r="HA227" s="25">
        <v>0</v>
      </c>
      <c r="HB227" s="25">
        <v>0</v>
      </c>
      <c r="HC227" s="75">
        <v>0</v>
      </c>
      <c r="HD227" s="75">
        <v>0</v>
      </c>
      <c r="HE227" s="75">
        <v>0</v>
      </c>
      <c r="HF227" s="75">
        <v>15317</v>
      </c>
      <c r="HG227" s="75">
        <v>0</v>
      </c>
      <c r="HH227" s="75">
        <v>0</v>
      </c>
      <c r="HI227" s="75">
        <v>0</v>
      </c>
      <c r="HJ227" s="75">
        <v>0</v>
      </c>
      <c r="HK227" s="75">
        <v>0</v>
      </c>
      <c r="HL227" s="75">
        <v>0</v>
      </c>
      <c r="HM227" s="75">
        <v>0</v>
      </c>
      <c r="HN227" s="75">
        <v>0</v>
      </c>
      <c r="HO227" s="75">
        <v>0</v>
      </c>
      <c r="HP227" s="75">
        <v>0</v>
      </c>
      <c r="HQ227" s="75">
        <v>0</v>
      </c>
      <c r="HR227" s="75">
        <v>15729</v>
      </c>
      <c r="HS227" s="51">
        <f t="shared" si="2470"/>
        <v>0</v>
      </c>
      <c r="HT227" s="51">
        <f t="shared" si="2471"/>
        <v>0</v>
      </c>
      <c r="HU227" s="51">
        <f t="shared" si="2472"/>
        <v>0</v>
      </c>
      <c r="HV227" s="51">
        <f t="shared" si="2473"/>
        <v>0</v>
      </c>
      <c r="HW227" s="51">
        <f t="shared" si="2474"/>
        <v>0</v>
      </c>
      <c r="HX227" s="51">
        <f t="shared" si="2475"/>
        <v>0</v>
      </c>
      <c r="HY227" s="51">
        <f t="shared" si="2476"/>
        <v>0</v>
      </c>
      <c r="HZ227" s="51">
        <f t="shared" si="2477"/>
        <v>0</v>
      </c>
      <c r="IA227" s="51">
        <f t="shared" si="2478"/>
        <v>0</v>
      </c>
      <c r="IB227" s="51">
        <f t="shared" si="2479"/>
        <v>279920</v>
      </c>
      <c r="IC227" s="51">
        <f t="shared" si="2480"/>
        <v>303335</v>
      </c>
      <c r="ID227" s="51">
        <f t="shared" si="2481"/>
        <v>303335</v>
      </c>
      <c r="IE227" s="51">
        <f t="shared" si="2482"/>
        <v>303335</v>
      </c>
      <c r="IF227" s="51">
        <f t="shared" si="2483"/>
        <v>303335</v>
      </c>
      <c r="IG227" s="51">
        <f t="shared" si="2484"/>
        <v>303335</v>
      </c>
      <c r="IH227" s="51">
        <f t="shared" si="2485"/>
        <v>303335</v>
      </c>
      <c r="II227" s="51">
        <f t="shared" si="2486"/>
        <v>355430.5232</v>
      </c>
      <c r="IJ227" s="51">
        <f t="shared" si="2487"/>
        <v>303335</v>
      </c>
      <c r="IK227" s="51">
        <f t="shared" si="2488"/>
        <v>322358.94400000002</v>
      </c>
      <c r="IL227" s="51">
        <f t="shared" si="2489"/>
        <v>303335</v>
      </c>
      <c r="IM227" s="51">
        <f t="shared" si="2490"/>
        <v>303335</v>
      </c>
      <c r="IN227" s="51">
        <f t="shared" si="2491"/>
        <v>316107</v>
      </c>
      <c r="IO227" s="51">
        <f t="shared" si="2492"/>
        <v>351230</v>
      </c>
      <c r="IP227" s="51">
        <f t="shared" si="2493"/>
        <v>351230</v>
      </c>
      <c r="IQ227" s="51">
        <f t="shared" si="3335"/>
        <v>351230</v>
      </c>
      <c r="IR227" s="51">
        <f t="shared" si="3336"/>
        <v>351230</v>
      </c>
      <c r="IS227" s="51">
        <f t="shared" si="2914"/>
        <v>351230</v>
      </c>
      <c r="IT227" s="51">
        <f t="shared" si="2915"/>
        <v>351230</v>
      </c>
      <c r="IU227" s="51">
        <f t="shared" si="2342"/>
        <v>390754</v>
      </c>
      <c r="IV227" s="51">
        <f t="shared" si="2343"/>
        <v>351230</v>
      </c>
      <c r="IW227" s="51">
        <f t="shared" si="3326"/>
        <v>351230</v>
      </c>
      <c r="IX227" s="25">
        <f t="shared" si="2344"/>
        <v>351230</v>
      </c>
      <c r="IY227" s="25">
        <f t="shared" si="3327"/>
        <v>351230</v>
      </c>
      <c r="IZ227" s="25">
        <f t="shared" si="3328"/>
        <v>357786</v>
      </c>
      <c r="JA227" s="25">
        <f t="shared" si="3329"/>
        <v>375816</v>
      </c>
      <c r="JB227" s="25">
        <f t="shared" si="2498"/>
        <v>375816</v>
      </c>
      <c r="JC227" s="25">
        <f t="shared" si="2499"/>
        <v>375816</v>
      </c>
      <c r="JD227" s="25">
        <f t="shared" si="3035"/>
        <v>375816</v>
      </c>
      <c r="JE227" s="25">
        <f t="shared" si="3036"/>
        <v>375816</v>
      </c>
      <c r="JF227" s="25">
        <f t="shared" si="3333"/>
        <v>391133</v>
      </c>
      <c r="JG227" s="25">
        <f t="shared" si="3334"/>
        <v>375816</v>
      </c>
      <c r="JH227" s="25">
        <f t="shared" si="3330"/>
        <v>375816</v>
      </c>
      <c r="JI227" s="25">
        <f t="shared" si="3331"/>
        <v>375816</v>
      </c>
      <c r="JJ227" s="25">
        <f t="shared" si="3621"/>
        <v>375816</v>
      </c>
      <c r="JK227" s="25">
        <f t="shared" si="3622"/>
        <v>375816</v>
      </c>
      <c r="JL227" s="25">
        <f t="shared" si="3584"/>
        <v>382831</v>
      </c>
      <c r="JM227" s="25">
        <f t="shared" si="3585"/>
        <v>402123</v>
      </c>
      <c r="JN227" s="25">
        <f t="shared" si="3459"/>
        <v>402123</v>
      </c>
      <c r="JO227" s="25">
        <f t="shared" si="3460"/>
        <v>402123</v>
      </c>
      <c r="JP227" s="25">
        <f t="shared" si="3461"/>
        <v>402123</v>
      </c>
      <c r="JQ227" s="25">
        <f t="shared" si="3462"/>
        <v>402123</v>
      </c>
      <c r="JR227" s="25">
        <f t="shared" si="3463"/>
        <v>417852</v>
      </c>
      <c r="JS227" s="28">
        <f t="shared" si="2952"/>
        <v>406055.25</v>
      </c>
      <c r="JT227" s="30">
        <f t="shared" si="3587"/>
        <v>0</v>
      </c>
      <c r="JU227" s="30">
        <f t="shared" si="3588"/>
        <v>0</v>
      </c>
      <c r="JV227" s="30">
        <f t="shared" si="3589"/>
        <v>0</v>
      </c>
      <c r="JW227" s="30">
        <f t="shared" si="3590"/>
        <v>0</v>
      </c>
      <c r="JX227" s="30">
        <f t="shared" si="3591"/>
        <v>0</v>
      </c>
      <c r="JY227" s="30">
        <f t="shared" si="3592"/>
        <v>0</v>
      </c>
      <c r="JZ227" s="30">
        <f t="shared" si="3593"/>
        <v>0</v>
      </c>
      <c r="KA227" s="30">
        <f t="shared" si="3594"/>
        <v>0</v>
      </c>
      <c r="KB227" s="30">
        <f t="shared" si="3595"/>
        <v>0</v>
      </c>
      <c r="KC227" s="30">
        <f t="shared" si="3596"/>
        <v>87.66677106169746</v>
      </c>
      <c r="KD227" s="30">
        <f t="shared" si="3597"/>
        <v>95</v>
      </c>
      <c r="KE227" s="30">
        <f t="shared" si="3598"/>
        <v>95</v>
      </c>
      <c r="KF227" s="30">
        <f t="shared" si="3599"/>
        <v>95</v>
      </c>
      <c r="KG227" s="30">
        <f t="shared" si="3600"/>
        <v>95</v>
      </c>
      <c r="KH227" s="30">
        <f t="shared" si="3601"/>
        <v>95</v>
      </c>
      <c r="KI227" s="30">
        <f t="shared" si="3602"/>
        <v>95</v>
      </c>
      <c r="KJ227" s="30">
        <f t="shared" si="3603"/>
        <v>111.31554124647667</v>
      </c>
      <c r="KK227" s="30">
        <f t="shared" si="3604"/>
        <v>95</v>
      </c>
      <c r="KL227" s="30">
        <f t="shared" si="3605"/>
        <v>100.95801565925463</v>
      </c>
      <c r="KM227" s="30">
        <f t="shared" si="3606"/>
        <v>95</v>
      </c>
      <c r="KN227" s="30">
        <f t="shared" si="3607"/>
        <v>95</v>
      </c>
      <c r="KO227" s="30">
        <f t="shared" si="3608"/>
        <v>99</v>
      </c>
      <c r="KP227" s="30">
        <f t="shared" si="3609"/>
        <v>110</v>
      </c>
      <c r="KQ227" s="30">
        <f t="shared" si="3610"/>
        <v>110</v>
      </c>
      <c r="KR227" s="30">
        <f t="shared" si="3611"/>
        <v>110</v>
      </c>
      <c r="KS227" s="30">
        <f t="shared" si="3612"/>
        <v>110</v>
      </c>
      <c r="KT227" s="30">
        <f t="shared" si="3613"/>
        <v>110</v>
      </c>
      <c r="KU227" s="30">
        <f t="shared" si="3614"/>
        <v>110</v>
      </c>
      <c r="KV227" s="30">
        <f t="shared" si="3615"/>
        <v>122.37832759160663</v>
      </c>
      <c r="KW227" s="30">
        <f t="shared" si="3616"/>
        <v>110</v>
      </c>
      <c r="KX227" s="30">
        <f t="shared" si="3617"/>
        <v>110</v>
      </c>
      <c r="KY227" s="30">
        <f t="shared" si="3618"/>
        <v>110</v>
      </c>
      <c r="KZ227" s="30">
        <f t="shared" si="3619"/>
        <v>110</v>
      </c>
      <c r="LA227" s="30">
        <f t="shared" si="3620"/>
        <v>112.05324146570624</v>
      </c>
      <c r="LB227" s="30">
        <f t="shared" si="3620"/>
        <v>117.69996868149076</v>
      </c>
      <c r="LC227" s="30">
        <f t="shared" si="3620"/>
        <v>117.69996868149076</v>
      </c>
      <c r="LD227" s="30">
        <f t="shared" si="3620"/>
        <v>117.69996868149076</v>
      </c>
      <c r="LE227" s="30">
        <f t="shared" si="3586"/>
        <v>117.69996868149076</v>
      </c>
      <c r="LF227" s="30">
        <f t="shared" si="3586"/>
        <v>117.69996868149076</v>
      </c>
      <c r="LG227" s="30">
        <f t="shared" si="3586"/>
        <v>122.4970247416223</v>
      </c>
      <c r="LH227" s="30">
        <f t="shared" si="3586"/>
        <v>117.69996868149076</v>
      </c>
      <c r="LI227" s="30">
        <f t="shared" si="3586"/>
        <v>117.69996868149076</v>
      </c>
      <c r="LJ227" s="30">
        <f t="shared" si="3586"/>
        <v>117.69996868149076</v>
      </c>
      <c r="LK227" s="30">
        <f t="shared" si="3586"/>
        <v>117.69996868149076</v>
      </c>
      <c r="LL227" s="30">
        <f t="shared" si="3586"/>
        <v>117.69996868149076</v>
      </c>
      <c r="LM227" s="30">
        <f t="shared" si="3586"/>
        <v>119.89696210460382</v>
      </c>
      <c r="LN227" s="30">
        <f t="shared" si="3586"/>
        <v>125.93892890698403</v>
      </c>
      <c r="LO227" s="30">
        <f t="shared" si="3586"/>
        <v>125.93892890698403</v>
      </c>
      <c r="LP227" s="30">
        <f t="shared" si="3586"/>
        <v>125.93892890698403</v>
      </c>
      <c r="LQ227" s="30">
        <f t="shared" si="3586"/>
        <v>125.93892890698403</v>
      </c>
      <c r="LR227" s="30">
        <f t="shared" si="3586"/>
        <v>125.93892890698403</v>
      </c>
      <c r="LS227" s="30">
        <f t="shared" si="3586"/>
        <v>130.86501722518008</v>
      </c>
      <c r="LT227" s="69">
        <f t="shared" si="2953"/>
        <v>127.17045098653304</v>
      </c>
      <c r="LU227" s="40">
        <f t="shared" si="2954"/>
        <v>125.93892890698403</v>
      </c>
      <c r="LV227" s="40">
        <f t="shared" si="2955"/>
        <v>4.9260883181960535</v>
      </c>
    </row>
    <row r="228" spans="1:334" x14ac:dyDescent="0.25">
      <c r="A228" s="21">
        <f t="shared" si="3034"/>
        <v>227</v>
      </c>
      <c r="B228" s="22" t="s">
        <v>109</v>
      </c>
      <c r="C228" s="21" t="s">
        <v>642</v>
      </c>
      <c r="D228" s="22" t="s">
        <v>7</v>
      </c>
      <c r="E228" s="23" t="s">
        <v>947</v>
      </c>
      <c r="F228" s="21" t="s">
        <v>1198</v>
      </c>
      <c r="G228" s="23" t="s">
        <v>147</v>
      </c>
      <c r="H228" s="24" t="s">
        <v>280</v>
      </c>
      <c r="I228" s="21" t="s">
        <v>196</v>
      </c>
      <c r="J228" s="94">
        <v>41297</v>
      </c>
      <c r="K228" s="94">
        <v>43030</v>
      </c>
      <c r="L228" s="21" t="s">
        <v>275</v>
      </c>
      <c r="M228" s="51">
        <v>1525</v>
      </c>
      <c r="N228" s="51">
        <v>2547</v>
      </c>
      <c r="O228" s="26">
        <v>0.15</v>
      </c>
      <c r="P228" s="52">
        <v>754242.14</v>
      </c>
      <c r="Q228" s="52">
        <v>1230538.8500000001</v>
      </c>
      <c r="R228" s="52">
        <v>991652.79</v>
      </c>
      <c r="S228" s="52">
        <v>788069.60999999987</v>
      </c>
      <c r="T228" s="51">
        <v>1629112.2500000002</v>
      </c>
      <c r="U228" s="51">
        <v>995563.7499999993</v>
      </c>
      <c r="V228" s="51">
        <v>1261843.8199999998</v>
      </c>
      <c r="W228" s="51">
        <v>943969.1100000001</v>
      </c>
      <c r="X228" s="51">
        <v>918280.9299999997</v>
      </c>
      <c r="Y228" s="51">
        <v>1337820.79</v>
      </c>
      <c r="Z228" s="51">
        <v>1034781.98</v>
      </c>
      <c r="AA228" s="51">
        <v>1455111</v>
      </c>
      <c r="AB228" s="51">
        <v>1259764</v>
      </c>
      <c r="AC228" s="51">
        <v>1316558.0899999999</v>
      </c>
      <c r="AD228" s="51">
        <v>1321505</v>
      </c>
      <c r="AE228" s="51">
        <v>1681200.28</v>
      </c>
      <c r="AF228" s="51">
        <v>1585011</v>
      </c>
      <c r="AG228" s="51">
        <v>772075.14</v>
      </c>
      <c r="AH228" s="51">
        <v>1061941.42</v>
      </c>
      <c r="AI228" s="51">
        <v>1227749.9900000002</v>
      </c>
      <c r="AJ228" s="51">
        <v>1277967.4000000001</v>
      </c>
      <c r="AK228" s="51">
        <v>1923817.6900000002</v>
      </c>
      <c r="AL228" s="51">
        <v>1237841.1300000001</v>
      </c>
      <c r="AM228" s="51">
        <v>992412.41</v>
      </c>
      <c r="AN228" s="51">
        <v>1401429.13</v>
      </c>
      <c r="AO228" s="51">
        <v>1585763.3900000001</v>
      </c>
      <c r="AP228" s="51">
        <v>1468926</v>
      </c>
      <c r="AQ228" s="51">
        <v>1077185.9800000002</v>
      </c>
      <c r="AR228" s="51">
        <v>1310293.44</v>
      </c>
      <c r="AS228" s="51">
        <v>825814.01</v>
      </c>
      <c r="AT228" s="51">
        <v>1222730.44</v>
      </c>
      <c r="AU228" s="25">
        <v>1420662.4595600746</v>
      </c>
      <c r="AV228" s="25">
        <v>715647.41330404661</v>
      </c>
      <c r="AW228" s="25">
        <v>1718465.2</v>
      </c>
      <c r="AX228" s="25">
        <v>1425133.8084095998</v>
      </c>
      <c r="AY228" s="25">
        <v>1477916.5420543998</v>
      </c>
      <c r="AZ228" s="25">
        <v>546317.94000000018</v>
      </c>
      <c r="BA228" s="25">
        <v>1037790.38</v>
      </c>
      <c r="BB228" s="25">
        <v>1111224</v>
      </c>
      <c r="BC228" s="25">
        <v>1775142</v>
      </c>
      <c r="BD228" s="75">
        <v>1862614.32</v>
      </c>
      <c r="BE228" s="75">
        <v>1099157.1599999999</v>
      </c>
      <c r="BF228" s="75">
        <v>1679641.48</v>
      </c>
      <c r="BG228" s="75">
        <v>1684110.81</v>
      </c>
      <c r="BH228" s="75">
        <v>1506202.54</v>
      </c>
      <c r="BI228" s="75">
        <v>2114862.66</v>
      </c>
      <c r="BJ228" s="75">
        <v>1605000</v>
      </c>
      <c r="BK228" s="75">
        <v>1191658.42</v>
      </c>
      <c r="BL228" s="75">
        <v>1999647</v>
      </c>
      <c r="BM228" s="75">
        <v>1808177.19</v>
      </c>
      <c r="BN228" s="75">
        <v>2055824.77</v>
      </c>
      <c r="BO228" s="75">
        <v>1557686.27</v>
      </c>
      <c r="BP228" s="28">
        <f t="shared" si="2950"/>
        <v>1855333.8075000001</v>
      </c>
      <c r="BQ228" s="29">
        <f t="shared" si="2596"/>
        <v>494.58500983606558</v>
      </c>
      <c r="BR228" s="29">
        <f t="shared" si="2597"/>
        <v>806.91072131147553</v>
      </c>
      <c r="BS228" s="29">
        <f t="shared" si="2598"/>
        <v>650.26412459016399</v>
      </c>
      <c r="BT228" s="29">
        <f t="shared" si="2599"/>
        <v>516.76695737704904</v>
      </c>
      <c r="BU228" s="29">
        <f t="shared" si="2600"/>
        <v>1068.2703278688525</v>
      </c>
      <c r="BV228" s="29">
        <f t="shared" si="2601"/>
        <v>652.82868852458967</v>
      </c>
      <c r="BW228" s="29">
        <f t="shared" si="2602"/>
        <v>827.43857049180315</v>
      </c>
      <c r="BX228" s="29">
        <f t="shared" si="2603"/>
        <v>618.99613770491806</v>
      </c>
      <c r="BY228" s="29">
        <f t="shared" si="2604"/>
        <v>602.15142950819654</v>
      </c>
      <c r="BZ228" s="29">
        <f t="shared" si="2605"/>
        <v>877.25953442622949</v>
      </c>
      <c r="CA228" s="29">
        <f t="shared" si="2606"/>
        <v>678.54556065573775</v>
      </c>
      <c r="CB228" s="29">
        <f t="shared" si="2607"/>
        <v>954.17114754098361</v>
      </c>
      <c r="CC228" s="29">
        <f t="shared" si="2608"/>
        <v>826.0747540983607</v>
      </c>
      <c r="CD228" s="29">
        <f t="shared" si="2609"/>
        <v>863.31678032786874</v>
      </c>
      <c r="CE228" s="29">
        <f t="shared" si="2610"/>
        <v>866.56065573770491</v>
      </c>
      <c r="CF228" s="29">
        <f t="shared" si="2611"/>
        <v>1102.426413114754</v>
      </c>
      <c r="CG228" s="29">
        <f t="shared" si="2612"/>
        <v>1039.351475409836</v>
      </c>
      <c r="CH228" s="29">
        <f t="shared" si="2613"/>
        <v>506.27878032786884</v>
      </c>
      <c r="CI228" s="29">
        <f t="shared" si="2614"/>
        <v>696.35502950819671</v>
      </c>
      <c r="CJ228" s="29">
        <f t="shared" si="2615"/>
        <v>805.08196065573782</v>
      </c>
      <c r="CK228" s="29">
        <f t="shared" si="2616"/>
        <v>838.0114098360657</v>
      </c>
      <c r="CL228" s="29">
        <f t="shared" si="2617"/>
        <v>1261.5197967213116</v>
      </c>
      <c r="CM228" s="29">
        <f t="shared" si="2618"/>
        <v>811.69910163934435</v>
      </c>
      <c r="CN228" s="29">
        <f t="shared" si="2619"/>
        <v>650.7622360655738</v>
      </c>
      <c r="CO228" s="29">
        <f t="shared" si="2620"/>
        <v>918.96992131147533</v>
      </c>
      <c r="CP228" s="29">
        <f t="shared" si="2621"/>
        <v>1039.8448459016395</v>
      </c>
      <c r="CQ228" s="29">
        <f t="shared" si="2622"/>
        <v>963.23016393442617</v>
      </c>
      <c r="CR228" s="29">
        <f t="shared" si="2592"/>
        <v>706.35146229508211</v>
      </c>
      <c r="CS228" s="29">
        <f t="shared" si="3185"/>
        <v>859.20881311475409</v>
      </c>
      <c r="CT228" s="29">
        <f t="shared" si="3185"/>
        <v>541.51738360655736</v>
      </c>
      <c r="CU228" s="29">
        <f t="shared" si="3185"/>
        <v>801.79045245901636</v>
      </c>
      <c r="CV228" s="29">
        <f t="shared" si="3185"/>
        <v>931.58194069513092</v>
      </c>
      <c r="CW228" s="29">
        <f t="shared" si="3185"/>
        <v>469.27699233052238</v>
      </c>
      <c r="CX228" s="29">
        <f t="shared" si="3185"/>
        <v>1126.8624262295082</v>
      </c>
      <c r="CY228" s="29">
        <f t="shared" si="3185"/>
        <v>934.51397272760641</v>
      </c>
      <c r="CZ228" s="29">
        <f t="shared" si="3185"/>
        <v>969.12560134714749</v>
      </c>
      <c r="DA228" s="29">
        <f t="shared" si="3185"/>
        <v>358.24127213114764</v>
      </c>
      <c r="DB228" s="29">
        <f t="shared" si="3185"/>
        <v>680.51828196721317</v>
      </c>
      <c r="DC228" s="29">
        <f t="shared" si="3185"/>
        <v>728.67147540983603</v>
      </c>
      <c r="DD228" s="29">
        <f t="shared" si="3185"/>
        <v>1164.0275409836065</v>
      </c>
      <c r="DE228" s="29">
        <f t="shared" si="2624"/>
        <v>1221.3864393442623</v>
      </c>
      <c r="DF228" s="29">
        <f t="shared" si="2625"/>
        <v>720.75879344262285</v>
      </c>
      <c r="DG228" s="29">
        <f t="shared" si="2626"/>
        <v>1101.404249180328</v>
      </c>
      <c r="DH228" s="29">
        <f t="shared" si="2627"/>
        <v>1104.3349573770492</v>
      </c>
      <c r="DI228" s="29">
        <f t="shared" si="2628"/>
        <v>987.67379672131153</v>
      </c>
      <c r="DJ228" s="29">
        <f t="shared" si="2629"/>
        <v>1386.795186885246</v>
      </c>
      <c r="DK228" s="29">
        <f t="shared" si="2629"/>
        <v>1052.4590163934427</v>
      </c>
      <c r="DL228" s="29">
        <f t="shared" si="2629"/>
        <v>781.41535737704908</v>
      </c>
      <c r="DM228" s="29">
        <f t="shared" si="2629"/>
        <v>1311.2439344262295</v>
      </c>
      <c r="DN228" s="29">
        <f t="shared" si="2746"/>
        <v>1185.6899606557377</v>
      </c>
      <c r="DO228" s="29">
        <f t="shared" si="2746"/>
        <v>1348.0818163934425</v>
      </c>
      <c r="DP228" s="29">
        <f t="shared" si="2746"/>
        <v>1021.4336196721312</v>
      </c>
      <c r="DQ228" s="105">
        <f t="shared" si="2630"/>
        <v>1216.6123327868854</v>
      </c>
      <c r="DR228" s="51">
        <v>382050</v>
      </c>
      <c r="DS228" s="51">
        <v>382050</v>
      </c>
      <c r="DT228" s="51">
        <v>382050</v>
      </c>
      <c r="DU228" s="51">
        <v>382050</v>
      </c>
      <c r="DV228" s="51">
        <v>382050</v>
      </c>
      <c r="DW228" s="51">
        <v>382050</v>
      </c>
      <c r="DX228" s="51">
        <v>382050</v>
      </c>
      <c r="DY228" s="51">
        <v>382050</v>
      </c>
      <c r="DZ228" s="51">
        <v>382050</v>
      </c>
      <c r="EA228" s="51">
        <v>387144</v>
      </c>
      <c r="EB228" s="51">
        <v>408794</v>
      </c>
      <c r="EC228" s="51">
        <v>408794</v>
      </c>
      <c r="ED228" s="51">
        <v>408794</v>
      </c>
      <c r="EE228" s="51">
        <v>408794</v>
      </c>
      <c r="EF228" s="51">
        <v>401153</v>
      </c>
      <c r="EG228" s="51">
        <v>401153</v>
      </c>
      <c r="EH228" s="51">
        <v>401153</v>
      </c>
      <c r="EI228" s="51">
        <v>401153</v>
      </c>
      <c r="EJ228" s="51">
        <v>401153</v>
      </c>
      <c r="EK228" s="51">
        <v>401153</v>
      </c>
      <c r="EL228" s="51">
        <v>401153</v>
      </c>
      <c r="EM228" s="51">
        <v>406502</v>
      </c>
      <c r="EN228" s="51">
        <v>421211</v>
      </c>
      <c r="EO228" s="51">
        <v>421211</v>
      </c>
      <c r="EP228" s="51">
        <v>421211</v>
      </c>
      <c r="EQ228" s="51">
        <v>421211</v>
      </c>
      <c r="ER228" s="51">
        <v>421211</v>
      </c>
      <c r="ES228" s="25">
        <v>421211</v>
      </c>
      <c r="ET228" s="25">
        <v>421211</v>
      </c>
      <c r="EU228" s="25">
        <v>421211</v>
      </c>
      <c r="EV228" s="25">
        <v>421211</v>
      </c>
      <c r="EW228" s="25">
        <v>421211</v>
      </c>
      <c r="EX228" s="25">
        <v>421211</v>
      </c>
      <c r="EY228" s="25">
        <v>426827</v>
      </c>
      <c r="EZ228" s="25">
        <v>442272</v>
      </c>
      <c r="FA228" s="25">
        <v>442272</v>
      </c>
      <c r="FB228" s="25">
        <v>442272</v>
      </c>
      <c r="FC228" s="25">
        <v>442272</v>
      </c>
      <c r="FD228" s="25">
        <v>442272</v>
      </c>
      <c r="FE228" s="25">
        <v>442272</v>
      </c>
      <c r="FF228" s="25">
        <v>442272</v>
      </c>
      <c r="FG228" s="25">
        <v>442272</v>
      </c>
      <c r="FH228" s="25">
        <v>442272</v>
      </c>
      <c r="FI228" s="25">
        <v>442272</v>
      </c>
      <c r="FJ228" s="25">
        <v>442272</v>
      </c>
      <c r="FK228" s="25">
        <v>448169</v>
      </c>
      <c r="FL228" s="25">
        <v>464386</v>
      </c>
      <c r="FM228" s="25">
        <v>464386</v>
      </c>
      <c r="FN228" s="25">
        <v>464386</v>
      </c>
      <c r="FO228" s="25">
        <v>464386</v>
      </c>
      <c r="FP228" s="25">
        <v>464386</v>
      </c>
      <c r="FQ228" s="75">
        <v>464386</v>
      </c>
      <c r="FR228" s="28">
        <f t="shared" si="2951"/>
        <v>464386</v>
      </c>
      <c r="FS228" s="51">
        <v>0</v>
      </c>
      <c r="FT228" s="51">
        <v>0</v>
      </c>
      <c r="FU228" s="51">
        <v>0</v>
      </c>
      <c r="FV228" s="51">
        <v>0</v>
      </c>
      <c r="FW228" s="51">
        <v>0</v>
      </c>
      <c r="FX228" s="51">
        <v>0</v>
      </c>
      <c r="FY228" s="51">
        <v>0</v>
      </c>
      <c r="FZ228" s="51">
        <v>0</v>
      </c>
      <c r="GA228" s="51">
        <v>0</v>
      </c>
      <c r="GB228" s="51">
        <v>0</v>
      </c>
      <c r="GC228" s="51">
        <v>0</v>
      </c>
      <c r="GD228" s="51">
        <v>0</v>
      </c>
      <c r="GE228" s="51">
        <v>0</v>
      </c>
      <c r="GF228" s="51">
        <v>0</v>
      </c>
      <c r="GG228" s="51">
        <v>0</v>
      </c>
      <c r="GH228" s="51">
        <v>0</v>
      </c>
      <c r="GI228" s="51">
        <v>0</v>
      </c>
      <c r="GJ228" s="51">
        <v>0</v>
      </c>
      <c r="GK228" s="51">
        <v>0</v>
      </c>
      <c r="GL228" s="51">
        <v>0</v>
      </c>
      <c r="GM228" s="51">
        <v>0</v>
      </c>
      <c r="GN228" s="51">
        <v>0</v>
      </c>
      <c r="GO228" s="51">
        <v>0</v>
      </c>
      <c r="GP228" s="51">
        <v>0</v>
      </c>
      <c r="GQ228" s="25">
        <v>0</v>
      </c>
      <c r="GR228" s="25">
        <v>0</v>
      </c>
      <c r="GS228" s="25">
        <v>0</v>
      </c>
      <c r="GT228" s="25">
        <v>0</v>
      </c>
      <c r="GU228" s="25">
        <v>0</v>
      </c>
      <c r="GV228" s="25">
        <v>0</v>
      </c>
      <c r="GW228" s="25">
        <v>0</v>
      </c>
      <c r="GX228" s="25">
        <v>0</v>
      </c>
      <c r="GY228" s="25">
        <v>0</v>
      </c>
      <c r="GZ228" s="25">
        <v>0</v>
      </c>
      <c r="HA228" s="25">
        <v>0</v>
      </c>
      <c r="HB228" s="25">
        <v>0</v>
      </c>
      <c r="HC228" s="75">
        <v>0</v>
      </c>
      <c r="HD228" s="75">
        <v>0</v>
      </c>
      <c r="HE228" s="75">
        <v>0</v>
      </c>
      <c r="HF228" s="75">
        <v>0</v>
      </c>
      <c r="HG228" s="75">
        <v>0</v>
      </c>
      <c r="HH228" s="75">
        <v>0</v>
      </c>
      <c r="HI228" s="75">
        <v>0</v>
      </c>
      <c r="HJ228" s="75">
        <v>0</v>
      </c>
      <c r="HK228" s="75">
        <v>0</v>
      </c>
      <c r="HL228" s="75">
        <v>0</v>
      </c>
      <c r="HM228" s="75">
        <v>0</v>
      </c>
      <c r="HN228" s="75">
        <v>0</v>
      </c>
      <c r="HO228" s="75">
        <v>0</v>
      </c>
      <c r="HP228" s="75">
        <v>0</v>
      </c>
      <c r="HQ228" s="75">
        <v>0</v>
      </c>
      <c r="HR228" s="75">
        <v>0</v>
      </c>
      <c r="HS228" s="51">
        <f t="shared" si="2470"/>
        <v>382050</v>
      </c>
      <c r="HT228" s="51">
        <f t="shared" si="2471"/>
        <v>382050</v>
      </c>
      <c r="HU228" s="51">
        <f t="shared" si="2472"/>
        <v>382050</v>
      </c>
      <c r="HV228" s="51">
        <f t="shared" si="2473"/>
        <v>382050</v>
      </c>
      <c r="HW228" s="51">
        <f t="shared" si="2474"/>
        <v>382050</v>
      </c>
      <c r="HX228" s="51">
        <f t="shared" si="2475"/>
        <v>382050</v>
      </c>
      <c r="HY228" s="51">
        <f t="shared" si="2476"/>
        <v>382050</v>
      </c>
      <c r="HZ228" s="51">
        <f t="shared" si="2477"/>
        <v>382050</v>
      </c>
      <c r="IA228" s="51">
        <f t="shared" si="2478"/>
        <v>382050</v>
      </c>
      <c r="IB228" s="51">
        <f t="shared" si="2479"/>
        <v>387144</v>
      </c>
      <c r="IC228" s="51">
        <f t="shared" si="2480"/>
        <v>408794</v>
      </c>
      <c r="ID228" s="51">
        <f t="shared" si="2481"/>
        <v>408794</v>
      </c>
      <c r="IE228" s="51">
        <f t="shared" si="2482"/>
        <v>408794</v>
      </c>
      <c r="IF228" s="51">
        <f t="shared" si="2483"/>
        <v>408794</v>
      </c>
      <c r="IG228" s="51">
        <f t="shared" si="2484"/>
        <v>401153</v>
      </c>
      <c r="IH228" s="51">
        <f t="shared" si="2485"/>
        <v>401153</v>
      </c>
      <c r="II228" s="51">
        <f t="shared" si="2486"/>
        <v>401153</v>
      </c>
      <c r="IJ228" s="51">
        <f t="shared" si="2487"/>
        <v>401153</v>
      </c>
      <c r="IK228" s="51">
        <f t="shared" si="2488"/>
        <v>401153</v>
      </c>
      <c r="IL228" s="51">
        <f t="shared" si="2489"/>
        <v>401153</v>
      </c>
      <c r="IM228" s="51">
        <f t="shared" si="2490"/>
        <v>401153</v>
      </c>
      <c r="IN228" s="51">
        <f t="shared" si="2491"/>
        <v>406502</v>
      </c>
      <c r="IO228" s="51">
        <f t="shared" si="2492"/>
        <v>421211</v>
      </c>
      <c r="IP228" s="51">
        <f t="shared" si="2493"/>
        <v>421211</v>
      </c>
      <c r="IQ228" s="51">
        <f t="shared" si="3335"/>
        <v>421211</v>
      </c>
      <c r="IR228" s="51">
        <f t="shared" si="3336"/>
        <v>421211</v>
      </c>
      <c r="IS228" s="51">
        <f t="shared" si="2914"/>
        <v>421211</v>
      </c>
      <c r="IT228" s="51">
        <f t="shared" si="2915"/>
        <v>421211</v>
      </c>
      <c r="IU228" s="51">
        <f t="shared" si="2342"/>
        <v>421211</v>
      </c>
      <c r="IV228" s="51">
        <f t="shared" si="2343"/>
        <v>421211</v>
      </c>
      <c r="IW228" s="51">
        <f t="shared" si="3326"/>
        <v>421211</v>
      </c>
      <c r="IX228" s="25">
        <f t="shared" si="2344"/>
        <v>421211</v>
      </c>
      <c r="IY228" s="25">
        <f t="shared" si="3327"/>
        <v>421211</v>
      </c>
      <c r="IZ228" s="25">
        <f t="shared" si="3328"/>
        <v>426827</v>
      </c>
      <c r="JA228" s="25">
        <f t="shared" si="3329"/>
        <v>442272</v>
      </c>
      <c r="JB228" s="25">
        <f t="shared" si="2498"/>
        <v>442272</v>
      </c>
      <c r="JC228" s="25">
        <f t="shared" si="2499"/>
        <v>442272</v>
      </c>
      <c r="JD228" s="25">
        <f t="shared" si="3035"/>
        <v>442272</v>
      </c>
      <c r="JE228" s="25">
        <f t="shared" si="3036"/>
        <v>442272</v>
      </c>
      <c r="JF228" s="25">
        <f t="shared" si="3333"/>
        <v>442272</v>
      </c>
      <c r="JG228" s="25">
        <f t="shared" si="3334"/>
        <v>442272</v>
      </c>
      <c r="JH228" s="25">
        <f t="shared" si="3330"/>
        <v>442272</v>
      </c>
      <c r="JI228" s="25">
        <f t="shared" si="3331"/>
        <v>442272</v>
      </c>
      <c r="JJ228" s="25">
        <f t="shared" si="3621"/>
        <v>442272</v>
      </c>
      <c r="JK228" s="25">
        <f t="shared" si="3622"/>
        <v>442272</v>
      </c>
      <c r="JL228" s="25">
        <f t="shared" si="3584"/>
        <v>448169</v>
      </c>
      <c r="JM228" s="25">
        <f t="shared" si="3585"/>
        <v>464386</v>
      </c>
      <c r="JN228" s="25">
        <f t="shared" si="3459"/>
        <v>464386</v>
      </c>
      <c r="JO228" s="25">
        <f t="shared" si="3460"/>
        <v>464386</v>
      </c>
      <c r="JP228" s="25">
        <f t="shared" si="3461"/>
        <v>464386</v>
      </c>
      <c r="JQ228" s="25">
        <f t="shared" si="3462"/>
        <v>464386</v>
      </c>
      <c r="JR228" s="25">
        <f t="shared" si="3463"/>
        <v>464386</v>
      </c>
      <c r="JS228" s="28">
        <f t="shared" si="2952"/>
        <v>464386</v>
      </c>
      <c r="JT228" s="30">
        <f t="shared" si="3587"/>
        <v>150</v>
      </c>
      <c r="JU228" s="30">
        <f t="shared" si="3588"/>
        <v>150</v>
      </c>
      <c r="JV228" s="30">
        <f t="shared" si="3589"/>
        <v>150</v>
      </c>
      <c r="JW228" s="30">
        <f t="shared" si="3590"/>
        <v>150</v>
      </c>
      <c r="JX228" s="30">
        <f t="shared" si="3591"/>
        <v>150</v>
      </c>
      <c r="JY228" s="30">
        <f t="shared" si="3592"/>
        <v>150</v>
      </c>
      <c r="JZ228" s="30">
        <f t="shared" si="3593"/>
        <v>150</v>
      </c>
      <c r="KA228" s="30">
        <f t="shared" si="3594"/>
        <v>150</v>
      </c>
      <c r="KB228" s="30">
        <f t="shared" si="3595"/>
        <v>150</v>
      </c>
      <c r="KC228" s="30">
        <f t="shared" si="3596"/>
        <v>152</v>
      </c>
      <c r="KD228" s="30">
        <f t="shared" si="3597"/>
        <v>160.5001963093836</v>
      </c>
      <c r="KE228" s="30">
        <f t="shared" si="3598"/>
        <v>160.5001963093836</v>
      </c>
      <c r="KF228" s="30">
        <f t="shared" si="3599"/>
        <v>160.5001963093836</v>
      </c>
      <c r="KG228" s="30">
        <f t="shared" si="3600"/>
        <v>160.5001963093836</v>
      </c>
      <c r="KH228" s="30">
        <f t="shared" si="3601"/>
        <v>157.5001963093836</v>
      </c>
      <c r="KI228" s="30">
        <f t="shared" si="3602"/>
        <v>157.5001963093836</v>
      </c>
      <c r="KJ228" s="30">
        <f t="shared" si="3603"/>
        <v>157.5001963093836</v>
      </c>
      <c r="KK228" s="30">
        <f t="shared" si="3604"/>
        <v>157.5001963093836</v>
      </c>
      <c r="KL228" s="30">
        <f t="shared" si="3605"/>
        <v>157.5001963093836</v>
      </c>
      <c r="KM228" s="30">
        <f t="shared" si="3606"/>
        <v>157.5001963093836</v>
      </c>
      <c r="KN228" s="30">
        <f t="shared" si="3607"/>
        <v>157.5001963093836</v>
      </c>
      <c r="KO228" s="30">
        <f t="shared" si="3608"/>
        <v>159.60031409501374</v>
      </c>
      <c r="KP228" s="30">
        <f t="shared" si="3609"/>
        <v>165.37534354142127</v>
      </c>
      <c r="KQ228" s="30">
        <f t="shared" si="3610"/>
        <v>165.37534354142127</v>
      </c>
      <c r="KR228" s="30">
        <f t="shared" si="3611"/>
        <v>165.37534354142127</v>
      </c>
      <c r="KS228" s="30">
        <f t="shared" si="3612"/>
        <v>165.37534354142127</v>
      </c>
      <c r="KT228" s="30">
        <f t="shared" si="3613"/>
        <v>165.37534354142127</v>
      </c>
      <c r="KU228" s="30">
        <f t="shared" si="3614"/>
        <v>165.37534354142127</v>
      </c>
      <c r="KV228" s="30">
        <f t="shared" si="3615"/>
        <v>165.37534354142127</v>
      </c>
      <c r="KW228" s="30">
        <f t="shared" si="3616"/>
        <v>165.37534354142127</v>
      </c>
      <c r="KX228" s="30">
        <f t="shared" si="3617"/>
        <v>165.37534354142127</v>
      </c>
      <c r="KY228" s="30">
        <f t="shared" si="3618"/>
        <v>165.37534354142127</v>
      </c>
      <c r="KZ228" s="30">
        <f t="shared" si="3619"/>
        <v>165.37534354142127</v>
      </c>
      <c r="LA228" s="30">
        <f t="shared" si="3620"/>
        <v>167.58029053788772</v>
      </c>
      <c r="LB228" s="30">
        <f t="shared" si="3620"/>
        <v>173.64428739693759</v>
      </c>
      <c r="LC228" s="30">
        <f t="shared" si="3620"/>
        <v>173.64428739693759</v>
      </c>
      <c r="LD228" s="30">
        <f t="shared" si="3620"/>
        <v>173.64428739693759</v>
      </c>
      <c r="LE228" s="30">
        <f t="shared" si="3586"/>
        <v>173.64428739693759</v>
      </c>
      <c r="LF228" s="30">
        <f t="shared" si="3586"/>
        <v>173.64428739693759</v>
      </c>
      <c r="LG228" s="30">
        <f t="shared" si="3586"/>
        <v>173.64428739693759</v>
      </c>
      <c r="LH228" s="30">
        <f t="shared" si="3586"/>
        <v>173.64428739693759</v>
      </c>
      <c r="LI228" s="30">
        <f t="shared" si="3586"/>
        <v>173.64428739693759</v>
      </c>
      <c r="LJ228" s="30">
        <f t="shared" si="3586"/>
        <v>173.64428739693759</v>
      </c>
      <c r="LK228" s="30">
        <f t="shared" si="3586"/>
        <v>173.64428739693759</v>
      </c>
      <c r="LL228" s="30">
        <f t="shared" si="3586"/>
        <v>173.64428739693759</v>
      </c>
      <c r="LM228" s="30">
        <f t="shared" si="3586"/>
        <v>175.95956026698076</v>
      </c>
      <c r="LN228" s="30">
        <f t="shared" si="3586"/>
        <v>182.32665881429133</v>
      </c>
      <c r="LO228" s="30">
        <f t="shared" si="3586"/>
        <v>182.32665881429133</v>
      </c>
      <c r="LP228" s="30">
        <f t="shared" si="3586"/>
        <v>182.32665881429133</v>
      </c>
      <c r="LQ228" s="30">
        <f t="shared" si="3586"/>
        <v>182.32665881429133</v>
      </c>
      <c r="LR228" s="30">
        <f t="shared" si="3586"/>
        <v>182.32665881429133</v>
      </c>
      <c r="LS228" s="30">
        <f t="shared" si="3586"/>
        <v>182.32665881429133</v>
      </c>
      <c r="LT228" s="69">
        <f t="shared" si="2953"/>
        <v>182.32665881429133</v>
      </c>
      <c r="LU228" s="40">
        <f t="shared" si="2954"/>
        <v>182.32665881429133</v>
      </c>
      <c r="LV228" s="40">
        <f t="shared" si="2955"/>
        <v>0</v>
      </c>
    </row>
    <row r="229" spans="1:334" x14ac:dyDescent="0.25">
      <c r="A229" s="21">
        <f t="shared" si="3034"/>
        <v>228</v>
      </c>
      <c r="B229" s="22" t="s">
        <v>109</v>
      </c>
      <c r="C229" s="21" t="s">
        <v>643</v>
      </c>
      <c r="D229" s="22" t="s">
        <v>7</v>
      </c>
      <c r="E229" s="23" t="s">
        <v>1268</v>
      </c>
      <c r="F229" s="21" t="s">
        <v>1268</v>
      </c>
      <c r="G229" s="32" t="s">
        <v>148</v>
      </c>
      <c r="H229" s="31" t="s">
        <v>290</v>
      </c>
      <c r="I229" s="21" t="s">
        <v>197</v>
      </c>
      <c r="J229" s="94">
        <v>41339</v>
      </c>
      <c r="K229" s="94"/>
      <c r="L229" s="21" t="s">
        <v>275</v>
      </c>
      <c r="M229" s="51">
        <v>1479</v>
      </c>
      <c r="N229" s="51">
        <v>2470</v>
      </c>
      <c r="O229" s="26">
        <v>0.03</v>
      </c>
      <c r="P229" s="52">
        <v>4056748</v>
      </c>
      <c r="Q229" s="52">
        <v>4134567</v>
      </c>
      <c r="R229" s="52">
        <v>3856745</v>
      </c>
      <c r="S229" s="52">
        <v>5400000</v>
      </c>
      <c r="T229" s="51">
        <v>5221058</v>
      </c>
      <c r="U229" s="51">
        <v>6500000</v>
      </c>
      <c r="V229" s="51">
        <v>7103255</v>
      </c>
      <c r="W229" s="51">
        <v>5055131</v>
      </c>
      <c r="X229" s="51">
        <v>4013700</v>
      </c>
      <c r="Y229" s="51">
        <v>4300000</v>
      </c>
      <c r="Z229" s="51">
        <v>2582932</v>
      </c>
      <c r="AA229" s="51">
        <v>3431569</v>
      </c>
      <c r="AB229" s="51">
        <v>2954000</v>
      </c>
      <c r="AC229" s="51">
        <v>2600000</v>
      </c>
      <c r="AD229" s="51">
        <v>2140000</v>
      </c>
      <c r="AE229" s="51">
        <v>0</v>
      </c>
      <c r="AF229" s="51">
        <v>0</v>
      </c>
      <c r="AG229" s="51">
        <v>0</v>
      </c>
      <c r="AH229" s="51">
        <v>0</v>
      </c>
      <c r="AI229" s="51">
        <v>0</v>
      </c>
      <c r="AJ229" s="51">
        <v>0</v>
      </c>
      <c r="AK229" s="51">
        <v>0</v>
      </c>
      <c r="AL229" s="51">
        <v>0</v>
      </c>
      <c r="AM229" s="51">
        <v>0</v>
      </c>
      <c r="AN229" s="51">
        <v>0</v>
      </c>
      <c r="AO229" s="51">
        <v>0</v>
      </c>
      <c r="AP229" s="51">
        <v>0</v>
      </c>
      <c r="AQ229" s="51">
        <v>0</v>
      </c>
      <c r="AR229" s="51">
        <v>0</v>
      </c>
      <c r="AS229" s="51">
        <v>0</v>
      </c>
      <c r="AT229" s="51">
        <v>0</v>
      </c>
      <c r="AU229" s="25">
        <v>0</v>
      </c>
      <c r="AV229" s="25">
        <v>0</v>
      </c>
      <c r="AW229" s="25">
        <v>0</v>
      </c>
      <c r="AX229" s="25">
        <v>0</v>
      </c>
      <c r="AY229" s="25">
        <v>0</v>
      </c>
      <c r="AZ229" s="25">
        <v>0</v>
      </c>
      <c r="BA229" s="25">
        <v>0</v>
      </c>
      <c r="BB229" s="25">
        <v>0</v>
      </c>
      <c r="BC229" s="25">
        <v>0</v>
      </c>
      <c r="BD229" s="75">
        <v>0</v>
      </c>
      <c r="BE229" s="75">
        <v>0</v>
      </c>
      <c r="BF229" s="75">
        <v>0</v>
      </c>
      <c r="BG229" s="75">
        <v>0</v>
      </c>
      <c r="BH229" s="75">
        <v>0</v>
      </c>
      <c r="BI229" s="75">
        <v>0</v>
      </c>
      <c r="BJ229" s="75">
        <v>0</v>
      </c>
      <c r="BK229" s="75">
        <v>0</v>
      </c>
      <c r="BL229" s="75">
        <v>0</v>
      </c>
      <c r="BM229" s="75">
        <v>0</v>
      </c>
      <c r="BN229" s="75">
        <v>0</v>
      </c>
      <c r="BO229" s="75">
        <v>0</v>
      </c>
      <c r="BP229" s="28">
        <f t="shared" si="2950"/>
        <v>0</v>
      </c>
      <c r="BQ229" s="29">
        <f t="shared" si="2596"/>
        <v>2742.8992562542257</v>
      </c>
      <c r="BR229" s="29">
        <f t="shared" si="2597"/>
        <v>2795.5152129817443</v>
      </c>
      <c r="BS229" s="29">
        <f t="shared" si="2598"/>
        <v>2607.6707234617984</v>
      </c>
      <c r="BT229" s="29">
        <f t="shared" si="2599"/>
        <v>3651.1156186612575</v>
      </c>
      <c r="BU229" s="29">
        <f t="shared" si="2600"/>
        <v>3530.127112914131</v>
      </c>
      <c r="BV229" s="29">
        <f t="shared" si="2601"/>
        <v>4394.8613928329951</v>
      </c>
      <c r="BW229" s="29">
        <f t="shared" si="2602"/>
        <v>4802.7417173766062</v>
      </c>
      <c r="BX229" s="29">
        <f t="shared" si="2603"/>
        <v>3417.9384719405002</v>
      </c>
      <c r="BY229" s="29">
        <f t="shared" si="2604"/>
        <v>2713.7931034482758</v>
      </c>
      <c r="BZ229" s="29">
        <f t="shared" si="2605"/>
        <v>2907.3698444895199</v>
      </c>
      <c r="CA229" s="29">
        <f t="shared" si="2606"/>
        <v>1746.4043272481406</v>
      </c>
      <c r="CB229" s="29">
        <f t="shared" si="2607"/>
        <v>2320.1954022988507</v>
      </c>
      <c r="CC229" s="29">
        <f t="shared" si="2608"/>
        <v>1997.2954699121028</v>
      </c>
      <c r="CD229" s="29">
        <f t="shared" si="2609"/>
        <v>1757.944557133198</v>
      </c>
      <c r="CE229" s="29">
        <f t="shared" si="2610"/>
        <v>1446.923597025017</v>
      </c>
      <c r="CF229" s="29">
        <f t="shared" si="2611"/>
        <v>0</v>
      </c>
      <c r="CG229" s="29">
        <f t="shared" si="2612"/>
        <v>0</v>
      </c>
      <c r="CH229" s="29">
        <f t="shared" si="2613"/>
        <v>0</v>
      </c>
      <c r="CI229" s="29">
        <f t="shared" si="2614"/>
        <v>0</v>
      </c>
      <c r="CJ229" s="29">
        <f t="shared" si="2615"/>
        <v>0</v>
      </c>
      <c r="CK229" s="29">
        <f t="shared" si="2616"/>
        <v>0</v>
      </c>
      <c r="CL229" s="29">
        <f t="shared" si="2617"/>
        <v>0</v>
      </c>
      <c r="CM229" s="29">
        <f t="shared" si="2618"/>
        <v>0</v>
      </c>
      <c r="CN229" s="29">
        <f t="shared" si="2619"/>
        <v>0</v>
      </c>
      <c r="CO229" s="29">
        <f t="shared" si="2620"/>
        <v>0</v>
      </c>
      <c r="CP229" s="29">
        <f t="shared" si="2621"/>
        <v>0</v>
      </c>
      <c r="CQ229" s="29">
        <f t="shared" si="2622"/>
        <v>0</v>
      </c>
      <c r="CR229" s="29">
        <f t="shared" si="2592"/>
        <v>0</v>
      </c>
      <c r="CS229" s="29">
        <f t="shared" si="2592"/>
        <v>0</v>
      </c>
      <c r="CT229" s="29">
        <f t="shared" si="2592"/>
        <v>0</v>
      </c>
      <c r="CU229" s="29">
        <f t="shared" si="2592"/>
        <v>0</v>
      </c>
      <c r="CV229" s="29">
        <f t="shared" si="2592"/>
        <v>0</v>
      </c>
      <c r="CW229" s="29">
        <f t="shared" si="2592"/>
        <v>0</v>
      </c>
      <c r="CX229" s="29">
        <f t="shared" si="2592"/>
        <v>0</v>
      </c>
      <c r="CY229" s="29">
        <f t="shared" si="2592"/>
        <v>0</v>
      </c>
      <c r="CZ229" s="29">
        <f t="shared" si="2592"/>
        <v>0</v>
      </c>
      <c r="DA229" s="29">
        <f t="shared" si="2592"/>
        <v>0</v>
      </c>
      <c r="DB229" s="29">
        <f t="shared" si="2592"/>
        <v>0</v>
      </c>
      <c r="DC229" s="29">
        <f t="shared" si="2592"/>
        <v>0</v>
      </c>
      <c r="DD229" s="29">
        <f t="shared" si="2592"/>
        <v>0</v>
      </c>
      <c r="DE229" s="29">
        <f t="shared" si="2624"/>
        <v>0</v>
      </c>
      <c r="DF229" s="29">
        <f t="shared" si="2625"/>
        <v>0</v>
      </c>
      <c r="DG229" s="29">
        <f t="shared" si="2626"/>
        <v>0</v>
      </c>
      <c r="DH229" s="29">
        <f t="shared" si="2627"/>
        <v>0</v>
      </c>
      <c r="DI229" s="29">
        <f t="shared" si="2628"/>
        <v>0</v>
      </c>
      <c r="DJ229" s="29">
        <f t="shared" si="2629"/>
        <v>0</v>
      </c>
      <c r="DK229" s="29">
        <f t="shared" si="2629"/>
        <v>0</v>
      </c>
      <c r="DL229" s="29">
        <f t="shared" si="2629"/>
        <v>0</v>
      </c>
      <c r="DM229" s="29">
        <f t="shared" si="2629"/>
        <v>0</v>
      </c>
      <c r="DN229" s="29">
        <f t="shared" si="2746"/>
        <v>0</v>
      </c>
      <c r="DO229" s="29">
        <f t="shared" si="2746"/>
        <v>0</v>
      </c>
      <c r="DP229" s="29">
        <f t="shared" si="2746"/>
        <v>0</v>
      </c>
      <c r="DQ229" s="105">
        <f t="shared" si="2630"/>
        <v>0</v>
      </c>
      <c r="DR229" s="51">
        <v>222300</v>
      </c>
      <c r="DS229" s="51">
        <v>222300</v>
      </c>
      <c r="DT229" s="51">
        <v>222300</v>
      </c>
      <c r="DU229" s="51">
        <v>222300</v>
      </c>
      <c r="DV229" s="51">
        <v>222300</v>
      </c>
      <c r="DW229" s="51">
        <v>222300</v>
      </c>
      <c r="DX229" s="51">
        <v>222300</v>
      </c>
      <c r="DY229" s="51">
        <v>222300</v>
      </c>
      <c r="DZ229" s="51">
        <v>222300</v>
      </c>
      <c r="EA229" s="51">
        <v>248647</v>
      </c>
      <c r="EB229" s="51">
        <v>321100</v>
      </c>
      <c r="EC229" s="51">
        <v>321100</v>
      </c>
      <c r="ED229" s="51">
        <v>321100</v>
      </c>
      <c r="EE229" s="51">
        <v>321100</v>
      </c>
      <c r="EF229" s="51">
        <v>321100</v>
      </c>
      <c r="EG229" s="51">
        <v>0</v>
      </c>
      <c r="EH229" s="51">
        <v>0</v>
      </c>
      <c r="EI229" s="51">
        <v>0</v>
      </c>
      <c r="EJ229" s="51">
        <v>0</v>
      </c>
      <c r="EK229" s="51">
        <v>0</v>
      </c>
      <c r="EL229" s="51">
        <v>0</v>
      </c>
      <c r="EM229" s="51">
        <v>0</v>
      </c>
      <c r="EN229" s="51">
        <v>0</v>
      </c>
      <c r="EO229" s="51">
        <v>0</v>
      </c>
      <c r="EP229" s="25">
        <v>0</v>
      </c>
      <c r="EQ229" s="25">
        <v>0</v>
      </c>
      <c r="ER229" s="25">
        <v>0</v>
      </c>
      <c r="ES229" s="25">
        <v>0</v>
      </c>
      <c r="ET229" s="25">
        <v>0</v>
      </c>
      <c r="EU229" s="25">
        <v>0</v>
      </c>
      <c r="EV229" s="25">
        <v>0</v>
      </c>
      <c r="EW229" s="25">
        <v>0</v>
      </c>
      <c r="EX229" s="25">
        <v>0</v>
      </c>
      <c r="EY229" s="25">
        <v>0</v>
      </c>
      <c r="EZ229" s="25">
        <v>0</v>
      </c>
      <c r="FA229" s="25">
        <v>0</v>
      </c>
      <c r="FB229" s="25">
        <v>0</v>
      </c>
      <c r="FC229" s="25">
        <v>0</v>
      </c>
      <c r="FD229" s="25">
        <v>0</v>
      </c>
      <c r="FE229" s="25">
        <v>0</v>
      </c>
      <c r="FF229" s="25">
        <v>0</v>
      </c>
      <c r="FG229" s="25">
        <v>0</v>
      </c>
      <c r="FH229" s="25">
        <v>0</v>
      </c>
      <c r="FI229" s="25">
        <v>0</v>
      </c>
      <c r="FJ229" s="25">
        <v>0</v>
      </c>
      <c r="FK229" s="25">
        <v>0</v>
      </c>
      <c r="FL229" s="25">
        <v>0</v>
      </c>
      <c r="FM229" s="25">
        <v>0</v>
      </c>
      <c r="FN229" s="25">
        <v>0</v>
      </c>
      <c r="FO229" s="25">
        <v>0</v>
      </c>
      <c r="FP229" s="25">
        <v>0</v>
      </c>
      <c r="FQ229" s="75">
        <v>0</v>
      </c>
      <c r="FR229" s="28">
        <f t="shared" si="2951"/>
        <v>0</v>
      </c>
      <c r="FS229" s="51">
        <v>0</v>
      </c>
      <c r="FT229" s="51">
        <v>0</v>
      </c>
      <c r="FU229" s="51">
        <v>0</v>
      </c>
      <c r="FV229" s="51">
        <v>0</v>
      </c>
      <c r="FW229" s="51">
        <v>0</v>
      </c>
      <c r="FX229" s="51">
        <v>0</v>
      </c>
      <c r="FY229" s="51">
        <v>0</v>
      </c>
      <c r="FZ229" s="51">
        <v>0</v>
      </c>
      <c r="GA229" s="51">
        <v>0</v>
      </c>
      <c r="GB229" s="51">
        <v>0</v>
      </c>
      <c r="GC229" s="51">
        <v>0</v>
      </c>
      <c r="GD229" s="51">
        <v>0</v>
      </c>
      <c r="GE229" s="51">
        <v>0</v>
      </c>
      <c r="GF229" s="51">
        <v>0</v>
      </c>
      <c r="GG229" s="51">
        <v>0</v>
      </c>
      <c r="GH229" s="51">
        <v>0</v>
      </c>
      <c r="GI229" s="51">
        <v>0</v>
      </c>
      <c r="GJ229" s="51">
        <v>0</v>
      </c>
      <c r="GK229" s="51">
        <v>0</v>
      </c>
      <c r="GL229" s="51">
        <v>0</v>
      </c>
      <c r="GM229" s="51">
        <v>0</v>
      </c>
      <c r="GN229" s="51">
        <v>0</v>
      </c>
      <c r="GO229" s="51">
        <v>0</v>
      </c>
      <c r="GP229" s="51">
        <v>0</v>
      </c>
      <c r="GQ229" s="25">
        <v>0</v>
      </c>
      <c r="GR229" s="25">
        <v>0</v>
      </c>
      <c r="GS229" s="25">
        <v>0</v>
      </c>
      <c r="GT229" s="25">
        <v>0</v>
      </c>
      <c r="GU229" s="25">
        <v>0</v>
      </c>
      <c r="GV229" s="25">
        <v>0</v>
      </c>
      <c r="GW229" s="25">
        <v>0</v>
      </c>
      <c r="GX229" s="25">
        <v>0</v>
      </c>
      <c r="GY229" s="25">
        <v>0</v>
      </c>
      <c r="GZ229" s="25">
        <v>0</v>
      </c>
      <c r="HA229" s="25">
        <v>0</v>
      </c>
      <c r="HB229" s="25">
        <v>0</v>
      </c>
      <c r="HC229" s="75">
        <v>0</v>
      </c>
      <c r="HD229" s="75">
        <v>0</v>
      </c>
      <c r="HE229" s="75">
        <v>0</v>
      </c>
      <c r="HF229" s="75">
        <v>0</v>
      </c>
      <c r="HG229" s="75">
        <v>0</v>
      </c>
      <c r="HH229" s="75">
        <v>0</v>
      </c>
      <c r="HI229" s="75">
        <v>0</v>
      </c>
      <c r="HJ229" s="75">
        <v>0</v>
      </c>
      <c r="HK229" s="75">
        <v>0</v>
      </c>
      <c r="HL229" s="75">
        <v>0</v>
      </c>
      <c r="HM229" s="75">
        <v>0</v>
      </c>
      <c r="HN229" s="75">
        <v>0</v>
      </c>
      <c r="HO229" s="75">
        <v>0</v>
      </c>
      <c r="HP229" s="75">
        <v>0</v>
      </c>
      <c r="HQ229" s="75">
        <v>0</v>
      </c>
      <c r="HR229" s="75">
        <v>0</v>
      </c>
      <c r="HS229" s="51">
        <f t="shared" si="2470"/>
        <v>222300</v>
      </c>
      <c r="HT229" s="51">
        <f t="shared" si="2471"/>
        <v>222300</v>
      </c>
      <c r="HU229" s="51">
        <f t="shared" si="2472"/>
        <v>222300</v>
      </c>
      <c r="HV229" s="51">
        <f t="shared" si="2473"/>
        <v>222300</v>
      </c>
      <c r="HW229" s="51">
        <f t="shared" si="2474"/>
        <v>222300</v>
      </c>
      <c r="HX229" s="51">
        <f t="shared" si="2475"/>
        <v>222300</v>
      </c>
      <c r="HY229" s="51">
        <f t="shared" si="2476"/>
        <v>222300</v>
      </c>
      <c r="HZ229" s="51">
        <f t="shared" si="2477"/>
        <v>222300</v>
      </c>
      <c r="IA229" s="51">
        <f t="shared" si="2478"/>
        <v>222300</v>
      </c>
      <c r="IB229" s="51">
        <f t="shared" si="2479"/>
        <v>248647</v>
      </c>
      <c r="IC229" s="51">
        <f t="shared" si="2480"/>
        <v>321100</v>
      </c>
      <c r="ID229" s="51">
        <f t="shared" si="2481"/>
        <v>321100</v>
      </c>
      <c r="IE229" s="51">
        <f t="shared" si="2482"/>
        <v>321100</v>
      </c>
      <c r="IF229" s="51">
        <f t="shared" si="2483"/>
        <v>321100</v>
      </c>
      <c r="IG229" s="51">
        <f t="shared" si="2484"/>
        <v>321100</v>
      </c>
      <c r="IH229" s="51">
        <f t="shared" si="2485"/>
        <v>0</v>
      </c>
      <c r="II229" s="51">
        <f t="shared" si="2486"/>
        <v>0</v>
      </c>
      <c r="IJ229" s="51">
        <f t="shared" si="2487"/>
        <v>0</v>
      </c>
      <c r="IK229" s="51">
        <f t="shared" si="2488"/>
        <v>0</v>
      </c>
      <c r="IL229" s="51">
        <f t="shared" si="2489"/>
        <v>0</v>
      </c>
      <c r="IM229" s="51">
        <f t="shared" si="2490"/>
        <v>0</v>
      </c>
      <c r="IN229" s="51">
        <f t="shared" si="2491"/>
        <v>0</v>
      </c>
      <c r="IO229" s="51">
        <f t="shared" si="2492"/>
        <v>0</v>
      </c>
      <c r="IP229" s="51">
        <f t="shared" si="2493"/>
        <v>0</v>
      </c>
      <c r="IQ229" s="51">
        <f t="shared" si="3335"/>
        <v>0</v>
      </c>
      <c r="IR229" s="51">
        <f t="shared" si="3336"/>
        <v>0</v>
      </c>
      <c r="IS229" s="51">
        <f t="shared" si="2914"/>
        <v>0</v>
      </c>
      <c r="IT229" s="51">
        <f t="shared" si="2915"/>
        <v>0</v>
      </c>
      <c r="IU229" s="51">
        <f t="shared" si="2342"/>
        <v>0</v>
      </c>
      <c r="IV229" s="51">
        <f t="shared" si="2343"/>
        <v>0</v>
      </c>
      <c r="IW229" s="51">
        <f t="shared" si="3326"/>
        <v>0</v>
      </c>
      <c r="IX229" s="25">
        <f t="shared" ref="IX229:IX303" si="3623">+EW229+GX229</f>
        <v>0</v>
      </c>
      <c r="IY229" s="25">
        <f t="shared" si="3327"/>
        <v>0</v>
      </c>
      <c r="IZ229" s="25">
        <f t="shared" si="3328"/>
        <v>0</v>
      </c>
      <c r="JA229" s="25">
        <f t="shared" si="3329"/>
        <v>0</v>
      </c>
      <c r="JB229" s="25">
        <f t="shared" si="2498"/>
        <v>0</v>
      </c>
      <c r="JC229" s="25">
        <f t="shared" si="2499"/>
        <v>0</v>
      </c>
      <c r="JD229" s="25">
        <f t="shared" si="3035"/>
        <v>0</v>
      </c>
      <c r="JE229" s="25">
        <f t="shared" si="3036"/>
        <v>0</v>
      </c>
      <c r="JF229" s="25">
        <f t="shared" si="3333"/>
        <v>0</v>
      </c>
      <c r="JG229" s="25">
        <f t="shared" si="3334"/>
        <v>0</v>
      </c>
      <c r="JH229" s="25">
        <f t="shared" si="3330"/>
        <v>0</v>
      </c>
      <c r="JI229" s="25">
        <f t="shared" si="3331"/>
        <v>0</v>
      </c>
      <c r="JJ229" s="25">
        <f t="shared" si="3621"/>
        <v>0</v>
      </c>
      <c r="JK229" s="25">
        <f t="shared" si="3622"/>
        <v>0</v>
      </c>
      <c r="JL229" s="25">
        <f t="shared" si="3584"/>
        <v>0</v>
      </c>
      <c r="JM229" s="25">
        <f t="shared" si="3585"/>
        <v>0</v>
      </c>
      <c r="JN229" s="25">
        <f t="shared" si="3459"/>
        <v>0</v>
      </c>
      <c r="JO229" s="25">
        <f t="shared" si="3460"/>
        <v>0</v>
      </c>
      <c r="JP229" s="25">
        <f t="shared" si="3461"/>
        <v>0</v>
      </c>
      <c r="JQ229" s="25">
        <f t="shared" si="3462"/>
        <v>0</v>
      </c>
      <c r="JR229" s="25">
        <f t="shared" si="3463"/>
        <v>0</v>
      </c>
      <c r="JS229" s="28">
        <f t="shared" si="2952"/>
        <v>0</v>
      </c>
      <c r="JT229" s="30">
        <f t="shared" si="3587"/>
        <v>90</v>
      </c>
      <c r="JU229" s="30">
        <f t="shared" si="3588"/>
        <v>90</v>
      </c>
      <c r="JV229" s="30">
        <f t="shared" si="3589"/>
        <v>90</v>
      </c>
      <c r="JW229" s="30">
        <f t="shared" si="3590"/>
        <v>90</v>
      </c>
      <c r="JX229" s="30">
        <f t="shared" si="3591"/>
        <v>90</v>
      </c>
      <c r="JY229" s="30">
        <f t="shared" si="3592"/>
        <v>90</v>
      </c>
      <c r="JZ229" s="30">
        <f t="shared" si="3593"/>
        <v>90</v>
      </c>
      <c r="KA229" s="30">
        <f t="shared" si="3594"/>
        <v>90</v>
      </c>
      <c r="KB229" s="30">
        <f t="shared" si="3595"/>
        <v>90</v>
      </c>
      <c r="KC229" s="30">
        <f t="shared" si="3596"/>
        <v>100.6668016194332</v>
      </c>
      <c r="KD229" s="30">
        <f t="shared" si="3597"/>
        <v>130</v>
      </c>
      <c r="KE229" s="30">
        <f t="shared" si="3598"/>
        <v>130</v>
      </c>
      <c r="KF229" s="30">
        <f t="shared" si="3599"/>
        <v>130</v>
      </c>
      <c r="KG229" s="30">
        <f t="shared" si="3600"/>
        <v>130</v>
      </c>
      <c r="KH229" s="30">
        <f t="shared" si="3601"/>
        <v>130</v>
      </c>
      <c r="KI229" s="30">
        <f t="shared" si="3602"/>
        <v>0</v>
      </c>
      <c r="KJ229" s="30">
        <f t="shared" si="3603"/>
        <v>0</v>
      </c>
      <c r="KK229" s="30">
        <f t="shared" si="3604"/>
        <v>0</v>
      </c>
      <c r="KL229" s="30">
        <f t="shared" si="3605"/>
        <v>0</v>
      </c>
      <c r="KM229" s="30">
        <f t="shared" si="3606"/>
        <v>0</v>
      </c>
      <c r="KN229" s="30">
        <f t="shared" si="3607"/>
        <v>0</v>
      </c>
      <c r="KO229" s="30">
        <f t="shared" si="3608"/>
        <v>0</v>
      </c>
      <c r="KP229" s="30">
        <f t="shared" si="3609"/>
        <v>0</v>
      </c>
      <c r="KQ229" s="30">
        <f t="shared" si="3610"/>
        <v>0</v>
      </c>
      <c r="KR229" s="30">
        <f t="shared" si="3611"/>
        <v>0</v>
      </c>
      <c r="KS229" s="30">
        <f t="shared" si="3612"/>
        <v>0</v>
      </c>
      <c r="KT229" s="30">
        <f t="shared" si="3613"/>
        <v>0</v>
      </c>
      <c r="KU229" s="30">
        <f t="shared" si="3614"/>
        <v>0</v>
      </c>
      <c r="KV229" s="30">
        <f t="shared" si="3615"/>
        <v>0</v>
      </c>
      <c r="KW229" s="30">
        <f t="shared" si="3616"/>
        <v>0</v>
      </c>
      <c r="KX229" s="30">
        <f t="shared" si="3617"/>
        <v>0</v>
      </c>
      <c r="KY229" s="30">
        <f t="shared" si="3618"/>
        <v>0</v>
      </c>
      <c r="KZ229" s="30">
        <f t="shared" si="3619"/>
        <v>0</v>
      </c>
      <c r="LA229" s="30">
        <f t="shared" si="3620"/>
        <v>0</v>
      </c>
      <c r="LB229" s="30">
        <f t="shared" si="3620"/>
        <v>0</v>
      </c>
      <c r="LC229" s="30">
        <f t="shared" si="3620"/>
        <v>0</v>
      </c>
      <c r="LD229" s="30">
        <f t="shared" si="3620"/>
        <v>0</v>
      </c>
      <c r="LE229" s="30">
        <f t="shared" si="3586"/>
        <v>0</v>
      </c>
      <c r="LF229" s="30">
        <f t="shared" si="3586"/>
        <v>0</v>
      </c>
      <c r="LG229" s="30">
        <f t="shared" si="3586"/>
        <v>0</v>
      </c>
      <c r="LH229" s="30">
        <f t="shared" si="3586"/>
        <v>0</v>
      </c>
      <c r="LI229" s="30">
        <f t="shared" si="3586"/>
        <v>0</v>
      </c>
      <c r="LJ229" s="30">
        <f t="shared" si="3586"/>
        <v>0</v>
      </c>
      <c r="LK229" s="30">
        <f t="shared" si="3586"/>
        <v>0</v>
      </c>
      <c r="LL229" s="30">
        <f t="shared" si="3586"/>
        <v>0</v>
      </c>
      <c r="LM229" s="30">
        <f t="shared" si="3586"/>
        <v>0</v>
      </c>
      <c r="LN229" s="30">
        <f t="shared" si="3586"/>
        <v>0</v>
      </c>
      <c r="LO229" s="30">
        <f t="shared" si="3586"/>
        <v>0</v>
      </c>
      <c r="LP229" s="30">
        <f t="shared" si="3586"/>
        <v>0</v>
      </c>
      <c r="LQ229" s="30">
        <f t="shared" si="3586"/>
        <v>0</v>
      </c>
      <c r="LR229" s="30">
        <f t="shared" si="3586"/>
        <v>0</v>
      </c>
      <c r="LS229" s="30">
        <f t="shared" si="3586"/>
        <v>0</v>
      </c>
      <c r="LT229" s="69">
        <f t="shared" si="2953"/>
        <v>0</v>
      </c>
      <c r="LU229" s="40">
        <f t="shared" si="2954"/>
        <v>0</v>
      </c>
      <c r="LV229" s="40">
        <f t="shared" si="2955"/>
        <v>0</v>
      </c>
    </row>
    <row r="230" spans="1:334" x14ac:dyDescent="0.25">
      <c r="A230" s="21">
        <f t="shared" si="3034"/>
        <v>229</v>
      </c>
      <c r="B230" s="22" t="s">
        <v>109</v>
      </c>
      <c r="C230" s="21" t="s">
        <v>643</v>
      </c>
      <c r="D230" s="22" t="s">
        <v>7</v>
      </c>
      <c r="E230" s="23" t="s">
        <v>1477</v>
      </c>
      <c r="F230" s="21" t="s">
        <v>1458</v>
      </c>
      <c r="G230" s="23" t="s">
        <v>464</v>
      </c>
      <c r="H230" s="24" t="s">
        <v>280</v>
      </c>
      <c r="I230" s="21" t="s">
        <v>196</v>
      </c>
      <c r="J230" s="94">
        <v>42300</v>
      </c>
      <c r="K230" s="94">
        <v>44010</v>
      </c>
      <c r="L230" s="21" t="s">
        <v>275</v>
      </c>
      <c r="M230" s="51">
        <v>1479</v>
      </c>
      <c r="N230" s="51">
        <v>2469</v>
      </c>
      <c r="O230" s="26">
        <v>0.15</v>
      </c>
      <c r="P230" s="52"/>
      <c r="Q230" s="52"/>
      <c r="R230" s="52"/>
      <c r="S230" s="52"/>
      <c r="T230" s="51"/>
      <c r="U230" s="51"/>
      <c r="V230" s="51"/>
      <c r="W230" s="51"/>
      <c r="X230" s="51"/>
      <c r="Y230" s="51">
        <v>0</v>
      </c>
      <c r="Z230" s="51">
        <v>0</v>
      </c>
      <c r="AA230" s="51"/>
      <c r="AB230" s="51"/>
      <c r="AC230" s="51"/>
      <c r="AD230" s="51">
        <v>0</v>
      </c>
      <c r="AE230" s="51">
        <v>0</v>
      </c>
      <c r="AF230" s="51">
        <v>0</v>
      </c>
      <c r="AG230" s="51">
        <v>0</v>
      </c>
      <c r="AH230" s="51">
        <v>0</v>
      </c>
      <c r="AI230" s="51">
        <v>0</v>
      </c>
      <c r="AJ230" s="51">
        <v>0</v>
      </c>
      <c r="AK230" s="51">
        <v>0</v>
      </c>
      <c r="AL230" s="51">
        <v>0</v>
      </c>
      <c r="AM230" s="51">
        <v>0</v>
      </c>
      <c r="AN230" s="51">
        <v>0</v>
      </c>
      <c r="AO230" s="51">
        <v>0</v>
      </c>
      <c r="AP230" s="51">
        <v>0</v>
      </c>
      <c r="AQ230" s="51">
        <v>0</v>
      </c>
      <c r="AR230" s="51">
        <v>0</v>
      </c>
      <c r="AS230" s="51">
        <v>0</v>
      </c>
      <c r="AT230" s="51">
        <v>421420.88</v>
      </c>
      <c r="AU230" s="25">
        <v>1224913.0772454469</v>
      </c>
      <c r="AV230" s="25">
        <v>738182.07</v>
      </c>
      <c r="AW230" s="25">
        <v>1076651.92</v>
      </c>
      <c r="AX230" s="25">
        <v>1720000</v>
      </c>
      <c r="AY230" s="25">
        <v>2408000</v>
      </c>
      <c r="AZ230" s="25">
        <v>1144794.7</v>
      </c>
      <c r="BA230" s="25">
        <v>1301319.3346362284</v>
      </c>
      <c r="BB230" s="25">
        <v>1223582.21</v>
      </c>
      <c r="BC230" s="25">
        <v>1816825.97</v>
      </c>
      <c r="BD230" s="75">
        <v>1939604.51</v>
      </c>
      <c r="BE230" s="75">
        <v>1767380.14</v>
      </c>
      <c r="BF230" s="75">
        <v>3027662.83</v>
      </c>
      <c r="BG230" s="75">
        <v>1727369.59</v>
      </c>
      <c r="BH230" s="75">
        <v>1968750.24</v>
      </c>
      <c r="BI230" s="75">
        <v>1952975.76</v>
      </c>
      <c r="BJ230" s="75">
        <v>1630818.73</v>
      </c>
      <c r="BK230" s="75">
        <v>1794823.94</v>
      </c>
      <c r="BL230" s="75">
        <v>2058214.1</v>
      </c>
      <c r="BM230" s="75">
        <v>2130095.08</v>
      </c>
      <c r="BN230" s="75">
        <v>2642674.25</v>
      </c>
      <c r="BO230" s="75">
        <v>1743877.31</v>
      </c>
      <c r="BP230" s="28">
        <f t="shared" si="2950"/>
        <v>2143715.1850000001</v>
      </c>
      <c r="BQ230" s="29">
        <f t="shared" si="2596"/>
        <v>0</v>
      </c>
      <c r="BR230" s="29">
        <f t="shared" si="2597"/>
        <v>0</v>
      </c>
      <c r="BS230" s="29">
        <f t="shared" si="2598"/>
        <v>0</v>
      </c>
      <c r="BT230" s="29">
        <f t="shared" si="2599"/>
        <v>0</v>
      </c>
      <c r="BU230" s="29">
        <f t="shared" si="2600"/>
        <v>0</v>
      </c>
      <c r="BV230" s="29">
        <f t="shared" si="2601"/>
        <v>0</v>
      </c>
      <c r="BW230" s="29">
        <f t="shared" si="2602"/>
        <v>0</v>
      </c>
      <c r="BX230" s="29">
        <f t="shared" si="2603"/>
        <v>0</v>
      </c>
      <c r="BY230" s="29">
        <f t="shared" si="2604"/>
        <v>0</v>
      </c>
      <c r="BZ230" s="29">
        <f t="shared" si="2605"/>
        <v>0</v>
      </c>
      <c r="CA230" s="29">
        <f t="shared" si="2606"/>
        <v>0</v>
      </c>
      <c r="CB230" s="29">
        <f t="shared" si="2607"/>
        <v>0</v>
      </c>
      <c r="CC230" s="29">
        <f t="shared" si="2608"/>
        <v>0</v>
      </c>
      <c r="CD230" s="29">
        <f t="shared" si="2609"/>
        <v>0</v>
      </c>
      <c r="CE230" s="29">
        <f t="shared" si="2610"/>
        <v>0</v>
      </c>
      <c r="CF230" s="29">
        <f t="shared" si="2611"/>
        <v>0</v>
      </c>
      <c r="CG230" s="29">
        <f t="shared" si="2612"/>
        <v>0</v>
      </c>
      <c r="CH230" s="29">
        <f t="shared" si="2613"/>
        <v>0</v>
      </c>
      <c r="CI230" s="29">
        <f t="shared" si="2614"/>
        <v>0</v>
      </c>
      <c r="CJ230" s="29">
        <f t="shared" si="2615"/>
        <v>0</v>
      </c>
      <c r="CK230" s="29">
        <f t="shared" si="2616"/>
        <v>0</v>
      </c>
      <c r="CL230" s="29">
        <f t="shared" si="2617"/>
        <v>0</v>
      </c>
      <c r="CM230" s="29">
        <f t="shared" si="2618"/>
        <v>0</v>
      </c>
      <c r="CN230" s="29">
        <f t="shared" si="2619"/>
        <v>0</v>
      </c>
      <c r="CO230" s="29">
        <f t="shared" si="2620"/>
        <v>0</v>
      </c>
      <c r="CP230" s="29">
        <f t="shared" si="2621"/>
        <v>0</v>
      </c>
      <c r="CQ230" s="29">
        <f t="shared" si="2622"/>
        <v>0</v>
      </c>
      <c r="CR230" s="29">
        <f t="shared" si="2592"/>
        <v>0</v>
      </c>
      <c r="CS230" s="29">
        <f t="shared" si="2592"/>
        <v>0</v>
      </c>
      <c r="CT230" s="29">
        <f t="shared" si="2592"/>
        <v>0</v>
      </c>
      <c r="CU230" s="29">
        <f t="shared" si="2592"/>
        <v>284.93636240703177</v>
      </c>
      <c r="CV230" s="29">
        <f t="shared" si="2592"/>
        <v>828.20356811727311</v>
      </c>
      <c r="CW230" s="29">
        <f t="shared" si="2592"/>
        <v>499.10890466531436</v>
      </c>
      <c r="CX230" s="29">
        <f t="shared" si="2592"/>
        <v>727.9593779580797</v>
      </c>
      <c r="CY230" s="29">
        <f t="shared" si="2592"/>
        <v>1162.947937795808</v>
      </c>
      <c r="CZ230" s="29">
        <f t="shared" si="2592"/>
        <v>1628.1271129141312</v>
      </c>
      <c r="DA230" s="29">
        <f t="shared" si="2592"/>
        <v>774.03292765382014</v>
      </c>
      <c r="DB230" s="29">
        <f t="shared" si="2592"/>
        <v>879.86432362152016</v>
      </c>
      <c r="DC230" s="29">
        <f t="shared" si="2592"/>
        <v>827.30372549019603</v>
      </c>
      <c r="DD230" s="29">
        <f t="shared" si="2592"/>
        <v>1228.4151250845166</v>
      </c>
      <c r="DE230" s="29">
        <f t="shared" si="2624"/>
        <v>1311.4296889790398</v>
      </c>
      <c r="DF230" s="29">
        <f t="shared" si="2625"/>
        <v>1194.9831913455037</v>
      </c>
      <c r="DG230" s="29">
        <f t="shared" si="2626"/>
        <v>2047.1013049357675</v>
      </c>
      <c r="DH230" s="29">
        <f t="shared" si="2627"/>
        <v>1167.9307572684247</v>
      </c>
      <c r="DI230" s="29">
        <f t="shared" si="2628"/>
        <v>1331.1360649087221</v>
      </c>
      <c r="DJ230" s="29">
        <f t="shared" si="2629"/>
        <v>1320.4704259634889</v>
      </c>
      <c r="DK230" s="29">
        <f t="shared" si="2629"/>
        <v>1102.6495807978363</v>
      </c>
      <c r="DL230" s="29">
        <f t="shared" si="2629"/>
        <v>1213.5388370520623</v>
      </c>
      <c r="DM230" s="29">
        <f t="shared" si="2629"/>
        <v>1391.6254901960785</v>
      </c>
      <c r="DN230" s="29">
        <f t="shared" si="2746"/>
        <v>1440.2265584854631</v>
      </c>
      <c r="DO230" s="29">
        <f t="shared" si="2746"/>
        <v>1786.7980054090601</v>
      </c>
      <c r="DP230" s="29">
        <f t="shared" si="2746"/>
        <v>1179.0921636240703</v>
      </c>
      <c r="DQ230" s="105">
        <f t="shared" si="2630"/>
        <v>1449.435554428668</v>
      </c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25"/>
      <c r="EQ230" s="25"/>
      <c r="ER230" s="25"/>
      <c r="ES230" s="25"/>
      <c r="ET230" s="25"/>
      <c r="EU230" s="25"/>
      <c r="EV230" s="25">
        <v>333450</v>
      </c>
      <c r="EW230" s="25">
        <v>333450</v>
      </c>
      <c r="EX230" s="25">
        <v>333450</v>
      </c>
      <c r="EY230" s="25">
        <v>333450</v>
      </c>
      <c r="EZ230" s="25">
        <v>333450</v>
      </c>
      <c r="FA230" s="25">
        <v>333450</v>
      </c>
      <c r="FB230" s="25">
        <v>333450</v>
      </c>
      <c r="FC230" s="25">
        <v>333450</v>
      </c>
      <c r="FD230" s="25">
        <v>333315</v>
      </c>
      <c r="FE230" s="25">
        <v>333315</v>
      </c>
      <c r="FF230" s="25">
        <v>333315</v>
      </c>
      <c r="FG230" s="25">
        <v>336607</v>
      </c>
      <c r="FH230" s="25">
        <v>358005</v>
      </c>
      <c r="FI230" s="25">
        <v>358005</v>
      </c>
      <c r="FJ230" s="25">
        <v>358005</v>
      </c>
      <c r="FK230" s="25">
        <v>358005</v>
      </c>
      <c r="FL230" s="25">
        <v>358005</v>
      </c>
      <c r="FM230" s="25">
        <v>358005</v>
      </c>
      <c r="FN230" s="25">
        <v>358005</v>
      </c>
      <c r="FO230" s="25">
        <v>358005</v>
      </c>
      <c r="FP230" s="25">
        <v>358005</v>
      </c>
      <c r="FQ230" s="75">
        <v>358005</v>
      </c>
      <c r="FR230" s="28">
        <f t="shared" si="2951"/>
        <v>358005</v>
      </c>
      <c r="FS230" s="51">
        <v>0</v>
      </c>
      <c r="FT230" s="25">
        <v>0</v>
      </c>
      <c r="FU230" s="25">
        <v>0</v>
      </c>
      <c r="FV230" s="25">
        <v>0</v>
      </c>
      <c r="FW230" s="25">
        <v>0</v>
      </c>
      <c r="FX230" s="25">
        <v>0</v>
      </c>
      <c r="FY230" s="25">
        <v>0</v>
      </c>
      <c r="FZ230" s="25">
        <v>0</v>
      </c>
      <c r="GA230" s="25">
        <v>0</v>
      </c>
      <c r="GB230" s="25">
        <v>0</v>
      </c>
      <c r="GC230" s="25">
        <v>0</v>
      </c>
      <c r="GD230" s="25">
        <v>0</v>
      </c>
      <c r="GE230" s="25">
        <v>0</v>
      </c>
      <c r="GF230" s="25">
        <v>0</v>
      </c>
      <c r="GG230" s="25">
        <v>0</v>
      </c>
      <c r="GH230" s="25">
        <v>0</v>
      </c>
      <c r="GI230" s="25">
        <v>0</v>
      </c>
      <c r="GJ230" s="25">
        <v>0</v>
      </c>
      <c r="GK230" s="25">
        <v>0</v>
      </c>
      <c r="GL230" s="25">
        <v>0</v>
      </c>
      <c r="GM230" s="25">
        <v>0</v>
      </c>
      <c r="GN230" s="25">
        <v>0</v>
      </c>
      <c r="GO230" s="25">
        <v>0</v>
      </c>
      <c r="GP230" s="25">
        <v>0</v>
      </c>
      <c r="GQ230" s="25">
        <v>0</v>
      </c>
      <c r="GR230" s="25">
        <v>0</v>
      </c>
      <c r="GS230" s="25">
        <v>0</v>
      </c>
      <c r="GT230" s="25">
        <v>0</v>
      </c>
      <c r="GU230" s="25">
        <v>0</v>
      </c>
      <c r="GV230" s="25">
        <v>0</v>
      </c>
      <c r="GW230" s="25">
        <v>0</v>
      </c>
      <c r="GX230" s="25">
        <v>0</v>
      </c>
      <c r="GY230" s="25">
        <v>0</v>
      </c>
      <c r="GZ230" s="25">
        <v>0</v>
      </c>
      <c r="HA230" s="25">
        <v>0</v>
      </c>
      <c r="HB230" s="25">
        <v>0</v>
      </c>
      <c r="HC230" s="75">
        <v>0</v>
      </c>
      <c r="HD230" s="75">
        <v>0</v>
      </c>
      <c r="HE230" s="75">
        <v>0</v>
      </c>
      <c r="HF230" s="75">
        <v>0</v>
      </c>
      <c r="HG230" s="75">
        <v>0</v>
      </c>
      <c r="HH230" s="75">
        <v>0</v>
      </c>
      <c r="HI230" s="75">
        <v>96144</v>
      </c>
      <c r="HJ230" s="75">
        <v>0</v>
      </c>
      <c r="HK230" s="75">
        <v>0</v>
      </c>
      <c r="HL230" s="75">
        <v>0</v>
      </c>
      <c r="HM230" s="75">
        <v>0</v>
      </c>
      <c r="HN230" s="75">
        <v>0</v>
      </c>
      <c r="HO230" s="75">
        <v>0</v>
      </c>
      <c r="HP230" s="75">
        <v>0</v>
      </c>
      <c r="HQ230" s="75">
        <v>38396</v>
      </c>
      <c r="HR230" s="75">
        <v>0</v>
      </c>
      <c r="HS230" s="51">
        <f t="shared" ref="HS230" si="3624">+DR230+FS230</f>
        <v>0</v>
      </c>
      <c r="HT230" s="51">
        <f t="shared" ref="HT230" si="3625">+DS230+FT230</f>
        <v>0</v>
      </c>
      <c r="HU230" s="51">
        <f t="shared" ref="HU230" si="3626">+DT230+FU230</f>
        <v>0</v>
      </c>
      <c r="HV230" s="51">
        <f t="shared" ref="HV230" si="3627">+DU230+FV230</f>
        <v>0</v>
      </c>
      <c r="HW230" s="51">
        <f t="shared" ref="HW230" si="3628">+DV230+FW230</f>
        <v>0</v>
      </c>
      <c r="HX230" s="51">
        <f t="shared" ref="HX230" si="3629">+DW230+FX230</f>
        <v>0</v>
      </c>
      <c r="HY230" s="51">
        <f t="shared" ref="HY230" si="3630">+DX230+FY230</f>
        <v>0</v>
      </c>
      <c r="HZ230" s="51">
        <f t="shared" ref="HZ230" si="3631">+DY230+FZ230</f>
        <v>0</v>
      </c>
      <c r="IA230" s="51">
        <f t="shared" ref="IA230" si="3632">+DZ230+GA230</f>
        <v>0</v>
      </c>
      <c r="IB230" s="51">
        <f t="shared" ref="IB230" si="3633">+EA230+GB230</f>
        <v>0</v>
      </c>
      <c r="IC230" s="51">
        <f t="shared" ref="IC230" si="3634">+EB230+GC230</f>
        <v>0</v>
      </c>
      <c r="ID230" s="51">
        <f t="shared" ref="ID230" si="3635">+EC230+GD230</f>
        <v>0</v>
      </c>
      <c r="IE230" s="51">
        <f t="shared" ref="IE230" si="3636">+ED230+GE230</f>
        <v>0</v>
      </c>
      <c r="IF230" s="51">
        <f t="shared" ref="IF230" si="3637">+EE230+GF230</f>
        <v>0</v>
      </c>
      <c r="IG230" s="51">
        <f t="shared" ref="IG230" si="3638">+EF230+GG230</f>
        <v>0</v>
      </c>
      <c r="IH230" s="51">
        <f t="shared" ref="IH230" si="3639">+EG230+GH230</f>
        <v>0</v>
      </c>
      <c r="II230" s="51">
        <f t="shared" ref="II230" si="3640">+EH230+GI230</f>
        <v>0</v>
      </c>
      <c r="IJ230" s="51">
        <f t="shared" ref="IJ230" si="3641">+EI230+GJ230</f>
        <v>0</v>
      </c>
      <c r="IK230" s="51">
        <f t="shared" ref="IK230" si="3642">+EJ230+GK230</f>
        <v>0</v>
      </c>
      <c r="IL230" s="51">
        <f t="shared" ref="IL230" si="3643">+EK230+GL230</f>
        <v>0</v>
      </c>
      <c r="IM230" s="51">
        <f t="shared" ref="IM230" si="3644">+EL230+GM230</f>
        <v>0</v>
      </c>
      <c r="IN230" s="51">
        <f t="shared" ref="IN230" si="3645">+EM230+GN230</f>
        <v>0</v>
      </c>
      <c r="IO230" s="51">
        <f t="shared" ref="IO230" si="3646">+EN230+GO230</f>
        <v>0</v>
      </c>
      <c r="IP230" s="51">
        <f t="shared" ref="IP230" si="3647">+EO230+GP230</f>
        <v>0</v>
      </c>
      <c r="IQ230" s="51">
        <f t="shared" ref="IQ230" si="3648">+EP230+GQ230</f>
        <v>0</v>
      </c>
      <c r="IR230" s="51">
        <f t="shared" ref="IR230" si="3649">+EQ230+GR230</f>
        <v>0</v>
      </c>
      <c r="IS230" s="51">
        <f t="shared" ref="IS230" si="3650">+ER230+GS230</f>
        <v>0</v>
      </c>
      <c r="IT230" s="51">
        <f t="shared" ref="IT230" si="3651">+ES230+GT230</f>
        <v>0</v>
      </c>
      <c r="IU230" s="51">
        <f t="shared" ref="IU230" si="3652">+ET230+GU230</f>
        <v>0</v>
      </c>
      <c r="IV230" s="51">
        <f t="shared" ref="IV230" si="3653">+EU230+GV230</f>
        <v>0</v>
      </c>
      <c r="IW230" s="51">
        <f t="shared" ref="IW230" si="3654">+EV230+GW230</f>
        <v>333450</v>
      </c>
      <c r="IX230" s="25">
        <f t="shared" si="3623"/>
        <v>333450</v>
      </c>
      <c r="IY230" s="25">
        <f t="shared" si="3327"/>
        <v>333450</v>
      </c>
      <c r="IZ230" s="25">
        <f t="shared" si="3328"/>
        <v>333450</v>
      </c>
      <c r="JA230" s="25">
        <f t="shared" si="3329"/>
        <v>333450</v>
      </c>
      <c r="JB230" s="25">
        <f t="shared" si="2498"/>
        <v>333450</v>
      </c>
      <c r="JC230" s="25">
        <f t="shared" si="2499"/>
        <v>333450</v>
      </c>
      <c r="JD230" s="25">
        <f t="shared" si="3035"/>
        <v>333450</v>
      </c>
      <c r="JE230" s="25">
        <f t="shared" si="3036"/>
        <v>333315</v>
      </c>
      <c r="JF230" s="25">
        <f t="shared" si="3333"/>
        <v>333315</v>
      </c>
      <c r="JG230" s="25">
        <f t="shared" si="3334"/>
        <v>333315</v>
      </c>
      <c r="JH230" s="25">
        <f t="shared" si="3330"/>
        <v>336607</v>
      </c>
      <c r="JI230" s="25">
        <f t="shared" si="3331"/>
        <v>454149</v>
      </c>
      <c r="JJ230" s="25">
        <f t="shared" si="3621"/>
        <v>358005</v>
      </c>
      <c r="JK230" s="25">
        <f t="shared" si="3622"/>
        <v>358005</v>
      </c>
      <c r="JL230" s="25">
        <f t="shared" si="3584"/>
        <v>358005</v>
      </c>
      <c r="JM230" s="25">
        <f t="shared" si="3585"/>
        <v>358005</v>
      </c>
      <c r="JN230" s="25">
        <f t="shared" si="3459"/>
        <v>358005</v>
      </c>
      <c r="JO230" s="25">
        <f t="shared" si="3460"/>
        <v>358005</v>
      </c>
      <c r="JP230" s="25">
        <f t="shared" si="3461"/>
        <v>358005</v>
      </c>
      <c r="JQ230" s="25">
        <f t="shared" si="3462"/>
        <v>396401</v>
      </c>
      <c r="JR230" s="25">
        <f t="shared" si="3463"/>
        <v>358005</v>
      </c>
      <c r="JS230" s="28">
        <f t="shared" si="2952"/>
        <v>367604</v>
      </c>
      <c r="JT230" s="30">
        <f t="shared" si="3587"/>
        <v>0</v>
      </c>
      <c r="JU230" s="30">
        <f t="shared" si="3588"/>
        <v>0</v>
      </c>
      <c r="JV230" s="30">
        <f t="shared" si="3589"/>
        <v>0</v>
      </c>
      <c r="JW230" s="30">
        <f t="shared" si="3590"/>
        <v>0</v>
      </c>
      <c r="JX230" s="30">
        <f t="shared" si="3591"/>
        <v>0</v>
      </c>
      <c r="JY230" s="30">
        <f t="shared" si="3592"/>
        <v>0</v>
      </c>
      <c r="JZ230" s="30">
        <f t="shared" si="3593"/>
        <v>0</v>
      </c>
      <c r="KA230" s="30">
        <f t="shared" si="3594"/>
        <v>0</v>
      </c>
      <c r="KB230" s="30">
        <f t="shared" si="3595"/>
        <v>0</v>
      </c>
      <c r="KC230" s="30">
        <f t="shared" si="3596"/>
        <v>0</v>
      </c>
      <c r="KD230" s="30">
        <f t="shared" si="3597"/>
        <v>0</v>
      </c>
      <c r="KE230" s="30">
        <f t="shared" si="3598"/>
        <v>0</v>
      </c>
      <c r="KF230" s="30">
        <f t="shared" si="3599"/>
        <v>0</v>
      </c>
      <c r="KG230" s="30">
        <f t="shared" si="3600"/>
        <v>0</v>
      </c>
      <c r="KH230" s="30">
        <f t="shared" si="3601"/>
        <v>0</v>
      </c>
      <c r="KI230" s="30">
        <f t="shared" si="3602"/>
        <v>0</v>
      </c>
      <c r="KJ230" s="30">
        <f t="shared" si="3603"/>
        <v>0</v>
      </c>
      <c r="KK230" s="30">
        <f t="shared" si="3604"/>
        <v>0</v>
      </c>
      <c r="KL230" s="30">
        <f t="shared" si="3605"/>
        <v>0</v>
      </c>
      <c r="KM230" s="30">
        <f t="shared" si="3606"/>
        <v>0</v>
      </c>
      <c r="KN230" s="30">
        <f t="shared" si="3607"/>
        <v>0</v>
      </c>
      <c r="KO230" s="30">
        <f t="shared" si="3608"/>
        <v>0</v>
      </c>
      <c r="KP230" s="30">
        <f t="shared" si="3609"/>
        <v>0</v>
      </c>
      <c r="KQ230" s="30">
        <f t="shared" si="3610"/>
        <v>0</v>
      </c>
      <c r="KR230" s="30">
        <f t="shared" si="3611"/>
        <v>0</v>
      </c>
      <c r="KS230" s="30">
        <f t="shared" si="3612"/>
        <v>0</v>
      </c>
      <c r="KT230" s="30">
        <f t="shared" si="3613"/>
        <v>0</v>
      </c>
      <c r="KU230" s="30">
        <f t="shared" si="3614"/>
        <v>0</v>
      </c>
      <c r="KV230" s="30">
        <f t="shared" si="3615"/>
        <v>0</v>
      </c>
      <c r="KW230" s="30">
        <f t="shared" si="3616"/>
        <v>0</v>
      </c>
      <c r="KX230" s="30">
        <f t="shared" si="3617"/>
        <v>135.05467800729039</v>
      </c>
      <c r="KY230" s="30">
        <f t="shared" si="3618"/>
        <v>135.05467800729039</v>
      </c>
      <c r="KZ230" s="30">
        <f t="shared" si="3619"/>
        <v>135.05467800729039</v>
      </c>
      <c r="LA230" s="30">
        <f t="shared" si="3620"/>
        <v>135.05467800729039</v>
      </c>
      <c r="LB230" s="30">
        <f t="shared" si="3620"/>
        <v>135.05467800729039</v>
      </c>
      <c r="LC230" s="30">
        <f t="shared" si="3620"/>
        <v>135.05467800729039</v>
      </c>
      <c r="LD230" s="30">
        <f t="shared" si="3620"/>
        <v>135.05467800729039</v>
      </c>
      <c r="LE230" s="30">
        <f t="shared" si="3586"/>
        <v>135.05467800729039</v>
      </c>
      <c r="LF230" s="30">
        <f t="shared" si="3586"/>
        <v>135</v>
      </c>
      <c r="LG230" s="30">
        <f t="shared" si="3586"/>
        <v>135</v>
      </c>
      <c r="LH230" s="30">
        <f t="shared" si="3586"/>
        <v>135</v>
      </c>
      <c r="LI230" s="30">
        <f t="shared" si="3586"/>
        <v>136.33333333333334</v>
      </c>
      <c r="LJ230" s="30">
        <f t="shared" si="3586"/>
        <v>183.9404617253949</v>
      </c>
      <c r="LK230" s="30">
        <f t="shared" si="3586"/>
        <v>145</v>
      </c>
      <c r="LL230" s="30">
        <f t="shared" si="3586"/>
        <v>145</v>
      </c>
      <c r="LM230" s="30">
        <f t="shared" si="3586"/>
        <v>145</v>
      </c>
      <c r="LN230" s="30">
        <f t="shared" si="3586"/>
        <v>145</v>
      </c>
      <c r="LO230" s="30">
        <f t="shared" si="3586"/>
        <v>145</v>
      </c>
      <c r="LP230" s="30">
        <f t="shared" si="3586"/>
        <v>145</v>
      </c>
      <c r="LQ230" s="30">
        <f t="shared" si="3586"/>
        <v>145</v>
      </c>
      <c r="LR230" s="30">
        <f t="shared" si="3586"/>
        <v>160.55123531794248</v>
      </c>
      <c r="LS230" s="30">
        <f t="shared" si="3586"/>
        <v>145</v>
      </c>
      <c r="LT230" s="69">
        <f t="shared" si="2953"/>
        <v>148.88780882948561</v>
      </c>
      <c r="LU230" s="40">
        <f t="shared" si="2954"/>
        <v>145</v>
      </c>
      <c r="LV230" s="40">
        <f t="shared" si="2955"/>
        <v>0</v>
      </c>
    </row>
    <row r="231" spans="1:334" x14ac:dyDescent="0.25">
      <c r="A231" s="21">
        <f t="shared" si="3034"/>
        <v>230</v>
      </c>
      <c r="B231" s="22" t="s">
        <v>109</v>
      </c>
      <c r="C231" s="21" t="s">
        <v>644</v>
      </c>
      <c r="D231" s="22" t="s">
        <v>7</v>
      </c>
      <c r="E231" s="23" t="s">
        <v>948</v>
      </c>
      <c r="F231" s="21" t="s">
        <v>1199</v>
      </c>
      <c r="G231" s="23" t="s">
        <v>149</v>
      </c>
      <c r="H231" s="24" t="s">
        <v>1509</v>
      </c>
      <c r="I231" s="21" t="s">
        <v>196</v>
      </c>
      <c r="J231" s="94">
        <v>41297</v>
      </c>
      <c r="K231" s="94">
        <v>43091</v>
      </c>
      <c r="L231" s="21" t="s">
        <v>275</v>
      </c>
      <c r="M231" s="51">
        <v>1077</v>
      </c>
      <c r="N231" s="51">
        <v>1799</v>
      </c>
      <c r="O231" s="26">
        <v>0.08</v>
      </c>
      <c r="P231" s="52">
        <v>611142</v>
      </c>
      <c r="Q231" s="52">
        <v>1333652</v>
      </c>
      <c r="R231" s="52">
        <v>1399532</v>
      </c>
      <c r="S231" s="52">
        <v>1225877</v>
      </c>
      <c r="T231" s="51">
        <v>1410523</v>
      </c>
      <c r="U231" s="51">
        <v>1723721</v>
      </c>
      <c r="V231" s="51">
        <v>1358168</v>
      </c>
      <c r="W231" s="51">
        <v>1234795</v>
      </c>
      <c r="X231" s="51">
        <v>1417455</v>
      </c>
      <c r="Y231" s="51">
        <v>1273859</v>
      </c>
      <c r="Z231" s="51">
        <v>1236339</v>
      </c>
      <c r="AA231" s="51">
        <v>1360000</v>
      </c>
      <c r="AB231" s="51">
        <v>1427224</v>
      </c>
      <c r="AC231" s="51">
        <v>2017926</v>
      </c>
      <c r="AD231" s="51">
        <v>2024352</v>
      </c>
      <c r="AE231" s="51">
        <v>2054865</v>
      </c>
      <c r="AF231" s="51">
        <v>2437537</v>
      </c>
      <c r="AG231" s="51">
        <v>1173884</v>
      </c>
      <c r="AH231" s="51">
        <v>1991276</v>
      </c>
      <c r="AI231" s="51">
        <v>1678351</v>
      </c>
      <c r="AJ231" s="51">
        <v>1751094</v>
      </c>
      <c r="AK231" s="51">
        <v>2116064</v>
      </c>
      <c r="AL231" s="51">
        <v>1568836</v>
      </c>
      <c r="AM231" s="51">
        <v>1023491</v>
      </c>
      <c r="AN231" s="51">
        <v>1625552</v>
      </c>
      <c r="AO231" s="51">
        <v>2013806</v>
      </c>
      <c r="AP231" s="51">
        <v>1760031</v>
      </c>
      <c r="AQ231" s="51">
        <v>2518637</v>
      </c>
      <c r="AR231" s="51">
        <v>2306073</v>
      </c>
      <c r="AS231" s="51">
        <v>1679559</v>
      </c>
      <c r="AT231" s="51">
        <v>1953109</v>
      </c>
      <c r="AU231" s="25">
        <v>1905155.4072594168</v>
      </c>
      <c r="AV231" s="25">
        <v>1674806.7405027871</v>
      </c>
      <c r="AW231" s="25">
        <v>2301002</v>
      </c>
      <c r="AX231" s="25">
        <v>1924705</v>
      </c>
      <c r="AY231" s="25">
        <v>1710799</v>
      </c>
      <c r="AZ231" s="25">
        <v>2002571</v>
      </c>
      <c r="BA231" s="25">
        <v>2511480</v>
      </c>
      <c r="BB231" s="25">
        <v>2499932</v>
      </c>
      <c r="BC231" s="25">
        <v>2905216</v>
      </c>
      <c r="BD231" s="75">
        <v>2090710</v>
      </c>
      <c r="BE231" s="75">
        <v>1787088</v>
      </c>
      <c r="BF231" s="75">
        <v>2550683</v>
      </c>
      <c r="BG231" s="75">
        <v>1693973</v>
      </c>
      <c r="BH231" s="75">
        <v>2472101</v>
      </c>
      <c r="BI231" s="75">
        <v>2451404</v>
      </c>
      <c r="BJ231" s="75">
        <v>2071865.74</v>
      </c>
      <c r="BK231" s="75">
        <v>1553518.48</v>
      </c>
      <c r="BL231" s="75">
        <v>1814061</v>
      </c>
      <c r="BM231" s="75">
        <v>2007348.52</v>
      </c>
      <c r="BN231" s="75">
        <v>1915678.66</v>
      </c>
      <c r="BO231" s="75">
        <v>1753751.16</v>
      </c>
      <c r="BP231" s="28">
        <f t="shared" si="2950"/>
        <v>1872709.835</v>
      </c>
      <c r="BQ231" s="29">
        <f t="shared" si="2596"/>
        <v>567.44846796657384</v>
      </c>
      <c r="BR231" s="29">
        <f t="shared" si="2597"/>
        <v>1238.3026926648097</v>
      </c>
      <c r="BS231" s="29">
        <f t="shared" si="2598"/>
        <v>1299.4726090993499</v>
      </c>
      <c r="BT231" s="29">
        <f t="shared" si="2599"/>
        <v>1138.2330547818012</v>
      </c>
      <c r="BU231" s="29">
        <f t="shared" si="2600"/>
        <v>1309.6778087279481</v>
      </c>
      <c r="BV231" s="29">
        <f t="shared" si="2601"/>
        <v>1600.4837511606313</v>
      </c>
      <c r="BW231" s="29">
        <f t="shared" si="2602"/>
        <v>1261.0659238625813</v>
      </c>
      <c r="BX231" s="29">
        <f t="shared" si="2603"/>
        <v>1146.5134633240482</v>
      </c>
      <c r="BY231" s="29">
        <f t="shared" si="2604"/>
        <v>1316.1142061281337</v>
      </c>
      <c r="BZ231" s="29">
        <f t="shared" si="2605"/>
        <v>1182.7845868152274</v>
      </c>
      <c r="CA231" s="29">
        <f t="shared" si="2606"/>
        <v>1147.9470752089137</v>
      </c>
      <c r="CB231" s="29">
        <f t="shared" si="2607"/>
        <v>1262.7669452181988</v>
      </c>
      <c r="CC231" s="29">
        <f t="shared" si="2608"/>
        <v>1325.1847725162488</v>
      </c>
      <c r="CD231" s="29">
        <f t="shared" si="2609"/>
        <v>1873.6545961002785</v>
      </c>
      <c r="CE231" s="29">
        <f t="shared" si="2610"/>
        <v>1879.6211699164346</v>
      </c>
      <c r="CF231" s="29">
        <f t="shared" si="2611"/>
        <v>1907.9526462395543</v>
      </c>
      <c r="CG231" s="29">
        <f t="shared" si="2612"/>
        <v>2263.2655524605384</v>
      </c>
      <c r="CH231" s="29">
        <f t="shared" si="2613"/>
        <v>1089.9572887650882</v>
      </c>
      <c r="CI231" s="29">
        <f t="shared" si="2614"/>
        <v>1848.9099350046424</v>
      </c>
      <c r="CJ231" s="29">
        <f t="shared" si="2615"/>
        <v>1558.3574744661096</v>
      </c>
      <c r="CK231" s="29">
        <f t="shared" si="2616"/>
        <v>1625.899721448468</v>
      </c>
      <c r="CL231" s="29">
        <f t="shared" si="2617"/>
        <v>1964.7762302692665</v>
      </c>
      <c r="CM231" s="29">
        <f t="shared" si="2618"/>
        <v>1456.6722376973073</v>
      </c>
      <c r="CN231" s="29">
        <f t="shared" si="2619"/>
        <v>950.31662024141133</v>
      </c>
      <c r="CO231" s="29">
        <f t="shared" si="2620"/>
        <v>1509.3333333333333</v>
      </c>
      <c r="CP231" s="29">
        <f t="shared" si="2621"/>
        <v>1869.8291550603528</v>
      </c>
      <c r="CQ231" s="29">
        <f t="shared" si="2622"/>
        <v>1634.1977715877438</v>
      </c>
      <c r="CR231" s="29">
        <f t="shared" si="2592"/>
        <v>2338.5673166202414</v>
      </c>
      <c r="CS231" s="29">
        <f t="shared" si="2592"/>
        <v>2141.2005571030641</v>
      </c>
      <c r="CT231" s="29">
        <f t="shared" si="2592"/>
        <v>1559.4791086350974</v>
      </c>
      <c r="CU231" s="29">
        <f t="shared" si="2592"/>
        <v>1813.4716805942433</v>
      </c>
      <c r="CV231" s="29">
        <f t="shared" si="2592"/>
        <v>1768.9465248462552</v>
      </c>
      <c r="CW231" s="29">
        <f t="shared" si="2592"/>
        <v>1555.0666114232006</v>
      </c>
      <c r="CX231" s="29">
        <f t="shared" si="2592"/>
        <v>2136.4921077065924</v>
      </c>
      <c r="CY231" s="29">
        <f t="shared" si="2592"/>
        <v>1787.0984215413184</v>
      </c>
      <c r="CZ231" s="29">
        <f t="shared" si="2592"/>
        <v>1588.4856081708449</v>
      </c>
      <c r="DA231" s="29">
        <f t="shared" si="2592"/>
        <v>1859.3974001857009</v>
      </c>
      <c r="DB231" s="29">
        <f t="shared" si="2592"/>
        <v>2331.9220055710307</v>
      </c>
      <c r="DC231" s="29">
        <f t="shared" si="2592"/>
        <v>2321.1996285979571</v>
      </c>
      <c r="DD231" s="29">
        <f t="shared" si="2592"/>
        <v>2697.5078922934076</v>
      </c>
      <c r="DE231" s="29">
        <f t="shared" si="2624"/>
        <v>1941.2349117920148</v>
      </c>
      <c r="DF231" s="29">
        <f t="shared" si="2625"/>
        <v>1659.3203342618385</v>
      </c>
      <c r="DG231" s="29">
        <f t="shared" si="2626"/>
        <v>2368.3221912720519</v>
      </c>
      <c r="DH231" s="29">
        <f t="shared" si="2627"/>
        <v>1572.8625812441969</v>
      </c>
      <c r="DI231" s="29">
        <f t="shared" si="2628"/>
        <v>2295.3584029712165</v>
      </c>
      <c r="DJ231" s="29">
        <f t="shared" si="2629"/>
        <v>2276.1411327762303</v>
      </c>
      <c r="DK231" s="29">
        <f t="shared" si="2629"/>
        <v>1923.7379201485608</v>
      </c>
      <c r="DL231" s="29">
        <f t="shared" si="2629"/>
        <v>1442.4498421541318</v>
      </c>
      <c r="DM231" s="29">
        <f t="shared" si="2629"/>
        <v>1684.3649025069637</v>
      </c>
      <c r="DN231" s="29">
        <f t="shared" si="2746"/>
        <v>1863.8333519034354</v>
      </c>
      <c r="DO231" s="29">
        <f t="shared" si="2746"/>
        <v>1778.717418755803</v>
      </c>
      <c r="DP231" s="29">
        <f t="shared" si="2746"/>
        <v>1628.3669080779944</v>
      </c>
      <c r="DQ231" s="105">
        <f t="shared" si="2630"/>
        <v>1738.8206453110492</v>
      </c>
      <c r="DR231" s="51">
        <v>215880</v>
      </c>
      <c r="DS231" s="51">
        <v>215880</v>
      </c>
      <c r="DT231" s="51">
        <v>215880</v>
      </c>
      <c r="DU231" s="51">
        <v>215880</v>
      </c>
      <c r="DV231" s="51">
        <v>215880</v>
      </c>
      <c r="DW231" s="51">
        <v>215880</v>
      </c>
      <c r="DX231" s="51">
        <v>215880</v>
      </c>
      <c r="DY231" s="51">
        <v>215880</v>
      </c>
      <c r="DZ231" s="51">
        <v>225475</v>
      </c>
      <c r="EA231" s="51">
        <v>251860</v>
      </c>
      <c r="EB231" s="51">
        <v>251860</v>
      </c>
      <c r="EC231" s="51">
        <v>251860</v>
      </c>
      <c r="ED231" s="51">
        <v>251860</v>
      </c>
      <c r="EE231" s="51">
        <v>251860</v>
      </c>
      <c r="EF231" s="51">
        <v>251860</v>
      </c>
      <c r="EG231" s="51">
        <v>251860</v>
      </c>
      <c r="EH231" s="51">
        <v>251860</v>
      </c>
      <c r="EI231" s="51">
        <v>251860</v>
      </c>
      <c r="EJ231" s="51">
        <v>251860</v>
      </c>
      <c r="EK231" s="51">
        <v>251860</v>
      </c>
      <c r="EL231" s="51">
        <v>297435</v>
      </c>
      <c r="EM231" s="51">
        <v>287840</v>
      </c>
      <c r="EN231" s="51">
        <v>287840</v>
      </c>
      <c r="EO231" s="51">
        <v>287840</v>
      </c>
      <c r="EP231" s="51">
        <v>287840</v>
      </c>
      <c r="EQ231" s="51">
        <v>287840</v>
      </c>
      <c r="ER231" s="51">
        <v>287840</v>
      </c>
      <c r="ES231" s="25">
        <v>287840</v>
      </c>
      <c r="ET231" s="25">
        <v>287840</v>
      </c>
      <c r="EU231" s="25">
        <v>287840</v>
      </c>
      <c r="EV231" s="25">
        <v>299354</v>
      </c>
      <c r="EW231" s="25">
        <v>331016</v>
      </c>
      <c r="EX231" s="25">
        <v>331016</v>
      </c>
      <c r="EY231" s="25">
        <v>331016</v>
      </c>
      <c r="EZ231" s="25">
        <v>331016</v>
      </c>
      <c r="FA231" s="25">
        <v>331016</v>
      </c>
      <c r="FB231" s="25">
        <v>331016</v>
      </c>
      <c r="FC231" s="25">
        <v>331016</v>
      </c>
      <c r="FD231" s="25">
        <v>331016</v>
      </c>
      <c r="FE231" s="25">
        <v>331016</v>
      </c>
      <c r="FF231" s="25">
        <v>331016</v>
      </c>
      <c r="FG231" s="25">
        <v>331016</v>
      </c>
      <c r="FH231" s="25">
        <v>331016</v>
      </c>
      <c r="FI231" s="25">
        <v>331016</v>
      </c>
      <c r="FJ231" s="25">
        <v>331016</v>
      </c>
      <c r="FK231" s="25">
        <v>331016</v>
      </c>
      <c r="FL231" s="25">
        <v>331016</v>
      </c>
      <c r="FM231" s="25">
        <v>331016</v>
      </c>
      <c r="FN231" s="25">
        <v>331016</v>
      </c>
      <c r="FO231" s="25">
        <v>331016</v>
      </c>
      <c r="FP231" s="25">
        <v>331016</v>
      </c>
      <c r="FQ231" s="75">
        <v>331016</v>
      </c>
      <c r="FR231" s="28">
        <f t="shared" si="2951"/>
        <v>331016</v>
      </c>
      <c r="FS231" s="51">
        <v>0</v>
      </c>
      <c r="FT231" s="51">
        <v>0</v>
      </c>
      <c r="FU231" s="51">
        <v>0</v>
      </c>
      <c r="FV231" s="51">
        <v>0</v>
      </c>
      <c r="FW231" s="51">
        <v>0</v>
      </c>
      <c r="FX231" s="51">
        <v>0</v>
      </c>
      <c r="FY231" s="51">
        <v>0</v>
      </c>
      <c r="FZ231" s="51">
        <v>0</v>
      </c>
      <c r="GA231" s="51">
        <v>0</v>
      </c>
      <c r="GB231" s="51">
        <v>0</v>
      </c>
      <c r="GC231" s="51">
        <v>0</v>
      </c>
      <c r="GD231" s="51">
        <v>0</v>
      </c>
      <c r="GE231" s="51">
        <v>0</v>
      </c>
      <c r="GF231" s="51">
        <v>0</v>
      </c>
      <c r="GG231" s="51">
        <v>0</v>
      </c>
      <c r="GH231" s="51">
        <v>0</v>
      </c>
      <c r="GI231" s="51">
        <v>0</v>
      </c>
      <c r="GJ231" s="51">
        <v>0</v>
      </c>
      <c r="GK231" s="51">
        <v>0</v>
      </c>
      <c r="GL231" s="51">
        <v>0</v>
      </c>
      <c r="GM231" s="51">
        <v>0</v>
      </c>
      <c r="GN231" s="51">
        <v>0</v>
      </c>
      <c r="GO231" s="51">
        <v>0</v>
      </c>
      <c r="GP231" s="51">
        <v>0</v>
      </c>
      <c r="GQ231" s="25">
        <v>0</v>
      </c>
      <c r="GR231" s="25">
        <v>0</v>
      </c>
      <c r="GS231" s="25">
        <v>0</v>
      </c>
      <c r="GT231" s="25">
        <v>0</v>
      </c>
      <c r="GU231" s="25">
        <v>0</v>
      </c>
      <c r="GV231" s="25">
        <v>0</v>
      </c>
      <c r="GW231" s="25">
        <v>0</v>
      </c>
      <c r="GX231" s="25">
        <v>0</v>
      </c>
      <c r="GY231" s="25">
        <v>0</v>
      </c>
      <c r="GZ231" s="25">
        <v>0</v>
      </c>
      <c r="HA231" s="25">
        <v>0</v>
      </c>
      <c r="HB231" s="25">
        <v>0</v>
      </c>
      <c r="HC231" s="75">
        <v>0</v>
      </c>
      <c r="HD231" s="75">
        <v>0</v>
      </c>
      <c r="HE231" s="75">
        <v>0</v>
      </c>
      <c r="HF231" s="75">
        <v>0</v>
      </c>
      <c r="HG231" s="75">
        <v>0</v>
      </c>
      <c r="HH231" s="75">
        <v>0</v>
      </c>
      <c r="HI231" s="75">
        <v>0</v>
      </c>
      <c r="HJ231" s="75">
        <v>0</v>
      </c>
      <c r="HK231" s="75">
        <v>0</v>
      </c>
      <c r="HL231" s="75">
        <v>0</v>
      </c>
      <c r="HM231" s="75">
        <v>0</v>
      </c>
      <c r="HN231" s="75">
        <v>0</v>
      </c>
      <c r="HO231" s="75">
        <v>0</v>
      </c>
      <c r="HP231" s="75">
        <v>0</v>
      </c>
      <c r="HQ231" s="75">
        <v>0</v>
      </c>
      <c r="HR231" s="75">
        <v>0</v>
      </c>
      <c r="HS231" s="51">
        <f t="shared" si="2470"/>
        <v>215880</v>
      </c>
      <c r="HT231" s="51">
        <f t="shared" si="2471"/>
        <v>215880</v>
      </c>
      <c r="HU231" s="51">
        <f t="shared" si="2472"/>
        <v>215880</v>
      </c>
      <c r="HV231" s="51">
        <f t="shared" si="2473"/>
        <v>215880</v>
      </c>
      <c r="HW231" s="51">
        <f t="shared" si="2474"/>
        <v>215880</v>
      </c>
      <c r="HX231" s="51">
        <f t="shared" si="2475"/>
        <v>215880</v>
      </c>
      <c r="HY231" s="51">
        <f t="shared" si="2476"/>
        <v>215880</v>
      </c>
      <c r="HZ231" s="51">
        <f t="shared" si="2477"/>
        <v>215880</v>
      </c>
      <c r="IA231" s="51">
        <f t="shared" si="2478"/>
        <v>225475</v>
      </c>
      <c r="IB231" s="51">
        <f t="shared" si="2479"/>
        <v>251860</v>
      </c>
      <c r="IC231" s="51">
        <f t="shared" si="2480"/>
        <v>251860</v>
      </c>
      <c r="ID231" s="51">
        <f t="shared" si="2481"/>
        <v>251860</v>
      </c>
      <c r="IE231" s="51">
        <f t="shared" si="2482"/>
        <v>251860</v>
      </c>
      <c r="IF231" s="51">
        <f t="shared" si="2483"/>
        <v>251860</v>
      </c>
      <c r="IG231" s="51">
        <f t="shared" si="2484"/>
        <v>251860</v>
      </c>
      <c r="IH231" s="51">
        <f t="shared" si="2485"/>
        <v>251860</v>
      </c>
      <c r="II231" s="51">
        <f t="shared" si="2486"/>
        <v>251860</v>
      </c>
      <c r="IJ231" s="51">
        <f t="shared" si="2487"/>
        <v>251860</v>
      </c>
      <c r="IK231" s="51">
        <f t="shared" si="2488"/>
        <v>251860</v>
      </c>
      <c r="IL231" s="51">
        <f t="shared" si="2489"/>
        <v>251860</v>
      </c>
      <c r="IM231" s="51">
        <f t="shared" si="2490"/>
        <v>297435</v>
      </c>
      <c r="IN231" s="51">
        <f t="shared" si="2491"/>
        <v>287840</v>
      </c>
      <c r="IO231" s="51">
        <f t="shared" si="2492"/>
        <v>287840</v>
      </c>
      <c r="IP231" s="51">
        <f t="shared" si="2493"/>
        <v>287840</v>
      </c>
      <c r="IQ231" s="51">
        <f t="shared" si="3335"/>
        <v>287840</v>
      </c>
      <c r="IR231" s="51">
        <f t="shared" si="3336"/>
        <v>287840</v>
      </c>
      <c r="IS231" s="51">
        <f t="shared" si="2914"/>
        <v>287840</v>
      </c>
      <c r="IT231" s="51">
        <f t="shared" si="2915"/>
        <v>287840</v>
      </c>
      <c r="IU231" s="51">
        <f t="shared" si="2342"/>
        <v>287840</v>
      </c>
      <c r="IV231" s="51">
        <f t="shared" si="2343"/>
        <v>287840</v>
      </c>
      <c r="IW231" s="51">
        <f t="shared" ref="IW231:IW264" si="3655">+EV231+GW231</f>
        <v>299354</v>
      </c>
      <c r="IX231" s="25">
        <f t="shared" si="3623"/>
        <v>331016</v>
      </c>
      <c r="IY231" s="25">
        <f t="shared" si="3327"/>
        <v>331016</v>
      </c>
      <c r="IZ231" s="25">
        <f t="shared" si="3328"/>
        <v>331016</v>
      </c>
      <c r="JA231" s="25">
        <f t="shared" si="3329"/>
        <v>331016</v>
      </c>
      <c r="JB231" s="25">
        <f t="shared" si="2498"/>
        <v>331016</v>
      </c>
      <c r="JC231" s="25">
        <f t="shared" si="2499"/>
        <v>331016</v>
      </c>
      <c r="JD231" s="25">
        <f t="shared" si="3035"/>
        <v>331016</v>
      </c>
      <c r="JE231" s="25">
        <f t="shared" si="3036"/>
        <v>331016</v>
      </c>
      <c r="JF231" s="25">
        <f t="shared" si="3333"/>
        <v>331016</v>
      </c>
      <c r="JG231" s="25">
        <f t="shared" si="3334"/>
        <v>331016</v>
      </c>
      <c r="JH231" s="25">
        <f t="shared" si="3330"/>
        <v>331016</v>
      </c>
      <c r="JI231" s="25">
        <f t="shared" si="3331"/>
        <v>331016</v>
      </c>
      <c r="JJ231" s="25">
        <f t="shared" si="3621"/>
        <v>331016</v>
      </c>
      <c r="JK231" s="25">
        <f t="shared" si="3622"/>
        <v>331016</v>
      </c>
      <c r="JL231" s="25">
        <f t="shared" si="3584"/>
        <v>331016</v>
      </c>
      <c r="JM231" s="25">
        <f t="shared" si="3585"/>
        <v>331016</v>
      </c>
      <c r="JN231" s="25">
        <f t="shared" si="3459"/>
        <v>331016</v>
      </c>
      <c r="JO231" s="25">
        <f t="shared" si="3460"/>
        <v>331016</v>
      </c>
      <c r="JP231" s="25">
        <f t="shared" si="3461"/>
        <v>331016</v>
      </c>
      <c r="JQ231" s="25">
        <f t="shared" si="3462"/>
        <v>331016</v>
      </c>
      <c r="JR231" s="25">
        <f t="shared" si="3463"/>
        <v>331016</v>
      </c>
      <c r="JS231" s="28">
        <f t="shared" si="2952"/>
        <v>331016</v>
      </c>
      <c r="JT231" s="30">
        <f t="shared" si="3587"/>
        <v>120</v>
      </c>
      <c r="JU231" s="30">
        <f t="shared" si="3588"/>
        <v>120</v>
      </c>
      <c r="JV231" s="30">
        <f t="shared" si="3589"/>
        <v>120</v>
      </c>
      <c r="JW231" s="30">
        <f t="shared" si="3590"/>
        <v>120</v>
      </c>
      <c r="JX231" s="30">
        <f t="shared" si="3591"/>
        <v>120</v>
      </c>
      <c r="JY231" s="30">
        <f t="shared" si="3592"/>
        <v>120</v>
      </c>
      <c r="JZ231" s="30">
        <f t="shared" si="3593"/>
        <v>120</v>
      </c>
      <c r="KA231" s="30">
        <f t="shared" si="3594"/>
        <v>120</v>
      </c>
      <c r="KB231" s="30">
        <f t="shared" si="3595"/>
        <v>125.33351862145636</v>
      </c>
      <c r="KC231" s="30">
        <f t="shared" si="3596"/>
        <v>140</v>
      </c>
      <c r="KD231" s="30">
        <f t="shared" si="3597"/>
        <v>140</v>
      </c>
      <c r="KE231" s="30">
        <f t="shared" si="3598"/>
        <v>140</v>
      </c>
      <c r="KF231" s="30">
        <f t="shared" si="3599"/>
        <v>140</v>
      </c>
      <c r="KG231" s="30">
        <f t="shared" si="3600"/>
        <v>140</v>
      </c>
      <c r="KH231" s="30">
        <f t="shared" si="3601"/>
        <v>140</v>
      </c>
      <c r="KI231" s="30">
        <f t="shared" si="3602"/>
        <v>140</v>
      </c>
      <c r="KJ231" s="30">
        <f t="shared" si="3603"/>
        <v>140</v>
      </c>
      <c r="KK231" s="30">
        <f t="shared" si="3604"/>
        <v>140</v>
      </c>
      <c r="KL231" s="30">
        <f t="shared" si="3605"/>
        <v>140</v>
      </c>
      <c r="KM231" s="30">
        <f t="shared" si="3606"/>
        <v>140</v>
      </c>
      <c r="KN231" s="30">
        <f t="shared" si="3607"/>
        <v>165.33351862145636</v>
      </c>
      <c r="KO231" s="30">
        <f t="shared" si="3608"/>
        <v>160</v>
      </c>
      <c r="KP231" s="30">
        <f t="shared" si="3609"/>
        <v>160</v>
      </c>
      <c r="KQ231" s="30">
        <f t="shared" si="3610"/>
        <v>160</v>
      </c>
      <c r="KR231" s="30">
        <f t="shared" si="3611"/>
        <v>160</v>
      </c>
      <c r="KS231" s="30">
        <f t="shared" si="3612"/>
        <v>160</v>
      </c>
      <c r="KT231" s="30">
        <f t="shared" si="3613"/>
        <v>160</v>
      </c>
      <c r="KU231" s="30">
        <f t="shared" si="3614"/>
        <v>160</v>
      </c>
      <c r="KV231" s="30">
        <f t="shared" si="3615"/>
        <v>160</v>
      </c>
      <c r="KW231" s="30">
        <f t="shared" si="3616"/>
        <v>160</v>
      </c>
      <c r="KX231" s="30">
        <f t="shared" si="3617"/>
        <v>166.40022234574764</v>
      </c>
      <c r="KY231" s="30">
        <f t="shared" si="3618"/>
        <v>184</v>
      </c>
      <c r="KZ231" s="30">
        <f t="shared" si="3619"/>
        <v>184</v>
      </c>
      <c r="LA231" s="30">
        <f t="shared" si="3620"/>
        <v>184</v>
      </c>
      <c r="LB231" s="30">
        <f t="shared" si="3620"/>
        <v>184</v>
      </c>
      <c r="LC231" s="30">
        <f t="shared" si="3620"/>
        <v>184</v>
      </c>
      <c r="LD231" s="30">
        <f t="shared" si="3620"/>
        <v>184</v>
      </c>
      <c r="LE231" s="30">
        <f t="shared" si="3586"/>
        <v>184</v>
      </c>
      <c r="LF231" s="30">
        <f t="shared" si="3586"/>
        <v>184</v>
      </c>
      <c r="LG231" s="30">
        <f t="shared" si="3586"/>
        <v>184</v>
      </c>
      <c r="LH231" s="30">
        <f t="shared" si="3586"/>
        <v>184</v>
      </c>
      <c r="LI231" s="30">
        <f t="shared" si="3586"/>
        <v>184</v>
      </c>
      <c r="LJ231" s="30">
        <f t="shared" si="3586"/>
        <v>184</v>
      </c>
      <c r="LK231" s="30">
        <f t="shared" si="3586"/>
        <v>184</v>
      </c>
      <c r="LL231" s="30">
        <f t="shared" si="3586"/>
        <v>184</v>
      </c>
      <c r="LM231" s="30">
        <f t="shared" si="3586"/>
        <v>184</v>
      </c>
      <c r="LN231" s="30">
        <f t="shared" si="3586"/>
        <v>184</v>
      </c>
      <c r="LO231" s="30">
        <f t="shared" si="3586"/>
        <v>184</v>
      </c>
      <c r="LP231" s="30">
        <f t="shared" si="3586"/>
        <v>184</v>
      </c>
      <c r="LQ231" s="30">
        <f t="shared" si="3586"/>
        <v>184</v>
      </c>
      <c r="LR231" s="30">
        <f t="shared" si="3586"/>
        <v>184</v>
      </c>
      <c r="LS231" s="30">
        <f t="shared" si="3586"/>
        <v>184</v>
      </c>
      <c r="LT231" s="69">
        <f t="shared" si="2953"/>
        <v>184</v>
      </c>
      <c r="LU231" s="40">
        <f t="shared" si="2954"/>
        <v>184</v>
      </c>
      <c r="LV231" s="40">
        <f t="shared" si="2955"/>
        <v>0</v>
      </c>
    </row>
    <row r="232" spans="1:334" x14ac:dyDescent="0.25">
      <c r="A232" s="21">
        <f t="shared" si="3034"/>
        <v>231</v>
      </c>
      <c r="B232" s="22" t="s">
        <v>109</v>
      </c>
      <c r="C232" s="21" t="s">
        <v>645</v>
      </c>
      <c r="D232" s="22" t="s">
        <v>7</v>
      </c>
      <c r="E232" s="23" t="s">
        <v>949</v>
      </c>
      <c r="F232" s="21" t="s">
        <v>1200</v>
      </c>
      <c r="G232" s="32" t="s">
        <v>377</v>
      </c>
      <c r="H232" s="24" t="s">
        <v>292</v>
      </c>
      <c r="I232" s="21" t="s">
        <v>196</v>
      </c>
      <c r="J232" s="94">
        <v>41417</v>
      </c>
      <c r="K232" s="94">
        <v>43640</v>
      </c>
      <c r="L232" s="21" t="s">
        <v>275</v>
      </c>
      <c r="M232" s="51">
        <v>1345</v>
      </c>
      <c r="N232" s="51">
        <v>2246</v>
      </c>
      <c r="O232" s="26">
        <v>0.15</v>
      </c>
      <c r="P232" s="23"/>
      <c r="Q232" s="23"/>
      <c r="R232" s="23"/>
      <c r="S232" s="23"/>
      <c r="T232" s="23"/>
      <c r="U232" s="23"/>
      <c r="V232" s="23"/>
      <c r="W232" s="23"/>
      <c r="X232" s="23"/>
      <c r="Y232" s="39">
        <v>0</v>
      </c>
      <c r="Z232" s="39">
        <v>0</v>
      </c>
      <c r="AA232" s="23"/>
      <c r="AB232" s="23"/>
      <c r="AC232" s="23"/>
      <c r="AD232" s="39">
        <v>0</v>
      </c>
      <c r="AE232" s="39">
        <v>0</v>
      </c>
      <c r="AF232" s="39">
        <v>0</v>
      </c>
      <c r="AG232" s="39">
        <v>0</v>
      </c>
      <c r="AH232" s="39">
        <v>349107.22</v>
      </c>
      <c r="AI232" s="39">
        <v>317474.81999999995</v>
      </c>
      <c r="AJ232" s="39">
        <v>515891.44</v>
      </c>
      <c r="AK232" s="39">
        <v>737839</v>
      </c>
      <c r="AL232" s="39">
        <v>361932</v>
      </c>
      <c r="AM232" s="39">
        <v>356233.56</v>
      </c>
      <c r="AN232" s="39">
        <v>419552.81</v>
      </c>
      <c r="AO232" s="39">
        <v>482779.64</v>
      </c>
      <c r="AP232" s="39">
        <v>355458.51</v>
      </c>
      <c r="AQ232" s="39">
        <v>728899.16</v>
      </c>
      <c r="AR232" s="39">
        <v>568999.66</v>
      </c>
      <c r="AS232" s="39">
        <v>251759.73</v>
      </c>
      <c r="AT232" s="39">
        <v>372595.81</v>
      </c>
      <c r="AU232" s="25">
        <v>571702.16317404981</v>
      </c>
      <c r="AV232" s="25">
        <v>355651.80616000429</v>
      </c>
      <c r="AW232" s="25">
        <v>662532.06999999995</v>
      </c>
      <c r="AX232" s="25">
        <v>393913.19</v>
      </c>
      <c r="AY232" s="25">
        <v>504361.3189999999</v>
      </c>
      <c r="AZ232" s="25">
        <v>344816</v>
      </c>
      <c r="BA232" s="25">
        <v>494645.01065643231</v>
      </c>
      <c r="BB232" s="25">
        <v>397422.68</v>
      </c>
      <c r="BC232" s="25">
        <v>707712.44</v>
      </c>
      <c r="BD232" s="75">
        <v>431941.42</v>
      </c>
      <c r="BE232" s="75">
        <v>242124.95</v>
      </c>
      <c r="BF232" s="75">
        <v>456010.74</v>
      </c>
      <c r="BG232" s="75">
        <v>283732.84000000003</v>
      </c>
      <c r="BH232" s="75">
        <v>356448.27</v>
      </c>
      <c r="BI232" s="75">
        <v>529546</v>
      </c>
      <c r="BJ232" s="75">
        <v>342081.84</v>
      </c>
      <c r="BK232" s="75">
        <v>225174</v>
      </c>
      <c r="BL232" s="75">
        <v>0</v>
      </c>
      <c r="BM232" s="75">
        <v>0</v>
      </c>
      <c r="BN232" s="75">
        <v>0</v>
      </c>
      <c r="BO232" s="75">
        <v>0</v>
      </c>
      <c r="BP232" s="28">
        <f t="shared" si="2950"/>
        <v>0</v>
      </c>
      <c r="BQ232" s="29">
        <f t="shared" si="2596"/>
        <v>0</v>
      </c>
      <c r="BR232" s="29">
        <f t="shared" si="2597"/>
        <v>0</v>
      </c>
      <c r="BS232" s="29">
        <f t="shared" si="2598"/>
        <v>0</v>
      </c>
      <c r="BT232" s="29">
        <f t="shared" si="2599"/>
        <v>0</v>
      </c>
      <c r="BU232" s="29">
        <f t="shared" si="2600"/>
        <v>0</v>
      </c>
      <c r="BV232" s="29">
        <f t="shared" si="2601"/>
        <v>0</v>
      </c>
      <c r="BW232" s="29">
        <f t="shared" si="2602"/>
        <v>0</v>
      </c>
      <c r="BX232" s="29">
        <f t="shared" si="2603"/>
        <v>0</v>
      </c>
      <c r="BY232" s="29">
        <f t="shared" si="2604"/>
        <v>0</v>
      </c>
      <c r="BZ232" s="29">
        <f t="shared" si="2605"/>
        <v>0</v>
      </c>
      <c r="CA232" s="29">
        <f t="shared" si="2606"/>
        <v>0</v>
      </c>
      <c r="CB232" s="29">
        <f t="shared" si="2607"/>
        <v>0</v>
      </c>
      <c r="CC232" s="29">
        <f t="shared" si="2608"/>
        <v>0</v>
      </c>
      <c r="CD232" s="29">
        <f t="shared" si="2609"/>
        <v>0</v>
      </c>
      <c r="CE232" s="29">
        <f t="shared" si="2610"/>
        <v>0</v>
      </c>
      <c r="CF232" s="29">
        <f t="shared" si="2611"/>
        <v>0</v>
      </c>
      <c r="CG232" s="29">
        <f t="shared" si="2612"/>
        <v>0</v>
      </c>
      <c r="CH232" s="29">
        <f t="shared" si="2613"/>
        <v>0</v>
      </c>
      <c r="CI232" s="29">
        <f t="shared" si="2614"/>
        <v>259.55927137546468</v>
      </c>
      <c r="CJ232" s="29">
        <f t="shared" si="2615"/>
        <v>236.04075836431224</v>
      </c>
      <c r="CK232" s="29">
        <f t="shared" si="2616"/>
        <v>383.56240892193307</v>
      </c>
      <c r="CL232" s="29">
        <f t="shared" si="2617"/>
        <v>548.57918215613381</v>
      </c>
      <c r="CM232" s="29">
        <f t="shared" si="2618"/>
        <v>269.09442379182155</v>
      </c>
      <c r="CN232" s="29">
        <f t="shared" si="2619"/>
        <v>264.85766542750929</v>
      </c>
      <c r="CO232" s="29">
        <f t="shared" si="2620"/>
        <v>311.93517472118958</v>
      </c>
      <c r="CP232" s="29">
        <f t="shared" si="2621"/>
        <v>358.94397026022307</v>
      </c>
      <c r="CQ232" s="29">
        <f t="shared" si="2622"/>
        <v>264.28142007434946</v>
      </c>
      <c r="CR232" s="29">
        <f t="shared" si="2592"/>
        <v>541.93246096654275</v>
      </c>
      <c r="CS232" s="29">
        <f t="shared" si="2592"/>
        <v>423.0480743494424</v>
      </c>
      <c r="CT232" s="29">
        <f t="shared" si="2592"/>
        <v>187.18195539033459</v>
      </c>
      <c r="CU232" s="29">
        <f t="shared" si="2592"/>
        <v>277.02290706319701</v>
      </c>
      <c r="CV232" s="29">
        <f t="shared" si="2592"/>
        <v>425.05737038962809</v>
      </c>
      <c r="CW232" s="29">
        <f t="shared" si="2592"/>
        <v>264.42513469145302</v>
      </c>
      <c r="CX232" s="29">
        <f t="shared" si="2592"/>
        <v>492.58889962825276</v>
      </c>
      <c r="CY232" s="29">
        <f t="shared" si="2592"/>
        <v>292.87226022304833</v>
      </c>
      <c r="CZ232" s="29">
        <f t="shared" si="2592"/>
        <v>374.98982825278802</v>
      </c>
      <c r="DA232" s="29">
        <f t="shared" si="2592"/>
        <v>256.36877323420072</v>
      </c>
      <c r="DB232" s="29">
        <f t="shared" si="2592"/>
        <v>367.76580717950355</v>
      </c>
      <c r="DC232" s="29">
        <f t="shared" si="2592"/>
        <v>295.48154646840146</v>
      </c>
      <c r="DD232" s="29">
        <f t="shared" si="2592"/>
        <v>526.1802527881041</v>
      </c>
      <c r="DE232" s="29">
        <f t="shared" si="2624"/>
        <v>321.14603717472119</v>
      </c>
      <c r="DF232" s="29">
        <f t="shared" si="2625"/>
        <v>180.01855018587361</v>
      </c>
      <c r="DG232" s="29">
        <f t="shared" si="2626"/>
        <v>339.04144237918217</v>
      </c>
      <c r="DH232" s="29">
        <f t="shared" si="2627"/>
        <v>210.95378438661712</v>
      </c>
      <c r="DI232" s="29">
        <f t="shared" si="2628"/>
        <v>265.01730111524165</v>
      </c>
      <c r="DJ232" s="29">
        <f t="shared" si="2629"/>
        <v>393.71449814126396</v>
      </c>
      <c r="DK232" s="29">
        <f t="shared" si="2629"/>
        <v>254.33594052044612</v>
      </c>
      <c r="DL232" s="29">
        <f t="shared" si="2629"/>
        <v>167.41561338289964</v>
      </c>
      <c r="DM232" s="29">
        <f t="shared" si="2629"/>
        <v>0</v>
      </c>
      <c r="DN232" s="29">
        <f t="shared" si="2746"/>
        <v>0</v>
      </c>
      <c r="DO232" s="29">
        <f t="shared" si="2746"/>
        <v>0</v>
      </c>
      <c r="DP232" s="29">
        <f t="shared" si="2746"/>
        <v>0</v>
      </c>
      <c r="DQ232" s="105">
        <f t="shared" si="2630"/>
        <v>0</v>
      </c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39"/>
      <c r="EH232" s="39"/>
      <c r="EI232" s="39"/>
      <c r="EJ232" s="51"/>
      <c r="EK232" s="51">
        <v>0</v>
      </c>
      <c r="EL232" s="51">
        <v>0</v>
      </c>
      <c r="EM232" s="51">
        <v>0</v>
      </c>
      <c r="EN232" s="51">
        <v>0</v>
      </c>
      <c r="EO232" s="51">
        <v>0</v>
      </c>
      <c r="EP232" s="25">
        <v>0</v>
      </c>
      <c r="EQ232" s="25">
        <v>0</v>
      </c>
      <c r="ER232" s="25">
        <v>0</v>
      </c>
      <c r="ES232" s="25">
        <v>0</v>
      </c>
      <c r="ET232" s="25">
        <v>0</v>
      </c>
      <c r="EU232" s="25">
        <v>44920</v>
      </c>
      <c r="EV232" s="25">
        <v>168450</v>
      </c>
      <c r="EW232" s="25">
        <v>168450</v>
      </c>
      <c r="EX232" s="25">
        <v>168450</v>
      </c>
      <c r="EY232" s="25">
        <v>168450</v>
      </c>
      <c r="EZ232" s="25">
        <v>168450</v>
      </c>
      <c r="FA232" s="25">
        <v>168450</v>
      </c>
      <c r="FB232" s="25">
        <v>168450</v>
      </c>
      <c r="FC232" s="25">
        <v>168450</v>
      </c>
      <c r="FD232" s="25">
        <v>168450</v>
      </c>
      <c r="FE232" s="25">
        <v>168450</v>
      </c>
      <c r="FF232" s="25">
        <v>168450</v>
      </c>
      <c r="FG232" s="25">
        <v>171445</v>
      </c>
      <c r="FH232" s="25">
        <v>179680</v>
      </c>
      <c r="FI232" s="25">
        <v>179680</v>
      </c>
      <c r="FJ232" s="25">
        <v>179680</v>
      </c>
      <c r="FK232" s="25">
        <v>179680</v>
      </c>
      <c r="FL232" s="25">
        <v>179680</v>
      </c>
      <c r="FM232" s="25">
        <v>179680</v>
      </c>
      <c r="FN232" s="25">
        <v>0</v>
      </c>
      <c r="FO232" s="25">
        <v>0</v>
      </c>
      <c r="FP232" s="25">
        <v>0</v>
      </c>
      <c r="FQ232" s="75">
        <v>0</v>
      </c>
      <c r="FR232" s="28">
        <f t="shared" si="2951"/>
        <v>0</v>
      </c>
      <c r="FS232" s="39">
        <v>0</v>
      </c>
      <c r="FT232" s="39">
        <v>0</v>
      </c>
      <c r="FU232" s="39">
        <v>0</v>
      </c>
      <c r="FV232" s="39">
        <v>0</v>
      </c>
      <c r="FW232" s="39">
        <v>0</v>
      </c>
      <c r="FX232" s="39">
        <v>0</v>
      </c>
      <c r="FY232" s="39">
        <v>0</v>
      </c>
      <c r="FZ232" s="39">
        <v>0</v>
      </c>
      <c r="GA232" s="39">
        <v>0</v>
      </c>
      <c r="GB232" s="39">
        <v>0</v>
      </c>
      <c r="GC232" s="39">
        <v>0</v>
      </c>
      <c r="GD232" s="39">
        <v>0</v>
      </c>
      <c r="GE232" s="39">
        <v>0</v>
      </c>
      <c r="GF232" s="39">
        <v>0</v>
      </c>
      <c r="GG232" s="39">
        <v>0</v>
      </c>
      <c r="GH232" s="39">
        <v>0</v>
      </c>
      <c r="GI232" s="51">
        <v>0</v>
      </c>
      <c r="GJ232" s="51">
        <v>0</v>
      </c>
      <c r="GK232" s="51">
        <v>59348.227399999996</v>
      </c>
      <c r="GL232" s="51">
        <v>53971</v>
      </c>
      <c r="GM232" s="51">
        <v>87701.544800000003</v>
      </c>
      <c r="GN232" s="51">
        <v>125432.63</v>
      </c>
      <c r="GO232" s="51">
        <v>61529</v>
      </c>
      <c r="GP232" s="51">
        <v>60560</v>
      </c>
      <c r="GQ232" s="51">
        <v>71324</v>
      </c>
      <c r="GR232" s="51">
        <v>82073</v>
      </c>
      <c r="GS232" s="51">
        <v>60428</v>
      </c>
      <c r="GT232" s="51">
        <v>123905</v>
      </c>
      <c r="GU232" s="25">
        <v>96730</v>
      </c>
      <c r="GV232" s="25">
        <v>29576</v>
      </c>
      <c r="GW232" s="25">
        <v>0</v>
      </c>
      <c r="GX232" s="25">
        <v>0</v>
      </c>
      <c r="GY232" s="25">
        <v>0</v>
      </c>
      <c r="GZ232" s="25">
        <v>0</v>
      </c>
      <c r="HA232" s="25">
        <v>0</v>
      </c>
      <c r="HB232" s="25">
        <v>0</v>
      </c>
      <c r="HC232" s="75">
        <v>0</v>
      </c>
      <c r="HD232" s="75">
        <v>0</v>
      </c>
      <c r="HE232" s="75">
        <v>0</v>
      </c>
      <c r="HF232" s="75">
        <v>0</v>
      </c>
      <c r="HG232" s="75">
        <v>0</v>
      </c>
      <c r="HH232" s="75">
        <v>0</v>
      </c>
      <c r="HI232" s="75">
        <v>0</v>
      </c>
      <c r="HJ232" s="75">
        <v>0</v>
      </c>
      <c r="HK232" s="75">
        <v>0</v>
      </c>
      <c r="HL232" s="75">
        <v>0</v>
      </c>
      <c r="HM232" s="75">
        <v>0</v>
      </c>
      <c r="HN232" s="75">
        <v>0</v>
      </c>
      <c r="HO232" s="75">
        <v>0</v>
      </c>
      <c r="HP232" s="75">
        <v>0</v>
      </c>
      <c r="HQ232" s="75">
        <v>0</v>
      </c>
      <c r="HR232" s="75">
        <v>0</v>
      </c>
      <c r="HS232" s="51">
        <f t="shared" si="2470"/>
        <v>0</v>
      </c>
      <c r="HT232" s="51">
        <f t="shared" si="2471"/>
        <v>0</v>
      </c>
      <c r="HU232" s="51">
        <f t="shared" si="2472"/>
        <v>0</v>
      </c>
      <c r="HV232" s="51">
        <f t="shared" si="2473"/>
        <v>0</v>
      </c>
      <c r="HW232" s="51">
        <f t="shared" si="2474"/>
        <v>0</v>
      </c>
      <c r="HX232" s="51">
        <f t="shared" si="2475"/>
        <v>0</v>
      </c>
      <c r="HY232" s="51">
        <f t="shared" si="2476"/>
        <v>0</v>
      </c>
      <c r="HZ232" s="51">
        <f t="shared" si="2477"/>
        <v>0</v>
      </c>
      <c r="IA232" s="51">
        <f t="shared" si="2478"/>
        <v>0</v>
      </c>
      <c r="IB232" s="51">
        <f t="shared" si="2479"/>
        <v>0</v>
      </c>
      <c r="IC232" s="51">
        <f t="shared" si="2480"/>
        <v>0</v>
      </c>
      <c r="ID232" s="51">
        <f t="shared" si="2481"/>
        <v>0</v>
      </c>
      <c r="IE232" s="51">
        <f t="shared" si="2482"/>
        <v>0</v>
      </c>
      <c r="IF232" s="51">
        <f t="shared" si="2483"/>
        <v>0</v>
      </c>
      <c r="IG232" s="51">
        <f t="shared" si="2484"/>
        <v>0</v>
      </c>
      <c r="IH232" s="51">
        <f t="shared" si="2485"/>
        <v>0</v>
      </c>
      <c r="II232" s="51">
        <f t="shared" si="2486"/>
        <v>0</v>
      </c>
      <c r="IJ232" s="51">
        <f t="shared" si="2487"/>
        <v>0</v>
      </c>
      <c r="IK232" s="51">
        <f t="shared" si="2488"/>
        <v>59348.227399999996</v>
      </c>
      <c r="IL232" s="51">
        <f t="shared" si="2489"/>
        <v>53971</v>
      </c>
      <c r="IM232" s="51">
        <f t="shared" si="2490"/>
        <v>87701.544800000003</v>
      </c>
      <c r="IN232" s="51">
        <f t="shared" si="2491"/>
        <v>125432.63</v>
      </c>
      <c r="IO232" s="51">
        <f t="shared" si="2492"/>
        <v>61529</v>
      </c>
      <c r="IP232" s="51">
        <f t="shared" si="2493"/>
        <v>60560</v>
      </c>
      <c r="IQ232" s="51">
        <f t="shared" si="3335"/>
        <v>71324</v>
      </c>
      <c r="IR232" s="51">
        <f t="shared" si="3336"/>
        <v>82073</v>
      </c>
      <c r="IS232" s="51">
        <f t="shared" si="2914"/>
        <v>60428</v>
      </c>
      <c r="IT232" s="51">
        <f t="shared" si="2915"/>
        <v>123905</v>
      </c>
      <c r="IU232" s="51">
        <f t="shared" si="2342"/>
        <v>96730</v>
      </c>
      <c r="IV232" s="51">
        <f t="shared" si="2343"/>
        <v>74496</v>
      </c>
      <c r="IW232" s="51">
        <f t="shared" si="3655"/>
        <v>168450</v>
      </c>
      <c r="IX232" s="25">
        <f t="shared" si="3623"/>
        <v>168450</v>
      </c>
      <c r="IY232" s="25">
        <f t="shared" si="3327"/>
        <v>168450</v>
      </c>
      <c r="IZ232" s="25">
        <f t="shared" si="3328"/>
        <v>168450</v>
      </c>
      <c r="JA232" s="25">
        <f t="shared" si="3329"/>
        <v>168450</v>
      </c>
      <c r="JB232" s="25">
        <f t="shared" ref="JB232:JB273" si="3656">+FA232+HB232</f>
        <v>168450</v>
      </c>
      <c r="JC232" s="25">
        <f t="shared" ref="JC232:JC273" si="3657">+FB232+HC232</f>
        <v>168450</v>
      </c>
      <c r="JD232" s="25">
        <f t="shared" si="3035"/>
        <v>168450</v>
      </c>
      <c r="JE232" s="25">
        <f t="shared" si="3036"/>
        <v>168450</v>
      </c>
      <c r="JF232" s="25">
        <f t="shared" si="3333"/>
        <v>168450</v>
      </c>
      <c r="JG232" s="25">
        <f t="shared" si="3334"/>
        <v>168450</v>
      </c>
      <c r="JH232" s="25">
        <f t="shared" si="3330"/>
        <v>171445</v>
      </c>
      <c r="JI232" s="25">
        <f t="shared" si="3331"/>
        <v>179680</v>
      </c>
      <c r="JJ232" s="25">
        <f t="shared" si="3621"/>
        <v>179680</v>
      </c>
      <c r="JK232" s="25">
        <f t="shared" si="3622"/>
        <v>179680</v>
      </c>
      <c r="JL232" s="25">
        <f t="shared" si="3584"/>
        <v>179680</v>
      </c>
      <c r="JM232" s="25">
        <f t="shared" si="3585"/>
        <v>179680</v>
      </c>
      <c r="JN232" s="25">
        <f t="shared" si="3459"/>
        <v>179680</v>
      </c>
      <c r="JO232" s="25">
        <f t="shared" si="3460"/>
        <v>0</v>
      </c>
      <c r="JP232" s="25">
        <f t="shared" si="3461"/>
        <v>0</v>
      </c>
      <c r="JQ232" s="25">
        <f t="shared" si="3462"/>
        <v>0</v>
      </c>
      <c r="JR232" s="25">
        <f t="shared" si="3463"/>
        <v>0</v>
      </c>
      <c r="JS232" s="28">
        <f t="shared" si="2952"/>
        <v>0</v>
      </c>
      <c r="JT232" s="39">
        <f t="shared" si="3587"/>
        <v>0</v>
      </c>
      <c r="JU232" s="39">
        <f t="shared" si="3588"/>
        <v>0</v>
      </c>
      <c r="JV232" s="39">
        <f t="shared" si="3589"/>
        <v>0</v>
      </c>
      <c r="JW232" s="39">
        <f t="shared" si="3590"/>
        <v>0</v>
      </c>
      <c r="JX232" s="39">
        <f t="shared" si="3591"/>
        <v>0</v>
      </c>
      <c r="JY232" s="39">
        <f t="shared" si="3592"/>
        <v>0</v>
      </c>
      <c r="JZ232" s="39">
        <f t="shared" si="3593"/>
        <v>0</v>
      </c>
      <c r="KA232" s="39">
        <f t="shared" si="3594"/>
        <v>0</v>
      </c>
      <c r="KB232" s="39">
        <f t="shared" si="3595"/>
        <v>0</v>
      </c>
      <c r="KC232" s="39">
        <f t="shared" si="3596"/>
        <v>0</v>
      </c>
      <c r="KD232" s="39">
        <f t="shared" si="3597"/>
        <v>0</v>
      </c>
      <c r="KE232" s="39">
        <f t="shared" si="3598"/>
        <v>0</v>
      </c>
      <c r="KF232" s="39">
        <f t="shared" si="3599"/>
        <v>0</v>
      </c>
      <c r="KG232" s="39">
        <f t="shared" si="3600"/>
        <v>0</v>
      </c>
      <c r="KH232" s="30">
        <f t="shared" si="3601"/>
        <v>0</v>
      </c>
      <c r="KI232" s="30">
        <f t="shared" si="3602"/>
        <v>0</v>
      </c>
      <c r="KJ232" s="30">
        <f t="shared" si="3603"/>
        <v>0</v>
      </c>
      <c r="KK232" s="30">
        <f t="shared" si="3604"/>
        <v>0</v>
      </c>
      <c r="KL232" s="30">
        <f t="shared" si="3605"/>
        <v>26.423965894924308</v>
      </c>
      <c r="KM232" s="30">
        <f t="shared" si="3606"/>
        <v>24.029830810329475</v>
      </c>
      <c r="KN232" s="30">
        <f t="shared" si="3607"/>
        <v>39.047882813891363</v>
      </c>
      <c r="KO232" s="30">
        <f t="shared" si="3608"/>
        <v>55.847119323241323</v>
      </c>
      <c r="KP232" s="30">
        <f t="shared" si="3609"/>
        <v>27.394924309884239</v>
      </c>
      <c r="KQ232" s="30">
        <f t="shared" si="3610"/>
        <v>26.963490650044523</v>
      </c>
      <c r="KR232" s="30">
        <f t="shared" si="3611"/>
        <v>31.756010685663401</v>
      </c>
      <c r="KS232" s="30">
        <f t="shared" si="3612"/>
        <v>36.541852181656274</v>
      </c>
      <c r="KT232" s="30">
        <f t="shared" si="3613"/>
        <v>26.904719501335709</v>
      </c>
      <c r="KU232" s="30">
        <f t="shared" si="3614"/>
        <v>55.166963490650048</v>
      </c>
      <c r="KV232" s="30">
        <f t="shared" si="3615"/>
        <v>43.067675868210152</v>
      </c>
      <c r="KW232" s="30">
        <f t="shared" si="3616"/>
        <v>33.168299198575248</v>
      </c>
      <c r="KX232" s="30">
        <f t="shared" si="3617"/>
        <v>75</v>
      </c>
      <c r="KY232" s="30">
        <f t="shared" si="3618"/>
        <v>75</v>
      </c>
      <c r="KZ232" s="30">
        <f t="shared" si="3619"/>
        <v>75</v>
      </c>
      <c r="LA232" s="30">
        <f t="shared" si="3620"/>
        <v>75</v>
      </c>
      <c r="LB232" s="30">
        <f t="shared" si="3620"/>
        <v>75</v>
      </c>
      <c r="LC232" s="30">
        <f t="shared" si="3620"/>
        <v>75</v>
      </c>
      <c r="LD232" s="30">
        <f t="shared" si="3620"/>
        <v>75</v>
      </c>
      <c r="LE232" s="30">
        <f t="shared" si="3586"/>
        <v>75</v>
      </c>
      <c r="LF232" s="30">
        <f t="shared" si="3586"/>
        <v>75</v>
      </c>
      <c r="LG232" s="30">
        <f t="shared" si="3586"/>
        <v>75</v>
      </c>
      <c r="LH232" s="30">
        <f t="shared" si="3586"/>
        <v>75</v>
      </c>
      <c r="LI232" s="30">
        <f t="shared" si="3586"/>
        <v>76.333481745325017</v>
      </c>
      <c r="LJ232" s="30">
        <f t="shared" si="3586"/>
        <v>80</v>
      </c>
      <c r="LK232" s="30">
        <f t="shared" si="3586"/>
        <v>80</v>
      </c>
      <c r="LL232" s="30">
        <f t="shared" si="3586"/>
        <v>80</v>
      </c>
      <c r="LM232" s="30">
        <f t="shared" si="3586"/>
        <v>80</v>
      </c>
      <c r="LN232" s="30">
        <f t="shared" si="3586"/>
        <v>80</v>
      </c>
      <c r="LO232" s="30">
        <f t="shared" si="3586"/>
        <v>80</v>
      </c>
      <c r="LP232" s="30">
        <f t="shared" si="3586"/>
        <v>0</v>
      </c>
      <c r="LQ232" s="30">
        <f t="shared" si="3586"/>
        <v>0</v>
      </c>
      <c r="LR232" s="30">
        <f t="shared" si="3586"/>
        <v>0</v>
      </c>
      <c r="LS232" s="30">
        <f t="shared" si="3586"/>
        <v>0</v>
      </c>
      <c r="LT232" s="69">
        <f t="shared" si="2953"/>
        <v>0</v>
      </c>
      <c r="LU232" s="40">
        <f t="shared" si="2954"/>
        <v>0</v>
      </c>
      <c r="LV232" s="40">
        <f t="shared" si="2955"/>
        <v>0</v>
      </c>
    </row>
    <row r="233" spans="1:334" x14ac:dyDescent="0.25">
      <c r="A233" s="21">
        <f t="shared" si="3034"/>
        <v>232</v>
      </c>
      <c r="B233" s="22" t="s">
        <v>150</v>
      </c>
      <c r="C233" s="21" t="s">
        <v>646</v>
      </c>
      <c r="D233" s="22" t="s">
        <v>7</v>
      </c>
      <c r="E233" s="23" t="s">
        <v>1269</v>
      </c>
      <c r="F233" s="21" t="s">
        <v>1269</v>
      </c>
      <c r="G233" s="32" t="s">
        <v>151</v>
      </c>
      <c r="H233" s="24" t="s">
        <v>281</v>
      </c>
      <c r="I233" s="21" t="s">
        <v>197</v>
      </c>
      <c r="J233" s="94">
        <v>41297</v>
      </c>
      <c r="K233" s="94"/>
      <c r="L233" s="21" t="s">
        <v>275</v>
      </c>
      <c r="M233" s="51">
        <v>1081</v>
      </c>
      <c r="N233" s="51">
        <v>1805</v>
      </c>
      <c r="O233" s="26">
        <v>0.1</v>
      </c>
      <c r="P233" s="52">
        <v>1066070</v>
      </c>
      <c r="Q233" s="52">
        <v>1328908.4300000002</v>
      </c>
      <c r="R233" s="52">
        <v>1137730.1100000001</v>
      </c>
      <c r="S233" s="52">
        <v>864544.87999999989</v>
      </c>
      <c r="T233" s="51">
        <v>1443007.64</v>
      </c>
      <c r="U233" s="51">
        <v>1289687.49</v>
      </c>
      <c r="V233" s="51">
        <v>1834632</v>
      </c>
      <c r="W233" s="51">
        <v>1010862</v>
      </c>
      <c r="X233" s="51">
        <v>1000000</v>
      </c>
      <c r="Y233" s="51">
        <v>1129871.7999999996</v>
      </c>
      <c r="Z233" s="51">
        <v>866629.18</v>
      </c>
      <c r="AA233" s="51">
        <v>296253.84999999998</v>
      </c>
      <c r="AB233" s="51">
        <v>806764</v>
      </c>
      <c r="AC233" s="51">
        <v>828299.9</v>
      </c>
      <c r="AD233" s="51">
        <v>1192706.4099999999</v>
      </c>
      <c r="AE233" s="51">
        <v>1492268.45</v>
      </c>
      <c r="AF233" s="51">
        <v>1184768.33</v>
      </c>
      <c r="AG233" s="51">
        <v>892355.08</v>
      </c>
      <c r="AH233" s="51">
        <v>1633723.45</v>
      </c>
      <c r="AI233" s="51">
        <v>534426.1</v>
      </c>
      <c r="AJ233" s="51">
        <v>903658.54</v>
      </c>
      <c r="AK233" s="51">
        <v>291688.42</v>
      </c>
      <c r="AL233" s="51">
        <v>0</v>
      </c>
      <c r="AM233" s="51">
        <v>0</v>
      </c>
      <c r="AN233" s="51">
        <v>0</v>
      </c>
      <c r="AO233" s="51">
        <v>0</v>
      </c>
      <c r="AP233" s="51">
        <v>0</v>
      </c>
      <c r="AQ233" s="51">
        <v>0</v>
      </c>
      <c r="AR233" s="51">
        <v>0</v>
      </c>
      <c r="AS233" s="51">
        <v>0</v>
      </c>
      <c r="AT233" s="51">
        <v>0</v>
      </c>
      <c r="AU233" s="25">
        <v>0</v>
      </c>
      <c r="AV233" s="25">
        <v>0</v>
      </c>
      <c r="AW233" s="25">
        <v>0</v>
      </c>
      <c r="AX233" s="25">
        <v>0</v>
      </c>
      <c r="AY233" s="25">
        <v>0</v>
      </c>
      <c r="AZ233" s="25">
        <v>0</v>
      </c>
      <c r="BA233" s="25">
        <v>0</v>
      </c>
      <c r="BB233" s="25">
        <v>0</v>
      </c>
      <c r="BC233" s="25">
        <v>0</v>
      </c>
      <c r="BD233" s="75">
        <v>0</v>
      </c>
      <c r="BE233" s="75">
        <v>0</v>
      </c>
      <c r="BF233" s="75">
        <v>0</v>
      </c>
      <c r="BG233" s="75">
        <v>0</v>
      </c>
      <c r="BH233" s="75">
        <v>0</v>
      </c>
      <c r="BI233" s="75">
        <v>0</v>
      </c>
      <c r="BJ233" s="75">
        <v>0</v>
      </c>
      <c r="BK233" s="75">
        <v>0</v>
      </c>
      <c r="BL233" s="75">
        <v>0</v>
      </c>
      <c r="BM233" s="75">
        <v>0</v>
      </c>
      <c r="BN233" s="75">
        <v>0</v>
      </c>
      <c r="BO233" s="75">
        <v>0</v>
      </c>
      <c r="BP233" s="28">
        <f t="shared" si="2950"/>
        <v>0</v>
      </c>
      <c r="BQ233" s="29">
        <f t="shared" si="2596"/>
        <v>986.18871415356148</v>
      </c>
      <c r="BR233" s="29">
        <f t="shared" si="2597"/>
        <v>1229.3324976873266</v>
      </c>
      <c r="BS233" s="29">
        <f t="shared" si="2598"/>
        <v>1052.4792876965773</v>
      </c>
      <c r="BT233" s="29">
        <f t="shared" si="2599"/>
        <v>799.76399629972241</v>
      </c>
      <c r="BU233" s="29">
        <f t="shared" si="2600"/>
        <v>1334.8821831637372</v>
      </c>
      <c r="BV233" s="29">
        <f t="shared" si="2601"/>
        <v>1193.0504070305274</v>
      </c>
      <c r="BW233" s="29">
        <f t="shared" si="2602"/>
        <v>1697.1618871415355</v>
      </c>
      <c r="BX233" s="29">
        <f t="shared" si="2603"/>
        <v>935.11748381128587</v>
      </c>
      <c r="BY233" s="29">
        <f t="shared" si="2604"/>
        <v>925.06938020351527</v>
      </c>
      <c r="BZ233" s="29">
        <f t="shared" si="2605"/>
        <v>1045.2098057354299</v>
      </c>
      <c r="CA233" s="29">
        <f t="shared" si="2606"/>
        <v>801.69211840888067</v>
      </c>
      <c r="CB233" s="29">
        <f t="shared" si="2607"/>
        <v>274.05536540240519</v>
      </c>
      <c r="CC233" s="29">
        <f t="shared" si="2608"/>
        <v>746.31267345050878</v>
      </c>
      <c r="CD233" s="29">
        <f t="shared" si="2609"/>
        <v>766.23487511563371</v>
      </c>
      <c r="CE233" s="29">
        <f t="shared" si="2610"/>
        <v>1103.3361794634598</v>
      </c>
      <c r="CF233" s="29">
        <f t="shared" si="2611"/>
        <v>1380.4518501387604</v>
      </c>
      <c r="CG233" s="29">
        <f t="shared" si="2612"/>
        <v>1095.9929047178539</v>
      </c>
      <c r="CH233" s="29">
        <f t="shared" si="2613"/>
        <v>825.49036077705819</v>
      </c>
      <c r="CI233" s="29">
        <f t="shared" si="2614"/>
        <v>1511.3075393154486</v>
      </c>
      <c r="CJ233" s="29">
        <f t="shared" si="2615"/>
        <v>494.38122109158184</v>
      </c>
      <c r="CK233" s="29">
        <f t="shared" si="2616"/>
        <v>835.94684551341356</v>
      </c>
      <c r="CL233" s="29">
        <f t="shared" si="2617"/>
        <v>269.83202590194264</v>
      </c>
      <c r="CM233" s="29">
        <f t="shared" si="2618"/>
        <v>0</v>
      </c>
      <c r="CN233" s="29">
        <f t="shared" si="2619"/>
        <v>0</v>
      </c>
      <c r="CO233" s="29">
        <f t="shared" si="2620"/>
        <v>0</v>
      </c>
      <c r="CP233" s="29">
        <f t="shared" si="2621"/>
        <v>0</v>
      </c>
      <c r="CQ233" s="29">
        <f t="shared" si="2622"/>
        <v>0</v>
      </c>
      <c r="CR233" s="29">
        <f t="shared" si="2592"/>
        <v>0</v>
      </c>
      <c r="CS233" s="29">
        <f t="shared" si="2592"/>
        <v>0</v>
      </c>
      <c r="CT233" s="29">
        <f t="shared" si="2592"/>
        <v>0</v>
      </c>
      <c r="CU233" s="29">
        <f t="shared" si="2592"/>
        <v>0</v>
      </c>
      <c r="CV233" s="29">
        <f t="shared" si="2592"/>
        <v>0</v>
      </c>
      <c r="CW233" s="29">
        <f t="shared" si="2592"/>
        <v>0</v>
      </c>
      <c r="CX233" s="29">
        <f t="shared" si="2592"/>
        <v>0</v>
      </c>
      <c r="CY233" s="29">
        <f t="shared" si="2592"/>
        <v>0</v>
      </c>
      <c r="CZ233" s="29">
        <f t="shared" si="2592"/>
        <v>0</v>
      </c>
      <c r="DA233" s="29">
        <f t="shared" si="2592"/>
        <v>0</v>
      </c>
      <c r="DB233" s="29">
        <f t="shared" si="2592"/>
        <v>0</v>
      </c>
      <c r="DC233" s="29">
        <f t="shared" si="2592"/>
        <v>0</v>
      </c>
      <c r="DD233" s="29">
        <f t="shared" si="2592"/>
        <v>0</v>
      </c>
      <c r="DE233" s="29">
        <f t="shared" si="2624"/>
        <v>0</v>
      </c>
      <c r="DF233" s="29">
        <f t="shared" si="2625"/>
        <v>0</v>
      </c>
      <c r="DG233" s="29">
        <f t="shared" si="2626"/>
        <v>0</v>
      </c>
      <c r="DH233" s="29">
        <f t="shared" si="2627"/>
        <v>0</v>
      </c>
      <c r="DI233" s="29">
        <f t="shared" si="2628"/>
        <v>0</v>
      </c>
      <c r="DJ233" s="29">
        <f t="shared" si="2629"/>
        <v>0</v>
      </c>
      <c r="DK233" s="29">
        <f t="shared" si="2629"/>
        <v>0</v>
      </c>
      <c r="DL233" s="29">
        <f t="shared" si="2629"/>
        <v>0</v>
      </c>
      <c r="DM233" s="29">
        <f t="shared" si="2629"/>
        <v>0</v>
      </c>
      <c r="DN233" s="29">
        <f t="shared" si="2746"/>
        <v>0</v>
      </c>
      <c r="DO233" s="29">
        <f t="shared" si="2746"/>
        <v>0</v>
      </c>
      <c r="DP233" s="29">
        <f t="shared" si="2746"/>
        <v>0</v>
      </c>
      <c r="DQ233" s="105">
        <f t="shared" si="2630"/>
        <v>0</v>
      </c>
      <c r="DR233" s="51">
        <v>243675</v>
      </c>
      <c r="DS233" s="51">
        <v>243675</v>
      </c>
      <c r="DT233" s="51">
        <v>243675</v>
      </c>
      <c r="DU233" s="51">
        <v>243675</v>
      </c>
      <c r="DV233" s="51">
        <v>243675</v>
      </c>
      <c r="DW233" s="51">
        <v>243675</v>
      </c>
      <c r="DX233" s="51">
        <v>243675</v>
      </c>
      <c r="DY233" s="51">
        <v>243675</v>
      </c>
      <c r="DZ233" s="51">
        <v>243675</v>
      </c>
      <c r="EA233" s="51">
        <v>250895</v>
      </c>
      <c r="EB233" s="51">
        <v>270750</v>
      </c>
      <c r="EC233" s="51">
        <v>270750</v>
      </c>
      <c r="ED233" s="51">
        <v>270750</v>
      </c>
      <c r="EE233" s="51">
        <v>270750</v>
      </c>
      <c r="EF233" s="51">
        <v>270750</v>
      </c>
      <c r="EG233" s="51">
        <v>270750</v>
      </c>
      <c r="EH233" s="51">
        <v>270750</v>
      </c>
      <c r="EI233" s="51">
        <v>270750</v>
      </c>
      <c r="EJ233" s="51">
        <v>270750</v>
      </c>
      <c r="EK233" s="51">
        <v>270750</v>
      </c>
      <c r="EL233" s="51">
        <v>270750</v>
      </c>
      <c r="EM233" s="51">
        <v>277970</v>
      </c>
      <c r="EN233" s="51">
        <v>0</v>
      </c>
      <c r="EO233" s="51">
        <v>0</v>
      </c>
      <c r="EP233" s="25">
        <v>0</v>
      </c>
      <c r="EQ233" s="25">
        <v>0</v>
      </c>
      <c r="ER233" s="25">
        <v>0</v>
      </c>
      <c r="ES233" s="25">
        <v>0</v>
      </c>
      <c r="ET233" s="25">
        <v>0</v>
      </c>
      <c r="EU233" s="25">
        <v>0</v>
      </c>
      <c r="EV233" s="25">
        <v>0</v>
      </c>
      <c r="EW233" s="25">
        <v>0</v>
      </c>
      <c r="EX233" s="25">
        <v>0</v>
      </c>
      <c r="EY233" s="25">
        <v>0</v>
      </c>
      <c r="EZ233" s="25">
        <v>0</v>
      </c>
      <c r="FA233" s="25">
        <v>0</v>
      </c>
      <c r="FB233" s="25">
        <v>0</v>
      </c>
      <c r="FC233" s="25">
        <v>0</v>
      </c>
      <c r="FD233" s="25">
        <v>0</v>
      </c>
      <c r="FE233" s="25">
        <v>0</v>
      </c>
      <c r="FF233" s="25">
        <v>0</v>
      </c>
      <c r="FG233" s="25">
        <v>0</v>
      </c>
      <c r="FH233" s="25">
        <v>0</v>
      </c>
      <c r="FI233" s="25">
        <v>0</v>
      </c>
      <c r="FJ233" s="25">
        <v>0</v>
      </c>
      <c r="FK233" s="25">
        <v>0</v>
      </c>
      <c r="FL233" s="25">
        <v>0</v>
      </c>
      <c r="FM233" s="25">
        <v>0</v>
      </c>
      <c r="FN233" s="25">
        <v>0</v>
      </c>
      <c r="FO233" s="25">
        <v>0</v>
      </c>
      <c r="FP233" s="25">
        <v>0</v>
      </c>
      <c r="FQ233" s="75">
        <v>0</v>
      </c>
      <c r="FR233" s="28">
        <f t="shared" si="2951"/>
        <v>0</v>
      </c>
      <c r="FS233" s="51">
        <v>0</v>
      </c>
      <c r="FT233" s="51">
        <v>0</v>
      </c>
      <c r="FU233" s="51">
        <v>0</v>
      </c>
      <c r="FV233" s="51">
        <v>0</v>
      </c>
      <c r="FW233" s="51">
        <v>0</v>
      </c>
      <c r="FX233" s="51">
        <v>0</v>
      </c>
      <c r="FY233" s="51">
        <v>0</v>
      </c>
      <c r="FZ233" s="51">
        <v>0</v>
      </c>
      <c r="GA233" s="51">
        <v>0</v>
      </c>
      <c r="GB233" s="51">
        <v>0</v>
      </c>
      <c r="GC233" s="51">
        <v>0</v>
      </c>
      <c r="GD233" s="51">
        <v>0</v>
      </c>
      <c r="GE233" s="51">
        <v>0</v>
      </c>
      <c r="GF233" s="51">
        <v>0</v>
      </c>
      <c r="GG233" s="51">
        <v>0</v>
      </c>
      <c r="GH233" s="51">
        <v>0</v>
      </c>
      <c r="GI233" s="51">
        <v>0</v>
      </c>
      <c r="GJ233" s="51">
        <v>0</v>
      </c>
      <c r="GK233" s="51">
        <v>0</v>
      </c>
      <c r="GL233" s="51">
        <v>0</v>
      </c>
      <c r="GM233" s="51">
        <v>0</v>
      </c>
      <c r="GN233" s="51">
        <v>0</v>
      </c>
      <c r="GO233" s="51">
        <v>0</v>
      </c>
      <c r="GP233" s="51">
        <v>0</v>
      </c>
      <c r="GQ233" s="25">
        <v>0</v>
      </c>
      <c r="GR233" s="25">
        <v>0</v>
      </c>
      <c r="GS233" s="25">
        <v>0</v>
      </c>
      <c r="GT233" s="25">
        <v>0</v>
      </c>
      <c r="GU233" s="25">
        <v>0</v>
      </c>
      <c r="GV233" s="25">
        <v>0</v>
      </c>
      <c r="GW233" s="25">
        <v>0</v>
      </c>
      <c r="GX233" s="25">
        <v>0</v>
      </c>
      <c r="GY233" s="25">
        <v>0</v>
      </c>
      <c r="GZ233" s="25">
        <v>0</v>
      </c>
      <c r="HA233" s="25">
        <v>0</v>
      </c>
      <c r="HB233" s="25">
        <v>0</v>
      </c>
      <c r="HC233" s="75">
        <v>0</v>
      </c>
      <c r="HD233" s="75">
        <v>0</v>
      </c>
      <c r="HE233" s="75">
        <v>0</v>
      </c>
      <c r="HF233" s="75">
        <v>0</v>
      </c>
      <c r="HG233" s="75">
        <v>0</v>
      </c>
      <c r="HH233" s="75">
        <v>0</v>
      </c>
      <c r="HI233" s="75">
        <v>0</v>
      </c>
      <c r="HJ233" s="75">
        <v>0</v>
      </c>
      <c r="HK233" s="75">
        <v>0</v>
      </c>
      <c r="HL233" s="75">
        <v>0</v>
      </c>
      <c r="HM233" s="75">
        <v>0</v>
      </c>
      <c r="HN233" s="75">
        <v>0</v>
      </c>
      <c r="HO233" s="75">
        <v>0</v>
      </c>
      <c r="HP233" s="75">
        <v>0</v>
      </c>
      <c r="HQ233" s="75">
        <v>0</v>
      </c>
      <c r="HR233" s="75">
        <v>0</v>
      </c>
      <c r="HS233" s="51">
        <f t="shared" si="2470"/>
        <v>243675</v>
      </c>
      <c r="HT233" s="51">
        <f t="shared" si="2471"/>
        <v>243675</v>
      </c>
      <c r="HU233" s="51">
        <f t="shared" si="2472"/>
        <v>243675</v>
      </c>
      <c r="HV233" s="51">
        <f t="shared" si="2473"/>
        <v>243675</v>
      </c>
      <c r="HW233" s="51">
        <f t="shared" si="2474"/>
        <v>243675</v>
      </c>
      <c r="HX233" s="51">
        <f t="shared" si="2475"/>
        <v>243675</v>
      </c>
      <c r="HY233" s="51">
        <f t="shared" si="2476"/>
        <v>243675</v>
      </c>
      <c r="HZ233" s="51">
        <f t="shared" si="2477"/>
        <v>243675</v>
      </c>
      <c r="IA233" s="51">
        <f t="shared" si="2478"/>
        <v>243675</v>
      </c>
      <c r="IB233" s="51">
        <f t="shared" si="2479"/>
        <v>250895</v>
      </c>
      <c r="IC233" s="51">
        <f t="shared" si="2480"/>
        <v>270750</v>
      </c>
      <c r="ID233" s="51">
        <f t="shared" si="2481"/>
        <v>270750</v>
      </c>
      <c r="IE233" s="51">
        <f t="shared" si="2482"/>
        <v>270750</v>
      </c>
      <c r="IF233" s="51">
        <f t="shared" si="2483"/>
        <v>270750</v>
      </c>
      <c r="IG233" s="51">
        <f t="shared" si="2484"/>
        <v>270750</v>
      </c>
      <c r="IH233" s="51">
        <f t="shared" si="2485"/>
        <v>270750</v>
      </c>
      <c r="II233" s="51">
        <f t="shared" si="2486"/>
        <v>270750</v>
      </c>
      <c r="IJ233" s="51">
        <f t="shared" si="2487"/>
        <v>270750</v>
      </c>
      <c r="IK233" s="51">
        <f t="shared" si="2488"/>
        <v>270750</v>
      </c>
      <c r="IL233" s="51">
        <f t="shared" si="2489"/>
        <v>270750</v>
      </c>
      <c r="IM233" s="51">
        <f t="shared" si="2490"/>
        <v>270750</v>
      </c>
      <c r="IN233" s="51">
        <f t="shared" si="2491"/>
        <v>277970</v>
      </c>
      <c r="IO233" s="51">
        <f t="shared" si="2492"/>
        <v>0</v>
      </c>
      <c r="IP233" s="51">
        <f t="shared" si="2493"/>
        <v>0</v>
      </c>
      <c r="IQ233" s="51">
        <f t="shared" si="3335"/>
        <v>0</v>
      </c>
      <c r="IR233" s="51">
        <f t="shared" si="3336"/>
        <v>0</v>
      </c>
      <c r="IS233" s="51">
        <f t="shared" si="2914"/>
        <v>0</v>
      </c>
      <c r="IT233" s="51">
        <f t="shared" si="2915"/>
        <v>0</v>
      </c>
      <c r="IU233" s="51">
        <f t="shared" si="2342"/>
        <v>0</v>
      </c>
      <c r="IV233" s="51">
        <f t="shared" si="2343"/>
        <v>0</v>
      </c>
      <c r="IW233" s="51">
        <f t="shared" si="3655"/>
        <v>0</v>
      </c>
      <c r="IX233" s="25">
        <f t="shared" si="3623"/>
        <v>0</v>
      </c>
      <c r="IY233" s="25">
        <f t="shared" si="3327"/>
        <v>0</v>
      </c>
      <c r="IZ233" s="25">
        <f t="shared" si="3328"/>
        <v>0</v>
      </c>
      <c r="JA233" s="25">
        <f t="shared" si="3329"/>
        <v>0</v>
      </c>
      <c r="JB233" s="25">
        <f t="shared" si="3656"/>
        <v>0</v>
      </c>
      <c r="JC233" s="25">
        <f t="shared" si="3657"/>
        <v>0</v>
      </c>
      <c r="JD233" s="25">
        <f t="shared" si="3035"/>
        <v>0</v>
      </c>
      <c r="JE233" s="25">
        <f t="shared" si="3036"/>
        <v>0</v>
      </c>
      <c r="JF233" s="25">
        <f t="shared" si="3333"/>
        <v>0</v>
      </c>
      <c r="JG233" s="25">
        <f t="shared" si="3334"/>
        <v>0</v>
      </c>
      <c r="JH233" s="25">
        <f t="shared" si="3330"/>
        <v>0</v>
      </c>
      <c r="JI233" s="25">
        <f t="shared" si="3331"/>
        <v>0</v>
      </c>
      <c r="JJ233" s="25">
        <f t="shared" si="3621"/>
        <v>0</v>
      </c>
      <c r="JK233" s="25">
        <f t="shared" si="3622"/>
        <v>0</v>
      </c>
      <c r="JL233" s="25">
        <f t="shared" si="3584"/>
        <v>0</v>
      </c>
      <c r="JM233" s="25">
        <f t="shared" si="3585"/>
        <v>0</v>
      </c>
      <c r="JN233" s="25">
        <f t="shared" si="3459"/>
        <v>0</v>
      </c>
      <c r="JO233" s="25">
        <f t="shared" si="3460"/>
        <v>0</v>
      </c>
      <c r="JP233" s="25">
        <f t="shared" si="3461"/>
        <v>0</v>
      </c>
      <c r="JQ233" s="25">
        <f t="shared" si="3462"/>
        <v>0</v>
      </c>
      <c r="JR233" s="25">
        <f t="shared" si="3463"/>
        <v>0</v>
      </c>
      <c r="JS233" s="28">
        <f t="shared" si="2952"/>
        <v>0</v>
      </c>
      <c r="JT233" s="30">
        <f t="shared" si="3587"/>
        <v>135</v>
      </c>
      <c r="JU233" s="30">
        <f t="shared" si="3588"/>
        <v>135</v>
      </c>
      <c r="JV233" s="30">
        <f t="shared" si="3589"/>
        <v>135</v>
      </c>
      <c r="JW233" s="30">
        <f t="shared" si="3590"/>
        <v>135</v>
      </c>
      <c r="JX233" s="30">
        <f t="shared" si="3591"/>
        <v>135</v>
      </c>
      <c r="JY233" s="30">
        <f t="shared" si="3592"/>
        <v>135</v>
      </c>
      <c r="JZ233" s="30">
        <f t="shared" si="3593"/>
        <v>135</v>
      </c>
      <c r="KA233" s="30">
        <f t="shared" si="3594"/>
        <v>135</v>
      </c>
      <c r="KB233" s="30">
        <f t="shared" si="3595"/>
        <v>135</v>
      </c>
      <c r="KC233" s="30">
        <f t="shared" si="3596"/>
        <v>139</v>
      </c>
      <c r="KD233" s="30">
        <f t="shared" si="3597"/>
        <v>150</v>
      </c>
      <c r="KE233" s="30">
        <f t="shared" si="3598"/>
        <v>150</v>
      </c>
      <c r="KF233" s="30">
        <f t="shared" si="3599"/>
        <v>150</v>
      </c>
      <c r="KG233" s="30">
        <f t="shared" si="3600"/>
        <v>150</v>
      </c>
      <c r="KH233" s="30">
        <f t="shared" si="3601"/>
        <v>150</v>
      </c>
      <c r="KI233" s="30">
        <f t="shared" si="3602"/>
        <v>150</v>
      </c>
      <c r="KJ233" s="30">
        <f t="shared" si="3603"/>
        <v>150</v>
      </c>
      <c r="KK233" s="30">
        <f t="shared" si="3604"/>
        <v>150</v>
      </c>
      <c r="KL233" s="30">
        <f t="shared" si="3605"/>
        <v>150</v>
      </c>
      <c r="KM233" s="30">
        <f t="shared" si="3606"/>
        <v>150</v>
      </c>
      <c r="KN233" s="30">
        <f t="shared" si="3607"/>
        <v>150</v>
      </c>
      <c r="KO233" s="30">
        <f t="shared" si="3608"/>
        <v>154</v>
      </c>
      <c r="KP233" s="30">
        <f t="shared" si="3609"/>
        <v>0</v>
      </c>
      <c r="KQ233" s="30">
        <f t="shared" si="3610"/>
        <v>0</v>
      </c>
      <c r="KR233" s="30">
        <f t="shared" si="3611"/>
        <v>0</v>
      </c>
      <c r="KS233" s="30">
        <f t="shared" si="3612"/>
        <v>0</v>
      </c>
      <c r="KT233" s="30">
        <f t="shared" si="3613"/>
        <v>0</v>
      </c>
      <c r="KU233" s="30">
        <f t="shared" si="3614"/>
        <v>0</v>
      </c>
      <c r="KV233" s="30">
        <f t="shared" si="3615"/>
        <v>0</v>
      </c>
      <c r="KW233" s="30">
        <f t="shared" si="3616"/>
        <v>0</v>
      </c>
      <c r="KX233" s="30">
        <f t="shared" si="3617"/>
        <v>0</v>
      </c>
      <c r="KY233" s="30">
        <f t="shared" si="3618"/>
        <v>0</v>
      </c>
      <c r="KZ233" s="30">
        <f t="shared" si="3619"/>
        <v>0</v>
      </c>
      <c r="LA233" s="30">
        <f t="shared" si="3620"/>
        <v>0</v>
      </c>
      <c r="LB233" s="30">
        <f t="shared" si="3620"/>
        <v>0</v>
      </c>
      <c r="LC233" s="30">
        <f t="shared" si="3620"/>
        <v>0</v>
      </c>
      <c r="LD233" s="30">
        <f t="shared" si="3620"/>
        <v>0</v>
      </c>
      <c r="LE233" s="30">
        <f t="shared" si="3586"/>
        <v>0</v>
      </c>
      <c r="LF233" s="30">
        <f t="shared" si="3586"/>
        <v>0</v>
      </c>
      <c r="LG233" s="30">
        <f t="shared" si="3586"/>
        <v>0</v>
      </c>
      <c r="LH233" s="30">
        <f t="shared" si="3586"/>
        <v>0</v>
      </c>
      <c r="LI233" s="30">
        <f t="shared" si="3586"/>
        <v>0</v>
      </c>
      <c r="LJ233" s="30">
        <f t="shared" si="3586"/>
        <v>0</v>
      </c>
      <c r="LK233" s="30">
        <f t="shared" si="3586"/>
        <v>0</v>
      </c>
      <c r="LL233" s="30">
        <f t="shared" si="3586"/>
        <v>0</v>
      </c>
      <c r="LM233" s="30">
        <f t="shared" si="3586"/>
        <v>0</v>
      </c>
      <c r="LN233" s="30">
        <f t="shared" si="3586"/>
        <v>0</v>
      </c>
      <c r="LO233" s="30">
        <f t="shared" si="3586"/>
        <v>0</v>
      </c>
      <c r="LP233" s="30">
        <f t="shared" si="3586"/>
        <v>0</v>
      </c>
      <c r="LQ233" s="30">
        <f t="shared" si="3586"/>
        <v>0</v>
      </c>
      <c r="LR233" s="30">
        <f t="shared" si="3586"/>
        <v>0</v>
      </c>
      <c r="LS233" s="30">
        <f t="shared" si="3586"/>
        <v>0</v>
      </c>
      <c r="LT233" s="69">
        <f t="shared" si="2953"/>
        <v>0</v>
      </c>
      <c r="LU233" s="40">
        <f t="shared" si="2954"/>
        <v>0</v>
      </c>
      <c r="LV233" s="40">
        <f t="shared" si="2955"/>
        <v>0</v>
      </c>
    </row>
    <row r="234" spans="1:334" x14ac:dyDescent="0.25">
      <c r="A234" s="21">
        <f t="shared" si="3034"/>
        <v>233</v>
      </c>
      <c r="B234" s="22" t="s">
        <v>150</v>
      </c>
      <c r="C234" s="21" t="s">
        <v>646</v>
      </c>
      <c r="D234" s="22" t="s">
        <v>7</v>
      </c>
      <c r="E234" s="23" t="s">
        <v>950</v>
      </c>
      <c r="F234" s="21" t="s">
        <v>1201</v>
      </c>
      <c r="G234" s="23" t="s">
        <v>438</v>
      </c>
      <c r="H234" s="24" t="s">
        <v>281</v>
      </c>
      <c r="I234" s="21" t="s">
        <v>196</v>
      </c>
      <c r="J234" s="94">
        <v>42204</v>
      </c>
      <c r="K234" s="94">
        <v>43935</v>
      </c>
      <c r="L234" s="21" t="s">
        <v>275</v>
      </c>
      <c r="M234" s="51">
        <v>1081</v>
      </c>
      <c r="N234" s="51">
        <v>1805</v>
      </c>
      <c r="O234" s="26">
        <v>0.12</v>
      </c>
      <c r="P234" s="23"/>
      <c r="Q234" s="23"/>
      <c r="R234" s="23"/>
      <c r="S234" s="23"/>
      <c r="T234" s="23"/>
      <c r="U234" s="23"/>
      <c r="V234" s="23"/>
      <c r="W234" s="23"/>
      <c r="X234" s="23"/>
      <c r="Y234" s="39">
        <v>0</v>
      </c>
      <c r="Z234" s="39">
        <v>0</v>
      </c>
      <c r="AA234" s="23"/>
      <c r="AB234" s="23"/>
      <c r="AC234" s="23"/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9">
        <v>0</v>
      </c>
      <c r="AJ234" s="39">
        <v>0</v>
      </c>
      <c r="AK234" s="39">
        <v>0</v>
      </c>
      <c r="AL234" s="39">
        <v>0</v>
      </c>
      <c r="AM234" s="39">
        <v>0</v>
      </c>
      <c r="AN234" s="39">
        <v>0</v>
      </c>
      <c r="AO234" s="39">
        <v>0</v>
      </c>
      <c r="AP234" s="39">
        <v>0</v>
      </c>
      <c r="AQ234" s="39">
        <v>719000</v>
      </c>
      <c r="AR234" s="39">
        <v>1577106</v>
      </c>
      <c r="AS234" s="39">
        <v>1067784.54</v>
      </c>
      <c r="AT234" s="39">
        <v>1448927.87</v>
      </c>
      <c r="AU234" s="25">
        <v>1421215.4842478707</v>
      </c>
      <c r="AV234" s="25">
        <v>998132.99232553178</v>
      </c>
      <c r="AW234" s="25">
        <v>1737260.88</v>
      </c>
      <c r="AX234" s="25">
        <v>1376000</v>
      </c>
      <c r="AY234" s="25">
        <v>1926400</v>
      </c>
      <c r="AZ234" s="25">
        <v>1255130.3999999999</v>
      </c>
      <c r="BA234" s="25">
        <v>1311800.0628718256</v>
      </c>
      <c r="BB234" s="25">
        <v>875105.02</v>
      </c>
      <c r="BC234" s="25">
        <v>1063538.21</v>
      </c>
      <c r="BD234" s="75">
        <v>857683.64</v>
      </c>
      <c r="BE234" s="75">
        <v>1031864.36</v>
      </c>
      <c r="BF234" s="75">
        <v>1928461.89</v>
      </c>
      <c r="BG234" s="75">
        <v>791833.06</v>
      </c>
      <c r="BH234" s="75">
        <v>1315280.47</v>
      </c>
      <c r="BI234" s="75">
        <v>1370973.03</v>
      </c>
      <c r="BJ234" s="75">
        <v>981979.34</v>
      </c>
      <c r="BK234" s="75">
        <v>1331680.1100000001</v>
      </c>
      <c r="BL234" s="75">
        <v>1307118.93</v>
      </c>
      <c r="BM234" s="75">
        <v>1401648.59</v>
      </c>
      <c r="BN234" s="75">
        <v>1685959.01</v>
      </c>
      <c r="BO234" s="75">
        <v>1607670.46</v>
      </c>
      <c r="BP234" s="28">
        <f t="shared" si="2950"/>
        <v>1500599.2475000001</v>
      </c>
      <c r="BQ234" s="29">
        <f t="shared" si="2596"/>
        <v>0</v>
      </c>
      <c r="BR234" s="29">
        <f t="shared" si="2597"/>
        <v>0</v>
      </c>
      <c r="BS234" s="29">
        <f t="shared" si="2598"/>
        <v>0</v>
      </c>
      <c r="BT234" s="29">
        <f t="shared" si="2599"/>
        <v>0</v>
      </c>
      <c r="BU234" s="29">
        <f t="shared" si="2600"/>
        <v>0</v>
      </c>
      <c r="BV234" s="29">
        <f t="shared" si="2601"/>
        <v>0</v>
      </c>
      <c r="BW234" s="29">
        <f t="shared" si="2602"/>
        <v>0</v>
      </c>
      <c r="BX234" s="29">
        <f t="shared" si="2603"/>
        <v>0</v>
      </c>
      <c r="BY234" s="29">
        <f t="shared" si="2604"/>
        <v>0</v>
      </c>
      <c r="BZ234" s="29">
        <f t="shared" si="2605"/>
        <v>0</v>
      </c>
      <c r="CA234" s="29">
        <f t="shared" si="2606"/>
        <v>0</v>
      </c>
      <c r="CB234" s="29">
        <f t="shared" si="2607"/>
        <v>0</v>
      </c>
      <c r="CC234" s="29">
        <f t="shared" si="2608"/>
        <v>0</v>
      </c>
      <c r="CD234" s="29">
        <f t="shared" si="2609"/>
        <v>0</v>
      </c>
      <c r="CE234" s="29">
        <f t="shared" si="2610"/>
        <v>0</v>
      </c>
      <c r="CF234" s="29">
        <f t="shared" si="2611"/>
        <v>0</v>
      </c>
      <c r="CG234" s="29">
        <f t="shared" si="2612"/>
        <v>0</v>
      </c>
      <c r="CH234" s="29">
        <f t="shared" si="2613"/>
        <v>0</v>
      </c>
      <c r="CI234" s="29">
        <f t="shared" si="2614"/>
        <v>0</v>
      </c>
      <c r="CJ234" s="29">
        <f t="shared" si="2615"/>
        <v>0</v>
      </c>
      <c r="CK234" s="29">
        <f t="shared" si="2616"/>
        <v>0</v>
      </c>
      <c r="CL234" s="29">
        <f t="shared" si="2617"/>
        <v>0</v>
      </c>
      <c r="CM234" s="29">
        <f t="shared" si="2618"/>
        <v>0</v>
      </c>
      <c r="CN234" s="29">
        <f t="shared" si="2619"/>
        <v>0</v>
      </c>
      <c r="CO234" s="29">
        <f t="shared" si="2620"/>
        <v>0</v>
      </c>
      <c r="CP234" s="29">
        <f t="shared" si="2621"/>
        <v>0</v>
      </c>
      <c r="CQ234" s="29">
        <f t="shared" si="2622"/>
        <v>0</v>
      </c>
      <c r="CR234" s="29">
        <f t="shared" ref="CR234:DD253" si="3658">+AQ234/$M234</f>
        <v>665.12488436632748</v>
      </c>
      <c r="CS234" s="29">
        <f t="shared" si="3658"/>
        <v>1458.9324699352451</v>
      </c>
      <c r="CT234" s="29">
        <f t="shared" si="3658"/>
        <v>987.77478260869566</v>
      </c>
      <c r="CU234" s="29">
        <f t="shared" si="3658"/>
        <v>1340.3588066604996</v>
      </c>
      <c r="CV234" s="29">
        <f t="shared" si="3658"/>
        <v>1314.7229271488166</v>
      </c>
      <c r="CW234" s="29">
        <f t="shared" si="3658"/>
        <v>923.34226857125975</v>
      </c>
      <c r="CX234" s="29">
        <f t="shared" si="3658"/>
        <v>1607.0868455134134</v>
      </c>
      <c r="CY234" s="29">
        <f t="shared" si="3658"/>
        <v>1272.895467160037</v>
      </c>
      <c r="CZ234" s="29">
        <f t="shared" si="3658"/>
        <v>1782.0536540240519</v>
      </c>
      <c r="DA234" s="29">
        <f t="shared" si="3658"/>
        <v>1161.0827012025902</v>
      </c>
      <c r="DB234" s="29">
        <f t="shared" si="3658"/>
        <v>1213.5060711117721</v>
      </c>
      <c r="DC234" s="29">
        <f t="shared" si="3658"/>
        <v>809.53285846438484</v>
      </c>
      <c r="DD234" s="29">
        <f t="shared" si="3658"/>
        <v>983.84663274745606</v>
      </c>
      <c r="DE234" s="29">
        <f t="shared" si="2624"/>
        <v>793.41687326549493</v>
      </c>
      <c r="DF234" s="29">
        <f t="shared" si="2625"/>
        <v>954.54612395929689</v>
      </c>
      <c r="DG234" s="29">
        <f t="shared" si="2626"/>
        <v>1783.9610453283995</v>
      </c>
      <c r="DH234" s="29">
        <f t="shared" si="2627"/>
        <v>732.50051803885299</v>
      </c>
      <c r="DI234" s="29">
        <f t="shared" si="2628"/>
        <v>1216.7256891766883</v>
      </c>
      <c r="DJ234" s="29">
        <f t="shared" si="2629"/>
        <v>1268.2451711378353</v>
      </c>
      <c r="DK234" s="29">
        <f t="shared" si="2629"/>
        <v>908.3990194264569</v>
      </c>
      <c r="DL234" s="29">
        <f t="shared" si="2629"/>
        <v>1231.8964939870491</v>
      </c>
      <c r="DM234" s="29">
        <f t="shared" ref="DM234:DP249" si="3659">+BL234/$M234</f>
        <v>1209.175698427382</v>
      </c>
      <c r="DN234" s="29">
        <f t="shared" si="3659"/>
        <v>1296.6221924144311</v>
      </c>
      <c r="DO234" s="29">
        <f t="shared" si="3659"/>
        <v>1559.6290564292322</v>
      </c>
      <c r="DP234" s="29">
        <f t="shared" si="3659"/>
        <v>1487.2067160037002</v>
      </c>
      <c r="DQ234" s="105">
        <f t="shared" si="2630"/>
        <v>1388.1584158186865</v>
      </c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39"/>
      <c r="EH234" s="39"/>
      <c r="EI234" s="39"/>
      <c r="EJ234" s="51"/>
      <c r="EK234" s="51"/>
      <c r="EL234" s="51"/>
      <c r="EM234" s="51"/>
      <c r="EN234" s="51"/>
      <c r="EO234" s="51"/>
      <c r="EP234" s="25"/>
      <c r="EQ234" s="25"/>
      <c r="ER234" s="25"/>
      <c r="ES234" s="25">
        <v>306850</v>
      </c>
      <c r="ET234" s="25">
        <v>306850</v>
      </c>
      <c r="EU234" s="25">
        <v>306850</v>
      </c>
      <c r="EV234" s="25">
        <v>306850</v>
      </c>
      <c r="EW234" s="25">
        <v>306850</v>
      </c>
      <c r="EX234" s="25">
        <v>306850</v>
      </c>
      <c r="EY234" s="25">
        <v>306850</v>
      </c>
      <c r="EZ234" s="25">
        <v>306850</v>
      </c>
      <c r="FA234" s="25">
        <v>306850</v>
      </c>
      <c r="FB234" s="25">
        <v>306850</v>
      </c>
      <c r="FC234" s="25">
        <v>306850</v>
      </c>
      <c r="FD234" s="25">
        <v>306850</v>
      </c>
      <c r="FE234" s="25">
        <v>317078</v>
      </c>
      <c r="FF234" s="25">
        <v>324900</v>
      </c>
      <c r="FG234" s="25">
        <v>324900</v>
      </c>
      <c r="FH234" s="25">
        <v>324900</v>
      </c>
      <c r="FI234" s="25">
        <v>324900</v>
      </c>
      <c r="FJ234" s="25">
        <v>324900</v>
      </c>
      <c r="FK234" s="25">
        <v>324900</v>
      </c>
      <c r="FL234" s="25">
        <v>324900</v>
      </c>
      <c r="FM234" s="25">
        <v>324900</v>
      </c>
      <c r="FN234" s="25">
        <v>324900</v>
      </c>
      <c r="FO234" s="25">
        <v>324900</v>
      </c>
      <c r="FP234" s="25">
        <v>324900</v>
      </c>
      <c r="FQ234" s="75">
        <v>335128</v>
      </c>
      <c r="FR234" s="28">
        <f t="shared" si="2951"/>
        <v>327457</v>
      </c>
      <c r="FS234" s="51">
        <v>0</v>
      </c>
      <c r="FT234" s="51">
        <v>0</v>
      </c>
      <c r="FU234" s="51">
        <v>0</v>
      </c>
      <c r="FV234" s="51">
        <v>0</v>
      </c>
      <c r="FW234" s="51">
        <v>0</v>
      </c>
      <c r="FX234" s="51">
        <v>0</v>
      </c>
      <c r="FY234" s="51">
        <v>0</v>
      </c>
      <c r="FZ234" s="51">
        <v>0</v>
      </c>
      <c r="GA234" s="51">
        <v>0</v>
      </c>
      <c r="GB234" s="51">
        <v>0</v>
      </c>
      <c r="GC234" s="51">
        <v>0</v>
      </c>
      <c r="GD234" s="51">
        <v>0</v>
      </c>
      <c r="GE234" s="51">
        <v>0</v>
      </c>
      <c r="GF234" s="51">
        <v>0</v>
      </c>
      <c r="GG234" s="51">
        <v>0</v>
      </c>
      <c r="GH234" s="51">
        <v>0</v>
      </c>
      <c r="GI234" s="51">
        <v>0</v>
      </c>
      <c r="GJ234" s="51">
        <v>0</v>
      </c>
      <c r="GK234" s="51">
        <v>0</v>
      </c>
      <c r="GL234" s="51">
        <v>0</v>
      </c>
      <c r="GM234" s="51">
        <v>0</v>
      </c>
      <c r="GN234" s="51">
        <v>0</v>
      </c>
      <c r="GO234" s="51">
        <v>0</v>
      </c>
      <c r="GP234" s="51">
        <v>0</v>
      </c>
      <c r="GQ234" s="51">
        <v>0</v>
      </c>
      <c r="GR234" s="25">
        <v>0</v>
      </c>
      <c r="GS234" s="25">
        <v>0</v>
      </c>
      <c r="GT234" s="25">
        <v>0</v>
      </c>
      <c r="GU234" s="25">
        <v>0</v>
      </c>
      <c r="GV234" s="25">
        <v>0</v>
      </c>
      <c r="GW234" s="25">
        <v>0</v>
      </c>
      <c r="GX234" s="25">
        <v>0</v>
      </c>
      <c r="GY234" s="25">
        <v>0</v>
      </c>
      <c r="GZ234" s="25">
        <v>0</v>
      </c>
      <c r="HA234" s="25">
        <v>0</v>
      </c>
      <c r="HB234" s="25">
        <v>0</v>
      </c>
      <c r="HC234" s="75">
        <v>0</v>
      </c>
      <c r="HD234" s="75">
        <v>0</v>
      </c>
      <c r="HE234" s="75">
        <v>0</v>
      </c>
      <c r="HF234" s="75">
        <v>0</v>
      </c>
      <c r="HG234" s="75">
        <v>0</v>
      </c>
      <c r="HH234" s="75">
        <v>0</v>
      </c>
      <c r="HI234" s="75">
        <v>0</v>
      </c>
      <c r="HJ234" s="75">
        <v>0</v>
      </c>
      <c r="HK234" s="75">
        <v>0</v>
      </c>
      <c r="HL234" s="75">
        <v>0</v>
      </c>
      <c r="HM234" s="75">
        <v>0</v>
      </c>
      <c r="HN234" s="75">
        <v>0</v>
      </c>
      <c r="HO234" s="75">
        <v>0</v>
      </c>
      <c r="HP234" s="75">
        <v>0</v>
      </c>
      <c r="HQ234" s="75">
        <v>0</v>
      </c>
      <c r="HR234" s="75">
        <v>0</v>
      </c>
      <c r="HS234" s="51">
        <f t="shared" ref="HS234" si="3660">+DR234+FS234</f>
        <v>0</v>
      </c>
      <c r="HT234" s="51">
        <f t="shared" ref="HT234" si="3661">+DS234+FT234</f>
        <v>0</v>
      </c>
      <c r="HU234" s="51">
        <f t="shared" ref="HU234" si="3662">+DT234+FU234</f>
        <v>0</v>
      </c>
      <c r="HV234" s="51">
        <f t="shared" ref="HV234" si="3663">+DU234+FV234</f>
        <v>0</v>
      </c>
      <c r="HW234" s="51">
        <f t="shared" ref="HW234" si="3664">+DV234+FW234</f>
        <v>0</v>
      </c>
      <c r="HX234" s="51">
        <f t="shared" ref="HX234" si="3665">+DW234+FX234</f>
        <v>0</v>
      </c>
      <c r="HY234" s="51">
        <f t="shared" ref="HY234" si="3666">+DX234+FY234</f>
        <v>0</v>
      </c>
      <c r="HZ234" s="51">
        <f t="shared" ref="HZ234" si="3667">+DY234+FZ234</f>
        <v>0</v>
      </c>
      <c r="IA234" s="51">
        <f t="shared" ref="IA234" si="3668">+DZ234+GA234</f>
        <v>0</v>
      </c>
      <c r="IB234" s="51">
        <f t="shared" ref="IB234" si="3669">+EA234+GB234</f>
        <v>0</v>
      </c>
      <c r="IC234" s="51">
        <f t="shared" ref="IC234" si="3670">+EB234+GC234</f>
        <v>0</v>
      </c>
      <c r="ID234" s="51">
        <f t="shared" ref="ID234" si="3671">+EC234+GD234</f>
        <v>0</v>
      </c>
      <c r="IE234" s="51">
        <f t="shared" ref="IE234" si="3672">+ED234+GE234</f>
        <v>0</v>
      </c>
      <c r="IF234" s="51">
        <f t="shared" ref="IF234" si="3673">+EE234+GF234</f>
        <v>0</v>
      </c>
      <c r="IG234" s="51">
        <f t="shared" ref="IG234" si="3674">+EF234+GG234</f>
        <v>0</v>
      </c>
      <c r="IH234" s="51">
        <f t="shared" ref="IH234" si="3675">+EG234+GH234</f>
        <v>0</v>
      </c>
      <c r="II234" s="51">
        <f t="shared" ref="II234" si="3676">+EH234+GI234</f>
        <v>0</v>
      </c>
      <c r="IJ234" s="51">
        <f t="shared" ref="IJ234" si="3677">+EI234+GJ234</f>
        <v>0</v>
      </c>
      <c r="IK234" s="51">
        <f t="shared" ref="IK234" si="3678">+EJ234+GK234</f>
        <v>0</v>
      </c>
      <c r="IL234" s="51">
        <f t="shared" ref="IL234" si="3679">+EK234+GL234</f>
        <v>0</v>
      </c>
      <c r="IM234" s="51">
        <f t="shared" ref="IM234" si="3680">+EL234+GM234</f>
        <v>0</v>
      </c>
      <c r="IN234" s="51">
        <f t="shared" ref="IN234" si="3681">+EM234+GN234</f>
        <v>0</v>
      </c>
      <c r="IO234" s="51">
        <f t="shared" ref="IO234" si="3682">+EN234+GO234</f>
        <v>0</v>
      </c>
      <c r="IP234" s="51">
        <f t="shared" ref="IP234" si="3683">+EO234+GP234</f>
        <v>0</v>
      </c>
      <c r="IQ234" s="51">
        <f t="shared" ref="IQ234" si="3684">+EP234+GQ234</f>
        <v>0</v>
      </c>
      <c r="IR234" s="51">
        <f t="shared" ref="IR234" si="3685">+EQ234+GR234</f>
        <v>0</v>
      </c>
      <c r="IS234" s="51">
        <f t="shared" ref="IS234" si="3686">+ER234+GS234</f>
        <v>0</v>
      </c>
      <c r="IT234" s="51">
        <f>+ES234+GT234</f>
        <v>306850</v>
      </c>
      <c r="IU234" s="51">
        <f>+ET234+GU234</f>
        <v>306850</v>
      </c>
      <c r="IV234" s="51">
        <f>+EU234+GV234</f>
        <v>306850</v>
      </c>
      <c r="IW234" s="51">
        <f t="shared" si="3655"/>
        <v>306850</v>
      </c>
      <c r="IX234" s="25">
        <f t="shared" si="3623"/>
        <v>306850</v>
      </c>
      <c r="IY234" s="25">
        <f t="shared" si="3327"/>
        <v>306850</v>
      </c>
      <c r="IZ234" s="25">
        <f t="shared" si="3328"/>
        <v>306850</v>
      </c>
      <c r="JA234" s="25">
        <f t="shared" si="3329"/>
        <v>306850</v>
      </c>
      <c r="JB234" s="25">
        <f t="shared" si="3656"/>
        <v>306850</v>
      </c>
      <c r="JC234" s="25">
        <f t="shared" si="3657"/>
        <v>306850</v>
      </c>
      <c r="JD234" s="25">
        <f t="shared" si="3035"/>
        <v>306850</v>
      </c>
      <c r="JE234" s="25">
        <f t="shared" si="3036"/>
        <v>306850</v>
      </c>
      <c r="JF234" s="25">
        <f t="shared" si="3333"/>
        <v>317078</v>
      </c>
      <c r="JG234" s="25">
        <f t="shared" si="3334"/>
        <v>324900</v>
      </c>
      <c r="JH234" s="25">
        <f t="shared" si="3330"/>
        <v>324900</v>
      </c>
      <c r="JI234" s="25">
        <f t="shared" si="3331"/>
        <v>324900</v>
      </c>
      <c r="JJ234" s="25">
        <f t="shared" si="3621"/>
        <v>324900</v>
      </c>
      <c r="JK234" s="25">
        <f t="shared" si="3622"/>
        <v>324900</v>
      </c>
      <c r="JL234" s="25">
        <f t="shared" si="3584"/>
        <v>324900</v>
      </c>
      <c r="JM234" s="25">
        <f t="shared" si="3585"/>
        <v>324900</v>
      </c>
      <c r="JN234" s="25">
        <f t="shared" si="3459"/>
        <v>324900</v>
      </c>
      <c r="JO234" s="25">
        <f t="shared" si="3460"/>
        <v>324900</v>
      </c>
      <c r="JP234" s="25">
        <f t="shared" si="3461"/>
        <v>324900</v>
      </c>
      <c r="JQ234" s="25">
        <f t="shared" si="3462"/>
        <v>324900</v>
      </c>
      <c r="JR234" s="25">
        <f t="shared" si="3463"/>
        <v>335128</v>
      </c>
      <c r="JS234" s="28">
        <f t="shared" si="2952"/>
        <v>327457</v>
      </c>
      <c r="JT234" s="39">
        <f t="shared" si="3587"/>
        <v>0</v>
      </c>
      <c r="JU234" s="39">
        <f t="shared" si="3588"/>
        <v>0</v>
      </c>
      <c r="JV234" s="39">
        <f t="shared" si="3589"/>
        <v>0</v>
      </c>
      <c r="JW234" s="39">
        <f t="shared" si="3590"/>
        <v>0</v>
      </c>
      <c r="JX234" s="39">
        <f t="shared" si="3591"/>
        <v>0</v>
      </c>
      <c r="JY234" s="39">
        <f t="shared" si="3592"/>
        <v>0</v>
      </c>
      <c r="JZ234" s="39">
        <f t="shared" si="3593"/>
        <v>0</v>
      </c>
      <c r="KA234" s="39">
        <f t="shared" si="3594"/>
        <v>0</v>
      </c>
      <c r="KB234" s="39">
        <f t="shared" si="3595"/>
        <v>0</v>
      </c>
      <c r="KC234" s="39">
        <f t="shared" si="3596"/>
        <v>0</v>
      </c>
      <c r="KD234" s="39">
        <f t="shared" si="3597"/>
        <v>0</v>
      </c>
      <c r="KE234" s="39">
        <f t="shared" si="3598"/>
        <v>0</v>
      </c>
      <c r="KF234" s="39">
        <f t="shared" si="3599"/>
        <v>0</v>
      </c>
      <c r="KG234" s="39">
        <f t="shared" si="3600"/>
        <v>0</v>
      </c>
      <c r="KH234" s="30">
        <f t="shared" si="3601"/>
        <v>0</v>
      </c>
      <c r="KI234" s="30">
        <f t="shared" si="3602"/>
        <v>0</v>
      </c>
      <c r="KJ234" s="30">
        <f t="shared" si="3603"/>
        <v>0</v>
      </c>
      <c r="KK234" s="30">
        <f t="shared" si="3604"/>
        <v>0</v>
      </c>
      <c r="KL234" s="30">
        <f t="shared" si="3605"/>
        <v>0</v>
      </c>
      <c r="KM234" s="30">
        <f t="shared" si="3606"/>
        <v>0</v>
      </c>
      <c r="KN234" s="30">
        <f t="shared" si="3607"/>
        <v>0</v>
      </c>
      <c r="KO234" s="30">
        <f t="shared" si="3608"/>
        <v>0</v>
      </c>
      <c r="KP234" s="30">
        <f t="shared" si="3609"/>
        <v>0</v>
      </c>
      <c r="KQ234" s="30">
        <f t="shared" si="3610"/>
        <v>0</v>
      </c>
      <c r="KR234" s="30">
        <f t="shared" si="3611"/>
        <v>0</v>
      </c>
      <c r="KS234" s="30">
        <f t="shared" si="3612"/>
        <v>0</v>
      </c>
      <c r="KT234" s="30">
        <f t="shared" si="3613"/>
        <v>0</v>
      </c>
      <c r="KU234" s="30">
        <f t="shared" si="3614"/>
        <v>170</v>
      </c>
      <c r="KV234" s="30">
        <f t="shared" si="3615"/>
        <v>170</v>
      </c>
      <c r="KW234" s="30">
        <f t="shared" si="3616"/>
        <v>170</v>
      </c>
      <c r="KX234" s="30">
        <f t="shared" si="3617"/>
        <v>170</v>
      </c>
      <c r="KY234" s="30">
        <f t="shared" si="3618"/>
        <v>170</v>
      </c>
      <c r="KZ234" s="30">
        <f t="shared" si="3619"/>
        <v>170</v>
      </c>
      <c r="LA234" s="30">
        <f t="shared" si="3620"/>
        <v>170</v>
      </c>
      <c r="LB234" s="30">
        <f t="shared" si="3620"/>
        <v>170</v>
      </c>
      <c r="LC234" s="30">
        <f t="shared" si="3620"/>
        <v>170</v>
      </c>
      <c r="LD234" s="30">
        <f t="shared" si="3620"/>
        <v>170</v>
      </c>
      <c r="LE234" s="30">
        <f t="shared" si="3586"/>
        <v>170</v>
      </c>
      <c r="LF234" s="30">
        <f t="shared" si="3586"/>
        <v>170</v>
      </c>
      <c r="LG234" s="30">
        <f t="shared" si="3586"/>
        <v>175.66648199445984</v>
      </c>
      <c r="LH234" s="30">
        <f t="shared" si="3586"/>
        <v>180</v>
      </c>
      <c r="LI234" s="30">
        <f t="shared" si="3586"/>
        <v>180</v>
      </c>
      <c r="LJ234" s="30">
        <f t="shared" si="3586"/>
        <v>180</v>
      </c>
      <c r="LK234" s="30">
        <f t="shared" si="3586"/>
        <v>180</v>
      </c>
      <c r="LL234" s="30">
        <f t="shared" si="3586"/>
        <v>180</v>
      </c>
      <c r="LM234" s="30">
        <f t="shared" si="3586"/>
        <v>180</v>
      </c>
      <c r="LN234" s="30">
        <f t="shared" si="3586"/>
        <v>180</v>
      </c>
      <c r="LO234" s="30">
        <f t="shared" si="3586"/>
        <v>180</v>
      </c>
      <c r="LP234" s="30">
        <f t="shared" si="3586"/>
        <v>180</v>
      </c>
      <c r="LQ234" s="30">
        <f t="shared" si="3586"/>
        <v>180</v>
      </c>
      <c r="LR234" s="30">
        <f t="shared" si="3586"/>
        <v>180</v>
      </c>
      <c r="LS234" s="30">
        <f t="shared" si="3586"/>
        <v>185.66648199445984</v>
      </c>
      <c r="LT234" s="69">
        <f t="shared" si="2953"/>
        <v>181.41662049861498</v>
      </c>
      <c r="LU234" s="40">
        <f t="shared" si="2954"/>
        <v>185.66648199445984</v>
      </c>
      <c r="LV234" s="40">
        <f t="shared" si="2955"/>
        <v>0</v>
      </c>
    </row>
    <row r="235" spans="1:334" x14ac:dyDescent="0.25">
      <c r="A235" s="21">
        <f t="shared" si="3034"/>
        <v>234</v>
      </c>
      <c r="B235" s="22" t="s">
        <v>150</v>
      </c>
      <c r="C235" s="21" t="s">
        <v>647</v>
      </c>
      <c r="D235" s="22" t="s">
        <v>7</v>
      </c>
      <c r="E235" s="23" t="s">
        <v>951</v>
      </c>
      <c r="F235" s="21" t="s">
        <v>1202</v>
      </c>
      <c r="G235" s="23" t="s">
        <v>152</v>
      </c>
      <c r="H235" s="24" t="s">
        <v>281</v>
      </c>
      <c r="I235" s="21" t="s">
        <v>196</v>
      </c>
      <c r="J235" s="94">
        <v>41297</v>
      </c>
      <c r="K235" s="94">
        <v>43000</v>
      </c>
      <c r="L235" s="21" t="s">
        <v>275</v>
      </c>
      <c r="M235" s="51">
        <v>2242</v>
      </c>
      <c r="N235" s="51">
        <v>3744</v>
      </c>
      <c r="O235" s="26">
        <v>7.0000000000000007E-2</v>
      </c>
      <c r="P235" s="52">
        <v>2168288</v>
      </c>
      <c r="Q235" s="52">
        <v>2772020.8200000003</v>
      </c>
      <c r="R235" s="52">
        <v>385859.30000000005</v>
      </c>
      <c r="S235" s="52">
        <v>4283426.7500000009</v>
      </c>
      <c r="T235" s="51">
        <v>2997679.94</v>
      </c>
      <c r="U235" s="51">
        <v>2288414</v>
      </c>
      <c r="V235" s="51">
        <v>4127386.8400000008</v>
      </c>
      <c r="W235" s="51">
        <v>2365370</v>
      </c>
      <c r="X235" s="51">
        <v>3004028.91</v>
      </c>
      <c r="Y235" s="51">
        <v>5179309</v>
      </c>
      <c r="Z235" s="51">
        <v>2489091.29</v>
      </c>
      <c r="AA235" s="51">
        <v>3706199.439999999</v>
      </c>
      <c r="AB235" s="51">
        <v>3818753.3599999994</v>
      </c>
      <c r="AC235" s="51">
        <v>3760216.3600000003</v>
      </c>
      <c r="AD235" s="51">
        <v>7557590</v>
      </c>
      <c r="AE235" s="51">
        <v>6017527.7199999997</v>
      </c>
      <c r="AF235" s="51">
        <v>4771435</v>
      </c>
      <c r="AG235" s="51">
        <v>3524826</v>
      </c>
      <c r="AH235" s="51">
        <v>6074790.2199999997</v>
      </c>
      <c r="AI235" s="51">
        <v>4692440.7</v>
      </c>
      <c r="AJ235" s="51">
        <v>7158052</v>
      </c>
      <c r="AK235" s="51">
        <v>7157335</v>
      </c>
      <c r="AL235" s="51">
        <v>2625860</v>
      </c>
      <c r="AM235" s="51">
        <v>3157661.53</v>
      </c>
      <c r="AN235" s="51">
        <v>3343859.53</v>
      </c>
      <c r="AO235" s="51">
        <v>3571139</v>
      </c>
      <c r="AP235" s="51">
        <v>5820675.1399999997</v>
      </c>
      <c r="AQ235" s="51">
        <v>6547621</v>
      </c>
      <c r="AR235" s="51">
        <v>4438430</v>
      </c>
      <c r="AS235" s="51">
        <v>3186912</v>
      </c>
      <c r="AT235" s="51">
        <v>4624802.17</v>
      </c>
      <c r="AU235" s="25">
        <v>4290412.8124010675</v>
      </c>
      <c r="AV235" s="25">
        <v>3735735.0790977543</v>
      </c>
      <c r="AW235" s="25">
        <v>6687718</v>
      </c>
      <c r="AX235" s="25">
        <v>3844345.7497428721</v>
      </c>
      <c r="AY235" s="25">
        <v>3986728.9256592747</v>
      </c>
      <c r="AZ235" s="25">
        <v>3874438</v>
      </c>
      <c r="BA235" s="25">
        <v>4482411.009290088</v>
      </c>
      <c r="BB235" s="25">
        <v>6098793.5800000001</v>
      </c>
      <c r="BC235" s="25">
        <v>7401184</v>
      </c>
      <c r="BD235" s="75">
        <v>4186847</v>
      </c>
      <c r="BE235" s="75">
        <v>3840968</v>
      </c>
      <c r="BF235" s="75">
        <v>6053615</v>
      </c>
      <c r="BG235" s="75">
        <v>3401834</v>
      </c>
      <c r="BH235" s="75">
        <v>6808755</v>
      </c>
      <c r="BI235" s="75">
        <v>7125943.54</v>
      </c>
      <c r="BJ235" s="75">
        <v>3735901</v>
      </c>
      <c r="BK235" s="75">
        <v>3554752</v>
      </c>
      <c r="BL235" s="75">
        <v>4034284</v>
      </c>
      <c r="BM235" s="75">
        <v>4019942</v>
      </c>
      <c r="BN235" s="75">
        <v>6570205</v>
      </c>
      <c r="BO235" s="75">
        <v>7455815</v>
      </c>
      <c r="BP235" s="28">
        <f t="shared" si="2950"/>
        <v>5520061.5</v>
      </c>
      <c r="BQ235" s="29">
        <f t="shared" ref="BQ235:BQ302" si="3687">+P235/$M235</f>
        <v>967.12221231043713</v>
      </c>
      <c r="BR235" s="29">
        <f t="shared" ref="BR235:BR302" si="3688">+Q235/$M235</f>
        <v>1236.4053612845676</v>
      </c>
      <c r="BS235" s="29">
        <f t="shared" ref="BS235:BS302" si="3689">+R235/$M235</f>
        <v>172.10495093666373</v>
      </c>
      <c r="BT235" s="29">
        <f t="shared" ref="BT235:BT302" si="3690">+S235/$M235</f>
        <v>1910.5382471008033</v>
      </c>
      <c r="BU235" s="29">
        <f t="shared" ref="BU235:BU302" si="3691">+T235/$M235</f>
        <v>1337.0561730597681</v>
      </c>
      <c r="BV235" s="29">
        <f t="shared" ref="BV235:BV302" si="3692">+U235/$M235</f>
        <v>1020.7020517395183</v>
      </c>
      <c r="BW235" s="29">
        <f t="shared" ref="BW235:BW302" si="3693">+V235/$M235</f>
        <v>1840.9397145405892</v>
      </c>
      <c r="BX235" s="29">
        <f t="shared" ref="BX235:BX302" si="3694">+W235/$M235</f>
        <v>1055.0267618198038</v>
      </c>
      <c r="BY235" s="29">
        <f t="shared" ref="BY235:BY302" si="3695">+X235/$M235</f>
        <v>1339.8880062444248</v>
      </c>
      <c r="BZ235" s="29">
        <f t="shared" ref="BZ235:BZ302" si="3696">+Y235/$M235</f>
        <v>2310.1289027653879</v>
      </c>
      <c r="CA235" s="29">
        <f t="shared" ref="CA235:CA302" si="3697">+Z235/$M235</f>
        <v>1110.2102096342551</v>
      </c>
      <c r="CB235" s="29">
        <f t="shared" ref="CB235:CB302" si="3698">+AA235/$M235</f>
        <v>1653.0773595004455</v>
      </c>
      <c r="CC235" s="29">
        <f t="shared" ref="CC235:CC302" si="3699">+AB235/$M235</f>
        <v>1703.2798215878677</v>
      </c>
      <c r="CD235" s="29">
        <f t="shared" ref="CD235:CD302" si="3700">+AC235/$M235</f>
        <v>1677.1705441570027</v>
      </c>
      <c r="CE235" s="29">
        <f t="shared" ref="CE235:CE302" si="3701">+AD235/$M235</f>
        <v>3370.9143621766279</v>
      </c>
      <c r="CF235" s="29">
        <f t="shared" ref="CF235:CF302" si="3702">+AE235/$M235</f>
        <v>2683.9998751115077</v>
      </c>
      <c r="CG235" s="29">
        <f t="shared" ref="CG235:CG302" si="3703">+AF235/$M235</f>
        <v>2128.2047279214985</v>
      </c>
      <c r="CH235" s="29">
        <f t="shared" ref="CH235:CH302" si="3704">+AG235/$M235</f>
        <v>1572.1793041926851</v>
      </c>
      <c r="CI235" s="29">
        <f t="shared" ref="CI235:CI302" si="3705">+AH235/$M235</f>
        <v>2709.540686886708</v>
      </c>
      <c r="CJ235" s="29">
        <f t="shared" ref="CJ235:CJ302" si="3706">+AI235/$M235</f>
        <v>2092.9708742194471</v>
      </c>
      <c r="CK235" s="29">
        <f t="shared" ref="CK235:CK302" si="3707">+AJ235/$M235</f>
        <v>3192.708296164139</v>
      </c>
      <c r="CL235" s="29">
        <f t="shared" ref="CL235:CL302" si="3708">+AK235/$M235</f>
        <v>3192.3884924174845</v>
      </c>
      <c r="CM235" s="29">
        <f t="shared" ref="CM235:CM302" si="3709">+AL235/$M235</f>
        <v>1171.2132024977698</v>
      </c>
      <c r="CN235" s="29">
        <f t="shared" ref="CN235:CN302" si="3710">+AM235/$M235</f>
        <v>1408.4128144513827</v>
      </c>
      <c r="CO235" s="29">
        <f t="shared" ref="CO235:CO302" si="3711">+AN235/$M235</f>
        <v>1491.4627698483496</v>
      </c>
      <c r="CP235" s="29">
        <f t="shared" ref="CP235:CP302" si="3712">+AO235/$M235</f>
        <v>1592.836306868867</v>
      </c>
      <c r="CQ235" s="29">
        <f t="shared" ref="CQ235:CQ302" si="3713">+AP235/$M235</f>
        <v>2596.1976538804638</v>
      </c>
      <c r="CR235" s="29">
        <f t="shared" si="3658"/>
        <v>2920.4375557537915</v>
      </c>
      <c r="CS235" s="29">
        <f t="shared" si="3658"/>
        <v>1979.6743978590544</v>
      </c>
      <c r="CT235" s="29">
        <f t="shared" si="3658"/>
        <v>1421.4594112399643</v>
      </c>
      <c r="CU235" s="29">
        <f t="shared" si="3658"/>
        <v>2062.8020383586086</v>
      </c>
      <c r="CV235" s="29">
        <f t="shared" si="3658"/>
        <v>1913.6542428193877</v>
      </c>
      <c r="CW235" s="29">
        <f t="shared" si="3658"/>
        <v>1666.2511503558226</v>
      </c>
      <c r="CX235" s="29">
        <f t="shared" si="3658"/>
        <v>2982.9250669045496</v>
      </c>
      <c r="CY235" s="29">
        <f t="shared" si="3658"/>
        <v>1714.6948036319679</v>
      </c>
      <c r="CZ235" s="29">
        <f t="shared" si="3658"/>
        <v>1778.2020185813001</v>
      </c>
      <c r="DA235" s="29">
        <f t="shared" si="3658"/>
        <v>1728.1168599464763</v>
      </c>
      <c r="DB235" s="29">
        <f t="shared" si="3658"/>
        <v>1999.2912619491917</v>
      </c>
      <c r="DC235" s="29">
        <f t="shared" si="3658"/>
        <v>2720.2469134701159</v>
      </c>
      <c r="DD235" s="29">
        <f t="shared" si="3658"/>
        <v>3301.1525423728813</v>
      </c>
      <c r="DE235" s="29">
        <f t="shared" ref="DE235:DE302" si="3714">+BD235/$M235</f>
        <v>1867.4607493309545</v>
      </c>
      <c r="DF235" s="29">
        <f t="shared" ref="DF235:DF302" si="3715">+BE235/$M235</f>
        <v>1713.1882247992864</v>
      </c>
      <c r="DG235" s="29">
        <f t="shared" ref="DG235:DG302" si="3716">+BF235/$M235</f>
        <v>2700.0958965209634</v>
      </c>
      <c r="DH235" s="29">
        <f t="shared" ref="DH235:DH302" si="3717">+BG235/$M235</f>
        <v>1517.321141837645</v>
      </c>
      <c r="DI235" s="29">
        <f t="shared" ref="DI235:DI302" si="3718">+BH235/$M235</f>
        <v>3036.9112399643177</v>
      </c>
      <c r="DJ235" s="29">
        <f t="shared" ref="DJ235:DM302" si="3719">+BI235/$M235</f>
        <v>3178.3869491525425</v>
      </c>
      <c r="DK235" s="29">
        <f t="shared" si="3719"/>
        <v>1666.3251561106156</v>
      </c>
      <c r="DL235" s="29">
        <f t="shared" si="3719"/>
        <v>1585.5272078501339</v>
      </c>
      <c r="DM235" s="29">
        <f t="shared" si="3719"/>
        <v>1799.4130240856377</v>
      </c>
      <c r="DN235" s="29">
        <f t="shared" si="3659"/>
        <v>1793.0160570918822</v>
      </c>
      <c r="DO235" s="29">
        <f t="shared" si="3659"/>
        <v>2930.5107047279216</v>
      </c>
      <c r="DP235" s="29">
        <f t="shared" si="3659"/>
        <v>3325.519625334523</v>
      </c>
      <c r="DQ235" s="105">
        <f t="shared" ref="DQ235:DQ302" si="3720">+BP235/M235</f>
        <v>2462.1148528099911</v>
      </c>
      <c r="DR235" s="51">
        <v>280800</v>
      </c>
      <c r="DS235" s="51">
        <v>280800</v>
      </c>
      <c r="DT235" s="51">
        <v>280800</v>
      </c>
      <c r="DU235" s="51">
        <v>280800</v>
      </c>
      <c r="DV235" s="51">
        <v>280800</v>
      </c>
      <c r="DW235" s="51">
        <v>280800</v>
      </c>
      <c r="DX235" s="51">
        <v>280800</v>
      </c>
      <c r="DY235" s="51">
        <v>280800</v>
      </c>
      <c r="DZ235" s="51">
        <v>290784</v>
      </c>
      <c r="EA235" s="51">
        <v>318240</v>
      </c>
      <c r="EB235" s="51">
        <v>318240</v>
      </c>
      <c r="EC235" s="51">
        <v>318240</v>
      </c>
      <c r="ED235" s="51">
        <v>318240</v>
      </c>
      <c r="EE235" s="51">
        <v>318240</v>
      </c>
      <c r="EF235" s="51">
        <v>318240</v>
      </c>
      <c r="EG235" s="51">
        <v>318240</v>
      </c>
      <c r="EH235" s="51">
        <v>318240</v>
      </c>
      <c r="EI235" s="51">
        <v>318240</v>
      </c>
      <c r="EJ235" s="51">
        <v>318240</v>
      </c>
      <c r="EK235" s="51">
        <v>333216</v>
      </c>
      <c r="EL235" s="51">
        <v>374400</v>
      </c>
      <c r="EM235" s="51">
        <v>374400</v>
      </c>
      <c r="EN235" s="51">
        <v>374400</v>
      </c>
      <c r="EO235" s="51">
        <v>374400</v>
      </c>
      <c r="EP235" s="51">
        <v>374400</v>
      </c>
      <c r="EQ235" s="51">
        <v>374400</v>
      </c>
      <c r="ER235" s="51">
        <v>374400</v>
      </c>
      <c r="ES235" s="25">
        <v>374400</v>
      </c>
      <c r="ET235" s="25">
        <v>374400</v>
      </c>
      <c r="EU235" s="25">
        <v>374400</v>
      </c>
      <c r="EV235" s="25">
        <v>389376</v>
      </c>
      <c r="EW235" s="25">
        <v>430560</v>
      </c>
      <c r="EX235" s="25">
        <v>430560</v>
      </c>
      <c r="EY235" s="25">
        <v>430560</v>
      </c>
      <c r="EZ235" s="25">
        <v>430560</v>
      </c>
      <c r="FA235" s="25">
        <v>430560</v>
      </c>
      <c r="FB235" s="25">
        <v>430560</v>
      </c>
      <c r="FC235" s="25">
        <v>430560</v>
      </c>
      <c r="FD235" s="25">
        <v>430560</v>
      </c>
      <c r="FE235" s="25">
        <v>430560</v>
      </c>
      <c r="FF235" s="25">
        <v>430560</v>
      </c>
      <c r="FG235" s="25">
        <v>430560</v>
      </c>
      <c r="FH235" s="25">
        <v>430560</v>
      </c>
      <c r="FI235" s="25">
        <v>430560</v>
      </c>
      <c r="FJ235" s="25">
        <v>430560</v>
      </c>
      <c r="FK235" s="25">
        <v>430560</v>
      </c>
      <c r="FL235" s="25">
        <v>430560</v>
      </c>
      <c r="FM235" s="25">
        <v>430560</v>
      </c>
      <c r="FN235" s="25">
        <v>430560</v>
      </c>
      <c r="FO235" s="25">
        <v>430560</v>
      </c>
      <c r="FP235" s="25">
        <v>430560</v>
      </c>
      <c r="FQ235" s="75">
        <v>430560</v>
      </c>
      <c r="FR235" s="28">
        <f t="shared" si="2951"/>
        <v>430560</v>
      </c>
      <c r="FS235" s="51">
        <v>0</v>
      </c>
      <c r="FT235" s="51">
        <v>0</v>
      </c>
      <c r="FU235" s="51">
        <v>0</v>
      </c>
      <c r="FV235" s="51">
        <v>19040</v>
      </c>
      <c r="FW235" s="51">
        <v>0</v>
      </c>
      <c r="FX235" s="51">
        <v>0</v>
      </c>
      <c r="FY235" s="51">
        <v>8117</v>
      </c>
      <c r="FZ235" s="51">
        <v>0</v>
      </c>
      <c r="GA235" s="51">
        <v>0</v>
      </c>
      <c r="GB235" s="51">
        <v>44326</v>
      </c>
      <c r="GC235" s="51">
        <v>0</v>
      </c>
      <c r="GD235" s="51">
        <v>0</v>
      </c>
      <c r="GE235" s="51">
        <v>0</v>
      </c>
      <c r="GF235" s="51">
        <v>0</v>
      </c>
      <c r="GG235" s="51">
        <v>210791.30000000005</v>
      </c>
      <c r="GH235" s="51">
        <v>102986.94040000002</v>
      </c>
      <c r="GI235" s="51">
        <v>15760.450000000012</v>
      </c>
      <c r="GJ235" s="51">
        <v>0</v>
      </c>
      <c r="GK235" s="51">
        <v>106358.51000000007</v>
      </c>
      <c r="GL235" s="51">
        <v>0</v>
      </c>
      <c r="GM235" s="51">
        <v>126663.64000000007</v>
      </c>
      <c r="GN235" s="51">
        <v>126613.45000000007</v>
      </c>
      <c r="GO235" s="51">
        <v>0</v>
      </c>
      <c r="GP235" s="51">
        <v>0</v>
      </c>
      <c r="GQ235" s="25">
        <v>0</v>
      </c>
      <c r="GR235" s="25">
        <v>0</v>
      </c>
      <c r="GS235" s="25">
        <v>0</v>
      </c>
      <c r="GT235" s="25">
        <v>83933</v>
      </c>
      <c r="GU235" s="25">
        <v>0</v>
      </c>
      <c r="GV235" s="25">
        <v>0</v>
      </c>
      <c r="GW235" s="25">
        <v>0</v>
      </c>
      <c r="GX235" s="25">
        <v>0</v>
      </c>
      <c r="GY235" s="25">
        <v>0</v>
      </c>
      <c r="GZ235" s="25">
        <v>37580</v>
      </c>
      <c r="HA235" s="25">
        <v>0</v>
      </c>
      <c r="HB235" s="25">
        <v>0</v>
      </c>
      <c r="HC235" s="75">
        <v>0</v>
      </c>
      <c r="HD235" s="75">
        <v>0</v>
      </c>
      <c r="HE235" s="75">
        <v>0</v>
      </c>
      <c r="HF235" s="75">
        <v>87523</v>
      </c>
      <c r="HG235" s="75">
        <v>0</v>
      </c>
      <c r="HH235" s="75">
        <v>0</v>
      </c>
      <c r="HI235" s="75">
        <v>0</v>
      </c>
      <c r="HJ235" s="75">
        <v>0</v>
      </c>
      <c r="HK235" s="75">
        <v>46053</v>
      </c>
      <c r="HL235" s="75">
        <v>70094</v>
      </c>
      <c r="HM235" s="75">
        <v>0</v>
      </c>
      <c r="HN235" s="75">
        <v>0</v>
      </c>
      <c r="HO235" s="75">
        <v>0</v>
      </c>
      <c r="HP235" s="75">
        <v>0</v>
      </c>
      <c r="HQ235" s="75">
        <v>29354</v>
      </c>
      <c r="HR235" s="75">
        <v>86665</v>
      </c>
      <c r="HS235" s="51">
        <f t="shared" si="2470"/>
        <v>280800</v>
      </c>
      <c r="HT235" s="51">
        <f t="shared" si="2471"/>
        <v>280800</v>
      </c>
      <c r="HU235" s="51">
        <f t="shared" si="2472"/>
        <v>280800</v>
      </c>
      <c r="HV235" s="51">
        <f t="shared" si="2473"/>
        <v>299840</v>
      </c>
      <c r="HW235" s="51">
        <f t="shared" si="2474"/>
        <v>280800</v>
      </c>
      <c r="HX235" s="51">
        <f t="shared" si="2475"/>
        <v>280800</v>
      </c>
      <c r="HY235" s="51">
        <f t="shared" si="2476"/>
        <v>288917</v>
      </c>
      <c r="HZ235" s="51">
        <f t="shared" si="2477"/>
        <v>280800</v>
      </c>
      <c r="IA235" s="51">
        <f t="shared" si="2478"/>
        <v>290784</v>
      </c>
      <c r="IB235" s="51">
        <f t="shared" si="2479"/>
        <v>362566</v>
      </c>
      <c r="IC235" s="51">
        <f t="shared" si="2480"/>
        <v>318240</v>
      </c>
      <c r="ID235" s="51">
        <f t="shared" si="2481"/>
        <v>318240</v>
      </c>
      <c r="IE235" s="51">
        <f t="shared" si="2482"/>
        <v>318240</v>
      </c>
      <c r="IF235" s="51">
        <f t="shared" si="2483"/>
        <v>318240</v>
      </c>
      <c r="IG235" s="51">
        <f t="shared" si="2484"/>
        <v>529031.30000000005</v>
      </c>
      <c r="IH235" s="51">
        <f t="shared" si="2485"/>
        <v>421226.94040000002</v>
      </c>
      <c r="II235" s="51">
        <f t="shared" si="2486"/>
        <v>334000.45</v>
      </c>
      <c r="IJ235" s="51">
        <f t="shared" si="2487"/>
        <v>318240</v>
      </c>
      <c r="IK235" s="51">
        <f t="shared" si="2488"/>
        <v>424598.51000000007</v>
      </c>
      <c r="IL235" s="51">
        <f t="shared" si="2489"/>
        <v>333216</v>
      </c>
      <c r="IM235" s="51">
        <f t="shared" si="2490"/>
        <v>501063.64000000007</v>
      </c>
      <c r="IN235" s="51">
        <f t="shared" si="2491"/>
        <v>501013.45000000007</v>
      </c>
      <c r="IO235" s="51">
        <f t="shared" si="2492"/>
        <v>374400</v>
      </c>
      <c r="IP235" s="51">
        <f t="shared" si="2493"/>
        <v>374400</v>
      </c>
      <c r="IQ235" s="51">
        <f t="shared" si="3335"/>
        <v>374400</v>
      </c>
      <c r="IR235" s="51">
        <f t="shared" si="3336"/>
        <v>374400</v>
      </c>
      <c r="IS235" s="51">
        <f t="shared" si="2914"/>
        <v>374400</v>
      </c>
      <c r="IT235" s="51">
        <f t="shared" si="2915"/>
        <v>458333</v>
      </c>
      <c r="IU235" s="51">
        <f t="shared" ref="IU235:IU310" si="3721">+ET235+GU235</f>
        <v>374400</v>
      </c>
      <c r="IV235" s="51">
        <f t="shared" ref="IV235:IV310" si="3722">+EU235+GV235</f>
        <v>374400</v>
      </c>
      <c r="IW235" s="51">
        <f t="shared" si="3655"/>
        <v>389376</v>
      </c>
      <c r="IX235" s="25">
        <f t="shared" si="3623"/>
        <v>430560</v>
      </c>
      <c r="IY235" s="25">
        <f t="shared" si="3327"/>
        <v>430560</v>
      </c>
      <c r="IZ235" s="25">
        <f t="shared" si="3328"/>
        <v>468140</v>
      </c>
      <c r="JA235" s="25">
        <f t="shared" si="3329"/>
        <v>430560</v>
      </c>
      <c r="JB235" s="25">
        <f t="shared" si="3656"/>
        <v>430560</v>
      </c>
      <c r="JC235" s="25">
        <f t="shared" si="3657"/>
        <v>430560</v>
      </c>
      <c r="JD235" s="25">
        <f t="shared" si="3035"/>
        <v>430560</v>
      </c>
      <c r="JE235" s="25">
        <f t="shared" si="3036"/>
        <v>430560</v>
      </c>
      <c r="JF235" s="25">
        <f t="shared" si="3333"/>
        <v>518083</v>
      </c>
      <c r="JG235" s="25">
        <f t="shared" si="3334"/>
        <v>430560</v>
      </c>
      <c r="JH235" s="25">
        <f t="shared" si="3330"/>
        <v>430560</v>
      </c>
      <c r="JI235" s="25">
        <f t="shared" si="3331"/>
        <v>430560</v>
      </c>
      <c r="JJ235" s="25">
        <f t="shared" si="3621"/>
        <v>430560</v>
      </c>
      <c r="JK235" s="25">
        <f t="shared" si="3622"/>
        <v>476613</v>
      </c>
      <c r="JL235" s="25">
        <f t="shared" si="3584"/>
        <v>500654</v>
      </c>
      <c r="JM235" s="25">
        <f t="shared" si="3585"/>
        <v>430560</v>
      </c>
      <c r="JN235" s="25">
        <f t="shared" si="3459"/>
        <v>430560</v>
      </c>
      <c r="JO235" s="25">
        <f t="shared" si="3460"/>
        <v>430560</v>
      </c>
      <c r="JP235" s="25">
        <f t="shared" si="3461"/>
        <v>430560</v>
      </c>
      <c r="JQ235" s="25">
        <f t="shared" si="3462"/>
        <v>459914</v>
      </c>
      <c r="JR235" s="25">
        <f t="shared" si="3463"/>
        <v>517225</v>
      </c>
      <c r="JS235" s="28">
        <f t="shared" si="2952"/>
        <v>459564.75</v>
      </c>
      <c r="JT235" s="30">
        <f t="shared" si="3587"/>
        <v>75</v>
      </c>
      <c r="JU235" s="30">
        <f t="shared" si="3588"/>
        <v>75</v>
      </c>
      <c r="JV235" s="30">
        <f t="shared" si="3589"/>
        <v>75</v>
      </c>
      <c r="JW235" s="30">
        <f t="shared" si="3590"/>
        <v>80.085470085470092</v>
      </c>
      <c r="JX235" s="30">
        <f t="shared" si="3591"/>
        <v>75</v>
      </c>
      <c r="JY235" s="30">
        <f t="shared" si="3592"/>
        <v>75</v>
      </c>
      <c r="JZ235" s="30">
        <f t="shared" si="3593"/>
        <v>77.168002136752136</v>
      </c>
      <c r="KA235" s="30">
        <f t="shared" si="3594"/>
        <v>75</v>
      </c>
      <c r="KB235" s="30">
        <f t="shared" si="3595"/>
        <v>77.666666666666671</v>
      </c>
      <c r="KC235" s="30">
        <f t="shared" si="3596"/>
        <v>96.839209401709397</v>
      </c>
      <c r="KD235" s="30">
        <f t="shared" si="3597"/>
        <v>85</v>
      </c>
      <c r="KE235" s="30">
        <f t="shared" si="3598"/>
        <v>85</v>
      </c>
      <c r="KF235" s="30">
        <f t="shared" si="3599"/>
        <v>85</v>
      </c>
      <c r="KG235" s="30">
        <f t="shared" si="3600"/>
        <v>85</v>
      </c>
      <c r="KH235" s="30">
        <f t="shared" si="3601"/>
        <v>141.30109508547011</v>
      </c>
      <c r="KI235" s="30">
        <f t="shared" si="3602"/>
        <v>112.50719561965812</v>
      </c>
      <c r="KJ235" s="30">
        <f t="shared" si="3603"/>
        <v>89.209521901709408</v>
      </c>
      <c r="KK235" s="30">
        <f t="shared" si="3604"/>
        <v>85</v>
      </c>
      <c r="KL235" s="30">
        <f t="shared" si="3605"/>
        <v>113.4077216880342</v>
      </c>
      <c r="KM235" s="30">
        <f t="shared" si="3606"/>
        <v>89</v>
      </c>
      <c r="KN235" s="30">
        <f t="shared" si="3607"/>
        <v>133.83110042735044</v>
      </c>
      <c r="KO235" s="30">
        <f t="shared" si="3608"/>
        <v>133.81769497863249</v>
      </c>
      <c r="KP235" s="30">
        <f t="shared" si="3609"/>
        <v>100</v>
      </c>
      <c r="KQ235" s="30">
        <f t="shared" si="3610"/>
        <v>100</v>
      </c>
      <c r="KR235" s="30">
        <f t="shared" si="3611"/>
        <v>100</v>
      </c>
      <c r="KS235" s="30">
        <f t="shared" si="3612"/>
        <v>100</v>
      </c>
      <c r="KT235" s="30">
        <f t="shared" si="3613"/>
        <v>100</v>
      </c>
      <c r="KU235" s="30">
        <f t="shared" si="3614"/>
        <v>122.41800213675214</v>
      </c>
      <c r="KV235" s="30">
        <f t="shared" si="3615"/>
        <v>100</v>
      </c>
      <c r="KW235" s="30">
        <f t="shared" si="3616"/>
        <v>100</v>
      </c>
      <c r="KX235" s="30">
        <f t="shared" si="3617"/>
        <v>104</v>
      </c>
      <c r="KY235" s="30">
        <f t="shared" si="3618"/>
        <v>115</v>
      </c>
      <c r="KZ235" s="30">
        <f t="shared" si="3619"/>
        <v>115</v>
      </c>
      <c r="LA235" s="30">
        <f t="shared" si="3620"/>
        <v>125.03739316239316</v>
      </c>
      <c r="LB235" s="30">
        <f t="shared" si="3620"/>
        <v>115</v>
      </c>
      <c r="LC235" s="30">
        <f t="shared" si="3620"/>
        <v>115</v>
      </c>
      <c r="LD235" s="30">
        <f t="shared" si="3620"/>
        <v>115</v>
      </c>
      <c r="LE235" s="30">
        <f t="shared" si="3586"/>
        <v>115</v>
      </c>
      <c r="LF235" s="30">
        <f t="shared" si="3586"/>
        <v>115</v>
      </c>
      <c r="LG235" s="30">
        <f t="shared" si="3586"/>
        <v>138.37686965811966</v>
      </c>
      <c r="LH235" s="30">
        <f t="shared" si="3586"/>
        <v>115</v>
      </c>
      <c r="LI235" s="30">
        <f t="shared" si="3586"/>
        <v>115</v>
      </c>
      <c r="LJ235" s="30">
        <f t="shared" si="3586"/>
        <v>115</v>
      </c>
      <c r="LK235" s="30">
        <f t="shared" si="3586"/>
        <v>115</v>
      </c>
      <c r="LL235" s="30">
        <f t="shared" si="3586"/>
        <v>127.30048076923077</v>
      </c>
      <c r="LM235" s="30">
        <f t="shared" si="3586"/>
        <v>133.72168803418805</v>
      </c>
      <c r="LN235" s="30">
        <f t="shared" si="3586"/>
        <v>115</v>
      </c>
      <c r="LO235" s="30">
        <f t="shared" si="3586"/>
        <v>115</v>
      </c>
      <c r="LP235" s="30">
        <f t="shared" si="3586"/>
        <v>115</v>
      </c>
      <c r="LQ235" s="30">
        <f t="shared" si="3586"/>
        <v>115</v>
      </c>
      <c r="LR235" s="30">
        <f t="shared" si="3586"/>
        <v>122.84027777777777</v>
      </c>
      <c r="LS235" s="30">
        <f t="shared" si="3586"/>
        <v>138.147702991453</v>
      </c>
      <c r="LT235" s="69">
        <f t="shared" si="2953"/>
        <v>122.74699519230769</v>
      </c>
      <c r="LU235" s="40">
        <f t="shared" si="2954"/>
        <v>115</v>
      </c>
      <c r="LV235" s="40">
        <f t="shared" si="2955"/>
        <v>23.147702991452991</v>
      </c>
    </row>
    <row r="236" spans="1:334" x14ac:dyDescent="0.25">
      <c r="A236" s="21">
        <f t="shared" si="3034"/>
        <v>235</v>
      </c>
      <c r="B236" s="22" t="s">
        <v>150</v>
      </c>
      <c r="C236" s="21" t="s">
        <v>648</v>
      </c>
      <c r="D236" s="22" t="s">
        <v>63</v>
      </c>
      <c r="E236" s="23"/>
      <c r="F236" s="21" t="s">
        <v>1086</v>
      </c>
      <c r="G236" s="32" t="s">
        <v>231</v>
      </c>
      <c r="H236" s="24" t="s">
        <v>281</v>
      </c>
      <c r="I236" s="21" t="s">
        <v>197</v>
      </c>
      <c r="J236" s="94">
        <v>41340</v>
      </c>
      <c r="K236" s="94"/>
      <c r="L236" s="21" t="s">
        <v>275</v>
      </c>
      <c r="M236" s="51">
        <v>7403</v>
      </c>
      <c r="N236" s="51">
        <v>11401</v>
      </c>
      <c r="O236" s="26">
        <v>0.09</v>
      </c>
      <c r="P236" s="52">
        <v>6334413</v>
      </c>
      <c r="Q236" s="52">
        <v>6829216</v>
      </c>
      <c r="R236" s="52">
        <v>6503463</v>
      </c>
      <c r="S236" s="52">
        <v>6500000</v>
      </c>
      <c r="T236" s="51">
        <v>6908792</v>
      </c>
      <c r="U236" s="51">
        <v>4631110</v>
      </c>
      <c r="V236" s="51">
        <v>9016449</v>
      </c>
      <c r="W236" s="51">
        <v>3989661</v>
      </c>
      <c r="X236" s="51">
        <v>5543777</v>
      </c>
      <c r="Y236" s="51">
        <v>4873244</v>
      </c>
      <c r="Z236" s="51">
        <v>3390174</v>
      </c>
      <c r="AA236" s="51">
        <v>4149000</v>
      </c>
      <c r="AB236" s="51">
        <v>3798999</v>
      </c>
      <c r="AC236" s="51">
        <v>3500000</v>
      </c>
      <c r="AD236" s="51">
        <v>0</v>
      </c>
      <c r="AE236" s="51">
        <v>0</v>
      </c>
      <c r="AF236" s="51">
        <v>0</v>
      </c>
      <c r="AG236" s="51">
        <v>0</v>
      </c>
      <c r="AH236" s="51">
        <v>0</v>
      </c>
      <c r="AI236" s="51">
        <v>0</v>
      </c>
      <c r="AJ236" s="51">
        <v>0</v>
      </c>
      <c r="AK236" s="51">
        <v>0</v>
      </c>
      <c r="AL236" s="51">
        <v>0</v>
      </c>
      <c r="AM236" s="51">
        <v>0</v>
      </c>
      <c r="AN236" s="51">
        <v>0</v>
      </c>
      <c r="AO236" s="51">
        <v>0</v>
      </c>
      <c r="AP236" s="51">
        <v>0</v>
      </c>
      <c r="AQ236" s="51">
        <v>0</v>
      </c>
      <c r="AR236" s="51">
        <v>0</v>
      </c>
      <c r="AS236" s="51">
        <v>0</v>
      </c>
      <c r="AT236" s="51">
        <v>0</v>
      </c>
      <c r="AU236" s="25">
        <v>0</v>
      </c>
      <c r="AV236" s="25">
        <v>0</v>
      </c>
      <c r="AW236" s="25">
        <v>0</v>
      </c>
      <c r="AX236" s="25">
        <v>0</v>
      </c>
      <c r="AY236" s="25">
        <v>0</v>
      </c>
      <c r="AZ236" s="25">
        <v>0</v>
      </c>
      <c r="BA236" s="25">
        <v>0</v>
      </c>
      <c r="BB236" s="25">
        <v>0</v>
      </c>
      <c r="BC236" s="25">
        <v>0</v>
      </c>
      <c r="BD236" s="25">
        <v>0</v>
      </c>
      <c r="BE236" s="25">
        <v>0</v>
      </c>
      <c r="BF236" s="25">
        <v>0</v>
      </c>
      <c r="BG236" s="25">
        <v>0</v>
      </c>
      <c r="BH236" s="25">
        <v>0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0</v>
      </c>
      <c r="BO236" s="75">
        <v>0</v>
      </c>
      <c r="BP236" s="28">
        <f t="shared" si="2950"/>
        <v>0</v>
      </c>
      <c r="BQ236" s="29">
        <f t="shared" si="3687"/>
        <v>855.65486964744025</v>
      </c>
      <c r="BR236" s="29">
        <f t="shared" si="3688"/>
        <v>922.49304336079967</v>
      </c>
      <c r="BS236" s="29">
        <f t="shared" si="3689"/>
        <v>878.49020667297043</v>
      </c>
      <c r="BT236" s="29">
        <f t="shared" si="3690"/>
        <v>878.02242334188838</v>
      </c>
      <c r="BU236" s="29">
        <f t="shared" si="3691"/>
        <v>933.24219910846955</v>
      </c>
      <c r="BV236" s="29">
        <f t="shared" si="3692"/>
        <v>625.57206537890045</v>
      </c>
      <c r="BW236" s="29">
        <f t="shared" si="3693"/>
        <v>1217.9452924490072</v>
      </c>
      <c r="BX236" s="29">
        <f t="shared" si="3694"/>
        <v>538.9248953127111</v>
      </c>
      <c r="BY236" s="29">
        <f t="shared" si="3695"/>
        <v>748.85546400108069</v>
      </c>
      <c r="BZ236" s="29">
        <f t="shared" si="3696"/>
        <v>658.27961637174121</v>
      </c>
      <c r="CA236" s="29">
        <f t="shared" si="3697"/>
        <v>457.94596785087128</v>
      </c>
      <c r="CB236" s="29">
        <f t="shared" si="3698"/>
        <v>560.44846683776848</v>
      </c>
      <c r="CC236" s="29">
        <f t="shared" si="3699"/>
        <v>513.17020126975547</v>
      </c>
      <c r="CD236" s="29">
        <f t="shared" si="3700"/>
        <v>472.78130487640146</v>
      </c>
      <c r="CE236" s="29">
        <f t="shared" si="3701"/>
        <v>0</v>
      </c>
      <c r="CF236" s="29">
        <f t="shared" si="3702"/>
        <v>0</v>
      </c>
      <c r="CG236" s="29">
        <f t="shared" si="3703"/>
        <v>0</v>
      </c>
      <c r="CH236" s="29">
        <f t="shared" si="3704"/>
        <v>0</v>
      </c>
      <c r="CI236" s="29">
        <f t="shared" si="3705"/>
        <v>0</v>
      </c>
      <c r="CJ236" s="29">
        <f t="shared" si="3706"/>
        <v>0</v>
      </c>
      <c r="CK236" s="29">
        <f t="shared" si="3707"/>
        <v>0</v>
      </c>
      <c r="CL236" s="29">
        <f t="shared" si="3708"/>
        <v>0</v>
      </c>
      <c r="CM236" s="29">
        <f t="shared" si="3709"/>
        <v>0</v>
      </c>
      <c r="CN236" s="29">
        <f t="shared" si="3710"/>
        <v>0</v>
      </c>
      <c r="CO236" s="29">
        <f t="shared" si="3711"/>
        <v>0</v>
      </c>
      <c r="CP236" s="29">
        <f t="shared" si="3712"/>
        <v>0</v>
      </c>
      <c r="CQ236" s="29">
        <f t="shared" si="3713"/>
        <v>0</v>
      </c>
      <c r="CR236" s="29">
        <f t="shared" si="3658"/>
        <v>0</v>
      </c>
      <c r="CS236" s="29">
        <f t="shared" si="3658"/>
        <v>0</v>
      </c>
      <c r="CT236" s="29">
        <f t="shared" si="3658"/>
        <v>0</v>
      </c>
      <c r="CU236" s="29">
        <f t="shared" si="3658"/>
        <v>0</v>
      </c>
      <c r="CV236" s="29">
        <f t="shared" si="3658"/>
        <v>0</v>
      </c>
      <c r="CW236" s="29">
        <f t="shared" si="3658"/>
        <v>0</v>
      </c>
      <c r="CX236" s="29">
        <f t="shared" si="3658"/>
        <v>0</v>
      </c>
      <c r="CY236" s="29">
        <f t="shared" si="3658"/>
        <v>0</v>
      </c>
      <c r="CZ236" s="29">
        <f t="shared" si="3658"/>
        <v>0</v>
      </c>
      <c r="DA236" s="29">
        <f t="shared" si="3658"/>
        <v>0</v>
      </c>
      <c r="DB236" s="29">
        <f t="shared" si="3658"/>
        <v>0</v>
      </c>
      <c r="DC236" s="29">
        <f t="shared" si="3658"/>
        <v>0</v>
      </c>
      <c r="DD236" s="29">
        <f t="shared" si="3658"/>
        <v>0</v>
      </c>
      <c r="DE236" s="29">
        <f t="shared" si="3714"/>
        <v>0</v>
      </c>
      <c r="DF236" s="29">
        <f t="shared" si="3715"/>
        <v>0</v>
      </c>
      <c r="DG236" s="29">
        <f t="shared" si="3716"/>
        <v>0</v>
      </c>
      <c r="DH236" s="29">
        <f t="shared" si="3717"/>
        <v>0</v>
      </c>
      <c r="DI236" s="29">
        <f t="shared" si="3718"/>
        <v>0</v>
      </c>
      <c r="DJ236" s="29">
        <f t="shared" si="3719"/>
        <v>0</v>
      </c>
      <c r="DK236" s="29">
        <f t="shared" si="3719"/>
        <v>0</v>
      </c>
      <c r="DL236" s="29">
        <f t="shared" si="3719"/>
        <v>0</v>
      </c>
      <c r="DM236" s="29">
        <f t="shared" si="3719"/>
        <v>0</v>
      </c>
      <c r="DN236" s="29">
        <f t="shared" si="3659"/>
        <v>0</v>
      </c>
      <c r="DO236" s="29">
        <f t="shared" si="3659"/>
        <v>0</v>
      </c>
      <c r="DP236" s="29">
        <f t="shared" si="3659"/>
        <v>0</v>
      </c>
      <c r="DQ236" s="105">
        <f t="shared" si="3720"/>
        <v>0</v>
      </c>
      <c r="DR236" s="51">
        <v>912080</v>
      </c>
      <c r="DS236" s="51">
        <v>912080</v>
      </c>
      <c r="DT236" s="51">
        <v>912080</v>
      </c>
      <c r="DU236" s="51">
        <v>912080</v>
      </c>
      <c r="DV236" s="51">
        <v>912080</v>
      </c>
      <c r="DW236" s="51">
        <v>912080</v>
      </c>
      <c r="DX236" s="51">
        <v>912080</v>
      </c>
      <c r="DY236" s="51">
        <v>912080</v>
      </c>
      <c r="DZ236" s="51">
        <v>912080</v>
      </c>
      <c r="EA236" s="51">
        <v>912080</v>
      </c>
      <c r="EB236" s="51">
        <v>980486</v>
      </c>
      <c r="EC236" s="51">
        <v>1026090</v>
      </c>
      <c r="ED236" s="51">
        <v>1026090</v>
      </c>
      <c r="EE236" s="51">
        <v>1026090</v>
      </c>
      <c r="EF236" s="51">
        <v>0</v>
      </c>
      <c r="EG236" s="51">
        <v>0</v>
      </c>
      <c r="EH236" s="51">
        <v>0</v>
      </c>
      <c r="EI236" s="51">
        <v>0</v>
      </c>
      <c r="EJ236" s="51">
        <v>0</v>
      </c>
      <c r="EK236" s="51">
        <v>0</v>
      </c>
      <c r="EL236" s="51">
        <v>0</v>
      </c>
      <c r="EM236" s="51">
        <v>0</v>
      </c>
      <c r="EN236" s="51">
        <v>0</v>
      </c>
      <c r="EO236" s="51">
        <v>0</v>
      </c>
      <c r="EP236" s="25">
        <v>0</v>
      </c>
      <c r="EQ236" s="25">
        <v>0</v>
      </c>
      <c r="ER236" s="25">
        <v>0</v>
      </c>
      <c r="ES236" s="25">
        <v>0</v>
      </c>
      <c r="ET236" s="25">
        <v>0</v>
      </c>
      <c r="EU236" s="25">
        <v>0</v>
      </c>
      <c r="EV236" s="25">
        <v>0</v>
      </c>
      <c r="EW236" s="25">
        <v>0</v>
      </c>
      <c r="EX236" s="25">
        <v>0</v>
      </c>
      <c r="EY236" s="25">
        <v>0</v>
      </c>
      <c r="EZ236" s="25">
        <v>0</v>
      </c>
      <c r="FA236" s="25">
        <v>0</v>
      </c>
      <c r="FB236" s="25">
        <v>0</v>
      </c>
      <c r="FC236" s="25">
        <v>0</v>
      </c>
      <c r="FD236" s="25">
        <v>0</v>
      </c>
      <c r="FE236" s="25">
        <v>0</v>
      </c>
      <c r="FF236" s="25">
        <v>0</v>
      </c>
      <c r="FG236" s="25">
        <v>0</v>
      </c>
      <c r="FH236" s="25">
        <v>0</v>
      </c>
      <c r="FI236" s="25">
        <v>0</v>
      </c>
      <c r="FJ236" s="25">
        <v>0</v>
      </c>
      <c r="FK236" s="25">
        <v>0</v>
      </c>
      <c r="FL236" s="25">
        <v>0</v>
      </c>
      <c r="FM236" s="25">
        <v>0</v>
      </c>
      <c r="FN236" s="25">
        <v>0</v>
      </c>
      <c r="FO236" s="25">
        <v>0</v>
      </c>
      <c r="FP236" s="25">
        <v>0</v>
      </c>
      <c r="FQ236" s="75">
        <v>0</v>
      </c>
      <c r="FR236" s="28">
        <f t="shared" si="2951"/>
        <v>0</v>
      </c>
      <c r="FS236" s="51">
        <v>0</v>
      </c>
      <c r="FT236" s="51">
        <v>0</v>
      </c>
      <c r="FU236" s="51">
        <v>0</v>
      </c>
      <c r="FV236" s="51">
        <v>0</v>
      </c>
      <c r="FW236" s="51">
        <v>0</v>
      </c>
      <c r="FX236" s="51">
        <v>0</v>
      </c>
      <c r="FY236" s="51">
        <v>0</v>
      </c>
      <c r="FZ236" s="51">
        <v>0</v>
      </c>
      <c r="GA236" s="51">
        <v>0</v>
      </c>
      <c r="GB236" s="51">
        <v>0</v>
      </c>
      <c r="GC236" s="51">
        <v>0</v>
      </c>
      <c r="GD236" s="51">
        <v>0</v>
      </c>
      <c r="GE236" s="51">
        <v>0</v>
      </c>
      <c r="GF236" s="51">
        <v>0</v>
      </c>
      <c r="GG236" s="51">
        <v>0</v>
      </c>
      <c r="GH236" s="51">
        <v>0</v>
      </c>
      <c r="GI236" s="51">
        <v>0</v>
      </c>
      <c r="GJ236" s="51">
        <v>0</v>
      </c>
      <c r="GK236" s="51">
        <v>0</v>
      </c>
      <c r="GL236" s="51">
        <v>0</v>
      </c>
      <c r="GM236" s="51">
        <v>0</v>
      </c>
      <c r="GN236" s="51">
        <v>0</v>
      </c>
      <c r="GO236" s="51">
        <v>0</v>
      </c>
      <c r="GP236" s="51">
        <v>0</v>
      </c>
      <c r="GQ236" s="25">
        <v>0</v>
      </c>
      <c r="GR236" s="25">
        <v>0</v>
      </c>
      <c r="GS236" s="25">
        <v>0</v>
      </c>
      <c r="GT236" s="25">
        <v>0</v>
      </c>
      <c r="GU236" s="25">
        <v>0</v>
      </c>
      <c r="GV236" s="25">
        <v>0</v>
      </c>
      <c r="GW236" s="25">
        <v>0</v>
      </c>
      <c r="GX236" s="25">
        <v>0</v>
      </c>
      <c r="GY236" s="25">
        <v>0</v>
      </c>
      <c r="GZ236" s="25">
        <v>0</v>
      </c>
      <c r="HA236" s="25">
        <v>0</v>
      </c>
      <c r="HB236" s="25">
        <v>0</v>
      </c>
      <c r="HC236" s="75">
        <v>0</v>
      </c>
      <c r="HD236" s="75">
        <v>0</v>
      </c>
      <c r="HE236" s="75">
        <v>0</v>
      </c>
      <c r="HF236" s="75">
        <v>0</v>
      </c>
      <c r="HG236" s="75">
        <v>0</v>
      </c>
      <c r="HH236" s="75">
        <v>0</v>
      </c>
      <c r="HI236" s="75">
        <v>0</v>
      </c>
      <c r="HJ236" s="75">
        <v>0</v>
      </c>
      <c r="HK236" s="75">
        <v>0</v>
      </c>
      <c r="HL236" s="75">
        <v>0</v>
      </c>
      <c r="HM236" s="75">
        <v>0</v>
      </c>
      <c r="HN236" s="75">
        <v>0</v>
      </c>
      <c r="HO236" s="75">
        <v>0</v>
      </c>
      <c r="HP236" s="75">
        <v>0</v>
      </c>
      <c r="HQ236" s="75">
        <v>0</v>
      </c>
      <c r="HR236" s="75">
        <v>0</v>
      </c>
      <c r="HS236" s="51">
        <f t="shared" si="2470"/>
        <v>912080</v>
      </c>
      <c r="HT236" s="51">
        <f t="shared" si="2471"/>
        <v>912080</v>
      </c>
      <c r="HU236" s="51">
        <f t="shared" si="2472"/>
        <v>912080</v>
      </c>
      <c r="HV236" s="51">
        <f t="shared" si="2473"/>
        <v>912080</v>
      </c>
      <c r="HW236" s="51">
        <f t="shared" si="2474"/>
        <v>912080</v>
      </c>
      <c r="HX236" s="51">
        <f t="shared" si="2475"/>
        <v>912080</v>
      </c>
      <c r="HY236" s="51">
        <f t="shared" si="2476"/>
        <v>912080</v>
      </c>
      <c r="HZ236" s="51">
        <f t="shared" si="2477"/>
        <v>912080</v>
      </c>
      <c r="IA236" s="51">
        <f t="shared" si="2478"/>
        <v>912080</v>
      </c>
      <c r="IB236" s="51">
        <f t="shared" si="2479"/>
        <v>912080</v>
      </c>
      <c r="IC236" s="51">
        <f t="shared" si="2480"/>
        <v>980486</v>
      </c>
      <c r="ID236" s="51">
        <f t="shared" si="2481"/>
        <v>1026090</v>
      </c>
      <c r="IE236" s="51">
        <f t="shared" si="2482"/>
        <v>1026090</v>
      </c>
      <c r="IF236" s="51">
        <f t="shared" si="2483"/>
        <v>1026090</v>
      </c>
      <c r="IG236" s="51">
        <f t="shared" si="2484"/>
        <v>0</v>
      </c>
      <c r="IH236" s="51">
        <f t="shared" si="2485"/>
        <v>0</v>
      </c>
      <c r="II236" s="51">
        <f t="shared" si="2486"/>
        <v>0</v>
      </c>
      <c r="IJ236" s="51">
        <f t="shared" si="2487"/>
        <v>0</v>
      </c>
      <c r="IK236" s="51">
        <f t="shared" si="2488"/>
        <v>0</v>
      </c>
      <c r="IL236" s="51">
        <f t="shared" si="2489"/>
        <v>0</v>
      </c>
      <c r="IM236" s="51">
        <f t="shared" si="2490"/>
        <v>0</v>
      </c>
      <c r="IN236" s="51">
        <f t="shared" si="2491"/>
        <v>0</v>
      </c>
      <c r="IO236" s="51">
        <f t="shared" si="2492"/>
        <v>0</v>
      </c>
      <c r="IP236" s="51">
        <f t="shared" si="2493"/>
        <v>0</v>
      </c>
      <c r="IQ236" s="51">
        <f t="shared" si="3335"/>
        <v>0</v>
      </c>
      <c r="IR236" s="51">
        <f t="shared" si="3336"/>
        <v>0</v>
      </c>
      <c r="IS236" s="51">
        <f t="shared" si="2914"/>
        <v>0</v>
      </c>
      <c r="IT236" s="51">
        <f t="shared" si="2915"/>
        <v>0</v>
      </c>
      <c r="IU236" s="51">
        <f t="shared" si="3721"/>
        <v>0</v>
      </c>
      <c r="IV236" s="51">
        <f t="shared" si="3722"/>
        <v>0</v>
      </c>
      <c r="IW236" s="51">
        <f t="shared" si="3655"/>
        <v>0</v>
      </c>
      <c r="IX236" s="25">
        <f t="shared" si="3623"/>
        <v>0</v>
      </c>
      <c r="IY236" s="25">
        <f t="shared" si="3327"/>
        <v>0</v>
      </c>
      <c r="IZ236" s="25">
        <f t="shared" si="3328"/>
        <v>0</v>
      </c>
      <c r="JA236" s="25">
        <f t="shared" si="3329"/>
        <v>0</v>
      </c>
      <c r="JB236" s="25">
        <f t="shared" si="3656"/>
        <v>0</v>
      </c>
      <c r="JC236" s="25">
        <f t="shared" si="3657"/>
        <v>0</v>
      </c>
      <c r="JD236" s="25">
        <f t="shared" si="3035"/>
        <v>0</v>
      </c>
      <c r="JE236" s="25">
        <f t="shared" si="3036"/>
        <v>0</v>
      </c>
      <c r="JF236" s="25">
        <f t="shared" si="3333"/>
        <v>0</v>
      </c>
      <c r="JG236" s="25">
        <f t="shared" si="3334"/>
        <v>0</v>
      </c>
      <c r="JH236" s="25">
        <f t="shared" si="3330"/>
        <v>0</v>
      </c>
      <c r="JI236" s="25">
        <f t="shared" si="3331"/>
        <v>0</v>
      </c>
      <c r="JJ236" s="25">
        <f t="shared" si="3621"/>
        <v>0</v>
      </c>
      <c r="JK236" s="25">
        <f t="shared" si="3622"/>
        <v>0</v>
      </c>
      <c r="JL236" s="25">
        <f t="shared" si="3584"/>
        <v>0</v>
      </c>
      <c r="JM236" s="25">
        <f t="shared" si="3585"/>
        <v>0</v>
      </c>
      <c r="JN236" s="25">
        <f t="shared" si="3459"/>
        <v>0</v>
      </c>
      <c r="JO236" s="25">
        <f t="shared" si="3460"/>
        <v>0</v>
      </c>
      <c r="JP236" s="25">
        <f t="shared" si="3461"/>
        <v>0</v>
      </c>
      <c r="JQ236" s="25">
        <f t="shared" si="3462"/>
        <v>0</v>
      </c>
      <c r="JR236" s="25">
        <f t="shared" si="3463"/>
        <v>0</v>
      </c>
      <c r="JS236" s="28">
        <f t="shared" si="2952"/>
        <v>0</v>
      </c>
      <c r="JT236" s="30">
        <f t="shared" si="3587"/>
        <v>80</v>
      </c>
      <c r="JU236" s="30">
        <f t="shared" si="3588"/>
        <v>80</v>
      </c>
      <c r="JV236" s="30">
        <f t="shared" si="3589"/>
        <v>80</v>
      </c>
      <c r="JW236" s="30">
        <f t="shared" si="3590"/>
        <v>80</v>
      </c>
      <c r="JX236" s="30">
        <f t="shared" si="3591"/>
        <v>80</v>
      </c>
      <c r="JY236" s="30">
        <f t="shared" si="3592"/>
        <v>80</v>
      </c>
      <c r="JZ236" s="30">
        <f t="shared" si="3593"/>
        <v>80</v>
      </c>
      <c r="KA236" s="30">
        <f t="shared" si="3594"/>
        <v>80</v>
      </c>
      <c r="KB236" s="30">
        <f t="shared" si="3595"/>
        <v>80</v>
      </c>
      <c r="KC236" s="30">
        <f t="shared" si="3596"/>
        <v>80</v>
      </c>
      <c r="KD236" s="30">
        <f t="shared" si="3597"/>
        <v>86</v>
      </c>
      <c r="KE236" s="30">
        <f t="shared" si="3598"/>
        <v>90</v>
      </c>
      <c r="KF236" s="30">
        <f t="shared" si="3599"/>
        <v>90</v>
      </c>
      <c r="KG236" s="30">
        <f t="shared" si="3600"/>
        <v>90</v>
      </c>
      <c r="KH236" s="30">
        <f t="shared" si="3601"/>
        <v>0</v>
      </c>
      <c r="KI236" s="30">
        <f t="shared" si="3602"/>
        <v>0</v>
      </c>
      <c r="KJ236" s="30">
        <f t="shared" si="3603"/>
        <v>0</v>
      </c>
      <c r="KK236" s="30">
        <f t="shared" si="3604"/>
        <v>0</v>
      </c>
      <c r="KL236" s="30">
        <f t="shared" si="3605"/>
        <v>0</v>
      </c>
      <c r="KM236" s="30">
        <f t="shared" si="3606"/>
        <v>0</v>
      </c>
      <c r="KN236" s="30">
        <f t="shared" si="3607"/>
        <v>0</v>
      </c>
      <c r="KO236" s="30">
        <f t="shared" si="3608"/>
        <v>0</v>
      </c>
      <c r="KP236" s="30">
        <f t="shared" si="3609"/>
        <v>0</v>
      </c>
      <c r="KQ236" s="30">
        <f t="shared" si="3610"/>
        <v>0</v>
      </c>
      <c r="KR236" s="30">
        <f t="shared" si="3611"/>
        <v>0</v>
      </c>
      <c r="KS236" s="30">
        <f t="shared" si="3612"/>
        <v>0</v>
      </c>
      <c r="KT236" s="30">
        <f t="shared" si="3613"/>
        <v>0</v>
      </c>
      <c r="KU236" s="30">
        <f t="shared" si="3614"/>
        <v>0</v>
      </c>
      <c r="KV236" s="30">
        <f t="shared" si="3615"/>
        <v>0</v>
      </c>
      <c r="KW236" s="30">
        <f t="shared" si="3616"/>
        <v>0</v>
      </c>
      <c r="KX236" s="30">
        <f t="shared" si="3617"/>
        <v>0</v>
      </c>
      <c r="KY236" s="30">
        <f t="shared" si="3618"/>
        <v>0</v>
      </c>
      <c r="KZ236" s="30">
        <f t="shared" si="3619"/>
        <v>0</v>
      </c>
      <c r="LA236" s="30">
        <f t="shared" si="3620"/>
        <v>0</v>
      </c>
      <c r="LB236" s="30">
        <f t="shared" si="3620"/>
        <v>0</v>
      </c>
      <c r="LC236" s="30">
        <f t="shared" si="3620"/>
        <v>0</v>
      </c>
      <c r="LD236" s="30">
        <f t="shared" si="3620"/>
        <v>0</v>
      </c>
      <c r="LE236" s="30">
        <f t="shared" si="3586"/>
        <v>0</v>
      </c>
      <c r="LF236" s="30">
        <f t="shared" si="3586"/>
        <v>0</v>
      </c>
      <c r="LG236" s="30">
        <f t="shared" si="3586"/>
        <v>0</v>
      </c>
      <c r="LH236" s="30">
        <f t="shared" si="3586"/>
        <v>0</v>
      </c>
      <c r="LI236" s="30">
        <f t="shared" si="3586"/>
        <v>0</v>
      </c>
      <c r="LJ236" s="30">
        <f t="shared" si="3586"/>
        <v>0</v>
      </c>
      <c r="LK236" s="30">
        <f t="shared" si="3586"/>
        <v>0</v>
      </c>
      <c r="LL236" s="30">
        <f t="shared" si="3586"/>
        <v>0</v>
      </c>
      <c r="LM236" s="30">
        <f t="shared" si="3586"/>
        <v>0</v>
      </c>
      <c r="LN236" s="30">
        <f t="shared" si="3586"/>
        <v>0</v>
      </c>
      <c r="LO236" s="30">
        <f t="shared" si="3586"/>
        <v>0</v>
      </c>
      <c r="LP236" s="30">
        <f t="shared" si="3586"/>
        <v>0</v>
      </c>
      <c r="LQ236" s="30">
        <f t="shared" si="3586"/>
        <v>0</v>
      </c>
      <c r="LR236" s="30">
        <f t="shared" si="3586"/>
        <v>0</v>
      </c>
      <c r="LS236" s="30">
        <f t="shared" si="3586"/>
        <v>0</v>
      </c>
      <c r="LT236" s="69">
        <f t="shared" si="2953"/>
        <v>0</v>
      </c>
      <c r="LU236" s="40">
        <f t="shared" si="2954"/>
        <v>0</v>
      </c>
      <c r="LV236" s="40">
        <f t="shared" si="2955"/>
        <v>0</v>
      </c>
    </row>
    <row r="237" spans="1:334" x14ac:dyDescent="0.25">
      <c r="A237" s="21">
        <f t="shared" si="3034"/>
        <v>236</v>
      </c>
      <c r="B237" s="22" t="s">
        <v>150</v>
      </c>
      <c r="C237" s="21" t="s">
        <v>648</v>
      </c>
      <c r="D237" s="22" t="s">
        <v>63</v>
      </c>
      <c r="E237" s="23" t="s">
        <v>952</v>
      </c>
      <c r="F237" s="21" t="s">
        <v>1203</v>
      </c>
      <c r="G237" s="23" t="s">
        <v>392</v>
      </c>
      <c r="H237" s="24" t="s">
        <v>294</v>
      </c>
      <c r="I237" s="21" t="s">
        <v>196</v>
      </c>
      <c r="J237" s="94">
        <v>41988</v>
      </c>
      <c r="K237" s="94">
        <v>45107</v>
      </c>
      <c r="L237" s="21" t="s">
        <v>275</v>
      </c>
      <c r="M237" s="51">
        <v>7403</v>
      </c>
      <c r="N237" s="51">
        <v>9994</v>
      </c>
      <c r="O237" s="26">
        <v>0.08</v>
      </c>
      <c r="P237" s="23"/>
      <c r="Q237" s="23"/>
      <c r="R237" s="23"/>
      <c r="S237" s="23"/>
      <c r="T237" s="23"/>
      <c r="U237" s="23"/>
      <c r="V237" s="23"/>
      <c r="W237" s="23"/>
      <c r="X237" s="23"/>
      <c r="Y237" s="39">
        <v>0</v>
      </c>
      <c r="Z237" s="39">
        <v>0</v>
      </c>
      <c r="AA237" s="23"/>
      <c r="AB237" s="23"/>
      <c r="AC237" s="23"/>
      <c r="AD237" s="39">
        <v>0</v>
      </c>
      <c r="AE237" s="39">
        <v>0</v>
      </c>
      <c r="AF237" s="39">
        <v>0</v>
      </c>
      <c r="AG237" s="39">
        <v>0</v>
      </c>
      <c r="AH237" s="39">
        <v>0</v>
      </c>
      <c r="AI237" s="39">
        <v>0</v>
      </c>
      <c r="AJ237" s="39">
        <v>8000000</v>
      </c>
      <c r="AK237" s="39">
        <v>7193702.3799999999</v>
      </c>
      <c r="AL237" s="39">
        <v>5312870.88</v>
      </c>
      <c r="AM237" s="39">
        <v>7435361.6900000004</v>
      </c>
      <c r="AN237" s="39">
        <v>7512294.8799999999</v>
      </c>
      <c r="AO237" s="39">
        <v>9160070.4499999993</v>
      </c>
      <c r="AP237" s="39">
        <v>7022066.1100000003</v>
      </c>
      <c r="AQ237" s="39">
        <v>8129582.4299999997</v>
      </c>
      <c r="AR237" s="39">
        <v>9585647.4600000009</v>
      </c>
      <c r="AS237" s="39">
        <v>6960629.8899999997</v>
      </c>
      <c r="AT237" s="39">
        <v>7541901.1000000006</v>
      </c>
      <c r="AU237" s="25">
        <v>8023370.77927549</v>
      </c>
      <c r="AV237" s="25">
        <v>6935909.0828212388</v>
      </c>
      <c r="AW237" s="25">
        <v>8837442.2850101627</v>
      </c>
      <c r="AX237" s="25">
        <v>7826000</v>
      </c>
      <c r="AY237" s="25">
        <v>8944000</v>
      </c>
      <c r="AZ237" s="25">
        <v>7724898.5099999998</v>
      </c>
      <c r="BA237" s="25">
        <v>8656723.3055993468</v>
      </c>
      <c r="BB237" s="25">
        <v>6983839.9800000004</v>
      </c>
      <c r="BC237" s="25">
        <v>8744769.7200000007</v>
      </c>
      <c r="BD237" s="75">
        <v>8432285.7799999993</v>
      </c>
      <c r="BE237" s="75">
        <v>7056273.919999999</v>
      </c>
      <c r="BF237" s="75">
        <v>8006248.6099999994</v>
      </c>
      <c r="BG237" s="75">
        <v>6337169.1399999997</v>
      </c>
      <c r="BH237" s="75">
        <v>9871893.4299999997</v>
      </c>
      <c r="BI237" s="75">
        <v>6643939.6100000003</v>
      </c>
      <c r="BJ237" s="75">
        <v>5959542.7400000012</v>
      </c>
      <c r="BK237" s="75">
        <v>7012942.75</v>
      </c>
      <c r="BL237" s="75">
        <v>8024093.96</v>
      </c>
      <c r="BM237" s="75">
        <v>7771339.6799999997</v>
      </c>
      <c r="BN237" s="75">
        <v>7218771.8700000001</v>
      </c>
      <c r="BO237" s="75">
        <v>7581841.0099999998</v>
      </c>
      <c r="BP237" s="28">
        <f t="shared" si="2950"/>
        <v>7649011.6300000008</v>
      </c>
      <c r="BQ237" s="29">
        <f t="shared" si="3687"/>
        <v>0</v>
      </c>
      <c r="BR237" s="29">
        <f t="shared" si="3688"/>
        <v>0</v>
      </c>
      <c r="BS237" s="29">
        <f t="shared" si="3689"/>
        <v>0</v>
      </c>
      <c r="BT237" s="29">
        <f t="shared" si="3690"/>
        <v>0</v>
      </c>
      <c r="BU237" s="29">
        <f t="shared" si="3691"/>
        <v>0</v>
      </c>
      <c r="BV237" s="29">
        <f t="shared" si="3692"/>
        <v>0</v>
      </c>
      <c r="BW237" s="29">
        <f t="shared" si="3693"/>
        <v>0</v>
      </c>
      <c r="BX237" s="29">
        <f t="shared" si="3694"/>
        <v>0</v>
      </c>
      <c r="BY237" s="29">
        <f t="shared" si="3695"/>
        <v>0</v>
      </c>
      <c r="BZ237" s="29">
        <f t="shared" si="3696"/>
        <v>0</v>
      </c>
      <c r="CA237" s="29">
        <f t="shared" si="3697"/>
        <v>0</v>
      </c>
      <c r="CB237" s="29">
        <f t="shared" si="3698"/>
        <v>0</v>
      </c>
      <c r="CC237" s="29">
        <f t="shared" si="3699"/>
        <v>0</v>
      </c>
      <c r="CD237" s="29">
        <f t="shared" si="3700"/>
        <v>0</v>
      </c>
      <c r="CE237" s="29">
        <f t="shared" si="3701"/>
        <v>0</v>
      </c>
      <c r="CF237" s="29">
        <f t="shared" si="3702"/>
        <v>0</v>
      </c>
      <c r="CG237" s="29">
        <f t="shared" si="3703"/>
        <v>0</v>
      </c>
      <c r="CH237" s="29">
        <f t="shared" si="3704"/>
        <v>0</v>
      </c>
      <c r="CI237" s="29">
        <f t="shared" si="3705"/>
        <v>0</v>
      </c>
      <c r="CJ237" s="29">
        <f t="shared" si="3706"/>
        <v>0</v>
      </c>
      <c r="CK237" s="29">
        <f t="shared" si="3707"/>
        <v>1080.642982574632</v>
      </c>
      <c r="CL237" s="29">
        <f t="shared" si="3708"/>
        <v>971.72799945967847</v>
      </c>
      <c r="CM237" s="29">
        <f t="shared" si="3709"/>
        <v>717.6645792246386</v>
      </c>
      <c r="CN237" s="29">
        <f t="shared" si="3710"/>
        <v>1004.3714291503445</v>
      </c>
      <c r="CO237" s="29">
        <f t="shared" si="3711"/>
        <v>1014.763593137917</v>
      </c>
      <c r="CP237" s="29">
        <f t="shared" si="3712"/>
        <v>1237.3457314602188</v>
      </c>
      <c r="CQ237" s="29">
        <f t="shared" si="3713"/>
        <v>948.5433081183304</v>
      </c>
      <c r="CR237" s="29">
        <f t="shared" si="3658"/>
        <v>1098.1470255301904</v>
      </c>
      <c r="CS237" s="29">
        <f t="shared" si="3658"/>
        <v>1294.8328326354183</v>
      </c>
      <c r="CT237" s="29">
        <f t="shared" si="3658"/>
        <v>940.24448061596649</v>
      </c>
      <c r="CU237" s="29">
        <f t="shared" si="3658"/>
        <v>1018.7628123733622</v>
      </c>
      <c r="CV237" s="29">
        <f t="shared" si="3658"/>
        <v>1083.7999161523019</v>
      </c>
      <c r="CW237" s="29">
        <f t="shared" si="3658"/>
        <v>936.90518476580291</v>
      </c>
      <c r="CX237" s="29">
        <f t="shared" si="3658"/>
        <v>1193.7649986505692</v>
      </c>
      <c r="CY237" s="29">
        <f t="shared" si="3658"/>
        <v>1057.1389977036335</v>
      </c>
      <c r="CZ237" s="29">
        <f t="shared" si="3658"/>
        <v>1208.1588545184384</v>
      </c>
      <c r="DA237" s="29">
        <f t="shared" si="3658"/>
        <v>1043.4821707415913</v>
      </c>
      <c r="DB237" s="29">
        <f t="shared" si="3658"/>
        <v>1169.3534115357756</v>
      </c>
      <c r="DC237" s="29">
        <f t="shared" si="3658"/>
        <v>943.37970822639477</v>
      </c>
      <c r="DD237" s="29">
        <f t="shared" si="3658"/>
        <v>1181.2467540186412</v>
      </c>
      <c r="DE237" s="29">
        <f t="shared" si="3714"/>
        <v>1139.0363069026071</v>
      </c>
      <c r="DF237" s="29">
        <f t="shared" si="3715"/>
        <v>953.16411184654851</v>
      </c>
      <c r="DG237" s="29">
        <f t="shared" si="3716"/>
        <v>1081.4870471430499</v>
      </c>
      <c r="DH237" s="29">
        <f t="shared" si="3717"/>
        <v>856.02717006618934</v>
      </c>
      <c r="DI237" s="29">
        <f t="shared" si="3718"/>
        <v>1333.4990449817642</v>
      </c>
      <c r="DJ237" s="29">
        <f t="shared" si="3719"/>
        <v>897.46583952451715</v>
      </c>
      <c r="DK237" s="29">
        <f t="shared" si="3719"/>
        <v>805.01725516682438</v>
      </c>
      <c r="DL237" s="29">
        <f t="shared" si="3719"/>
        <v>947.31092124814268</v>
      </c>
      <c r="DM237" s="29">
        <f t="shared" si="3719"/>
        <v>1083.897603674186</v>
      </c>
      <c r="DN237" s="29">
        <f t="shared" si="3659"/>
        <v>1049.7554612994732</v>
      </c>
      <c r="DO237" s="29">
        <f t="shared" si="3659"/>
        <v>975.11439551533169</v>
      </c>
      <c r="DP237" s="29">
        <f t="shared" si="3659"/>
        <v>1024.1579103066324</v>
      </c>
      <c r="DQ237" s="105">
        <f t="shared" si="3720"/>
        <v>1033.231342698906</v>
      </c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39"/>
      <c r="EH237" s="39"/>
      <c r="EI237" s="39"/>
      <c r="EJ237" s="51"/>
      <c r="EK237" s="51"/>
      <c r="EL237" s="51">
        <v>599640</v>
      </c>
      <c r="EM237" s="51">
        <v>599640</v>
      </c>
      <c r="EN237" s="51">
        <v>599640</v>
      </c>
      <c r="EO237" s="51">
        <v>599640</v>
      </c>
      <c r="EP237" s="25">
        <v>599640</v>
      </c>
      <c r="EQ237" s="25">
        <v>599640</v>
      </c>
      <c r="ER237" s="25">
        <v>599640</v>
      </c>
      <c r="ES237" s="25">
        <v>599640</v>
      </c>
      <c r="ET237" s="25">
        <v>599640</v>
      </c>
      <c r="EU237" s="25">
        <v>599640</v>
      </c>
      <c r="EV237" s="25">
        <v>599640</v>
      </c>
      <c r="EW237" s="25">
        <v>599640</v>
      </c>
      <c r="EX237" s="25">
        <v>599640</v>
      </c>
      <c r="EY237" s="25">
        <v>599640</v>
      </c>
      <c r="EZ237" s="25">
        <v>599640</v>
      </c>
      <c r="FA237" s="25">
        <v>599640</v>
      </c>
      <c r="FB237" s="25">
        <v>599640</v>
      </c>
      <c r="FC237" s="25">
        <v>599640</v>
      </c>
      <c r="FD237" s="25">
        <v>599640</v>
      </c>
      <c r="FE237" s="25">
        <v>599640</v>
      </c>
      <c r="FF237" s="25">
        <v>599640</v>
      </c>
      <c r="FG237" s="25">
        <v>599640</v>
      </c>
      <c r="FH237" s="25">
        <v>599640</v>
      </c>
      <c r="FI237" s="25">
        <v>599640</v>
      </c>
      <c r="FJ237" s="25">
        <v>599640</v>
      </c>
      <c r="FK237" s="25">
        <v>599640</v>
      </c>
      <c r="FL237" s="25">
        <v>599640</v>
      </c>
      <c r="FM237" s="25">
        <v>599640</v>
      </c>
      <c r="FN237" s="25">
        <v>599640</v>
      </c>
      <c r="FO237" s="25">
        <v>599640</v>
      </c>
      <c r="FP237" s="25">
        <v>599640</v>
      </c>
      <c r="FQ237" s="75">
        <v>599640</v>
      </c>
      <c r="FR237" s="28">
        <f t="shared" si="2951"/>
        <v>599640</v>
      </c>
      <c r="FS237" s="39">
        <v>0</v>
      </c>
      <c r="FT237" s="39">
        <v>0</v>
      </c>
      <c r="FU237" s="39">
        <v>0</v>
      </c>
      <c r="FV237" s="39">
        <v>0</v>
      </c>
      <c r="FW237" s="39">
        <v>0</v>
      </c>
      <c r="FX237" s="39">
        <v>0</v>
      </c>
      <c r="FY237" s="39">
        <v>0</v>
      </c>
      <c r="FZ237" s="39">
        <v>0</v>
      </c>
      <c r="GA237" s="39">
        <v>0</v>
      </c>
      <c r="GB237" s="39">
        <v>0</v>
      </c>
      <c r="GC237" s="39">
        <v>0</v>
      </c>
      <c r="GD237" s="39">
        <v>0</v>
      </c>
      <c r="GE237" s="39">
        <v>0</v>
      </c>
      <c r="GF237" s="39">
        <v>0</v>
      </c>
      <c r="GG237" s="39">
        <v>0</v>
      </c>
      <c r="GH237" s="39">
        <v>0</v>
      </c>
      <c r="GI237" s="51">
        <v>0</v>
      </c>
      <c r="GJ237" s="51">
        <v>0</v>
      </c>
      <c r="GK237" s="51">
        <v>0</v>
      </c>
      <c r="GL237" s="51">
        <v>0</v>
      </c>
      <c r="GM237" s="51">
        <v>0</v>
      </c>
      <c r="GN237" s="51">
        <v>0</v>
      </c>
      <c r="GO237" s="51">
        <v>0</v>
      </c>
      <c r="GP237" s="51">
        <v>0</v>
      </c>
      <c r="GQ237" s="51">
        <v>1344</v>
      </c>
      <c r="GR237" s="25">
        <v>133166</v>
      </c>
      <c r="GS237" s="25">
        <v>0</v>
      </c>
      <c r="GT237" s="25">
        <v>50768</v>
      </c>
      <c r="GU237" s="25">
        <v>167212</v>
      </c>
      <c r="GV237" s="25">
        <v>0</v>
      </c>
      <c r="GW237" s="25">
        <v>3712</v>
      </c>
      <c r="GX237" s="25">
        <v>0</v>
      </c>
      <c r="GY237" s="25">
        <v>0</v>
      </c>
      <c r="GZ237" s="25">
        <v>0</v>
      </c>
      <c r="HA237" s="25">
        <v>0</v>
      </c>
      <c r="HB237" s="25">
        <v>0</v>
      </c>
      <c r="HC237" s="25">
        <v>18352</v>
      </c>
      <c r="HD237" s="25">
        <v>64267</v>
      </c>
      <c r="HE237" s="75">
        <v>0</v>
      </c>
      <c r="HF237" s="75">
        <v>99942</v>
      </c>
      <c r="HG237" s="75">
        <v>74943</v>
      </c>
      <c r="HH237" s="75">
        <v>0</v>
      </c>
      <c r="HI237" s="75">
        <v>40860</v>
      </c>
      <c r="HJ237" s="75">
        <v>0</v>
      </c>
      <c r="HK237" s="75">
        <v>190111</v>
      </c>
      <c r="HL237" s="75">
        <v>0</v>
      </c>
      <c r="HM237" s="75">
        <v>0</v>
      </c>
      <c r="HN237" s="75">
        <v>0</v>
      </c>
      <c r="HO237" s="75">
        <v>42287.516799999983</v>
      </c>
      <c r="HP237" s="75">
        <v>22067</v>
      </c>
      <c r="HQ237" s="75">
        <v>0</v>
      </c>
      <c r="HR237" s="75">
        <v>0</v>
      </c>
      <c r="HS237" s="51">
        <f t="shared" si="2470"/>
        <v>0</v>
      </c>
      <c r="HT237" s="51">
        <f t="shared" si="2471"/>
        <v>0</v>
      </c>
      <c r="HU237" s="51">
        <f t="shared" si="2472"/>
        <v>0</v>
      </c>
      <c r="HV237" s="51">
        <f t="shared" si="2473"/>
        <v>0</v>
      </c>
      <c r="HW237" s="51">
        <f t="shared" si="2474"/>
        <v>0</v>
      </c>
      <c r="HX237" s="51">
        <f t="shared" si="2475"/>
        <v>0</v>
      </c>
      <c r="HY237" s="51">
        <f t="shared" si="2476"/>
        <v>0</v>
      </c>
      <c r="HZ237" s="51">
        <f t="shared" si="2477"/>
        <v>0</v>
      </c>
      <c r="IA237" s="51">
        <f t="shared" si="2478"/>
        <v>0</v>
      </c>
      <c r="IB237" s="51">
        <f t="shared" si="2479"/>
        <v>0</v>
      </c>
      <c r="IC237" s="51">
        <f t="shared" si="2480"/>
        <v>0</v>
      </c>
      <c r="ID237" s="51">
        <f t="shared" si="2481"/>
        <v>0</v>
      </c>
      <c r="IE237" s="51">
        <f t="shared" si="2482"/>
        <v>0</v>
      </c>
      <c r="IF237" s="51">
        <f t="shared" si="2483"/>
        <v>0</v>
      </c>
      <c r="IG237" s="51">
        <f t="shared" si="2484"/>
        <v>0</v>
      </c>
      <c r="IH237" s="51">
        <f t="shared" si="2485"/>
        <v>0</v>
      </c>
      <c r="II237" s="51">
        <f t="shared" si="2486"/>
        <v>0</v>
      </c>
      <c r="IJ237" s="51">
        <f t="shared" si="2487"/>
        <v>0</v>
      </c>
      <c r="IK237" s="51">
        <f t="shared" si="2488"/>
        <v>0</v>
      </c>
      <c r="IL237" s="51">
        <f t="shared" si="2489"/>
        <v>0</v>
      </c>
      <c r="IM237" s="51">
        <f t="shared" si="2490"/>
        <v>599640</v>
      </c>
      <c r="IN237" s="51">
        <f t="shared" si="2491"/>
        <v>599640</v>
      </c>
      <c r="IO237" s="51">
        <f t="shared" si="2492"/>
        <v>599640</v>
      </c>
      <c r="IP237" s="51">
        <f t="shared" si="2493"/>
        <v>599640</v>
      </c>
      <c r="IQ237" s="51">
        <f t="shared" si="3335"/>
        <v>600984</v>
      </c>
      <c r="IR237" s="51">
        <f t="shared" si="3336"/>
        <v>732806</v>
      </c>
      <c r="IS237" s="51">
        <f t="shared" si="2914"/>
        <v>599640</v>
      </c>
      <c r="IT237" s="51">
        <f t="shared" si="2915"/>
        <v>650408</v>
      </c>
      <c r="IU237" s="51">
        <f t="shared" si="3721"/>
        <v>766852</v>
      </c>
      <c r="IV237" s="51">
        <f t="shared" si="3722"/>
        <v>599640</v>
      </c>
      <c r="IW237" s="51">
        <f t="shared" si="3655"/>
        <v>603352</v>
      </c>
      <c r="IX237" s="25">
        <f t="shared" si="3623"/>
        <v>599640</v>
      </c>
      <c r="IY237" s="25">
        <f t="shared" si="3327"/>
        <v>599640</v>
      </c>
      <c r="IZ237" s="25">
        <f t="shared" si="3328"/>
        <v>599640</v>
      </c>
      <c r="JA237" s="25">
        <f t="shared" si="3329"/>
        <v>599640</v>
      </c>
      <c r="JB237" s="25">
        <f t="shared" si="3656"/>
        <v>599640</v>
      </c>
      <c r="JC237" s="25">
        <f t="shared" si="3657"/>
        <v>617992</v>
      </c>
      <c r="JD237" s="25">
        <f t="shared" si="3035"/>
        <v>663907</v>
      </c>
      <c r="JE237" s="25">
        <f t="shared" si="3036"/>
        <v>599640</v>
      </c>
      <c r="JF237" s="25">
        <f t="shared" si="3333"/>
        <v>699582</v>
      </c>
      <c r="JG237" s="25">
        <f t="shared" si="3334"/>
        <v>674583</v>
      </c>
      <c r="JH237" s="25">
        <f t="shared" si="3330"/>
        <v>599640</v>
      </c>
      <c r="JI237" s="25">
        <f t="shared" si="3331"/>
        <v>640500</v>
      </c>
      <c r="JJ237" s="25">
        <f t="shared" si="3621"/>
        <v>599640</v>
      </c>
      <c r="JK237" s="25">
        <f t="shared" si="3622"/>
        <v>789751</v>
      </c>
      <c r="JL237" s="25">
        <f t="shared" si="3584"/>
        <v>599640</v>
      </c>
      <c r="JM237" s="25">
        <f t="shared" si="3585"/>
        <v>599640</v>
      </c>
      <c r="JN237" s="25">
        <f t="shared" si="3459"/>
        <v>599640</v>
      </c>
      <c r="JO237" s="25">
        <f t="shared" si="3460"/>
        <v>641927.51679999998</v>
      </c>
      <c r="JP237" s="25">
        <f t="shared" si="3461"/>
        <v>621707</v>
      </c>
      <c r="JQ237" s="25">
        <f t="shared" si="3462"/>
        <v>599640</v>
      </c>
      <c r="JR237" s="25">
        <f t="shared" si="3463"/>
        <v>599640</v>
      </c>
      <c r="JS237" s="28">
        <f t="shared" si="2952"/>
        <v>615728.62919999997</v>
      </c>
      <c r="JT237" s="39">
        <f t="shared" si="3587"/>
        <v>0</v>
      </c>
      <c r="JU237" s="39">
        <f t="shared" si="3588"/>
        <v>0</v>
      </c>
      <c r="JV237" s="39">
        <f t="shared" si="3589"/>
        <v>0</v>
      </c>
      <c r="JW237" s="39">
        <f t="shared" si="3590"/>
        <v>0</v>
      </c>
      <c r="JX237" s="39">
        <f t="shared" si="3591"/>
        <v>0</v>
      </c>
      <c r="JY237" s="39">
        <f t="shared" si="3592"/>
        <v>0</v>
      </c>
      <c r="JZ237" s="39">
        <f t="shared" si="3593"/>
        <v>0</v>
      </c>
      <c r="KA237" s="39">
        <f t="shared" si="3594"/>
        <v>0</v>
      </c>
      <c r="KB237" s="39">
        <f t="shared" si="3595"/>
        <v>0</v>
      </c>
      <c r="KC237" s="39">
        <f t="shared" si="3596"/>
        <v>0</v>
      </c>
      <c r="KD237" s="39">
        <f t="shared" si="3597"/>
        <v>0</v>
      </c>
      <c r="KE237" s="39">
        <f t="shared" si="3598"/>
        <v>0</v>
      </c>
      <c r="KF237" s="39">
        <f t="shared" si="3599"/>
        <v>0</v>
      </c>
      <c r="KG237" s="39">
        <f t="shared" si="3600"/>
        <v>0</v>
      </c>
      <c r="KH237" s="30">
        <f t="shared" si="3601"/>
        <v>0</v>
      </c>
      <c r="KI237" s="30">
        <f t="shared" si="3602"/>
        <v>0</v>
      </c>
      <c r="KJ237" s="30">
        <f t="shared" si="3603"/>
        <v>0</v>
      </c>
      <c r="KK237" s="30">
        <f t="shared" si="3604"/>
        <v>0</v>
      </c>
      <c r="KL237" s="30">
        <f t="shared" si="3605"/>
        <v>0</v>
      </c>
      <c r="KM237" s="30">
        <f t="shared" si="3606"/>
        <v>0</v>
      </c>
      <c r="KN237" s="30">
        <f t="shared" si="3607"/>
        <v>60</v>
      </c>
      <c r="KO237" s="30">
        <f t="shared" si="3608"/>
        <v>60</v>
      </c>
      <c r="KP237" s="30">
        <f t="shared" si="3609"/>
        <v>60</v>
      </c>
      <c r="KQ237" s="30">
        <f t="shared" si="3610"/>
        <v>60</v>
      </c>
      <c r="KR237" s="30">
        <f t="shared" si="3611"/>
        <v>60.134480688413049</v>
      </c>
      <c r="KS237" s="30">
        <f t="shared" si="3612"/>
        <v>73.324594756854111</v>
      </c>
      <c r="KT237" s="30">
        <f t="shared" si="3613"/>
        <v>60</v>
      </c>
      <c r="KU237" s="30">
        <f t="shared" si="3614"/>
        <v>65.079847908745251</v>
      </c>
      <c r="KV237" s="30">
        <f t="shared" si="3615"/>
        <v>76.731238743245953</v>
      </c>
      <c r="KW237" s="30">
        <f t="shared" si="3616"/>
        <v>60</v>
      </c>
      <c r="KX237" s="30">
        <f t="shared" si="3617"/>
        <v>60.371422853712225</v>
      </c>
      <c r="KY237" s="30">
        <f t="shared" si="3618"/>
        <v>60</v>
      </c>
      <c r="KZ237" s="30">
        <f t="shared" si="3619"/>
        <v>60</v>
      </c>
      <c r="LA237" s="30">
        <f t="shared" si="3620"/>
        <v>60</v>
      </c>
      <c r="LB237" s="30">
        <f t="shared" si="3620"/>
        <v>60</v>
      </c>
      <c r="LC237" s="30">
        <f t="shared" si="3620"/>
        <v>60</v>
      </c>
      <c r="LD237" s="30">
        <f t="shared" si="3620"/>
        <v>61.836301781068642</v>
      </c>
      <c r="LE237" s="30">
        <f t="shared" si="3586"/>
        <v>66.430558335000995</v>
      </c>
      <c r="LF237" s="30">
        <f t="shared" si="3586"/>
        <v>60</v>
      </c>
      <c r="LG237" s="30">
        <f t="shared" si="3586"/>
        <v>70.000200120072037</v>
      </c>
      <c r="LH237" s="30">
        <f t="shared" si="3586"/>
        <v>67.498799279567734</v>
      </c>
      <c r="LI237" s="30">
        <f t="shared" si="3586"/>
        <v>60</v>
      </c>
      <c r="LJ237" s="30">
        <f t="shared" si="3586"/>
        <v>64.088453071843105</v>
      </c>
      <c r="LK237" s="30">
        <f t="shared" si="3586"/>
        <v>60</v>
      </c>
      <c r="LL237" s="30">
        <f t="shared" si="3586"/>
        <v>79.022513508104865</v>
      </c>
      <c r="LM237" s="30">
        <f t="shared" si="3586"/>
        <v>60</v>
      </c>
      <c r="LN237" s="30">
        <f t="shared" si="3586"/>
        <v>60</v>
      </c>
      <c r="LO237" s="30">
        <f t="shared" si="3586"/>
        <v>60</v>
      </c>
      <c r="LP237" s="30">
        <f t="shared" si="3586"/>
        <v>64.231290454272568</v>
      </c>
      <c r="LQ237" s="30">
        <f t="shared" si="3586"/>
        <v>62.208024814888937</v>
      </c>
      <c r="LR237" s="30">
        <f t="shared" si="3586"/>
        <v>60</v>
      </c>
      <c r="LS237" s="30">
        <f t="shared" si="3586"/>
        <v>60</v>
      </c>
      <c r="LT237" s="69">
        <f t="shared" si="2953"/>
        <v>61.609828817290378</v>
      </c>
      <c r="LU237" s="40">
        <f t="shared" si="2954"/>
        <v>60</v>
      </c>
      <c r="LV237" s="40">
        <f t="shared" si="2955"/>
        <v>0</v>
      </c>
    </row>
    <row r="238" spans="1:334" x14ac:dyDescent="0.25">
      <c r="A238" s="21">
        <f t="shared" si="3034"/>
        <v>237</v>
      </c>
      <c r="B238" s="22" t="s">
        <v>150</v>
      </c>
      <c r="C238" s="21" t="s">
        <v>649</v>
      </c>
      <c r="D238" s="22" t="s">
        <v>7</v>
      </c>
      <c r="E238" s="23" t="s">
        <v>808</v>
      </c>
      <c r="F238" s="21" t="s">
        <v>1059</v>
      </c>
      <c r="G238" s="23" t="s">
        <v>153</v>
      </c>
      <c r="H238" s="24" t="s">
        <v>281</v>
      </c>
      <c r="I238" s="21" t="s">
        <v>196</v>
      </c>
      <c r="J238" s="94">
        <v>41297</v>
      </c>
      <c r="K238" s="94">
        <v>43091</v>
      </c>
      <c r="L238" s="21" t="s">
        <v>275</v>
      </c>
      <c r="M238" s="51">
        <v>1008</v>
      </c>
      <c r="N238" s="51">
        <v>1683.3600000000001</v>
      </c>
      <c r="O238" s="26">
        <v>0.15</v>
      </c>
      <c r="P238" s="52">
        <v>499736</v>
      </c>
      <c r="Q238" s="52">
        <v>737742.07000000007</v>
      </c>
      <c r="R238" s="52">
        <v>517591.96000000008</v>
      </c>
      <c r="S238" s="52">
        <v>544083.70000000007</v>
      </c>
      <c r="T238" s="51">
        <v>618836.69000000006</v>
      </c>
      <c r="U238" s="51">
        <v>679890.1399999999</v>
      </c>
      <c r="V238" s="51">
        <v>818191.3</v>
      </c>
      <c r="W238" s="51">
        <v>585144</v>
      </c>
      <c r="X238" s="51">
        <v>964457.41999999981</v>
      </c>
      <c r="Y238" s="51">
        <v>1279741</v>
      </c>
      <c r="Z238" s="51">
        <v>798534.54</v>
      </c>
      <c r="AA238" s="51">
        <v>799108.88</v>
      </c>
      <c r="AB238" s="51">
        <v>952413.27</v>
      </c>
      <c r="AC238" s="51">
        <v>1066264.1200000001</v>
      </c>
      <c r="AD238" s="51">
        <v>845933.65</v>
      </c>
      <c r="AE238" s="51">
        <v>1374802.16</v>
      </c>
      <c r="AF238" s="51">
        <v>1327487</v>
      </c>
      <c r="AG238" s="51">
        <v>958689.7</v>
      </c>
      <c r="AH238" s="51">
        <v>1563359</v>
      </c>
      <c r="AI238" s="51">
        <v>2356113.5440000002</v>
      </c>
      <c r="AJ238" s="51">
        <v>1502937</v>
      </c>
      <c r="AK238" s="51">
        <v>1453141</v>
      </c>
      <c r="AL238" s="51">
        <v>855480</v>
      </c>
      <c r="AM238" s="51">
        <v>1067304.93</v>
      </c>
      <c r="AN238" s="51">
        <v>1188071.31</v>
      </c>
      <c r="AO238" s="51">
        <v>1313416</v>
      </c>
      <c r="AP238" s="51">
        <v>895631.25</v>
      </c>
      <c r="AQ238" s="51">
        <v>1569585</v>
      </c>
      <c r="AR238" s="51">
        <v>1222014</v>
      </c>
      <c r="AS238" s="51">
        <v>1180493</v>
      </c>
      <c r="AT238" s="51">
        <v>1234111</v>
      </c>
      <c r="AU238" s="25">
        <v>1473518.9727518889</v>
      </c>
      <c r="AV238" s="25">
        <v>805172.5950199489</v>
      </c>
      <c r="AW238" s="25">
        <v>1556628</v>
      </c>
      <c r="AX238" s="25">
        <v>1131756</v>
      </c>
      <c r="AY238" s="25">
        <v>1035112</v>
      </c>
      <c r="AZ238" s="25">
        <v>1020644.44</v>
      </c>
      <c r="BA238" s="25">
        <v>1067107.51</v>
      </c>
      <c r="BB238" s="25">
        <v>1008199.17</v>
      </c>
      <c r="BC238" s="25">
        <v>1715434.26</v>
      </c>
      <c r="BD238" s="75">
        <v>1365330.48</v>
      </c>
      <c r="BE238" s="75">
        <v>996906.67</v>
      </c>
      <c r="BF238" s="75">
        <v>1650242.1</v>
      </c>
      <c r="BG238" s="75">
        <v>698177.01</v>
      </c>
      <c r="BH238" s="75">
        <v>1116954</v>
      </c>
      <c r="BI238" s="75">
        <v>1336249.83</v>
      </c>
      <c r="BJ238" s="75">
        <v>983764.25</v>
      </c>
      <c r="BK238" s="75">
        <v>1189782.8700000001</v>
      </c>
      <c r="BL238" s="75">
        <v>1091626.47</v>
      </c>
      <c r="BM238" s="75">
        <v>911892.82</v>
      </c>
      <c r="BN238" s="75">
        <v>1122757</v>
      </c>
      <c r="BO238" s="75">
        <v>1403972</v>
      </c>
      <c r="BP238" s="28">
        <f t="shared" si="2950"/>
        <v>1132562.0725</v>
      </c>
      <c r="BQ238" s="29">
        <f t="shared" si="3687"/>
        <v>495.76984126984127</v>
      </c>
      <c r="BR238" s="29">
        <f t="shared" si="3688"/>
        <v>731.88697420634924</v>
      </c>
      <c r="BS238" s="29">
        <f t="shared" si="3689"/>
        <v>513.48408730158735</v>
      </c>
      <c r="BT238" s="29">
        <f t="shared" si="3690"/>
        <v>539.76557539682551</v>
      </c>
      <c r="BU238" s="29">
        <f t="shared" si="3691"/>
        <v>613.92528769841272</v>
      </c>
      <c r="BV238" s="29">
        <f t="shared" si="3692"/>
        <v>674.49418650793643</v>
      </c>
      <c r="BW238" s="29">
        <f t="shared" si="3693"/>
        <v>811.69771825396833</v>
      </c>
      <c r="BX238" s="29">
        <f t="shared" si="3694"/>
        <v>580.5</v>
      </c>
      <c r="BY238" s="29">
        <f t="shared" si="3695"/>
        <v>956.80299603174581</v>
      </c>
      <c r="BZ238" s="29">
        <f t="shared" si="3696"/>
        <v>1269.5843253968253</v>
      </c>
      <c r="CA238" s="29">
        <f t="shared" si="3697"/>
        <v>792.19696428571433</v>
      </c>
      <c r="CB238" s="29">
        <f t="shared" si="3698"/>
        <v>792.76674603174604</v>
      </c>
      <c r="CC238" s="29">
        <f t="shared" si="3699"/>
        <v>944.85443452380957</v>
      </c>
      <c r="CD238" s="29">
        <f t="shared" si="3700"/>
        <v>1057.8017063492064</v>
      </c>
      <c r="CE238" s="29">
        <f t="shared" si="3701"/>
        <v>839.21989087301586</v>
      </c>
      <c r="CF238" s="29">
        <f t="shared" si="3702"/>
        <v>1363.8910317460316</v>
      </c>
      <c r="CG238" s="29">
        <f t="shared" si="3703"/>
        <v>1316.9513888888889</v>
      </c>
      <c r="CH238" s="29">
        <f t="shared" si="3704"/>
        <v>951.08105158730154</v>
      </c>
      <c r="CI238" s="29">
        <f t="shared" si="3705"/>
        <v>1550.9513888888889</v>
      </c>
      <c r="CJ238" s="29">
        <f t="shared" si="3706"/>
        <v>2337.4142301587303</v>
      </c>
      <c r="CK238" s="29">
        <f t="shared" si="3707"/>
        <v>1491.0089285714287</v>
      </c>
      <c r="CL238" s="29">
        <f t="shared" si="3708"/>
        <v>1441.6081349206349</v>
      </c>
      <c r="CM238" s="29">
        <f t="shared" si="3709"/>
        <v>848.69047619047615</v>
      </c>
      <c r="CN238" s="29">
        <f t="shared" si="3710"/>
        <v>1058.834255952381</v>
      </c>
      <c r="CO238" s="29">
        <f t="shared" si="3711"/>
        <v>1178.6421726190476</v>
      </c>
      <c r="CP238" s="29">
        <f t="shared" si="3712"/>
        <v>1302.9920634920634</v>
      </c>
      <c r="CQ238" s="29">
        <f t="shared" si="3713"/>
        <v>888.52306547619048</v>
      </c>
      <c r="CR238" s="29">
        <f t="shared" si="3658"/>
        <v>1557.1279761904761</v>
      </c>
      <c r="CS238" s="29">
        <f t="shared" si="3658"/>
        <v>1212.3154761904761</v>
      </c>
      <c r="CT238" s="29">
        <f t="shared" si="3658"/>
        <v>1171.124007936508</v>
      </c>
      <c r="CU238" s="29">
        <f t="shared" si="3658"/>
        <v>1224.3164682539682</v>
      </c>
      <c r="CV238" s="29">
        <f t="shared" si="3658"/>
        <v>1461.8243777300486</v>
      </c>
      <c r="CW238" s="29">
        <f t="shared" si="3658"/>
        <v>798.78233632931438</v>
      </c>
      <c r="CX238" s="29">
        <f t="shared" si="3658"/>
        <v>1544.2738095238096</v>
      </c>
      <c r="CY238" s="29">
        <f t="shared" si="3658"/>
        <v>1122.7738095238096</v>
      </c>
      <c r="CZ238" s="29">
        <f t="shared" si="3658"/>
        <v>1026.8968253968253</v>
      </c>
      <c r="DA238" s="29">
        <f t="shared" si="3658"/>
        <v>1012.5440873015873</v>
      </c>
      <c r="DB238" s="29">
        <f t="shared" si="3658"/>
        <v>1058.6384027777779</v>
      </c>
      <c r="DC238" s="29">
        <f t="shared" si="3658"/>
        <v>1000.1975892857143</v>
      </c>
      <c r="DD238" s="29">
        <f t="shared" si="3658"/>
        <v>1701.8197023809523</v>
      </c>
      <c r="DE238" s="29">
        <f t="shared" si="3714"/>
        <v>1354.4945238095238</v>
      </c>
      <c r="DF238" s="29">
        <f t="shared" si="3715"/>
        <v>988.99471230158736</v>
      </c>
      <c r="DG238" s="29">
        <f t="shared" si="3716"/>
        <v>1637.1449404761906</v>
      </c>
      <c r="DH238" s="29">
        <f t="shared" si="3717"/>
        <v>692.63592261904762</v>
      </c>
      <c r="DI238" s="29">
        <f t="shared" si="3718"/>
        <v>1108.0892857142858</v>
      </c>
      <c r="DJ238" s="29">
        <f t="shared" si="3719"/>
        <v>1325.6446726190477</v>
      </c>
      <c r="DK238" s="29">
        <f t="shared" si="3719"/>
        <v>975.95659722222217</v>
      </c>
      <c r="DL238" s="29">
        <f t="shared" si="3719"/>
        <v>1180.340148809524</v>
      </c>
      <c r="DM238" s="29">
        <f t="shared" si="3719"/>
        <v>1082.9627678571428</v>
      </c>
      <c r="DN238" s="29">
        <f t="shared" si="3659"/>
        <v>904.65557539682538</v>
      </c>
      <c r="DO238" s="29">
        <f t="shared" si="3659"/>
        <v>1113.8462301587301</v>
      </c>
      <c r="DP238" s="29">
        <f t="shared" si="3659"/>
        <v>1392.8293650793651</v>
      </c>
      <c r="DQ238" s="105">
        <f t="shared" si="3720"/>
        <v>1123.5734846230159</v>
      </c>
      <c r="DR238" s="51">
        <v>201960</v>
      </c>
      <c r="DS238" s="51">
        <v>201960</v>
      </c>
      <c r="DT238" s="51">
        <v>201960</v>
      </c>
      <c r="DU238" s="51">
        <v>201960</v>
      </c>
      <c r="DV238" s="51">
        <v>201960</v>
      </c>
      <c r="DW238" s="51">
        <v>201960</v>
      </c>
      <c r="DX238" s="51">
        <v>201960</v>
      </c>
      <c r="DY238" s="51">
        <v>201960</v>
      </c>
      <c r="DZ238" s="51">
        <v>201960</v>
      </c>
      <c r="EA238" s="51">
        <v>204204</v>
      </c>
      <c r="EB238" s="51">
        <v>210375</v>
      </c>
      <c r="EC238" s="51">
        <v>210375</v>
      </c>
      <c r="ED238" s="51">
        <v>210375</v>
      </c>
      <c r="EE238" s="51">
        <v>210375</v>
      </c>
      <c r="EF238" s="51">
        <v>210375</v>
      </c>
      <c r="EG238" s="51">
        <v>210375</v>
      </c>
      <c r="EH238" s="51">
        <v>210375</v>
      </c>
      <c r="EI238" s="51">
        <v>210375</v>
      </c>
      <c r="EJ238" s="51">
        <v>210375</v>
      </c>
      <c r="EK238" s="51">
        <v>210375</v>
      </c>
      <c r="EL238" s="51">
        <v>210375</v>
      </c>
      <c r="EM238" s="51">
        <v>212619</v>
      </c>
      <c r="EN238" s="51">
        <v>218790</v>
      </c>
      <c r="EO238" s="51">
        <v>218790</v>
      </c>
      <c r="EP238" s="51">
        <v>218790</v>
      </c>
      <c r="EQ238" s="51">
        <v>218790</v>
      </c>
      <c r="ER238" s="51">
        <v>218790</v>
      </c>
      <c r="ES238" s="25">
        <v>218790</v>
      </c>
      <c r="ET238" s="25">
        <v>218790</v>
      </c>
      <c r="EU238" s="25">
        <v>218790</v>
      </c>
      <c r="EV238" s="25">
        <v>218790</v>
      </c>
      <c r="EW238" s="25">
        <v>218790</v>
      </c>
      <c r="EX238" s="25">
        <v>218790</v>
      </c>
      <c r="EY238" s="25">
        <v>227542</v>
      </c>
      <c r="EZ238" s="25">
        <v>251609</v>
      </c>
      <c r="FA238" s="25">
        <v>251609</v>
      </c>
      <c r="FB238" s="25">
        <v>251609</v>
      </c>
      <c r="FC238" s="25">
        <v>251609</v>
      </c>
      <c r="FD238" s="25">
        <v>251609</v>
      </c>
      <c r="FE238" s="25">
        <v>251609</v>
      </c>
      <c r="FF238" s="25">
        <v>251609</v>
      </c>
      <c r="FG238" s="25">
        <v>251609</v>
      </c>
      <c r="FH238" s="25">
        <v>251609</v>
      </c>
      <c r="FI238" s="25">
        <v>251609</v>
      </c>
      <c r="FJ238" s="25">
        <v>251609</v>
      </c>
      <c r="FK238" s="25">
        <v>251609</v>
      </c>
      <c r="FL238" s="25">
        <v>251609</v>
      </c>
      <c r="FM238" s="25">
        <v>251609</v>
      </c>
      <c r="FN238" s="25">
        <v>251609</v>
      </c>
      <c r="FO238" s="25">
        <v>251609</v>
      </c>
      <c r="FP238" s="25">
        <v>251609</v>
      </c>
      <c r="FQ238" s="75">
        <v>251609</v>
      </c>
      <c r="FR238" s="28">
        <f t="shared" si="2951"/>
        <v>251609</v>
      </c>
      <c r="FS238" s="51">
        <v>0</v>
      </c>
      <c r="FT238" s="51">
        <v>0</v>
      </c>
      <c r="FU238" s="51">
        <v>0</v>
      </c>
      <c r="FV238" s="51">
        <v>0</v>
      </c>
      <c r="FW238" s="51">
        <v>0</v>
      </c>
      <c r="FX238" s="51">
        <v>0</v>
      </c>
      <c r="FY238" s="51">
        <v>0</v>
      </c>
      <c r="FZ238" s="51">
        <v>0</v>
      </c>
      <c r="GA238" s="51">
        <v>0</v>
      </c>
      <c r="GB238" s="51">
        <v>0</v>
      </c>
      <c r="GC238" s="51">
        <v>0</v>
      </c>
      <c r="GD238" s="51">
        <v>0</v>
      </c>
      <c r="GE238" s="51">
        <v>0</v>
      </c>
      <c r="GF238" s="51">
        <v>0</v>
      </c>
      <c r="GG238" s="51">
        <v>0</v>
      </c>
      <c r="GH238" s="51">
        <v>0</v>
      </c>
      <c r="GI238" s="51">
        <v>0</v>
      </c>
      <c r="GJ238" s="51">
        <v>0</v>
      </c>
      <c r="GK238" s="51">
        <v>24128.850000000006</v>
      </c>
      <c r="GL238" s="51">
        <v>0</v>
      </c>
      <c r="GM238" s="51">
        <v>15065.549999999988</v>
      </c>
      <c r="GN238" s="51">
        <v>0</v>
      </c>
      <c r="GO238" s="51">
        <v>0</v>
      </c>
      <c r="GP238" s="51">
        <v>0</v>
      </c>
      <c r="GQ238" s="25">
        <v>0</v>
      </c>
      <c r="GR238" s="25">
        <v>0</v>
      </c>
      <c r="GS238" s="25">
        <v>0</v>
      </c>
      <c r="GT238" s="25">
        <v>0</v>
      </c>
      <c r="GU238" s="25">
        <v>0</v>
      </c>
      <c r="GV238" s="25">
        <v>0</v>
      </c>
      <c r="GW238" s="25">
        <v>0</v>
      </c>
      <c r="GX238" s="25">
        <v>0</v>
      </c>
      <c r="GY238" s="25">
        <v>0</v>
      </c>
      <c r="GZ238" s="25">
        <v>0</v>
      </c>
      <c r="HA238" s="25">
        <v>0</v>
      </c>
      <c r="HB238" s="25">
        <v>0</v>
      </c>
      <c r="HC238" s="75">
        <v>0</v>
      </c>
      <c r="HD238" s="75">
        <v>0</v>
      </c>
      <c r="HE238" s="75">
        <v>0</v>
      </c>
      <c r="HF238" s="75">
        <v>0</v>
      </c>
      <c r="HG238" s="75">
        <v>0</v>
      </c>
      <c r="HH238" s="75">
        <v>0</v>
      </c>
      <c r="HI238" s="75">
        <v>0</v>
      </c>
      <c r="HJ238" s="75">
        <v>0</v>
      </c>
      <c r="HK238" s="75">
        <v>0</v>
      </c>
      <c r="HL238" s="75">
        <v>0</v>
      </c>
      <c r="HM238" s="75">
        <v>0</v>
      </c>
      <c r="HN238" s="75">
        <v>0</v>
      </c>
      <c r="HO238" s="75">
        <v>0</v>
      </c>
      <c r="HP238" s="75">
        <v>0</v>
      </c>
      <c r="HQ238" s="75">
        <v>0</v>
      </c>
      <c r="HR238" s="75">
        <v>0</v>
      </c>
      <c r="HS238" s="51">
        <f t="shared" ref="HS238:HS320" si="3723">+DR238+FS238</f>
        <v>201960</v>
      </c>
      <c r="HT238" s="51">
        <f t="shared" ref="HT238:HT320" si="3724">+DS238+FT238</f>
        <v>201960</v>
      </c>
      <c r="HU238" s="51">
        <f t="shared" ref="HU238:HU320" si="3725">+DT238+FU238</f>
        <v>201960</v>
      </c>
      <c r="HV238" s="51">
        <f t="shared" ref="HV238:HV320" si="3726">+DU238+FV238</f>
        <v>201960</v>
      </c>
      <c r="HW238" s="51">
        <f t="shared" ref="HW238:HW320" si="3727">+DV238+FW238</f>
        <v>201960</v>
      </c>
      <c r="HX238" s="51">
        <f t="shared" ref="HX238:HX320" si="3728">+DW238+FX238</f>
        <v>201960</v>
      </c>
      <c r="HY238" s="51">
        <f t="shared" ref="HY238:HY320" si="3729">+DX238+FY238</f>
        <v>201960</v>
      </c>
      <c r="HZ238" s="51">
        <f t="shared" ref="HZ238:HZ320" si="3730">+DY238+FZ238</f>
        <v>201960</v>
      </c>
      <c r="IA238" s="51">
        <f t="shared" ref="IA238:IA320" si="3731">+DZ238+GA238</f>
        <v>201960</v>
      </c>
      <c r="IB238" s="51">
        <f t="shared" ref="IB238:IB320" si="3732">+EA238+GB238</f>
        <v>204204</v>
      </c>
      <c r="IC238" s="51">
        <f t="shared" ref="IC238:IC320" si="3733">+EB238+GC238</f>
        <v>210375</v>
      </c>
      <c r="ID238" s="51">
        <f t="shared" ref="ID238:ID320" si="3734">+EC238+GD238</f>
        <v>210375</v>
      </c>
      <c r="IE238" s="51">
        <f t="shared" ref="IE238:IE320" si="3735">+ED238+GE238</f>
        <v>210375</v>
      </c>
      <c r="IF238" s="51">
        <f t="shared" ref="IF238:IF320" si="3736">+EE238+GF238</f>
        <v>210375</v>
      </c>
      <c r="IG238" s="51">
        <f t="shared" ref="IG238:IG320" si="3737">+EF238+GG238</f>
        <v>210375</v>
      </c>
      <c r="IH238" s="51">
        <f t="shared" ref="IH238:IH320" si="3738">+EG238+GH238</f>
        <v>210375</v>
      </c>
      <c r="II238" s="51">
        <f t="shared" ref="II238:II320" si="3739">+EH238+GI238</f>
        <v>210375</v>
      </c>
      <c r="IJ238" s="51">
        <f t="shared" ref="IJ238:IJ320" si="3740">+EI238+GJ238</f>
        <v>210375</v>
      </c>
      <c r="IK238" s="51">
        <f t="shared" ref="IK238:IK320" si="3741">+EJ238+GK238</f>
        <v>234503.85</v>
      </c>
      <c r="IL238" s="51">
        <f t="shared" ref="IL238:IL320" si="3742">+EK238+GL238</f>
        <v>210375</v>
      </c>
      <c r="IM238" s="51">
        <f t="shared" ref="IM238:IM320" si="3743">+EL238+GM238</f>
        <v>225440.55</v>
      </c>
      <c r="IN238" s="51">
        <f t="shared" ref="IN238:IN320" si="3744">+EM238+GN238</f>
        <v>212619</v>
      </c>
      <c r="IO238" s="51">
        <f t="shared" ref="IO238:IO320" si="3745">+EN238+GO238</f>
        <v>218790</v>
      </c>
      <c r="IP238" s="51">
        <f t="shared" ref="IP238:IP320" si="3746">+EO238+GP238</f>
        <v>218790</v>
      </c>
      <c r="IQ238" s="51">
        <f t="shared" si="3335"/>
        <v>218790</v>
      </c>
      <c r="IR238" s="51">
        <f t="shared" si="3336"/>
        <v>218790</v>
      </c>
      <c r="IS238" s="51">
        <f t="shared" ref="IS238:IS276" si="3747">+ER238+GS238</f>
        <v>218790</v>
      </c>
      <c r="IT238" s="51">
        <f t="shared" ref="IT238:IT276" si="3748">+ES238+GT238</f>
        <v>218790</v>
      </c>
      <c r="IU238" s="51">
        <f t="shared" si="3721"/>
        <v>218790</v>
      </c>
      <c r="IV238" s="51">
        <f t="shared" si="3722"/>
        <v>218790</v>
      </c>
      <c r="IW238" s="51">
        <f t="shared" si="3655"/>
        <v>218790</v>
      </c>
      <c r="IX238" s="25">
        <f t="shared" si="3623"/>
        <v>218790</v>
      </c>
      <c r="IY238" s="25">
        <f t="shared" si="3327"/>
        <v>218790</v>
      </c>
      <c r="IZ238" s="25">
        <f t="shared" si="3328"/>
        <v>227542</v>
      </c>
      <c r="JA238" s="25">
        <f t="shared" si="3329"/>
        <v>251609</v>
      </c>
      <c r="JB238" s="25">
        <f t="shared" si="3656"/>
        <v>251609</v>
      </c>
      <c r="JC238" s="25">
        <f t="shared" si="3657"/>
        <v>251609</v>
      </c>
      <c r="JD238" s="25">
        <f t="shared" si="3035"/>
        <v>251609</v>
      </c>
      <c r="JE238" s="25">
        <f t="shared" si="3036"/>
        <v>251609</v>
      </c>
      <c r="JF238" s="25">
        <f t="shared" si="3333"/>
        <v>251609</v>
      </c>
      <c r="JG238" s="25">
        <f t="shared" si="3334"/>
        <v>251609</v>
      </c>
      <c r="JH238" s="25">
        <f t="shared" si="3330"/>
        <v>251609</v>
      </c>
      <c r="JI238" s="25">
        <f t="shared" si="3331"/>
        <v>251609</v>
      </c>
      <c r="JJ238" s="25">
        <f t="shared" si="3621"/>
        <v>251609</v>
      </c>
      <c r="JK238" s="25">
        <f t="shared" si="3622"/>
        <v>251609</v>
      </c>
      <c r="JL238" s="25">
        <f t="shared" si="3584"/>
        <v>251609</v>
      </c>
      <c r="JM238" s="25">
        <f t="shared" si="3585"/>
        <v>251609</v>
      </c>
      <c r="JN238" s="25">
        <f t="shared" si="3459"/>
        <v>251609</v>
      </c>
      <c r="JO238" s="25">
        <f t="shared" si="3460"/>
        <v>251609</v>
      </c>
      <c r="JP238" s="25">
        <f t="shared" si="3461"/>
        <v>251609</v>
      </c>
      <c r="JQ238" s="25">
        <f t="shared" si="3462"/>
        <v>251609</v>
      </c>
      <c r="JR238" s="25">
        <f t="shared" si="3463"/>
        <v>251609</v>
      </c>
      <c r="JS238" s="28">
        <f t="shared" si="2952"/>
        <v>251609</v>
      </c>
      <c r="JT238" s="30">
        <f t="shared" si="3587"/>
        <v>119.9743370402053</v>
      </c>
      <c r="JU238" s="30">
        <f t="shared" si="3588"/>
        <v>119.9743370402053</v>
      </c>
      <c r="JV238" s="30">
        <f t="shared" si="3589"/>
        <v>119.9743370402053</v>
      </c>
      <c r="JW238" s="30">
        <f t="shared" si="3590"/>
        <v>119.9743370402053</v>
      </c>
      <c r="JX238" s="30">
        <f t="shared" si="3591"/>
        <v>119.9743370402053</v>
      </c>
      <c r="JY238" s="30">
        <f t="shared" si="3592"/>
        <v>119.9743370402053</v>
      </c>
      <c r="JZ238" s="30">
        <f t="shared" si="3593"/>
        <v>119.9743370402053</v>
      </c>
      <c r="KA238" s="30">
        <f t="shared" si="3594"/>
        <v>119.9743370402053</v>
      </c>
      <c r="KB238" s="30">
        <f t="shared" si="3595"/>
        <v>119.9743370402053</v>
      </c>
      <c r="KC238" s="30">
        <f t="shared" si="3596"/>
        <v>121.30738522954091</v>
      </c>
      <c r="KD238" s="30">
        <f t="shared" si="3597"/>
        <v>124.97326775021385</v>
      </c>
      <c r="KE238" s="30">
        <f t="shared" si="3598"/>
        <v>124.97326775021385</v>
      </c>
      <c r="KF238" s="30">
        <f t="shared" si="3599"/>
        <v>124.97326775021385</v>
      </c>
      <c r="KG238" s="30">
        <f t="shared" si="3600"/>
        <v>124.97326775021385</v>
      </c>
      <c r="KH238" s="30">
        <f t="shared" si="3601"/>
        <v>124.97326775021385</v>
      </c>
      <c r="KI238" s="30">
        <f t="shared" si="3602"/>
        <v>124.97326775021385</v>
      </c>
      <c r="KJ238" s="30">
        <f t="shared" si="3603"/>
        <v>124.97326775021385</v>
      </c>
      <c r="KK238" s="30">
        <f t="shared" si="3604"/>
        <v>124.97326775021385</v>
      </c>
      <c r="KL238" s="30">
        <f t="shared" si="3605"/>
        <v>139.30701097804391</v>
      </c>
      <c r="KM238" s="30">
        <f t="shared" si="3606"/>
        <v>124.97326775021385</v>
      </c>
      <c r="KN238" s="30">
        <f t="shared" si="3607"/>
        <v>133.92295765611632</v>
      </c>
      <c r="KO238" s="30">
        <f t="shared" si="3608"/>
        <v>126.30631593954946</v>
      </c>
      <c r="KP238" s="30">
        <f t="shared" si="3609"/>
        <v>129.97219846022242</v>
      </c>
      <c r="KQ238" s="30">
        <f t="shared" si="3610"/>
        <v>129.97219846022242</v>
      </c>
      <c r="KR238" s="30">
        <f t="shared" si="3611"/>
        <v>129.97219846022242</v>
      </c>
      <c r="KS238" s="30">
        <f t="shared" si="3612"/>
        <v>129.97219846022242</v>
      </c>
      <c r="KT238" s="30">
        <f t="shared" si="3613"/>
        <v>129.97219846022242</v>
      </c>
      <c r="KU238" s="30">
        <f t="shared" si="3614"/>
        <v>129.97219846022242</v>
      </c>
      <c r="KV238" s="30">
        <f t="shared" si="3615"/>
        <v>129.97219846022242</v>
      </c>
      <c r="KW238" s="30">
        <f t="shared" si="3616"/>
        <v>129.97219846022242</v>
      </c>
      <c r="KX238" s="30">
        <f t="shared" si="3617"/>
        <v>129.97219846022242</v>
      </c>
      <c r="KY238" s="30">
        <f t="shared" si="3618"/>
        <v>129.97219846022242</v>
      </c>
      <c r="KZ238" s="30">
        <f t="shared" si="3619"/>
        <v>129.97219846022242</v>
      </c>
      <c r="LA238" s="30">
        <f t="shared" si="3620"/>
        <v>135.17132401862941</v>
      </c>
      <c r="LB238" s="30">
        <f t="shared" si="3620"/>
        <v>149.46832525425339</v>
      </c>
      <c r="LC238" s="30">
        <f t="shared" si="3620"/>
        <v>149.46832525425339</v>
      </c>
      <c r="LD238" s="30">
        <f t="shared" si="3620"/>
        <v>149.46832525425339</v>
      </c>
      <c r="LE238" s="30">
        <f t="shared" si="3586"/>
        <v>149.46832525425339</v>
      </c>
      <c r="LF238" s="30">
        <f t="shared" si="3586"/>
        <v>149.46832525425339</v>
      </c>
      <c r="LG238" s="30">
        <f t="shared" si="3586"/>
        <v>149.46832525425339</v>
      </c>
      <c r="LH238" s="30">
        <f t="shared" si="3586"/>
        <v>149.46832525425339</v>
      </c>
      <c r="LI238" s="30">
        <f t="shared" si="3586"/>
        <v>149.46832525425339</v>
      </c>
      <c r="LJ238" s="30">
        <f t="shared" si="3586"/>
        <v>149.46832525425339</v>
      </c>
      <c r="LK238" s="30">
        <f t="shared" si="3586"/>
        <v>149.46832525425339</v>
      </c>
      <c r="LL238" s="30">
        <f t="shared" si="3586"/>
        <v>149.46832525425339</v>
      </c>
      <c r="LM238" s="30">
        <f t="shared" si="3586"/>
        <v>149.46832525425339</v>
      </c>
      <c r="LN238" s="30">
        <f t="shared" si="3586"/>
        <v>149.46832525425339</v>
      </c>
      <c r="LO238" s="30">
        <f t="shared" si="3586"/>
        <v>149.46832525425339</v>
      </c>
      <c r="LP238" s="30">
        <f t="shared" si="3586"/>
        <v>149.46832525425339</v>
      </c>
      <c r="LQ238" s="30">
        <f t="shared" si="3586"/>
        <v>149.46832525425339</v>
      </c>
      <c r="LR238" s="30">
        <f t="shared" si="3586"/>
        <v>149.46832525425339</v>
      </c>
      <c r="LS238" s="30">
        <f t="shared" si="3586"/>
        <v>149.46832525425339</v>
      </c>
      <c r="LT238" s="69">
        <f t="shared" si="2953"/>
        <v>149.46832525425339</v>
      </c>
      <c r="LU238" s="40">
        <f t="shared" si="2954"/>
        <v>149.46832525425339</v>
      </c>
      <c r="LV238" s="40">
        <f t="shared" si="2955"/>
        <v>0</v>
      </c>
    </row>
    <row r="239" spans="1:334" x14ac:dyDescent="0.25">
      <c r="A239" s="21">
        <f t="shared" si="3034"/>
        <v>238</v>
      </c>
      <c r="B239" s="22" t="s">
        <v>150</v>
      </c>
      <c r="C239" s="21" t="s">
        <v>650</v>
      </c>
      <c r="D239" s="22" t="s">
        <v>21</v>
      </c>
      <c r="E239" s="23" t="s">
        <v>953</v>
      </c>
      <c r="F239" s="21" t="s">
        <v>1060</v>
      </c>
      <c r="G239" s="23" t="s">
        <v>154</v>
      </c>
      <c r="H239" s="24" t="s">
        <v>21</v>
      </c>
      <c r="I239" s="21" t="s">
        <v>196</v>
      </c>
      <c r="J239" s="94">
        <v>41297</v>
      </c>
      <c r="K239" s="94">
        <v>43030</v>
      </c>
      <c r="L239" s="21" t="s">
        <v>275</v>
      </c>
      <c r="M239" s="51">
        <v>1088</v>
      </c>
      <c r="N239" s="51">
        <v>1817</v>
      </c>
      <c r="O239" s="26">
        <v>0.12</v>
      </c>
      <c r="P239" s="52">
        <v>762768.15</v>
      </c>
      <c r="Q239" s="52">
        <v>975576.56</v>
      </c>
      <c r="R239" s="52">
        <v>1023822.7299999999</v>
      </c>
      <c r="S239" s="52">
        <v>1190101.8399999999</v>
      </c>
      <c r="T239" s="51">
        <v>1077145.95</v>
      </c>
      <c r="U239" s="51">
        <v>1775259.0299999996</v>
      </c>
      <c r="V239" s="51">
        <v>1450084.2400000005</v>
      </c>
      <c r="W239" s="51">
        <v>1386458.36</v>
      </c>
      <c r="X239" s="51">
        <v>1250748.0000000002</v>
      </c>
      <c r="Y239" s="51">
        <v>1282040</v>
      </c>
      <c r="Z239" s="51">
        <v>997783.28</v>
      </c>
      <c r="AA239" s="51">
        <v>1186004.19</v>
      </c>
      <c r="AB239" s="51">
        <v>1408471.6800000002</v>
      </c>
      <c r="AC239" s="51">
        <v>2234371.63</v>
      </c>
      <c r="AD239" s="51">
        <v>1758463.34</v>
      </c>
      <c r="AE239" s="51">
        <v>1960385.23</v>
      </c>
      <c r="AF239" s="51">
        <v>2116943.23</v>
      </c>
      <c r="AG239" s="51">
        <v>1390543.55</v>
      </c>
      <c r="AH239" s="51">
        <v>1683757</v>
      </c>
      <c r="AI239" s="51">
        <v>2807868.5999999996</v>
      </c>
      <c r="AJ239" s="51">
        <v>2236540.67</v>
      </c>
      <c r="AK239" s="51">
        <v>1937380</v>
      </c>
      <c r="AL239" s="51">
        <v>1821853.39</v>
      </c>
      <c r="AM239" s="51">
        <v>2005281.13</v>
      </c>
      <c r="AN239" s="51">
        <v>1395142.6</v>
      </c>
      <c r="AO239" s="51">
        <v>2263527.06</v>
      </c>
      <c r="AP239" s="51">
        <v>2131451.63</v>
      </c>
      <c r="AQ239" s="51">
        <v>2071869</v>
      </c>
      <c r="AR239" s="51">
        <v>2187159.13</v>
      </c>
      <c r="AS239" s="51">
        <v>1632124</v>
      </c>
      <c r="AT239" s="51">
        <v>2160146.13</v>
      </c>
      <c r="AU239" s="25">
        <v>2068511.9732488953</v>
      </c>
      <c r="AV239" s="25">
        <v>1527680.2086282638</v>
      </c>
      <c r="AW239" s="25">
        <v>2559176.04</v>
      </c>
      <c r="AX239" s="25">
        <v>2379051</v>
      </c>
      <c r="AY239" s="25">
        <v>3194157</v>
      </c>
      <c r="AZ239" s="25">
        <v>1750828.16</v>
      </c>
      <c r="BA239" s="25">
        <v>2592654.1151664956</v>
      </c>
      <c r="BB239" s="25">
        <v>2104537</v>
      </c>
      <c r="BC239" s="25">
        <v>2537351</v>
      </c>
      <c r="BD239" s="75">
        <v>2889765.97</v>
      </c>
      <c r="BE239" s="75">
        <v>2134672</v>
      </c>
      <c r="BF239" s="75">
        <v>2550912</v>
      </c>
      <c r="BG239" s="75">
        <v>2605125</v>
      </c>
      <c r="BH239" s="75">
        <v>2663262.7599999998</v>
      </c>
      <c r="BI239" s="75">
        <v>2919824</v>
      </c>
      <c r="BJ239" s="75">
        <v>2283363</v>
      </c>
      <c r="BK239" s="75">
        <v>2866167.5</v>
      </c>
      <c r="BL239" s="75">
        <v>2561277.59</v>
      </c>
      <c r="BM239" s="75">
        <v>3008781.96</v>
      </c>
      <c r="BN239" s="75">
        <v>3401552.88</v>
      </c>
      <c r="BO239" s="75">
        <v>3020910.07</v>
      </c>
      <c r="BP239" s="28">
        <f t="shared" si="2950"/>
        <v>2998130.625</v>
      </c>
      <c r="BQ239" s="29">
        <f t="shared" si="3687"/>
        <v>701.07366727941178</v>
      </c>
      <c r="BR239" s="29">
        <f t="shared" si="3688"/>
        <v>896.66963235294122</v>
      </c>
      <c r="BS239" s="29">
        <f t="shared" si="3689"/>
        <v>941.01353860294103</v>
      </c>
      <c r="BT239" s="29">
        <f t="shared" si="3690"/>
        <v>1093.8436029411764</v>
      </c>
      <c r="BU239" s="29">
        <f t="shared" si="3691"/>
        <v>990.02385110294108</v>
      </c>
      <c r="BV239" s="29">
        <f t="shared" si="3692"/>
        <v>1631.671902573529</v>
      </c>
      <c r="BW239" s="29">
        <f t="shared" si="3693"/>
        <v>1332.7980147058827</v>
      </c>
      <c r="BX239" s="29">
        <f t="shared" si="3694"/>
        <v>1274.3183455882354</v>
      </c>
      <c r="BY239" s="29">
        <f t="shared" si="3695"/>
        <v>1149.5845588235297</v>
      </c>
      <c r="BZ239" s="29">
        <f t="shared" si="3696"/>
        <v>1178.3455882352941</v>
      </c>
      <c r="CA239" s="29">
        <f t="shared" si="3697"/>
        <v>917.08022058823531</v>
      </c>
      <c r="CB239" s="29">
        <f t="shared" si="3698"/>
        <v>1090.0773805147057</v>
      </c>
      <c r="CC239" s="29">
        <f t="shared" si="3699"/>
        <v>1294.5511764705884</v>
      </c>
      <c r="CD239" s="29">
        <f t="shared" si="3700"/>
        <v>2053.6503952205881</v>
      </c>
      <c r="CE239" s="29">
        <f t="shared" si="3701"/>
        <v>1616.2346875000001</v>
      </c>
      <c r="CF239" s="29">
        <f t="shared" si="3702"/>
        <v>1801.8246599264705</v>
      </c>
      <c r="CG239" s="29">
        <f t="shared" si="3703"/>
        <v>1945.7198805147059</v>
      </c>
      <c r="CH239" s="29">
        <f t="shared" si="3704"/>
        <v>1278.0731158088236</v>
      </c>
      <c r="CI239" s="29">
        <f t="shared" si="3705"/>
        <v>1547.5707720588234</v>
      </c>
      <c r="CJ239" s="29">
        <f t="shared" si="3706"/>
        <v>2580.7615808823525</v>
      </c>
      <c r="CK239" s="29">
        <f t="shared" si="3707"/>
        <v>2055.6439981617646</v>
      </c>
      <c r="CL239" s="29">
        <f t="shared" si="3708"/>
        <v>1780.6801470588234</v>
      </c>
      <c r="CM239" s="29">
        <f t="shared" si="3709"/>
        <v>1674.4976011029412</v>
      </c>
      <c r="CN239" s="29">
        <f t="shared" si="3710"/>
        <v>1843.0892738970588</v>
      </c>
      <c r="CO239" s="29">
        <f t="shared" si="3711"/>
        <v>1282.3001838235296</v>
      </c>
      <c r="CP239" s="29">
        <f t="shared" si="3712"/>
        <v>2080.4476654411765</v>
      </c>
      <c r="CQ239" s="29">
        <f t="shared" si="3713"/>
        <v>1959.0548069852939</v>
      </c>
      <c r="CR239" s="29">
        <f t="shared" si="3658"/>
        <v>1904.2913602941176</v>
      </c>
      <c r="CS239" s="29">
        <f t="shared" si="3658"/>
        <v>2010.2565533088234</v>
      </c>
      <c r="CT239" s="29">
        <f t="shared" si="3658"/>
        <v>1500.1139705882354</v>
      </c>
      <c r="CU239" s="29">
        <f t="shared" si="3658"/>
        <v>1985.4284283088234</v>
      </c>
      <c r="CV239" s="29">
        <f t="shared" si="3658"/>
        <v>1901.2058577655287</v>
      </c>
      <c r="CW239" s="29">
        <f t="shared" si="3658"/>
        <v>1404.1178388127425</v>
      </c>
      <c r="CX239" s="29">
        <f t="shared" si="3658"/>
        <v>2352.1838602941175</v>
      </c>
      <c r="CY239" s="29">
        <f t="shared" si="3658"/>
        <v>2186.627757352941</v>
      </c>
      <c r="CZ239" s="29">
        <f t="shared" si="3658"/>
        <v>2935.8060661764707</v>
      </c>
      <c r="DA239" s="29">
        <f t="shared" si="3658"/>
        <v>1609.2170588235294</v>
      </c>
      <c r="DB239" s="29">
        <f t="shared" si="3658"/>
        <v>2382.9541499692054</v>
      </c>
      <c r="DC239" s="29">
        <f t="shared" si="3658"/>
        <v>1934.3170955882354</v>
      </c>
      <c r="DD239" s="29">
        <f t="shared" si="3658"/>
        <v>2332.1240808823532</v>
      </c>
      <c r="DE239" s="29">
        <f t="shared" si="3714"/>
        <v>2656.0348988970591</v>
      </c>
      <c r="DF239" s="29">
        <f t="shared" si="3715"/>
        <v>1962.0147058823529</v>
      </c>
      <c r="DG239" s="29">
        <f t="shared" si="3716"/>
        <v>2344.5882352941176</v>
      </c>
      <c r="DH239" s="29">
        <f t="shared" si="3717"/>
        <v>2394.4163602941176</v>
      </c>
      <c r="DI239" s="29">
        <f t="shared" si="3718"/>
        <v>2447.8518014705878</v>
      </c>
      <c r="DJ239" s="29">
        <f t="shared" si="3719"/>
        <v>2683.6617647058824</v>
      </c>
      <c r="DK239" s="29">
        <f t="shared" si="3719"/>
        <v>2098.6792279411766</v>
      </c>
      <c r="DL239" s="29">
        <f t="shared" si="3719"/>
        <v>2634.3451286764707</v>
      </c>
      <c r="DM239" s="29">
        <f t="shared" si="3719"/>
        <v>2354.115431985294</v>
      </c>
      <c r="DN239" s="29">
        <f t="shared" si="3659"/>
        <v>2765.4245955882352</v>
      </c>
      <c r="DO239" s="29">
        <f t="shared" si="3659"/>
        <v>3126.4272794117646</v>
      </c>
      <c r="DP239" s="29">
        <f t="shared" si="3659"/>
        <v>2776.5717555147057</v>
      </c>
      <c r="DQ239" s="105">
        <f t="shared" si="3720"/>
        <v>2755.634765625</v>
      </c>
      <c r="DR239" s="51">
        <v>218040</v>
      </c>
      <c r="DS239" s="51">
        <v>218040</v>
      </c>
      <c r="DT239" s="51">
        <v>218040</v>
      </c>
      <c r="DU239" s="51">
        <v>218040</v>
      </c>
      <c r="DV239" s="51">
        <v>218040</v>
      </c>
      <c r="DW239" s="51">
        <v>218040</v>
      </c>
      <c r="DX239" s="51">
        <v>218040</v>
      </c>
      <c r="DY239" s="51">
        <v>218040</v>
      </c>
      <c r="DZ239" s="51">
        <v>218040</v>
      </c>
      <c r="EA239" s="51">
        <v>222885</v>
      </c>
      <c r="EB239" s="51">
        <v>236210</v>
      </c>
      <c r="EC239" s="51">
        <v>236210</v>
      </c>
      <c r="ED239" s="51">
        <v>236210</v>
      </c>
      <c r="EE239" s="51">
        <v>236210</v>
      </c>
      <c r="EF239" s="51">
        <v>236210</v>
      </c>
      <c r="EG239" s="51">
        <v>236210</v>
      </c>
      <c r="EH239" s="51">
        <v>236210</v>
      </c>
      <c r="EI239" s="51">
        <v>236210</v>
      </c>
      <c r="EJ239" s="51">
        <v>236210</v>
      </c>
      <c r="EK239" s="51">
        <v>236210</v>
      </c>
      <c r="EL239" s="51">
        <v>236210</v>
      </c>
      <c r="EM239" s="51">
        <v>241055</v>
      </c>
      <c r="EN239" s="51">
        <v>254380</v>
      </c>
      <c r="EO239" s="51">
        <v>254380</v>
      </c>
      <c r="EP239" s="25">
        <v>254380</v>
      </c>
      <c r="EQ239" s="25">
        <v>254380</v>
      </c>
      <c r="ER239" s="25">
        <v>254380</v>
      </c>
      <c r="ES239" s="25">
        <v>254380</v>
      </c>
      <c r="ET239" s="25">
        <v>254380</v>
      </c>
      <c r="EU239" s="25">
        <v>254380</v>
      </c>
      <c r="EV239" s="25">
        <v>254380</v>
      </c>
      <c r="EW239" s="25">
        <v>254380</v>
      </c>
      <c r="EX239" s="25">
        <v>254380</v>
      </c>
      <c r="EY239" s="25">
        <v>261648</v>
      </c>
      <c r="EZ239" s="25">
        <v>281635</v>
      </c>
      <c r="FA239" s="25">
        <v>281635</v>
      </c>
      <c r="FB239" s="25">
        <v>281635</v>
      </c>
      <c r="FC239" s="25">
        <v>281635</v>
      </c>
      <c r="FD239" s="25">
        <v>281635</v>
      </c>
      <c r="FE239" s="25">
        <v>281635</v>
      </c>
      <c r="FF239" s="25">
        <v>281635</v>
      </c>
      <c r="FG239" s="25">
        <v>281635</v>
      </c>
      <c r="FH239" s="25">
        <v>281635</v>
      </c>
      <c r="FI239" s="25">
        <v>281635</v>
      </c>
      <c r="FJ239" s="25">
        <v>281635</v>
      </c>
      <c r="FK239" s="25">
        <v>286480</v>
      </c>
      <c r="FL239" s="25">
        <v>299805</v>
      </c>
      <c r="FM239" s="25">
        <v>299805</v>
      </c>
      <c r="FN239" s="25">
        <v>299805</v>
      </c>
      <c r="FO239" s="25">
        <v>299805</v>
      </c>
      <c r="FP239" s="25">
        <v>299805</v>
      </c>
      <c r="FQ239" s="75">
        <v>299805</v>
      </c>
      <c r="FR239" s="28">
        <f t="shared" si="2951"/>
        <v>299805</v>
      </c>
      <c r="FS239" s="51">
        <v>0</v>
      </c>
      <c r="FT239" s="51">
        <v>0</v>
      </c>
      <c r="FU239" s="51">
        <v>0</v>
      </c>
      <c r="FV239" s="51">
        <v>0</v>
      </c>
      <c r="FW239" s="51">
        <v>0</v>
      </c>
      <c r="FX239" s="51">
        <v>0</v>
      </c>
      <c r="FY239" s="51">
        <v>55927</v>
      </c>
      <c r="FZ239" s="51">
        <v>0</v>
      </c>
      <c r="GA239" s="51">
        <v>0</v>
      </c>
      <c r="GB239" s="51">
        <v>0</v>
      </c>
      <c r="GC239" s="51">
        <v>0</v>
      </c>
      <c r="GD239" s="51">
        <v>0</v>
      </c>
      <c r="GE239" s="51">
        <v>0</v>
      </c>
      <c r="GF239" s="51">
        <v>31914.595600000001</v>
      </c>
      <c r="GG239" s="51">
        <v>0</v>
      </c>
      <c r="GH239" s="51">
        <v>22583.245599999966</v>
      </c>
      <c r="GI239" s="51">
        <v>17823.187599999976</v>
      </c>
      <c r="GJ239" s="51">
        <v>0</v>
      </c>
      <c r="GK239" s="51">
        <v>0</v>
      </c>
      <c r="GL239" s="51">
        <v>0</v>
      </c>
      <c r="GM239" s="51">
        <v>32174.880399999965</v>
      </c>
      <c r="GN239" s="51">
        <v>0</v>
      </c>
      <c r="GO239" s="51">
        <v>0</v>
      </c>
      <c r="GP239" s="51">
        <v>0</v>
      </c>
      <c r="GQ239" s="25">
        <v>0</v>
      </c>
      <c r="GR239" s="25">
        <v>17243</v>
      </c>
      <c r="GS239" s="25">
        <v>1394</v>
      </c>
      <c r="GT239" s="25">
        <v>0</v>
      </c>
      <c r="GU239" s="25">
        <v>8079</v>
      </c>
      <c r="GV239" s="25">
        <v>0</v>
      </c>
      <c r="GW239" s="25">
        <v>4838</v>
      </c>
      <c r="GX239" s="25">
        <v>0</v>
      </c>
      <c r="GY239" s="25">
        <v>0</v>
      </c>
      <c r="GZ239" s="25">
        <v>45453</v>
      </c>
      <c r="HA239" s="25">
        <v>3851</v>
      </c>
      <c r="HB239" s="25">
        <v>101664</v>
      </c>
      <c r="HC239" s="75">
        <v>0</v>
      </c>
      <c r="HD239" s="75">
        <v>6363</v>
      </c>
      <c r="HE239" s="75">
        <v>0</v>
      </c>
      <c r="HF239" s="75">
        <v>22847</v>
      </c>
      <c r="HG239" s="75">
        <v>65137</v>
      </c>
      <c r="HH239" s="75">
        <v>0</v>
      </c>
      <c r="HI239" s="75">
        <v>24474</v>
      </c>
      <c r="HJ239" s="75">
        <v>30980</v>
      </c>
      <c r="HK239" s="75">
        <v>38230</v>
      </c>
      <c r="HL239" s="75">
        <v>63899</v>
      </c>
      <c r="HM239" s="75">
        <v>0</v>
      </c>
      <c r="HN239" s="75">
        <v>44135</v>
      </c>
      <c r="HO239" s="75">
        <v>7548.3107999999775</v>
      </c>
      <c r="HP239" s="75">
        <v>61249</v>
      </c>
      <c r="HQ239" s="75">
        <v>108381</v>
      </c>
      <c r="HR239" s="75">
        <v>54677</v>
      </c>
      <c r="HS239" s="51">
        <f t="shared" si="3723"/>
        <v>218040</v>
      </c>
      <c r="HT239" s="51">
        <f t="shared" si="3724"/>
        <v>218040</v>
      </c>
      <c r="HU239" s="51">
        <f t="shared" si="3725"/>
        <v>218040</v>
      </c>
      <c r="HV239" s="51">
        <f t="shared" si="3726"/>
        <v>218040</v>
      </c>
      <c r="HW239" s="51">
        <f t="shared" si="3727"/>
        <v>218040</v>
      </c>
      <c r="HX239" s="51">
        <f t="shared" si="3728"/>
        <v>218040</v>
      </c>
      <c r="HY239" s="51">
        <f t="shared" si="3729"/>
        <v>273967</v>
      </c>
      <c r="HZ239" s="51">
        <f t="shared" si="3730"/>
        <v>218040</v>
      </c>
      <c r="IA239" s="51">
        <f t="shared" si="3731"/>
        <v>218040</v>
      </c>
      <c r="IB239" s="51">
        <f t="shared" si="3732"/>
        <v>222885</v>
      </c>
      <c r="IC239" s="51">
        <f t="shared" si="3733"/>
        <v>236210</v>
      </c>
      <c r="ID239" s="51">
        <f t="shared" si="3734"/>
        <v>236210</v>
      </c>
      <c r="IE239" s="51">
        <f t="shared" si="3735"/>
        <v>236210</v>
      </c>
      <c r="IF239" s="51">
        <f t="shared" si="3736"/>
        <v>268124.5956</v>
      </c>
      <c r="IG239" s="51">
        <f t="shared" si="3737"/>
        <v>236210</v>
      </c>
      <c r="IH239" s="51">
        <f t="shared" si="3738"/>
        <v>258793.24559999997</v>
      </c>
      <c r="II239" s="51">
        <f t="shared" si="3739"/>
        <v>254033.18759999998</v>
      </c>
      <c r="IJ239" s="51">
        <f t="shared" si="3740"/>
        <v>236210</v>
      </c>
      <c r="IK239" s="51">
        <f t="shared" si="3741"/>
        <v>236210</v>
      </c>
      <c r="IL239" s="51">
        <f t="shared" si="3742"/>
        <v>236210</v>
      </c>
      <c r="IM239" s="51">
        <f t="shared" si="3743"/>
        <v>268384.88039999997</v>
      </c>
      <c r="IN239" s="51">
        <f t="shared" si="3744"/>
        <v>241055</v>
      </c>
      <c r="IO239" s="51">
        <f t="shared" si="3745"/>
        <v>254380</v>
      </c>
      <c r="IP239" s="51">
        <f t="shared" si="3746"/>
        <v>254380</v>
      </c>
      <c r="IQ239" s="51">
        <f t="shared" si="3335"/>
        <v>254380</v>
      </c>
      <c r="IR239" s="51">
        <f t="shared" si="3336"/>
        <v>271623</v>
      </c>
      <c r="IS239" s="51">
        <f t="shared" si="3747"/>
        <v>255774</v>
      </c>
      <c r="IT239" s="51">
        <f t="shared" si="3748"/>
        <v>254380</v>
      </c>
      <c r="IU239" s="51">
        <f t="shared" si="3721"/>
        <v>262459</v>
      </c>
      <c r="IV239" s="51">
        <f t="shared" si="3722"/>
        <v>254380</v>
      </c>
      <c r="IW239" s="51">
        <f t="shared" si="3655"/>
        <v>259218</v>
      </c>
      <c r="IX239" s="25">
        <f t="shared" si="3623"/>
        <v>254380</v>
      </c>
      <c r="IY239" s="25">
        <f t="shared" si="3327"/>
        <v>254380</v>
      </c>
      <c r="IZ239" s="25">
        <f t="shared" si="3328"/>
        <v>307101</v>
      </c>
      <c r="JA239" s="25">
        <f t="shared" si="3329"/>
        <v>285486</v>
      </c>
      <c r="JB239" s="25">
        <f t="shared" si="3656"/>
        <v>383299</v>
      </c>
      <c r="JC239" s="25">
        <f t="shared" si="3657"/>
        <v>281635</v>
      </c>
      <c r="JD239" s="25">
        <f t="shared" si="3035"/>
        <v>287998</v>
      </c>
      <c r="JE239" s="25">
        <f t="shared" si="3036"/>
        <v>281635</v>
      </c>
      <c r="JF239" s="25">
        <f t="shared" si="3333"/>
        <v>304482</v>
      </c>
      <c r="JG239" s="25">
        <f t="shared" si="3334"/>
        <v>346772</v>
      </c>
      <c r="JH239" s="25">
        <f t="shared" si="3330"/>
        <v>281635</v>
      </c>
      <c r="JI239" s="25">
        <f t="shared" si="3331"/>
        <v>306109</v>
      </c>
      <c r="JJ239" s="25">
        <f t="shared" si="3621"/>
        <v>312615</v>
      </c>
      <c r="JK239" s="25">
        <f t="shared" si="3622"/>
        <v>319865</v>
      </c>
      <c r="JL239" s="25">
        <f t="shared" si="3584"/>
        <v>350379</v>
      </c>
      <c r="JM239" s="25">
        <f t="shared" si="3585"/>
        <v>299805</v>
      </c>
      <c r="JN239" s="25">
        <f t="shared" si="3459"/>
        <v>343940</v>
      </c>
      <c r="JO239" s="25">
        <f t="shared" si="3460"/>
        <v>307353.31079999998</v>
      </c>
      <c r="JP239" s="25">
        <f t="shared" si="3461"/>
        <v>361054</v>
      </c>
      <c r="JQ239" s="25">
        <f t="shared" si="3462"/>
        <v>408186</v>
      </c>
      <c r="JR239" s="25">
        <f t="shared" si="3463"/>
        <v>354482</v>
      </c>
      <c r="JS239" s="28">
        <f t="shared" si="2952"/>
        <v>357768.82770000002</v>
      </c>
      <c r="JT239" s="30">
        <f t="shared" si="3587"/>
        <v>120</v>
      </c>
      <c r="JU239" s="30">
        <f t="shared" si="3588"/>
        <v>120</v>
      </c>
      <c r="JV239" s="30">
        <f t="shared" si="3589"/>
        <v>120</v>
      </c>
      <c r="JW239" s="30">
        <f t="shared" si="3590"/>
        <v>120</v>
      </c>
      <c r="JX239" s="30">
        <f t="shared" si="3591"/>
        <v>120</v>
      </c>
      <c r="JY239" s="30">
        <f t="shared" si="3592"/>
        <v>120</v>
      </c>
      <c r="JZ239" s="30">
        <f t="shared" si="3593"/>
        <v>150.77985690698955</v>
      </c>
      <c r="KA239" s="30">
        <f t="shared" si="3594"/>
        <v>120</v>
      </c>
      <c r="KB239" s="30">
        <f t="shared" si="3595"/>
        <v>120</v>
      </c>
      <c r="KC239" s="30">
        <f t="shared" si="3596"/>
        <v>122.66648321408915</v>
      </c>
      <c r="KD239" s="30">
        <f t="shared" si="3597"/>
        <v>130</v>
      </c>
      <c r="KE239" s="30">
        <f t="shared" si="3598"/>
        <v>130</v>
      </c>
      <c r="KF239" s="30">
        <f t="shared" si="3599"/>
        <v>130</v>
      </c>
      <c r="KG239" s="30">
        <f t="shared" si="3600"/>
        <v>147.56444446890478</v>
      </c>
      <c r="KH239" s="30">
        <f t="shared" si="3601"/>
        <v>130</v>
      </c>
      <c r="KI239" s="30">
        <f t="shared" si="3602"/>
        <v>142.42886384149696</v>
      </c>
      <c r="KJ239" s="30">
        <f t="shared" si="3603"/>
        <v>139.80912911392403</v>
      </c>
      <c r="KK239" s="30">
        <f t="shared" si="3604"/>
        <v>130</v>
      </c>
      <c r="KL239" s="30">
        <f t="shared" si="3605"/>
        <v>130</v>
      </c>
      <c r="KM239" s="30">
        <f t="shared" si="3606"/>
        <v>130</v>
      </c>
      <c r="KN239" s="30">
        <f t="shared" si="3607"/>
        <v>147.7076942212438</v>
      </c>
      <c r="KO239" s="30">
        <f t="shared" si="3608"/>
        <v>132.66648321408917</v>
      </c>
      <c r="KP239" s="30">
        <f t="shared" si="3609"/>
        <v>140</v>
      </c>
      <c r="KQ239" s="30">
        <f t="shared" si="3610"/>
        <v>140</v>
      </c>
      <c r="KR239" s="30">
        <f t="shared" si="3611"/>
        <v>140</v>
      </c>
      <c r="KS239" s="30">
        <f t="shared" si="3612"/>
        <v>149.48981838194825</v>
      </c>
      <c r="KT239" s="30">
        <f t="shared" si="3613"/>
        <v>140.76719867914144</v>
      </c>
      <c r="KU239" s="30">
        <f t="shared" si="3614"/>
        <v>140</v>
      </c>
      <c r="KV239" s="30">
        <f t="shared" si="3615"/>
        <v>144.44634012107869</v>
      </c>
      <c r="KW239" s="30">
        <f t="shared" si="3616"/>
        <v>140</v>
      </c>
      <c r="KX239" s="30">
        <f t="shared" si="3617"/>
        <v>142.66263070996146</v>
      </c>
      <c r="KY239" s="30">
        <f t="shared" si="3618"/>
        <v>140</v>
      </c>
      <c r="KZ239" s="30">
        <f t="shared" si="3619"/>
        <v>140</v>
      </c>
      <c r="LA239" s="30">
        <f t="shared" si="3620"/>
        <v>169.01541001651074</v>
      </c>
      <c r="LB239" s="30">
        <f t="shared" si="3620"/>
        <v>157.11942762795817</v>
      </c>
      <c r="LC239" s="30">
        <f t="shared" si="3620"/>
        <v>210.95156851953769</v>
      </c>
      <c r="LD239" s="30">
        <f t="shared" si="3620"/>
        <v>155</v>
      </c>
      <c r="LE239" s="30">
        <f t="shared" ref="LE239:LJ294" si="3749">+JD239/$N239</f>
        <v>158.50192625206384</v>
      </c>
      <c r="LF239" s="30">
        <f t="shared" si="3749"/>
        <v>155</v>
      </c>
      <c r="LG239" s="30">
        <f t="shared" si="3749"/>
        <v>167.57402311502477</v>
      </c>
      <c r="LH239" s="30">
        <f t="shared" si="3749"/>
        <v>190.8486516235553</v>
      </c>
      <c r="LI239" s="30">
        <f t="shared" si="3749"/>
        <v>155</v>
      </c>
      <c r="LJ239" s="30">
        <f t="shared" si="3749"/>
        <v>168.46945514584479</v>
      </c>
      <c r="LK239" s="30">
        <f t="shared" ref="LK239:LS255" si="3750">+JJ239/$N239</f>
        <v>172.05008255365988</v>
      </c>
      <c r="LL239" s="30">
        <f t="shared" si="3750"/>
        <v>176.04017611447441</v>
      </c>
      <c r="LM239" s="30">
        <f t="shared" si="3750"/>
        <v>192.83379196477711</v>
      </c>
      <c r="LN239" s="30">
        <f t="shared" si="3750"/>
        <v>165</v>
      </c>
      <c r="LO239" s="30">
        <f t="shared" si="3750"/>
        <v>189.29003852504127</v>
      </c>
      <c r="LP239" s="30">
        <f t="shared" si="3750"/>
        <v>169.15427121629057</v>
      </c>
      <c r="LQ239" s="30">
        <f t="shared" si="3750"/>
        <v>198.70886075949366</v>
      </c>
      <c r="LR239" s="30">
        <f t="shared" si="3750"/>
        <v>224.64832140891579</v>
      </c>
      <c r="LS239" s="30">
        <f t="shared" si="3750"/>
        <v>195.09190974133188</v>
      </c>
      <c r="LT239" s="69">
        <f t="shared" si="2953"/>
        <v>196.90084078150795</v>
      </c>
      <c r="LU239" s="40">
        <f t="shared" si="2954"/>
        <v>165</v>
      </c>
      <c r="LV239" s="40">
        <f t="shared" si="2955"/>
        <v>30.091909741331865</v>
      </c>
    </row>
    <row r="240" spans="1:334" x14ac:dyDescent="0.25">
      <c r="A240" s="21">
        <f t="shared" si="3034"/>
        <v>239</v>
      </c>
      <c r="B240" s="22" t="s">
        <v>150</v>
      </c>
      <c r="C240" s="21" t="s">
        <v>651</v>
      </c>
      <c r="D240" s="22" t="s">
        <v>7</v>
      </c>
      <c r="E240" s="23" t="s">
        <v>954</v>
      </c>
      <c r="F240" s="21" t="s">
        <v>1061</v>
      </c>
      <c r="G240" s="23" t="s">
        <v>155</v>
      </c>
      <c r="H240" s="31" t="s">
        <v>290</v>
      </c>
      <c r="I240" s="21" t="s">
        <v>197</v>
      </c>
      <c r="J240" s="94">
        <v>41297</v>
      </c>
      <c r="K240" s="94">
        <v>43030</v>
      </c>
      <c r="L240" s="21" t="s">
        <v>275</v>
      </c>
      <c r="M240" s="51">
        <v>622</v>
      </c>
      <c r="N240" s="51">
        <v>1039</v>
      </c>
      <c r="O240" s="26">
        <v>0.03</v>
      </c>
      <c r="P240" s="52">
        <v>2443000</v>
      </c>
      <c r="Q240" s="52">
        <v>2473900</v>
      </c>
      <c r="R240" s="52">
        <v>2345678</v>
      </c>
      <c r="S240" s="52">
        <v>2608500</v>
      </c>
      <c r="T240" s="51">
        <v>2900000</v>
      </c>
      <c r="U240" s="51">
        <v>1980000</v>
      </c>
      <c r="V240" s="51">
        <v>1376754</v>
      </c>
      <c r="W240" s="51">
        <v>3000000</v>
      </c>
      <c r="X240" s="51">
        <v>4471683</v>
      </c>
      <c r="Y240" s="51">
        <v>3700000</v>
      </c>
      <c r="Z240" s="51">
        <v>2711000</v>
      </c>
      <c r="AA240" s="51">
        <v>3158000</v>
      </c>
      <c r="AB240" s="51">
        <v>3220720</v>
      </c>
      <c r="AC240" s="51">
        <v>3030000</v>
      </c>
      <c r="AD240" s="51">
        <v>3075607</v>
      </c>
      <c r="AE240" s="51">
        <v>3114663</v>
      </c>
      <c r="AF240" s="51">
        <v>2928698</v>
      </c>
      <c r="AG240" s="51">
        <v>2321088</v>
      </c>
      <c r="AH240" s="51">
        <v>5845828</v>
      </c>
      <c r="AI240" s="51">
        <v>4121175.6</v>
      </c>
      <c r="AJ240" s="51">
        <v>5011286</v>
      </c>
      <c r="AK240" s="51">
        <v>6128567</v>
      </c>
      <c r="AL240" s="51">
        <v>3787062</v>
      </c>
      <c r="AM240" s="51">
        <v>6242526</v>
      </c>
      <c r="AN240" s="51">
        <v>6072425</v>
      </c>
      <c r="AO240" s="51">
        <v>5799901</v>
      </c>
      <c r="AP240" s="51">
        <v>6027968</v>
      </c>
      <c r="AQ240" s="51">
        <v>6665931.5</v>
      </c>
      <c r="AR240" s="51">
        <v>5995935</v>
      </c>
      <c r="AS240" s="51">
        <v>5264786</v>
      </c>
      <c r="AT240" s="51">
        <v>6223965</v>
      </c>
      <c r="AU240" s="25">
        <v>4952040.165962385</v>
      </c>
      <c r="AV240" s="25">
        <v>4496287</v>
      </c>
      <c r="AW240" s="25">
        <v>6051853.4400000004</v>
      </c>
      <c r="AX240" s="25">
        <v>5091555.45</v>
      </c>
      <c r="AY240" s="25">
        <v>4561399.87</v>
      </c>
      <c r="AZ240" s="25">
        <v>4348393.45</v>
      </c>
      <c r="BA240" s="25">
        <v>4784869.3600000003</v>
      </c>
      <c r="BB240" s="25">
        <v>4166396.45</v>
      </c>
      <c r="BC240" s="25">
        <v>5378680.0700000003</v>
      </c>
      <c r="BD240" s="75">
        <v>5277228.01</v>
      </c>
      <c r="BE240" s="75">
        <v>3744888.28</v>
      </c>
      <c r="BF240" s="75">
        <v>5919139.5</v>
      </c>
      <c r="BG240" s="75">
        <v>5847966.1100000003</v>
      </c>
      <c r="BH240" s="75">
        <v>4691512.1500000004</v>
      </c>
      <c r="BI240" s="75">
        <v>5313312.03</v>
      </c>
      <c r="BJ240" s="75">
        <v>4972357.1900000004</v>
      </c>
      <c r="BK240" s="75">
        <v>5361588.01</v>
      </c>
      <c r="BL240" s="75">
        <v>3789958.19</v>
      </c>
      <c r="BM240" s="75">
        <v>2923930.88</v>
      </c>
      <c r="BN240" s="75">
        <v>3805810.59</v>
      </c>
      <c r="BO240" s="75">
        <v>2279773.0699999998</v>
      </c>
      <c r="BP240" s="28">
        <f t="shared" si="2950"/>
        <v>3199868.1825000001</v>
      </c>
      <c r="BQ240" s="29">
        <f t="shared" si="3687"/>
        <v>3927.6527331189709</v>
      </c>
      <c r="BR240" s="29">
        <f t="shared" si="3688"/>
        <v>3977.3311897106109</v>
      </c>
      <c r="BS240" s="29">
        <f t="shared" si="3689"/>
        <v>3771.1864951768489</v>
      </c>
      <c r="BT240" s="29">
        <f t="shared" si="3690"/>
        <v>4193.7299035369779</v>
      </c>
      <c r="BU240" s="29">
        <f t="shared" si="3691"/>
        <v>4662.3794212218645</v>
      </c>
      <c r="BV240" s="29">
        <f t="shared" si="3692"/>
        <v>3183.2797427652731</v>
      </c>
      <c r="BW240" s="29">
        <f t="shared" si="3693"/>
        <v>2213.4308681672028</v>
      </c>
      <c r="BX240" s="29">
        <f t="shared" si="3694"/>
        <v>4823.1511254019297</v>
      </c>
      <c r="BY240" s="29">
        <f t="shared" si="3695"/>
        <v>7189.2009646302249</v>
      </c>
      <c r="BZ240" s="29">
        <f t="shared" si="3696"/>
        <v>5948.5530546623795</v>
      </c>
      <c r="CA240" s="29">
        <f t="shared" si="3697"/>
        <v>4358.5209003215432</v>
      </c>
      <c r="CB240" s="29">
        <f t="shared" si="3698"/>
        <v>5077.1704180064307</v>
      </c>
      <c r="CC240" s="29">
        <f t="shared" si="3699"/>
        <v>5178.0064308681676</v>
      </c>
      <c r="CD240" s="29">
        <f t="shared" si="3700"/>
        <v>4871.3826366559488</v>
      </c>
      <c r="CE240" s="29">
        <f t="shared" si="3701"/>
        <v>4944.7057877813504</v>
      </c>
      <c r="CF240" s="29">
        <f t="shared" si="3702"/>
        <v>5007.4967845659166</v>
      </c>
      <c r="CG240" s="29">
        <f t="shared" si="3703"/>
        <v>4708.5176848874598</v>
      </c>
      <c r="CH240" s="29">
        <f t="shared" si="3704"/>
        <v>3731.6527331189709</v>
      </c>
      <c r="CI240" s="29">
        <f t="shared" si="3705"/>
        <v>9398.4372990353695</v>
      </c>
      <c r="CJ240" s="29">
        <f t="shared" si="3706"/>
        <v>6625.6842443729902</v>
      </c>
      <c r="CK240" s="29">
        <f t="shared" si="3707"/>
        <v>8056.7299035369779</v>
      </c>
      <c r="CL240" s="29">
        <f t="shared" si="3708"/>
        <v>9853.0016077170421</v>
      </c>
      <c r="CM240" s="29">
        <f t="shared" si="3709"/>
        <v>6088.5241157556275</v>
      </c>
      <c r="CN240" s="29">
        <f t="shared" si="3710"/>
        <v>10036.2154340836</v>
      </c>
      <c r="CO240" s="29">
        <f t="shared" si="3711"/>
        <v>9762.741157556271</v>
      </c>
      <c r="CP240" s="29">
        <f t="shared" si="3712"/>
        <v>9324.5996784565923</v>
      </c>
      <c r="CQ240" s="29">
        <f t="shared" si="3713"/>
        <v>9691.2668810289397</v>
      </c>
      <c r="CR240" s="29">
        <f t="shared" si="3658"/>
        <v>10716.931672025723</v>
      </c>
      <c r="CS240" s="29">
        <f t="shared" si="3658"/>
        <v>9639.7668810289397</v>
      </c>
      <c r="CT240" s="29">
        <f t="shared" si="3658"/>
        <v>8464.2861736334398</v>
      </c>
      <c r="CU240" s="29">
        <f t="shared" si="3658"/>
        <v>10006.374598070739</v>
      </c>
      <c r="CV240" s="29">
        <f t="shared" si="3658"/>
        <v>7961.4793664990111</v>
      </c>
      <c r="CW240" s="29">
        <f t="shared" si="3658"/>
        <v>7228.7572347266878</v>
      </c>
      <c r="CX240" s="29">
        <f t="shared" si="3658"/>
        <v>9729.6679099678458</v>
      </c>
      <c r="CY240" s="29">
        <f t="shared" si="3658"/>
        <v>8185.7804662379422</v>
      </c>
      <c r="CZ240" s="29">
        <f t="shared" si="3658"/>
        <v>7333.440305466238</v>
      </c>
      <c r="DA240" s="29">
        <f t="shared" si="3658"/>
        <v>6990.9862540192926</v>
      </c>
      <c r="DB240" s="29">
        <f t="shared" si="3658"/>
        <v>7692.716012861737</v>
      </c>
      <c r="DC240" s="29">
        <f t="shared" si="3658"/>
        <v>6698.3865755627012</v>
      </c>
      <c r="DD240" s="29">
        <f t="shared" si="3658"/>
        <v>8647.3956109324772</v>
      </c>
      <c r="DE240" s="29">
        <f t="shared" si="3714"/>
        <v>8484.2894051446947</v>
      </c>
      <c r="DF240" s="29">
        <f t="shared" si="3715"/>
        <v>6020.7207073954978</v>
      </c>
      <c r="DG240" s="29">
        <f t="shared" si="3716"/>
        <v>9516.3014469453374</v>
      </c>
      <c r="DH240" s="29">
        <f t="shared" si="3717"/>
        <v>9401.8747749196154</v>
      </c>
      <c r="DI240" s="29">
        <f t="shared" si="3718"/>
        <v>7542.6240353697758</v>
      </c>
      <c r="DJ240" s="29">
        <f t="shared" si="3719"/>
        <v>8542.3022990353693</v>
      </c>
      <c r="DK240" s="29">
        <f t="shared" si="3719"/>
        <v>7994.1433922829592</v>
      </c>
      <c r="DL240" s="29">
        <f t="shared" si="3719"/>
        <v>8619.916414790996</v>
      </c>
      <c r="DM240" s="29">
        <f t="shared" si="3719"/>
        <v>6093.1803697749192</v>
      </c>
      <c r="DN240" s="29">
        <f t="shared" si="3659"/>
        <v>4700.8535048231506</v>
      </c>
      <c r="DO240" s="29">
        <f t="shared" si="3659"/>
        <v>6118.6665434083598</v>
      </c>
      <c r="DP240" s="29">
        <f t="shared" si="3659"/>
        <v>3665.2300160771701</v>
      </c>
      <c r="DQ240" s="105">
        <f t="shared" si="3720"/>
        <v>5144.4826085209006</v>
      </c>
      <c r="DR240" s="51">
        <v>166240</v>
      </c>
      <c r="DS240" s="51">
        <v>166240</v>
      </c>
      <c r="DT240" s="51">
        <v>166240</v>
      </c>
      <c r="DU240" s="51">
        <v>166240</v>
      </c>
      <c r="DV240" s="51">
        <v>166240</v>
      </c>
      <c r="DW240" s="51">
        <v>166240</v>
      </c>
      <c r="DX240" s="51">
        <v>166240</v>
      </c>
      <c r="DY240" s="51">
        <v>166240</v>
      </c>
      <c r="DZ240" s="51">
        <v>166240</v>
      </c>
      <c r="EA240" s="51">
        <v>169343</v>
      </c>
      <c r="EB240" s="51">
        <v>177877</v>
      </c>
      <c r="EC240" s="51">
        <v>177877</v>
      </c>
      <c r="ED240" s="51">
        <v>177877</v>
      </c>
      <c r="EE240" s="51">
        <v>177877</v>
      </c>
      <c r="EF240" s="51">
        <v>177877</v>
      </c>
      <c r="EG240" s="51">
        <v>177877</v>
      </c>
      <c r="EH240" s="51">
        <v>177877</v>
      </c>
      <c r="EI240" s="51">
        <v>177877</v>
      </c>
      <c r="EJ240" s="51">
        <v>177877</v>
      </c>
      <c r="EK240" s="51">
        <v>177877</v>
      </c>
      <c r="EL240" s="51">
        <v>177877</v>
      </c>
      <c r="EM240" s="51">
        <v>181197</v>
      </c>
      <c r="EN240" s="51">
        <v>190328</v>
      </c>
      <c r="EO240" s="51">
        <v>190328</v>
      </c>
      <c r="EP240" s="25">
        <v>190328</v>
      </c>
      <c r="EQ240" s="25">
        <v>190328</v>
      </c>
      <c r="ER240" s="25">
        <v>190328</v>
      </c>
      <c r="ES240" s="25">
        <v>190328</v>
      </c>
      <c r="ET240" s="25">
        <v>190328</v>
      </c>
      <c r="EU240" s="25">
        <v>190328</v>
      </c>
      <c r="EV240" s="25">
        <v>190328</v>
      </c>
      <c r="EW240" s="25">
        <v>190328</v>
      </c>
      <c r="EX240" s="25">
        <v>190328</v>
      </c>
      <c r="EY240" s="25">
        <v>193881</v>
      </c>
      <c r="EZ240" s="25">
        <v>203651</v>
      </c>
      <c r="FA240" s="25">
        <v>203651</v>
      </c>
      <c r="FB240" s="25">
        <v>203651</v>
      </c>
      <c r="FC240" s="25">
        <v>203651</v>
      </c>
      <c r="FD240" s="25">
        <v>203651</v>
      </c>
      <c r="FE240" s="25">
        <v>203651</v>
      </c>
      <c r="FF240" s="25">
        <v>203651</v>
      </c>
      <c r="FG240" s="25">
        <v>203651</v>
      </c>
      <c r="FH240" s="25">
        <v>203651</v>
      </c>
      <c r="FI240" s="25">
        <v>203651</v>
      </c>
      <c r="FJ240" s="25">
        <v>203651</v>
      </c>
      <c r="FK240" s="25">
        <v>207453</v>
      </c>
      <c r="FL240" s="25">
        <v>217907</v>
      </c>
      <c r="FM240" s="25">
        <v>217907</v>
      </c>
      <c r="FN240" s="25">
        <v>217907</v>
      </c>
      <c r="FO240" s="25">
        <v>217907</v>
      </c>
      <c r="FP240" s="25">
        <v>217907</v>
      </c>
      <c r="FQ240" s="75">
        <v>217907</v>
      </c>
      <c r="FR240" s="28">
        <f t="shared" si="2951"/>
        <v>217907</v>
      </c>
      <c r="FS240" s="51">
        <v>0</v>
      </c>
      <c r="FT240" s="51">
        <v>0</v>
      </c>
      <c r="FU240" s="51">
        <v>0</v>
      </c>
      <c r="FV240" s="51">
        <v>0</v>
      </c>
      <c r="FW240" s="51">
        <v>0</v>
      </c>
      <c r="FX240" s="51">
        <v>0</v>
      </c>
      <c r="FY240" s="51">
        <v>0</v>
      </c>
      <c r="FZ240" s="51">
        <v>0</v>
      </c>
      <c r="GA240" s="51">
        <v>0</v>
      </c>
      <c r="GB240" s="51">
        <v>0</v>
      </c>
      <c r="GC240" s="51">
        <v>0</v>
      </c>
      <c r="GD240" s="51">
        <v>0</v>
      </c>
      <c r="GE240" s="51">
        <v>0</v>
      </c>
      <c r="GF240" s="51">
        <v>0</v>
      </c>
      <c r="GG240" s="51">
        <v>0</v>
      </c>
      <c r="GH240" s="51">
        <v>0</v>
      </c>
      <c r="GI240" s="51">
        <v>0</v>
      </c>
      <c r="GJ240" s="51">
        <v>0</v>
      </c>
      <c r="GK240" s="51">
        <v>0</v>
      </c>
      <c r="GL240" s="51">
        <v>0</v>
      </c>
      <c r="GM240" s="51">
        <v>0</v>
      </c>
      <c r="GN240" s="51">
        <v>2660.0099999999802</v>
      </c>
      <c r="GO240" s="51">
        <v>0</v>
      </c>
      <c r="GP240" s="51">
        <v>0</v>
      </c>
      <c r="GQ240" s="25">
        <v>0</v>
      </c>
      <c r="GR240" s="25">
        <v>0</v>
      </c>
      <c r="GS240" s="25">
        <v>0</v>
      </c>
      <c r="GT240" s="25">
        <v>0</v>
      </c>
      <c r="GU240" s="25">
        <v>0</v>
      </c>
      <c r="GV240" s="25">
        <v>0</v>
      </c>
      <c r="GW240" s="25">
        <v>0</v>
      </c>
      <c r="GX240" s="25">
        <v>0</v>
      </c>
      <c r="GY240" s="25">
        <v>0</v>
      </c>
      <c r="GZ240" s="25">
        <v>0</v>
      </c>
      <c r="HA240" s="25">
        <v>0</v>
      </c>
      <c r="HB240" s="25">
        <v>0</v>
      </c>
      <c r="HC240" s="75">
        <v>0</v>
      </c>
      <c r="HD240" s="75">
        <v>0</v>
      </c>
      <c r="HE240" s="75">
        <v>0</v>
      </c>
      <c r="HF240" s="75">
        <v>0</v>
      </c>
      <c r="HG240" s="75">
        <v>0</v>
      </c>
      <c r="HH240" s="75">
        <v>0</v>
      </c>
      <c r="HI240" s="75">
        <v>0</v>
      </c>
      <c r="HJ240" s="75">
        <v>0</v>
      </c>
      <c r="HK240" s="75">
        <v>0</v>
      </c>
      <c r="HL240" s="75">
        <v>0</v>
      </c>
      <c r="HM240" s="75">
        <v>0</v>
      </c>
      <c r="HN240" s="75">
        <v>0</v>
      </c>
      <c r="HO240" s="75">
        <v>0</v>
      </c>
      <c r="HP240" s="75">
        <v>0</v>
      </c>
      <c r="HQ240" s="75">
        <v>0</v>
      </c>
      <c r="HR240" s="75">
        <v>0</v>
      </c>
      <c r="HS240" s="51">
        <f t="shared" si="3723"/>
        <v>166240</v>
      </c>
      <c r="HT240" s="51">
        <f t="shared" si="3724"/>
        <v>166240</v>
      </c>
      <c r="HU240" s="51">
        <f t="shared" si="3725"/>
        <v>166240</v>
      </c>
      <c r="HV240" s="51">
        <f t="shared" si="3726"/>
        <v>166240</v>
      </c>
      <c r="HW240" s="51">
        <f t="shared" si="3727"/>
        <v>166240</v>
      </c>
      <c r="HX240" s="51">
        <f t="shared" si="3728"/>
        <v>166240</v>
      </c>
      <c r="HY240" s="51">
        <f t="shared" si="3729"/>
        <v>166240</v>
      </c>
      <c r="HZ240" s="51">
        <f t="shared" si="3730"/>
        <v>166240</v>
      </c>
      <c r="IA240" s="51">
        <f t="shared" si="3731"/>
        <v>166240</v>
      </c>
      <c r="IB240" s="51">
        <f t="shared" si="3732"/>
        <v>169343</v>
      </c>
      <c r="IC240" s="51">
        <f t="shared" si="3733"/>
        <v>177877</v>
      </c>
      <c r="ID240" s="51">
        <f t="shared" si="3734"/>
        <v>177877</v>
      </c>
      <c r="IE240" s="51">
        <f t="shared" si="3735"/>
        <v>177877</v>
      </c>
      <c r="IF240" s="51">
        <f t="shared" si="3736"/>
        <v>177877</v>
      </c>
      <c r="IG240" s="51">
        <f t="shared" si="3737"/>
        <v>177877</v>
      </c>
      <c r="IH240" s="51">
        <f t="shared" si="3738"/>
        <v>177877</v>
      </c>
      <c r="II240" s="51">
        <f t="shared" si="3739"/>
        <v>177877</v>
      </c>
      <c r="IJ240" s="51">
        <f t="shared" si="3740"/>
        <v>177877</v>
      </c>
      <c r="IK240" s="51">
        <f t="shared" si="3741"/>
        <v>177877</v>
      </c>
      <c r="IL240" s="51">
        <f t="shared" si="3742"/>
        <v>177877</v>
      </c>
      <c r="IM240" s="51">
        <f t="shared" si="3743"/>
        <v>177877</v>
      </c>
      <c r="IN240" s="51">
        <f t="shared" si="3744"/>
        <v>183857.00999999998</v>
      </c>
      <c r="IO240" s="51">
        <f t="shared" si="3745"/>
        <v>190328</v>
      </c>
      <c r="IP240" s="51">
        <f t="shared" si="3746"/>
        <v>190328</v>
      </c>
      <c r="IQ240" s="51">
        <f t="shared" si="3335"/>
        <v>190328</v>
      </c>
      <c r="IR240" s="51">
        <f t="shared" si="3336"/>
        <v>190328</v>
      </c>
      <c r="IS240" s="51">
        <f t="shared" si="3747"/>
        <v>190328</v>
      </c>
      <c r="IT240" s="51">
        <f t="shared" si="3748"/>
        <v>190328</v>
      </c>
      <c r="IU240" s="51">
        <f t="shared" si="3721"/>
        <v>190328</v>
      </c>
      <c r="IV240" s="51">
        <f t="shared" si="3722"/>
        <v>190328</v>
      </c>
      <c r="IW240" s="51">
        <f t="shared" si="3655"/>
        <v>190328</v>
      </c>
      <c r="IX240" s="25">
        <f t="shared" si="3623"/>
        <v>190328</v>
      </c>
      <c r="IY240" s="25">
        <f t="shared" si="3327"/>
        <v>190328</v>
      </c>
      <c r="IZ240" s="25">
        <f t="shared" si="3328"/>
        <v>193881</v>
      </c>
      <c r="JA240" s="25">
        <f t="shared" si="3329"/>
        <v>203651</v>
      </c>
      <c r="JB240" s="25">
        <f t="shared" si="3656"/>
        <v>203651</v>
      </c>
      <c r="JC240" s="25">
        <f t="shared" si="3657"/>
        <v>203651</v>
      </c>
      <c r="JD240" s="25">
        <f t="shared" si="3035"/>
        <v>203651</v>
      </c>
      <c r="JE240" s="25">
        <f t="shared" si="3036"/>
        <v>203651</v>
      </c>
      <c r="JF240" s="25">
        <f t="shared" si="3333"/>
        <v>203651</v>
      </c>
      <c r="JG240" s="25">
        <f t="shared" si="3334"/>
        <v>203651</v>
      </c>
      <c r="JH240" s="25">
        <f t="shared" si="3330"/>
        <v>203651</v>
      </c>
      <c r="JI240" s="25">
        <f t="shared" si="3331"/>
        <v>203651</v>
      </c>
      <c r="JJ240" s="25">
        <f t="shared" si="3621"/>
        <v>203651</v>
      </c>
      <c r="JK240" s="25">
        <f t="shared" si="3622"/>
        <v>203651</v>
      </c>
      <c r="JL240" s="25">
        <f t="shared" si="3584"/>
        <v>207453</v>
      </c>
      <c r="JM240" s="25">
        <f t="shared" si="3585"/>
        <v>217907</v>
      </c>
      <c r="JN240" s="25">
        <f t="shared" si="3459"/>
        <v>217907</v>
      </c>
      <c r="JO240" s="25">
        <f t="shared" si="3460"/>
        <v>217907</v>
      </c>
      <c r="JP240" s="25">
        <f t="shared" si="3461"/>
        <v>217907</v>
      </c>
      <c r="JQ240" s="25">
        <f t="shared" si="3462"/>
        <v>217907</v>
      </c>
      <c r="JR240" s="25">
        <f t="shared" si="3463"/>
        <v>217907</v>
      </c>
      <c r="JS240" s="28">
        <f t="shared" si="2952"/>
        <v>217907</v>
      </c>
      <c r="JT240" s="30">
        <f t="shared" si="3587"/>
        <v>160</v>
      </c>
      <c r="JU240" s="30">
        <f t="shared" si="3588"/>
        <v>160</v>
      </c>
      <c r="JV240" s="30">
        <f t="shared" si="3589"/>
        <v>160</v>
      </c>
      <c r="JW240" s="30">
        <f t="shared" si="3590"/>
        <v>160</v>
      </c>
      <c r="JX240" s="30">
        <f t="shared" si="3591"/>
        <v>160</v>
      </c>
      <c r="JY240" s="30">
        <f t="shared" si="3592"/>
        <v>160</v>
      </c>
      <c r="JZ240" s="30">
        <f t="shared" si="3593"/>
        <v>160</v>
      </c>
      <c r="KA240" s="30">
        <f t="shared" si="3594"/>
        <v>160</v>
      </c>
      <c r="KB240" s="30">
        <f t="shared" si="3595"/>
        <v>160</v>
      </c>
      <c r="KC240" s="30">
        <f t="shared" si="3596"/>
        <v>162.98652550529354</v>
      </c>
      <c r="KD240" s="30">
        <f t="shared" si="3597"/>
        <v>171.20019249278153</v>
      </c>
      <c r="KE240" s="30">
        <f t="shared" si="3598"/>
        <v>171.20019249278153</v>
      </c>
      <c r="KF240" s="30">
        <f t="shared" si="3599"/>
        <v>171.20019249278153</v>
      </c>
      <c r="KG240" s="30">
        <f t="shared" si="3600"/>
        <v>171.20019249278153</v>
      </c>
      <c r="KH240" s="30">
        <f t="shared" si="3601"/>
        <v>171.20019249278153</v>
      </c>
      <c r="KI240" s="30">
        <f t="shared" si="3602"/>
        <v>171.20019249278153</v>
      </c>
      <c r="KJ240" s="30">
        <f t="shared" si="3603"/>
        <v>171.20019249278153</v>
      </c>
      <c r="KK240" s="30">
        <f t="shared" si="3604"/>
        <v>171.20019249278153</v>
      </c>
      <c r="KL240" s="30">
        <f t="shared" si="3605"/>
        <v>171.20019249278153</v>
      </c>
      <c r="KM240" s="30">
        <f t="shared" si="3606"/>
        <v>171.20019249278153</v>
      </c>
      <c r="KN240" s="30">
        <f t="shared" si="3607"/>
        <v>171.20019249278153</v>
      </c>
      <c r="KO240" s="30">
        <f t="shared" si="3608"/>
        <v>176.9557362848893</v>
      </c>
      <c r="KP240" s="30">
        <f t="shared" si="3609"/>
        <v>183.18383060635227</v>
      </c>
      <c r="KQ240" s="30">
        <f t="shared" si="3610"/>
        <v>183.18383060635227</v>
      </c>
      <c r="KR240" s="30">
        <f t="shared" si="3611"/>
        <v>183.18383060635227</v>
      </c>
      <c r="KS240" s="30">
        <f t="shared" si="3612"/>
        <v>183.18383060635227</v>
      </c>
      <c r="KT240" s="30">
        <f t="shared" si="3613"/>
        <v>183.18383060635227</v>
      </c>
      <c r="KU240" s="30">
        <f t="shared" si="3614"/>
        <v>183.18383060635227</v>
      </c>
      <c r="KV240" s="30">
        <f t="shared" si="3615"/>
        <v>183.18383060635227</v>
      </c>
      <c r="KW240" s="30">
        <f t="shared" si="3616"/>
        <v>183.18383060635227</v>
      </c>
      <c r="KX240" s="30">
        <f t="shared" si="3617"/>
        <v>183.18383060635227</v>
      </c>
      <c r="KY240" s="30">
        <f t="shared" si="3618"/>
        <v>183.18383060635227</v>
      </c>
      <c r="KZ240" s="30">
        <f t="shared" si="3619"/>
        <v>183.18383060635227</v>
      </c>
      <c r="LA240" s="30">
        <f t="shared" si="3620"/>
        <v>186.60346487006737</v>
      </c>
      <c r="LB240" s="30">
        <f t="shared" si="3620"/>
        <v>196.00673724735321</v>
      </c>
      <c r="LC240" s="30">
        <f t="shared" si="3620"/>
        <v>196.00673724735321</v>
      </c>
      <c r="LD240" s="30">
        <f t="shared" si="3620"/>
        <v>196.00673724735321</v>
      </c>
      <c r="LE240" s="30">
        <f t="shared" si="3749"/>
        <v>196.00673724735321</v>
      </c>
      <c r="LF240" s="30">
        <f t="shared" si="3749"/>
        <v>196.00673724735321</v>
      </c>
      <c r="LG240" s="30">
        <f t="shared" si="3749"/>
        <v>196.00673724735321</v>
      </c>
      <c r="LH240" s="30">
        <f t="shared" si="3749"/>
        <v>196.00673724735321</v>
      </c>
      <c r="LI240" s="30">
        <f t="shared" si="3749"/>
        <v>196.00673724735321</v>
      </c>
      <c r="LJ240" s="30">
        <f t="shared" si="3749"/>
        <v>196.00673724735321</v>
      </c>
      <c r="LK240" s="30">
        <f t="shared" si="3750"/>
        <v>196.00673724735321</v>
      </c>
      <c r="LL240" s="30">
        <f t="shared" si="3750"/>
        <v>196.00673724735321</v>
      </c>
      <c r="LM240" s="30">
        <f t="shared" si="3750"/>
        <v>199.66602502406161</v>
      </c>
      <c r="LN240" s="30">
        <f t="shared" si="3750"/>
        <v>209.72762271414823</v>
      </c>
      <c r="LO240" s="30">
        <f t="shared" si="3750"/>
        <v>209.72762271414823</v>
      </c>
      <c r="LP240" s="30">
        <f t="shared" si="3750"/>
        <v>209.72762271414823</v>
      </c>
      <c r="LQ240" s="30">
        <f t="shared" si="3750"/>
        <v>209.72762271414823</v>
      </c>
      <c r="LR240" s="30">
        <f t="shared" si="3750"/>
        <v>209.72762271414823</v>
      </c>
      <c r="LS240" s="30">
        <f t="shared" si="3750"/>
        <v>209.72762271414823</v>
      </c>
      <c r="LT240" s="69">
        <f t="shared" si="2953"/>
        <v>209.72762271414823</v>
      </c>
      <c r="LU240" s="40">
        <f t="shared" si="2954"/>
        <v>209.72762271414823</v>
      </c>
      <c r="LV240" s="40">
        <f t="shared" si="2955"/>
        <v>0</v>
      </c>
    </row>
    <row r="241" spans="1:334" x14ac:dyDescent="0.25">
      <c r="A241" s="21">
        <f t="shared" si="3034"/>
        <v>240</v>
      </c>
      <c r="B241" s="22" t="s">
        <v>150</v>
      </c>
      <c r="C241" s="21" t="s">
        <v>652</v>
      </c>
      <c r="D241" s="22" t="s">
        <v>7</v>
      </c>
      <c r="E241" s="23" t="s">
        <v>1270</v>
      </c>
      <c r="F241" s="21" t="s">
        <v>1270</v>
      </c>
      <c r="G241" s="32" t="s">
        <v>156</v>
      </c>
      <c r="H241" s="31" t="s">
        <v>291</v>
      </c>
      <c r="I241" s="21" t="s">
        <v>197</v>
      </c>
      <c r="J241" s="94">
        <v>41297</v>
      </c>
      <c r="K241" s="94"/>
      <c r="L241" s="21" t="s">
        <v>275</v>
      </c>
      <c r="M241" s="51">
        <v>551</v>
      </c>
      <c r="N241" s="51">
        <v>920</v>
      </c>
      <c r="O241" s="26">
        <v>0.16</v>
      </c>
      <c r="P241" s="52">
        <v>560774</v>
      </c>
      <c r="Q241" s="52">
        <v>445678</v>
      </c>
      <c r="R241" s="52">
        <v>410234</v>
      </c>
      <c r="S241" s="52">
        <v>200000</v>
      </c>
      <c r="T241" s="51">
        <v>140000</v>
      </c>
      <c r="U241" s="51">
        <v>454322</v>
      </c>
      <c r="V241" s="51">
        <v>407000</v>
      </c>
      <c r="W241" s="51">
        <v>159000</v>
      </c>
      <c r="X241" s="51"/>
      <c r="Y241" s="51">
        <v>0</v>
      </c>
      <c r="Z241" s="51">
        <v>0</v>
      </c>
      <c r="AA241" s="51">
        <v>0</v>
      </c>
      <c r="AB241" s="51">
        <v>0</v>
      </c>
      <c r="AC241" s="51">
        <v>0</v>
      </c>
      <c r="AD241" s="51">
        <v>0</v>
      </c>
      <c r="AE241" s="51">
        <v>0</v>
      </c>
      <c r="AF241" s="51">
        <v>0</v>
      </c>
      <c r="AG241" s="51">
        <v>0</v>
      </c>
      <c r="AH241" s="51">
        <v>0</v>
      </c>
      <c r="AI241" s="51">
        <v>0</v>
      </c>
      <c r="AJ241" s="51">
        <v>0</v>
      </c>
      <c r="AK241" s="51">
        <v>0</v>
      </c>
      <c r="AL241" s="51">
        <v>0</v>
      </c>
      <c r="AM241" s="51">
        <v>0</v>
      </c>
      <c r="AN241" s="51">
        <v>0</v>
      </c>
      <c r="AO241" s="25">
        <v>0</v>
      </c>
      <c r="AP241" s="25">
        <v>0</v>
      </c>
      <c r="AQ241" s="25">
        <v>0</v>
      </c>
      <c r="AR241" s="25">
        <v>0</v>
      </c>
      <c r="AS241" s="25">
        <v>0</v>
      </c>
      <c r="AT241" s="25">
        <v>0</v>
      </c>
      <c r="AU241" s="25">
        <v>0</v>
      </c>
      <c r="AV241" s="25">
        <v>0</v>
      </c>
      <c r="AW241" s="25">
        <v>0</v>
      </c>
      <c r="AX241" s="25">
        <v>0</v>
      </c>
      <c r="AY241" s="25">
        <v>0</v>
      </c>
      <c r="AZ241" s="25">
        <v>0</v>
      </c>
      <c r="BA241" s="25">
        <v>0</v>
      </c>
      <c r="BB241" s="25">
        <v>0</v>
      </c>
      <c r="BC241" s="25">
        <v>0</v>
      </c>
      <c r="BD241" s="75">
        <v>0</v>
      </c>
      <c r="BE241" s="75">
        <v>0</v>
      </c>
      <c r="BF241" s="75">
        <v>0</v>
      </c>
      <c r="BG241" s="75">
        <v>0</v>
      </c>
      <c r="BH241" s="75">
        <v>0</v>
      </c>
      <c r="BI241" s="75">
        <v>0</v>
      </c>
      <c r="BJ241" s="75">
        <v>0</v>
      </c>
      <c r="BK241" s="75">
        <v>0</v>
      </c>
      <c r="BL241" s="75">
        <v>0</v>
      </c>
      <c r="BM241" s="75">
        <v>0</v>
      </c>
      <c r="BN241" s="75">
        <v>0</v>
      </c>
      <c r="BO241" s="75">
        <v>0</v>
      </c>
      <c r="BP241" s="28">
        <f t="shared" si="2950"/>
        <v>0</v>
      </c>
      <c r="BQ241" s="29">
        <f t="shared" si="3687"/>
        <v>1017.7386569872958</v>
      </c>
      <c r="BR241" s="29">
        <f t="shared" si="3688"/>
        <v>808.85299455535392</v>
      </c>
      <c r="BS241" s="29">
        <f t="shared" si="3689"/>
        <v>744.52631578947364</v>
      </c>
      <c r="BT241" s="29">
        <f t="shared" si="3690"/>
        <v>362.9764065335753</v>
      </c>
      <c r="BU241" s="29">
        <f t="shared" si="3691"/>
        <v>254.08348457350272</v>
      </c>
      <c r="BV241" s="29">
        <f t="shared" si="3692"/>
        <v>824.54083484573505</v>
      </c>
      <c r="BW241" s="29">
        <f t="shared" si="3693"/>
        <v>738.65698729582573</v>
      </c>
      <c r="BX241" s="29">
        <f t="shared" si="3694"/>
        <v>288.5662431941924</v>
      </c>
      <c r="BY241" s="29">
        <f t="shared" si="3695"/>
        <v>0</v>
      </c>
      <c r="BZ241" s="29">
        <f t="shared" si="3696"/>
        <v>0</v>
      </c>
      <c r="CA241" s="29">
        <f t="shared" si="3697"/>
        <v>0</v>
      </c>
      <c r="CB241" s="29">
        <f t="shared" si="3698"/>
        <v>0</v>
      </c>
      <c r="CC241" s="29">
        <f t="shared" si="3699"/>
        <v>0</v>
      </c>
      <c r="CD241" s="29">
        <f t="shared" si="3700"/>
        <v>0</v>
      </c>
      <c r="CE241" s="29">
        <f t="shared" si="3701"/>
        <v>0</v>
      </c>
      <c r="CF241" s="29">
        <f t="shared" si="3702"/>
        <v>0</v>
      </c>
      <c r="CG241" s="29">
        <f t="shared" si="3703"/>
        <v>0</v>
      </c>
      <c r="CH241" s="29">
        <f t="shared" si="3704"/>
        <v>0</v>
      </c>
      <c r="CI241" s="29">
        <f t="shared" si="3705"/>
        <v>0</v>
      </c>
      <c r="CJ241" s="29">
        <f t="shared" si="3706"/>
        <v>0</v>
      </c>
      <c r="CK241" s="29">
        <f t="shared" si="3707"/>
        <v>0</v>
      </c>
      <c r="CL241" s="29">
        <f t="shared" si="3708"/>
        <v>0</v>
      </c>
      <c r="CM241" s="29">
        <f t="shared" si="3709"/>
        <v>0</v>
      </c>
      <c r="CN241" s="29">
        <f t="shared" si="3710"/>
        <v>0</v>
      </c>
      <c r="CO241" s="29">
        <f t="shared" si="3711"/>
        <v>0</v>
      </c>
      <c r="CP241" s="29">
        <f t="shared" si="3712"/>
        <v>0</v>
      </c>
      <c r="CQ241" s="29">
        <f t="shared" si="3713"/>
        <v>0</v>
      </c>
      <c r="CR241" s="29">
        <f t="shared" si="3658"/>
        <v>0</v>
      </c>
      <c r="CS241" s="29">
        <f t="shared" si="3658"/>
        <v>0</v>
      </c>
      <c r="CT241" s="29">
        <f t="shared" si="3658"/>
        <v>0</v>
      </c>
      <c r="CU241" s="29">
        <f t="shared" si="3658"/>
        <v>0</v>
      </c>
      <c r="CV241" s="29">
        <f t="shared" si="3658"/>
        <v>0</v>
      </c>
      <c r="CW241" s="29">
        <f t="shared" si="3658"/>
        <v>0</v>
      </c>
      <c r="CX241" s="29">
        <f t="shared" si="3658"/>
        <v>0</v>
      </c>
      <c r="CY241" s="29">
        <f t="shared" si="3658"/>
        <v>0</v>
      </c>
      <c r="CZ241" s="29">
        <f t="shared" si="3658"/>
        <v>0</v>
      </c>
      <c r="DA241" s="29">
        <f t="shared" si="3658"/>
        <v>0</v>
      </c>
      <c r="DB241" s="29">
        <f t="shared" si="3658"/>
        <v>0</v>
      </c>
      <c r="DC241" s="29">
        <f t="shared" si="3658"/>
        <v>0</v>
      </c>
      <c r="DD241" s="29">
        <f t="shared" si="3658"/>
        <v>0</v>
      </c>
      <c r="DE241" s="29">
        <f t="shared" si="3714"/>
        <v>0</v>
      </c>
      <c r="DF241" s="29">
        <f t="shared" si="3715"/>
        <v>0</v>
      </c>
      <c r="DG241" s="29">
        <f t="shared" si="3716"/>
        <v>0</v>
      </c>
      <c r="DH241" s="29">
        <f t="shared" si="3717"/>
        <v>0</v>
      </c>
      <c r="DI241" s="29">
        <f t="shared" si="3718"/>
        <v>0</v>
      </c>
      <c r="DJ241" s="29">
        <f t="shared" si="3719"/>
        <v>0</v>
      </c>
      <c r="DK241" s="29">
        <f t="shared" si="3719"/>
        <v>0</v>
      </c>
      <c r="DL241" s="29">
        <f t="shared" si="3719"/>
        <v>0</v>
      </c>
      <c r="DM241" s="29">
        <f t="shared" si="3719"/>
        <v>0</v>
      </c>
      <c r="DN241" s="29">
        <f t="shared" si="3659"/>
        <v>0</v>
      </c>
      <c r="DO241" s="29">
        <f t="shared" si="3659"/>
        <v>0</v>
      </c>
      <c r="DP241" s="29">
        <f t="shared" si="3659"/>
        <v>0</v>
      </c>
      <c r="DQ241" s="105">
        <f t="shared" si="3720"/>
        <v>0</v>
      </c>
      <c r="DR241" s="51">
        <v>119600</v>
      </c>
      <c r="DS241" s="51">
        <v>119600</v>
      </c>
      <c r="DT241" s="51">
        <v>119600</v>
      </c>
      <c r="DU241" s="51">
        <v>119600</v>
      </c>
      <c r="DV241" s="51">
        <v>119600</v>
      </c>
      <c r="DW241" s="51">
        <v>119600</v>
      </c>
      <c r="DX241" s="51">
        <v>119600</v>
      </c>
      <c r="DY241" s="51">
        <v>119600</v>
      </c>
      <c r="DZ241" s="51"/>
      <c r="EA241" s="51"/>
      <c r="EB241" s="51"/>
      <c r="EC241" s="51"/>
      <c r="ED241" s="51"/>
      <c r="EE241" s="51">
        <v>0</v>
      </c>
      <c r="EF241" s="51">
        <v>0</v>
      </c>
      <c r="EG241" s="51">
        <v>0</v>
      </c>
      <c r="EH241" s="51">
        <v>0</v>
      </c>
      <c r="EI241" s="51">
        <v>0</v>
      </c>
      <c r="EJ241" s="51">
        <v>0</v>
      </c>
      <c r="EK241" s="51">
        <v>0</v>
      </c>
      <c r="EL241" s="51">
        <v>0</v>
      </c>
      <c r="EM241" s="51">
        <v>0</v>
      </c>
      <c r="EN241" s="51">
        <v>0</v>
      </c>
      <c r="EO241" s="51">
        <v>0</v>
      </c>
      <c r="EP241" s="25">
        <v>0</v>
      </c>
      <c r="EQ241" s="25">
        <v>0</v>
      </c>
      <c r="ER241" s="25">
        <v>0</v>
      </c>
      <c r="ES241" s="25">
        <v>0</v>
      </c>
      <c r="ET241" s="25">
        <v>0</v>
      </c>
      <c r="EU241" s="25">
        <v>0</v>
      </c>
      <c r="EV241" s="25">
        <v>0</v>
      </c>
      <c r="EW241" s="25">
        <v>0</v>
      </c>
      <c r="EX241" s="25">
        <v>0</v>
      </c>
      <c r="EY241" s="25">
        <v>0</v>
      </c>
      <c r="EZ241" s="25">
        <v>0</v>
      </c>
      <c r="FA241" s="25">
        <v>0</v>
      </c>
      <c r="FB241" s="25">
        <v>0</v>
      </c>
      <c r="FC241" s="25">
        <v>0</v>
      </c>
      <c r="FD241" s="25">
        <v>0</v>
      </c>
      <c r="FE241" s="25">
        <v>0</v>
      </c>
      <c r="FF241" s="25">
        <v>0</v>
      </c>
      <c r="FG241" s="25">
        <v>0</v>
      </c>
      <c r="FH241" s="25">
        <v>0</v>
      </c>
      <c r="FI241" s="25">
        <v>0</v>
      </c>
      <c r="FJ241" s="25">
        <v>0</v>
      </c>
      <c r="FK241" s="25">
        <v>0</v>
      </c>
      <c r="FL241" s="25">
        <v>0</v>
      </c>
      <c r="FM241" s="25">
        <v>0</v>
      </c>
      <c r="FN241" s="25">
        <v>0</v>
      </c>
      <c r="FO241" s="25">
        <v>0</v>
      </c>
      <c r="FP241" s="25">
        <v>0</v>
      </c>
      <c r="FQ241" s="75">
        <v>0</v>
      </c>
      <c r="FR241" s="28">
        <f t="shared" si="2951"/>
        <v>0</v>
      </c>
      <c r="FS241" s="51">
        <v>0</v>
      </c>
      <c r="FT241" s="51">
        <v>0</v>
      </c>
      <c r="FU241" s="51">
        <v>0</v>
      </c>
      <c r="FV241" s="51">
        <v>0</v>
      </c>
      <c r="FW241" s="51">
        <v>0</v>
      </c>
      <c r="FX241" s="51">
        <v>0</v>
      </c>
      <c r="FY241" s="51">
        <v>0</v>
      </c>
      <c r="FZ241" s="51">
        <v>0</v>
      </c>
      <c r="GA241" s="51">
        <v>0</v>
      </c>
      <c r="GB241" s="51">
        <v>0</v>
      </c>
      <c r="GC241" s="51">
        <v>0</v>
      </c>
      <c r="GD241" s="51">
        <v>0</v>
      </c>
      <c r="GE241" s="51">
        <v>0</v>
      </c>
      <c r="GF241" s="51">
        <v>0</v>
      </c>
      <c r="GG241" s="51">
        <v>0</v>
      </c>
      <c r="GH241" s="51">
        <v>0</v>
      </c>
      <c r="GI241" s="51">
        <v>0</v>
      </c>
      <c r="GJ241" s="51">
        <v>0</v>
      </c>
      <c r="GK241" s="51">
        <v>0</v>
      </c>
      <c r="GL241" s="51">
        <v>0</v>
      </c>
      <c r="GM241" s="51">
        <v>0</v>
      </c>
      <c r="GN241" s="51">
        <v>0</v>
      </c>
      <c r="GO241" s="51">
        <v>0</v>
      </c>
      <c r="GP241" s="51">
        <v>0</v>
      </c>
      <c r="GQ241" s="25">
        <v>0</v>
      </c>
      <c r="GR241" s="25">
        <v>0</v>
      </c>
      <c r="GS241" s="25">
        <v>0</v>
      </c>
      <c r="GT241" s="25">
        <v>0</v>
      </c>
      <c r="GU241" s="25">
        <v>0</v>
      </c>
      <c r="GV241" s="25">
        <v>0</v>
      </c>
      <c r="GW241" s="25">
        <v>0</v>
      </c>
      <c r="GX241" s="25">
        <v>0</v>
      </c>
      <c r="GY241" s="25">
        <v>0</v>
      </c>
      <c r="GZ241" s="25">
        <v>0</v>
      </c>
      <c r="HA241" s="25">
        <v>0</v>
      </c>
      <c r="HB241" s="25">
        <v>0</v>
      </c>
      <c r="HC241" s="75">
        <v>0</v>
      </c>
      <c r="HD241" s="75">
        <v>0</v>
      </c>
      <c r="HE241" s="75">
        <v>0</v>
      </c>
      <c r="HF241" s="75">
        <v>0</v>
      </c>
      <c r="HG241" s="75">
        <v>0</v>
      </c>
      <c r="HH241" s="75">
        <v>0</v>
      </c>
      <c r="HI241" s="75">
        <v>0</v>
      </c>
      <c r="HJ241" s="75">
        <v>0</v>
      </c>
      <c r="HK241" s="75">
        <v>0</v>
      </c>
      <c r="HL241" s="75">
        <v>0</v>
      </c>
      <c r="HM241" s="75">
        <v>0</v>
      </c>
      <c r="HN241" s="75">
        <v>0</v>
      </c>
      <c r="HO241" s="75">
        <v>0</v>
      </c>
      <c r="HP241" s="75">
        <v>0</v>
      </c>
      <c r="HQ241" s="75">
        <v>0</v>
      </c>
      <c r="HR241" s="75">
        <v>0</v>
      </c>
      <c r="HS241" s="51">
        <f t="shared" si="3723"/>
        <v>119600</v>
      </c>
      <c r="HT241" s="51">
        <f t="shared" si="3724"/>
        <v>119600</v>
      </c>
      <c r="HU241" s="51">
        <f t="shared" si="3725"/>
        <v>119600</v>
      </c>
      <c r="HV241" s="51">
        <f t="shared" si="3726"/>
        <v>119600</v>
      </c>
      <c r="HW241" s="51">
        <f t="shared" si="3727"/>
        <v>119600</v>
      </c>
      <c r="HX241" s="51">
        <f t="shared" si="3728"/>
        <v>119600</v>
      </c>
      <c r="HY241" s="51">
        <f t="shared" si="3729"/>
        <v>119600</v>
      </c>
      <c r="HZ241" s="51">
        <f t="shared" si="3730"/>
        <v>119600</v>
      </c>
      <c r="IA241" s="51">
        <f t="shared" si="3731"/>
        <v>0</v>
      </c>
      <c r="IB241" s="51">
        <f t="shared" si="3732"/>
        <v>0</v>
      </c>
      <c r="IC241" s="51">
        <f t="shared" si="3733"/>
        <v>0</v>
      </c>
      <c r="ID241" s="51">
        <f t="shared" si="3734"/>
        <v>0</v>
      </c>
      <c r="IE241" s="51">
        <f t="shared" si="3735"/>
        <v>0</v>
      </c>
      <c r="IF241" s="51">
        <f t="shared" si="3736"/>
        <v>0</v>
      </c>
      <c r="IG241" s="51">
        <f t="shared" si="3737"/>
        <v>0</v>
      </c>
      <c r="IH241" s="51">
        <f t="shared" si="3738"/>
        <v>0</v>
      </c>
      <c r="II241" s="51">
        <f t="shared" si="3739"/>
        <v>0</v>
      </c>
      <c r="IJ241" s="51">
        <f t="shared" si="3740"/>
        <v>0</v>
      </c>
      <c r="IK241" s="51">
        <f t="shared" si="3741"/>
        <v>0</v>
      </c>
      <c r="IL241" s="51">
        <f t="shared" si="3742"/>
        <v>0</v>
      </c>
      <c r="IM241" s="51">
        <f t="shared" si="3743"/>
        <v>0</v>
      </c>
      <c r="IN241" s="51">
        <f t="shared" si="3744"/>
        <v>0</v>
      </c>
      <c r="IO241" s="51">
        <f t="shared" si="3745"/>
        <v>0</v>
      </c>
      <c r="IP241" s="51">
        <f t="shared" si="3746"/>
        <v>0</v>
      </c>
      <c r="IQ241" s="51">
        <f t="shared" si="3335"/>
        <v>0</v>
      </c>
      <c r="IR241" s="51">
        <f t="shared" si="3336"/>
        <v>0</v>
      </c>
      <c r="IS241" s="51">
        <f t="shared" si="3747"/>
        <v>0</v>
      </c>
      <c r="IT241" s="51">
        <f t="shared" si="3748"/>
        <v>0</v>
      </c>
      <c r="IU241" s="51">
        <f t="shared" si="3721"/>
        <v>0</v>
      </c>
      <c r="IV241" s="51">
        <f t="shared" si="3722"/>
        <v>0</v>
      </c>
      <c r="IW241" s="51">
        <f t="shared" si="3655"/>
        <v>0</v>
      </c>
      <c r="IX241" s="25">
        <f t="shared" si="3623"/>
        <v>0</v>
      </c>
      <c r="IY241" s="25">
        <f t="shared" si="3327"/>
        <v>0</v>
      </c>
      <c r="IZ241" s="25">
        <f t="shared" si="3328"/>
        <v>0</v>
      </c>
      <c r="JA241" s="25">
        <f t="shared" si="3329"/>
        <v>0</v>
      </c>
      <c r="JB241" s="25">
        <f t="shared" si="3656"/>
        <v>0</v>
      </c>
      <c r="JC241" s="25">
        <f t="shared" si="3657"/>
        <v>0</v>
      </c>
      <c r="JD241" s="25">
        <f t="shared" si="3035"/>
        <v>0</v>
      </c>
      <c r="JE241" s="25">
        <f t="shared" si="3036"/>
        <v>0</v>
      </c>
      <c r="JF241" s="25">
        <f t="shared" si="3333"/>
        <v>0</v>
      </c>
      <c r="JG241" s="25">
        <f t="shared" si="3334"/>
        <v>0</v>
      </c>
      <c r="JH241" s="25">
        <f t="shared" si="3330"/>
        <v>0</v>
      </c>
      <c r="JI241" s="25">
        <f t="shared" si="3331"/>
        <v>0</v>
      </c>
      <c r="JJ241" s="25">
        <f t="shared" si="3621"/>
        <v>0</v>
      </c>
      <c r="JK241" s="25">
        <f t="shared" si="3622"/>
        <v>0</v>
      </c>
      <c r="JL241" s="25">
        <f t="shared" si="3584"/>
        <v>0</v>
      </c>
      <c r="JM241" s="25">
        <f t="shared" si="3585"/>
        <v>0</v>
      </c>
      <c r="JN241" s="25">
        <f t="shared" si="3459"/>
        <v>0</v>
      </c>
      <c r="JO241" s="25">
        <f t="shared" si="3460"/>
        <v>0</v>
      </c>
      <c r="JP241" s="25">
        <f t="shared" si="3461"/>
        <v>0</v>
      </c>
      <c r="JQ241" s="25">
        <f t="shared" si="3462"/>
        <v>0</v>
      </c>
      <c r="JR241" s="25">
        <f t="shared" si="3463"/>
        <v>0</v>
      </c>
      <c r="JS241" s="28">
        <f t="shared" si="2952"/>
        <v>0</v>
      </c>
      <c r="JT241" s="30">
        <f t="shared" si="3587"/>
        <v>130</v>
      </c>
      <c r="JU241" s="30">
        <f t="shared" si="3588"/>
        <v>130</v>
      </c>
      <c r="JV241" s="30">
        <f t="shared" si="3589"/>
        <v>130</v>
      </c>
      <c r="JW241" s="30">
        <f t="shared" si="3590"/>
        <v>130</v>
      </c>
      <c r="JX241" s="30">
        <f t="shared" si="3591"/>
        <v>130</v>
      </c>
      <c r="JY241" s="30">
        <f t="shared" si="3592"/>
        <v>130</v>
      </c>
      <c r="JZ241" s="30">
        <f t="shared" si="3593"/>
        <v>130</v>
      </c>
      <c r="KA241" s="30">
        <f t="shared" si="3594"/>
        <v>130</v>
      </c>
      <c r="KB241" s="30">
        <f t="shared" si="3595"/>
        <v>0</v>
      </c>
      <c r="KC241" s="30">
        <f t="shared" si="3596"/>
        <v>0</v>
      </c>
      <c r="KD241" s="30">
        <f t="shared" si="3597"/>
        <v>0</v>
      </c>
      <c r="KE241" s="30">
        <f t="shared" si="3598"/>
        <v>0</v>
      </c>
      <c r="KF241" s="30">
        <f t="shared" si="3599"/>
        <v>0</v>
      </c>
      <c r="KG241" s="30">
        <f t="shared" si="3600"/>
        <v>0</v>
      </c>
      <c r="KH241" s="30">
        <f t="shared" si="3601"/>
        <v>0</v>
      </c>
      <c r="KI241" s="30">
        <f t="shared" si="3602"/>
        <v>0</v>
      </c>
      <c r="KJ241" s="30">
        <f t="shared" si="3603"/>
        <v>0</v>
      </c>
      <c r="KK241" s="30">
        <f t="shared" si="3604"/>
        <v>0</v>
      </c>
      <c r="KL241" s="30">
        <f t="shared" si="3605"/>
        <v>0</v>
      </c>
      <c r="KM241" s="30">
        <f t="shared" si="3606"/>
        <v>0</v>
      </c>
      <c r="KN241" s="30">
        <f t="shared" si="3607"/>
        <v>0</v>
      </c>
      <c r="KO241" s="30">
        <f t="shared" si="3608"/>
        <v>0</v>
      </c>
      <c r="KP241" s="30">
        <f t="shared" si="3609"/>
        <v>0</v>
      </c>
      <c r="KQ241" s="30">
        <f t="shared" si="3610"/>
        <v>0</v>
      </c>
      <c r="KR241" s="30">
        <f t="shared" si="3611"/>
        <v>0</v>
      </c>
      <c r="KS241" s="30">
        <f t="shared" si="3612"/>
        <v>0</v>
      </c>
      <c r="KT241" s="30">
        <f t="shared" si="3613"/>
        <v>0</v>
      </c>
      <c r="KU241" s="30">
        <f t="shared" si="3614"/>
        <v>0</v>
      </c>
      <c r="KV241" s="30">
        <f t="shared" si="3615"/>
        <v>0</v>
      </c>
      <c r="KW241" s="30">
        <f t="shared" si="3616"/>
        <v>0</v>
      </c>
      <c r="KX241" s="30">
        <f t="shared" si="3617"/>
        <v>0</v>
      </c>
      <c r="KY241" s="30">
        <f t="shared" si="3618"/>
        <v>0</v>
      </c>
      <c r="KZ241" s="30">
        <f t="shared" si="3619"/>
        <v>0</v>
      </c>
      <c r="LA241" s="30">
        <f t="shared" si="3620"/>
        <v>0</v>
      </c>
      <c r="LB241" s="30">
        <f t="shared" si="3620"/>
        <v>0</v>
      </c>
      <c r="LC241" s="30">
        <f t="shared" si="3620"/>
        <v>0</v>
      </c>
      <c r="LD241" s="30">
        <f t="shared" si="3620"/>
        <v>0</v>
      </c>
      <c r="LE241" s="30">
        <f t="shared" si="3749"/>
        <v>0</v>
      </c>
      <c r="LF241" s="30">
        <f t="shared" si="3749"/>
        <v>0</v>
      </c>
      <c r="LG241" s="30">
        <f t="shared" si="3749"/>
        <v>0</v>
      </c>
      <c r="LH241" s="30">
        <f t="shared" si="3749"/>
        <v>0</v>
      </c>
      <c r="LI241" s="30">
        <f t="shared" si="3749"/>
        <v>0</v>
      </c>
      <c r="LJ241" s="30">
        <f t="shared" si="3749"/>
        <v>0</v>
      </c>
      <c r="LK241" s="30">
        <f t="shared" si="3750"/>
        <v>0</v>
      </c>
      <c r="LL241" s="30">
        <f t="shared" si="3750"/>
        <v>0</v>
      </c>
      <c r="LM241" s="30">
        <f t="shared" si="3750"/>
        <v>0</v>
      </c>
      <c r="LN241" s="30">
        <f t="shared" si="3750"/>
        <v>0</v>
      </c>
      <c r="LO241" s="30">
        <f t="shared" si="3750"/>
        <v>0</v>
      </c>
      <c r="LP241" s="30">
        <f t="shared" si="3750"/>
        <v>0</v>
      </c>
      <c r="LQ241" s="30">
        <f t="shared" si="3750"/>
        <v>0</v>
      </c>
      <c r="LR241" s="30">
        <f t="shared" si="3750"/>
        <v>0</v>
      </c>
      <c r="LS241" s="30">
        <f t="shared" si="3750"/>
        <v>0</v>
      </c>
      <c r="LT241" s="69">
        <f t="shared" si="2953"/>
        <v>0</v>
      </c>
      <c r="LU241" s="40">
        <f t="shared" si="2954"/>
        <v>0</v>
      </c>
      <c r="LV241" s="40">
        <f t="shared" si="2955"/>
        <v>0</v>
      </c>
    </row>
    <row r="242" spans="1:334" x14ac:dyDescent="0.25">
      <c r="A242" s="21">
        <f t="shared" si="3034"/>
        <v>241</v>
      </c>
      <c r="B242" s="22" t="s">
        <v>150</v>
      </c>
      <c r="C242" s="22" t="s">
        <v>652</v>
      </c>
      <c r="D242" s="22" t="s">
        <v>7</v>
      </c>
      <c r="E242" s="23" t="s">
        <v>955</v>
      </c>
      <c r="F242" s="21" t="s">
        <v>1204</v>
      </c>
      <c r="G242" s="23" t="s">
        <v>301</v>
      </c>
      <c r="H242" s="24" t="s">
        <v>281</v>
      </c>
      <c r="I242" s="21" t="s">
        <v>196</v>
      </c>
      <c r="J242" s="94">
        <v>41760</v>
      </c>
      <c r="K242" s="94">
        <v>43558</v>
      </c>
      <c r="L242" s="21" t="s">
        <v>275</v>
      </c>
      <c r="M242" s="51">
        <v>551</v>
      </c>
      <c r="N242" s="51">
        <v>921</v>
      </c>
      <c r="O242" s="26">
        <v>0.13</v>
      </c>
      <c r="P242" s="52"/>
      <c r="Q242" s="52"/>
      <c r="R242" s="52"/>
      <c r="S242" s="51"/>
      <c r="T242" s="51"/>
      <c r="U242" s="51"/>
      <c r="V242" s="51"/>
      <c r="W242" s="51"/>
      <c r="X242" s="51"/>
      <c r="Y242" s="51">
        <v>0</v>
      </c>
      <c r="Z242" s="51">
        <v>0</v>
      </c>
      <c r="AA242" s="51"/>
      <c r="AB242" s="51"/>
      <c r="AC242" s="51">
        <v>600000</v>
      </c>
      <c r="AD242" s="51">
        <v>636840</v>
      </c>
      <c r="AE242" s="51">
        <v>746000</v>
      </c>
      <c r="AF242" s="51">
        <v>784863</v>
      </c>
      <c r="AG242" s="51">
        <v>534776.66</v>
      </c>
      <c r="AH242" s="51">
        <v>649797.21</v>
      </c>
      <c r="AI242" s="51">
        <v>521031.84</v>
      </c>
      <c r="AJ242" s="51">
        <v>559802.27</v>
      </c>
      <c r="AK242" s="51">
        <v>567534.87</v>
      </c>
      <c r="AL242" s="51">
        <v>491060.86</v>
      </c>
      <c r="AM242" s="51">
        <v>617262.31999999995</v>
      </c>
      <c r="AN242" s="51">
        <v>714362</v>
      </c>
      <c r="AO242" s="51">
        <v>1135968.18</v>
      </c>
      <c r="AP242" s="51">
        <v>716134.85</v>
      </c>
      <c r="AQ242" s="51">
        <v>942077</v>
      </c>
      <c r="AR242" s="51">
        <v>1052048</v>
      </c>
      <c r="AS242" s="51">
        <v>788642</v>
      </c>
      <c r="AT242" s="51">
        <v>975850</v>
      </c>
      <c r="AU242" s="25">
        <v>849622.5976104755</v>
      </c>
      <c r="AV242" s="25">
        <v>628897</v>
      </c>
      <c r="AW242" s="25">
        <v>850949.06</v>
      </c>
      <c r="AX242" s="25">
        <v>752286.45</v>
      </c>
      <c r="AY242" s="25">
        <v>964183.71</v>
      </c>
      <c r="AZ242" s="25">
        <v>1129584.6599999999</v>
      </c>
      <c r="BA242" s="25">
        <v>1083548</v>
      </c>
      <c r="BB242" s="25">
        <v>951169.7</v>
      </c>
      <c r="BC242" s="25">
        <v>1238196.08</v>
      </c>
      <c r="BD242" s="75">
        <v>1104918</v>
      </c>
      <c r="BE242" s="75">
        <v>1000409</v>
      </c>
      <c r="BF242" s="75">
        <v>1148365</v>
      </c>
      <c r="BG242" s="75">
        <v>849163.93</v>
      </c>
      <c r="BH242" s="75">
        <v>1283671</v>
      </c>
      <c r="BI242" s="75">
        <v>1119659</v>
      </c>
      <c r="BJ242" s="75">
        <v>1052229</v>
      </c>
      <c r="BK242" s="75">
        <v>1106095</v>
      </c>
      <c r="BL242" s="75">
        <v>1386127.22</v>
      </c>
      <c r="BM242" s="75">
        <v>1303393.54</v>
      </c>
      <c r="BN242" s="75">
        <v>1193101</v>
      </c>
      <c r="BO242" s="75">
        <v>1562880</v>
      </c>
      <c r="BP242" s="28">
        <f t="shared" si="2950"/>
        <v>1361375.44</v>
      </c>
      <c r="BQ242" s="29">
        <f t="shared" si="3687"/>
        <v>0</v>
      </c>
      <c r="BR242" s="29">
        <f t="shared" si="3688"/>
        <v>0</v>
      </c>
      <c r="BS242" s="29">
        <f t="shared" si="3689"/>
        <v>0</v>
      </c>
      <c r="BT242" s="29">
        <f t="shared" si="3690"/>
        <v>0</v>
      </c>
      <c r="BU242" s="29">
        <f t="shared" si="3691"/>
        <v>0</v>
      </c>
      <c r="BV242" s="29">
        <f t="shared" si="3692"/>
        <v>0</v>
      </c>
      <c r="BW242" s="29">
        <f t="shared" si="3693"/>
        <v>0</v>
      </c>
      <c r="BX242" s="29">
        <f t="shared" si="3694"/>
        <v>0</v>
      </c>
      <c r="BY242" s="29">
        <f t="shared" si="3695"/>
        <v>0</v>
      </c>
      <c r="BZ242" s="29">
        <f t="shared" si="3696"/>
        <v>0</v>
      </c>
      <c r="CA242" s="29">
        <f t="shared" si="3697"/>
        <v>0</v>
      </c>
      <c r="CB242" s="29">
        <f t="shared" si="3698"/>
        <v>0</v>
      </c>
      <c r="CC242" s="29">
        <f t="shared" si="3699"/>
        <v>0</v>
      </c>
      <c r="CD242" s="29">
        <f t="shared" si="3700"/>
        <v>1088.9292196007259</v>
      </c>
      <c r="CE242" s="29">
        <f t="shared" si="3701"/>
        <v>1155.7894736842106</v>
      </c>
      <c r="CF242" s="29">
        <f t="shared" si="3702"/>
        <v>1353.901996370236</v>
      </c>
      <c r="CG242" s="29">
        <f t="shared" si="3703"/>
        <v>1424.4337568058077</v>
      </c>
      <c r="CH242" s="29">
        <f t="shared" si="3704"/>
        <v>970.55655172413799</v>
      </c>
      <c r="CI242" s="29">
        <f t="shared" si="3705"/>
        <v>1179.305281306715</v>
      </c>
      <c r="CJ242" s="29">
        <f t="shared" si="3706"/>
        <v>945.61132486388385</v>
      </c>
      <c r="CK242" s="29">
        <f t="shared" si="3707"/>
        <v>1015.9750816696915</v>
      </c>
      <c r="CL242" s="29">
        <f t="shared" si="3708"/>
        <v>1030.008838475499</v>
      </c>
      <c r="CM242" s="29">
        <f t="shared" si="3709"/>
        <v>891.21753176043558</v>
      </c>
      <c r="CN242" s="29">
        <f t="shared" si="3710"/>
        <v>1120.2582940108891</v>
      </c>
      <c r="CO242" s="29">
        <f t="shared" si="3711"/>
        <v>1296.4827586206898</v>
      </c>
      <c r="CP242" s="29">
        <f t="shared" si="3712"/>
        <v>2061.648239564428</v>
      </c>
      <c r="CQ242" s="29">
        <f t="shared" si="3713"/>
        <v>1299.7002722323048</v>
      </c>
      <c r="CR242" s="29">
        <f t="shared" si="3658"/>
        <v>1709.7586206896551</v>
      </c>
      <c r="CS242" s="29">
        <f t="shared" si="3658"/>
        <v>1909.3430127041743</v>
      </c>
      <c r="CT242" s="29">
        <f t="shared" si="3658"/>
        <v>1431.2921960072595</v>
      </c>
      <c r="CU242" s="29">
        <f t="shared" si="3658"/>
        <v>1771.0526315789473</v>
      </c>
      <c r="CV242" s="29">
        <f t="shared" si="3658"/>
        <v>1541.9647869518612</v>
      </c>
      <c r="CW242" s="29">
        <f t="shared" si="3658"/>
        <v>1141.3738656987296</v>
      </c>
      <c r="CX242" s="29">
        <f t="shared" si="3658"/>
        <v>1544.3721597096189</v>
      </c>
      <c r="CY242" s="29">
        <f t="shared" si="3658"/>
        <v>1365.3111615245009</v>
      </c>
      <c r="CZ242" s="29">
        <f t="shared" si="3658"/>
        <v>1749.8796914700545</v>
      </c>
      <c r="DA242" s="29">
        <f t="shared" si="3658"/>
        <v>2050.062903811252</v>
      </c>
      <c r="DB242" s="29">
        <f t="shared" si="3658"/>
        <v>1966.5117967332123</v>
      </c>
      <c r="DC242" s="29">
        <f t="shared" si="3658"/>
        <v>1726.2607985480943</v>
      </c>
      <c r="DD242" s="29">
        <f t="shared" si="3658"/>
        <v>2247.1798185117968</v>
      </c>
      <c r="DE242" s="29">
        <f t="shared" si="3714"/>
        <v>2005.2958257713249</v>
      </c>
      <c r="DF242" s="29">
        <f t="shared" si="3715"/>
        <v>1815.6243194192377</v>
      </c>
      <c r="DG242" s="29">
        <f t="shared" si="3716"/>
        <v>2084.1470054446463</v>
      </c>
      <c r="DH242" s="29">
        <f t="shared" si="3717"/>
        <v>1541.1323593466425</v>
      </c>
      <c r="DI242" s="29">
        <f t="shared" si="3718"/>
        <v>2329.7114337568059</v>
      </c>
      <c r="DJ242" s="29">
        <f t="shared" si="3719"/>
        <v>2032.0490018148821</v>
      </c>
      <c r="DK242" s="29">
        <f t="shared" si="3719"/>
        <v>1909.6715063520871</v>
      </c>
      <c r="DL242" s="29">
        <f t="shared" si="3719"/>
        <v>2007.431941923775</v>
      </c>
      <c r="DM242" s="29">
        <f t="shared" si="3719"/>
        <v>2515.6573865698729</v>
      </c>
      <c r="DN242" s="29">
        <f t="shared" si="3659"/>
        <v>2365.5055172413795</v>
      </c>
      <c r="DO242" s="29">
        <f t="shared" si="3659"/>
        <v>2165.3375680580762</v>
      </c>
      <c r="DP242" s="29">
        <f t="shared" si="3659"/>
        <v>2836.4428312159712</v>
      </c>
      <c r="DQ242" s="105">
        <f t="shared" si="3720"/>
        <v>2470.7358257713249</v>
      </c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>
        <v>147360</v>
      </c>
      <c r="EF242" s="51">
        <v>147360</v>
      </c>
      <c r="EG242" s="51">
        <v>147360</v>
      </c>
      <c r="EH242" s="51">
        <v>147360</v>
      </c>
      <c r="EI242" s="51">
        <v>147360</v>
      </c>
      <c r="EJ242" s="51">
        <v>147360</v>
      </c>
      <c r="EK242" s="51">
        <v>147360</v>
      </c>
      <c r="EL242" s="51">
        <v>147360</v>
      </c>
      <c r="EM242" s="51">
        <v>147360</v>
      </c>
      <c r="EN242" s="51">
        <v>147360</v>
      </c>
      <c r="EO242" s="51">
        <v>147360</v>
      </c>
      <c r="EP242" s="51">
        <v>147360</v>
      </c>
      <c r="EQ242" s="51">
        <v>155649</v>
      </c>
      <c r="ER242" s="51">
        <v>156570</v>
      </c>
      <c r="ES242" s="25">
        <v>156570</v>
      </c>
      <c r="ET242" s="25">
        <v>156570</v>
      </c>
      <c r="EU242" s="25">
        <v>156570</v>
      </c>
      <c r="EV242" s="25">
        <v>156570</v>
      </c>
      <c r="EW242" s="25">
        <v>156570</v>
      </c>
      <c r="EX242" s="25">
        <v>156570</v>
      </c>
      <c r="EY242" s="25">
        <v>156570</v>
      </c>
      <c r="EZ242" s="25">
        <v>156570</v>
      </c>
      <c r="FA242" s="25">
        <v>156570</v>
      </c>
      <c r="FB242" s="25">
        <v>156570</v>
      </c>
      <c r="FC242" s="25">
        <v>164859</v>
      </c>
      <c r="FD242" s="25">
        <v>165780</v>
      </c>
      <c r="FE242" s="25">
        <v>165780</v>
      </c>
      <c r="FF242" s="25">
        <v>165780</v>
      </c>
      <c r="FG242" s="25">
        <v>165780</v>
      </c>
      <c r="FH242" s="25">
        <v>165780</v>
      </c>
      <c r="FI242" s="25">
        <v>165780</v>
      </c>
      <c r="FJ242" s="25">
        <v>165780</v>
      </c>
      <c r="FK242" s="25">
        <v>165780</v>
      </c>
      <c r="FL242" s="25">
        <v>165780</v>
      </c>
      <c r="FM242" s="25">
        <v>165780</v>
      </c>
      <c r="FN242" s="25">
        <v>165780</v>
      </c>
      <c r="FO242" s="25">
        <v>165780</v>
      </c>
      <c r="FP242" s="25">
        <v>165780</v>
      </c>
      <c r="FQ242" s="75">
        <v>165780</v>
      </c>
      <c r="FR242" s="28">
        <f t="shared" si="2951"/>
        <v>165780</v>
      </c>
      <c r="FS242" s="51">
        <v>0</v>
      </c>
      <c r="FT242" s="51">
        <v>0</v>
      </c>
      <c r="FU242" s="51">
        <v>0</v>
      </c>
      <c r="FV242" s="51">
        <v>0</v>
      </c>
      <c r="FW242" s="51">
        <v>0</v>
      </c>
      <c r="FX242" s="51">
        <v>0</v>
      </c>
      <c r="FY242" s="51">
        <v>0</v>
      </c>
      <c r="FZ242" s="51">
        <v>0</v>
      </c>
      <c r="GA242" s="51">
        <v>0</v>
      </c>
      <c r="GB242" s="51">
        <v>0</v>
      </c>
      <c r="GC242" s="51">
        <v>0</v>
      </c>
      <c r="GD242" s="51">
        <v>0</v>
      </c>
      <c r="GE242" s="51">
        <v>0</v>
      </c>
      <c r="GF242" s="51">
        <v>0</v>
      </c>
      <c r="GG242" s="51">
        <v>0</v>
      </c>
      <c r="GH242" s="51">
        <v>0</v>
      </c>
      <c r="GI242" s="51">
        <v>0</v>
      </c>
      <c r="GJ242" s="51">
        <v>0</v>
      </c>
      <c r="GK242" s="51">
        <v>0</v>
      </c>
      <c r="GL242" s="51">
        <v>0</v>
      </c>
      <c r="GM242" s="51">
        <v>0</v>
      </c>
      <c r="GN242" s="51">
        <v>0</v>
      </c>
      <c r="GO242" s="51">
        <v>0</v>
      </c>
      <c r="GP242" s="51">
        <v>0</v>
      </c>
      <c r="GQ242" s="25">
        <v>0</v>
      </c>
      <c r="GR242" s="25">
        <v>0</v>
      </c>
      <c r="GS242" s="25">
        <v>0</v>
      </c>
      <c r="GT242" s="25">
        <v>0</v>
      </c>
      <c r="GU242" s="25">
        <v>0</v>
      </c>
      <c r="GV242" s="25">
        <v>0</v>
      </c>
      <c r="GW242" s="25">
        <v>0</v>
      </c>
      <c r="GX242" s="25">
        <v>0</v>
      </c>
      <c r="GY242" s="25">
        <v>0</v>
      </c>
      <c r="GZ242" s="25">
        <v>0</v>
      </c>
      <c r="HA242" s="25">
        <v>0</v>
      </c>
      <c r="HB242" s="25">
        <v>0</v>
      </c>
      <c r="HC242" s="75">
        <v>0</v>
      </c>
      <c r="HD242" s="75">
        <v>0</v>
      </c>
      <c r="HE242" s="75">
        <v>0</v>
      </c>
      <c r="HF242" s="75">
        <v>0</v>
      </c>
      <c r="HG242" s="75">
        <v>0</v>
      </c>
      <c r="HH242" s="75">
        <v>0</v>
      </c>
      <c r="HI242" s="75">
        <v>0</v>
      </c>
      <c r="HJ242" s="75">
        <v>0</v>
      </c>
      <c r="HK242" s="75">
        <v>1097</v>
      </c>
      <c r="HL242" s="75">
        <v>0</v>
      </c>
      <c r="HM242" s="75">
        <v>0</v>
      </c>
      <c r="HN242" s="75">
        <v>0</v>
      </c>
      <c r="HO242" s="75">
        <v>14416.5386</v>
      </c>
      <c r="HP242" s="75">
        <v>3661</v>
      </c>
      <c r="HQ242" s="75">
        <v>0</v>
      </c>
      <c r="HR242" s="75">
        <v>28699</v>
      </c>
      <c r="HS242" s="51">
        <f t="shared" si="3723"/>
        <v>0</v>
      </c>
      <c r="HT242" s="51">
        <f t="shared" si="3724"/>
        <v>0</v>
      </c>
      <c r="HU242" s="51">
        <f t="shared" si="3725"/>
        <v>0</v>
      </c>
      <c r="HV242" s="51">
        <f t="shared" si="3726"/>
        <v>0</v>
      </c>
      <c r="HW242" s="51">
        <f t="shared" si="3727"/>
        <v>0</v>
      </c>
      <c r="HX242" s="51">
        <f t="shared" si="3728"/>
        <v>0</v>
      </c>
      <c r="HY242" s="51">
        <f t="shared" si="3729"/>
        <v>0</v>
      </c>
      <c r="HZ242" s="51">
        <f t="shared" si="3730"/>
        <v>0</v>
      </c>
      <c r="IA242" s="51">
        <f t="shared" si="3731"/>
        <v>0</v>
      </c>
      <c r="IB242" s="51">
        <f t="shared" si="3732"/>
        <v>0</v>
      </c>
      <c r="IC242" s="51">
        <f t="shared" si="3733"/>
        <v>0</v>
      </c>
      <c r="ID242" s="51">
        <f t="shared" si="3734"/>
        <v>0</v>
      </c>
      <c r="IE242" s="51">
        <f t="shared" si="3735"/>
        <v>0</v>
      </c>
      <c r="IF242" s="51">
        <f t="shared" si="3736"/>
        <v>147360</v>
      </c>
      <c r="IG242" s="51">
        <f t="shared" si="3737"/>
        <v>147360</v>
      </c>
      <c r="IH242" s="51">
        <f t="shared" si="3738"/>
        <v>147360</v>
      </c>
      <c r="II242" s="51">
        <f t="shared" si="3739"/>
        <v>147360</v>
      </c>
      <c r="IJ242" s="51">
        <f t="shared" si="3740"/>
        <v>147360</v>
      </c>
      <c r="IK242" s="51">
        <f t="shared" si="3741"/>
        <v>147360</v>
      </c>
      <c r="IL242" s="51">
        <f t="shared" si="3742"/>
        <v>147360</v>
      </c>
      <c r="IM242" s="51">
        <f t="shared" si="3743"/>
        <v>147360</v>
      </c>
      <c r="IN242" s="51">
        <f t="shared" si="3744"/>
        <v>147360</v>
      </c>
      <c r="IO242" s="51">
        <f t="shared" si="3745"/>
        <v>147360</v>
      </c>
      <c r="IP242" s="51">
        <f t="shared" si="3746"/>
        <v>147360</v>
      </c>
      <c r="IQ242" s="51">
        <f t="shared" si="3335"/>
        <v>147360</v>
      </c>
      <c r="IR242" s="51">
        <f t="shared" si="3336"/>
        <v>155649</v>
      </c>
      <c r="IS242" s="51">
        <f t="shared" si="3747"/>
        <v>156570</v>
      </c>
      <c r="IT242" s="51">
        <f t="shared" si="3748"/>
        <v>156570</v>
      </c>
      <c r="IU242" s="51">
        <f t="shared" si="3721"/>
        <v>156570</v>
      </c>
      <c r="IV242" s="51">
        <f t="shared" si="3722"/>
        <v>156570</v>
      </c>
      <c r="IW242" s="51">
        <f t="shared" si="3655"/>
        <v>156570</v>
      </c>
      <c r="IX242" s="25">
        <f t="shared" si="3623"/>
        <v>156570</v>
      </c>
      <c r="IY242" s="25">
        <f t="shared" si="3327"/>
        <v>156570</v>
      </c>
      <c r="IZ242" s="25">
        <f t="shared" si="3328"/>
        <v>156570</v>
      </c>
      <c r="JA242" s="25">
        <f t="shared" si="3329"/>
        <v>156570</v>
      </c>
      <c r="JB242" s="25">
        <f t="shared" si="3656"/>
        <v>156570</v>
      </c>
      <c r="JC242" s="25">
        <f t="shared" si="3657"/>
        <v>156570</v>
      </c>
      <c r="JD242" s="25">
        <f t="shared" si="3035"/>
        <v>164859</v>
      </c>
      <c r="JE242" s="25">
        <f t="shared" si="3036"/>
        <v>165780</v>
      </c>
      <c r="JF242" s="25">
        <f t="shared" si="3333"/>
        <v>165780</v>
      </c>
      <c r="JG242" s="25">
        <f t="shared" si="3334"/>
        <v>165780</v>
      </c>
      <c r="JH242" s="25">
        <f t="shared" si="3330"/>
        <v>165780</v>
      </c>
      <c r="JI242" s="25">
        <f t="shared" si="3331"/>
        <v>165780</v>
      </c>
      <c r="JJ242" s="25">
        <f t="shared" si="3621"/>
        <v>165780</v>
      </c>
      <c r="JK242" s="25">
        <f t="shared" si="3622"/>
        <v>166877</v>
      </c>
      <c r="JL242" s="25">
        <f t="shared" si="3584"/>
        <v>165780</v>
      </c>
      <c r="JM242" s="25">
        <f t="shared" si="3585"/>
        <v>165780</v>
      </c>
      <c r="JN242" s="25">
        <f t="shared" si="3459"/>
        <v>165780</v>
      </c>
      <c r="JO242" s="25">
        <f t="shared" si="3460"/>
        <v>180196.5386</v>
      </c>
      <c r="JP242" s="25">
        <f t="shared" si="3461"/>
        <v>169441</v>
      </c>
      <c r="JQ242" s="25">
        <f t="shared" si="3462"/>
        <v>165780</v>
      </c>
      <c r="JR242" s="25">
        <f t="shared" si="3463"/>
        <v>194479</v>
      </c>
      <c r="JS242" s="28">
        <f t="shared" si="2952"/>
        <v>177474.13464999999</v>
      </c>
      <c r="JT242" s="30">
        <f t="shared" si="3587"/>
        <v>0</v>
      </c>
      <c r="JU242" s="30">
        <f t="shared" si="3588"/>
        <v>0</v>
      </c>
      <c r="JV242" s="30">
        <f t="shared" si="3589"/>
        <v>0</v>
      </c>
      <c r="JW242" s="30">
        <f t="shared" si="3590"/>
        <v>0</v>
      </c>
      <c r="JX242" s="30">
        <f t="shared" si="3591"/>
        <v>0</v>
      </c>
      <c r="JY242" s="30">
        <f t="shared" si="3592"/>
        <v>0</v>
      </c>
      <c r="JZ242" s="30">
        <f t="shared" si="3593"/>
        <v>0</v>
      </c>
      <c r="KA242" s="30">
        <f t="shared" si="3594"/>
        <v>0</v>
      </c>
      <c r="KB242" s="30">
        <f t="shared" si="3595"/>
        <v>0</v>
      </c>
      <c r="KC242" s="30">
        <f t="shared" si="3596"/>
        <v>0</v>
      </c>
      <c r="KD242" s="30">
        <f t="shared" si="3597"/>
        <v>0</v>
      </c>
      <c r="KE242" s="30">
        <f t="shared" si="3598"/>
        <v>0</v>
      </c>
      <c r="KF242" s="30">
        <f t="shared" si="3599"/>
        <v>0</v>
      </c>
      <c r="KG242" s="30">
        <f t="shared" si="3600"/>
        <v>160</v>
      </c>
      <c r="KH242" s="30">
        <f t="shared" si="3601"/>
        <v>160</v>
      </c>
      <c r="KI242" s="30">
        <f t="shared" si="3602"/>
        <v>160</v>
      </c>
      <c r="KJ242" s="30">
        <f t="shared" si="3603"/>
        <v>160</v>
      </c>
      <c r="KK242" s="30">
        <f t="shared" si="3604"/>
        <v>160</v>
      </c>
      <c r="KL242" s="30">
        <f t="shared" si="3605"/>
        <v>160</v>
      </c>
      <c r="KM242" s="30">
        <f t="shared" si="3606"/>
        <v>160</v>
      </c>
      <c r="KN242" s="30">
        <f t="shared" si="3607"/>
        <v>160</v>
      </c>
      <c r="KO242" s="30">
        <f t="shared" si="3608"/>
        <v>160</v>
      </c>
      <c r="KP242" s="30">
        <f t="shared" si="3609"/>
        <v>160</v>
      </c>
      <c r="KQ242" s="30">
        <f t="shared" si="3610"/>
        <v>160</v>
      </c>
      <c r="KR242" s="30">
        <f t="shared" si="3611"/>
        <v>160</v>
      </c>
      <c r="KS242" s="30">
        <f t="shared" si="3612"/>
        <v>169</v>
      </c>
      <c r="KT242" s="30">
        <f t="shared" si="3613"/>
        <v>170</v>
      </c>
      <c r="KU242" s="30">
        <f t="shared" si="3614"/>
        <v>170</v>
      </c>
      <c r="KV242" s="30">
        <f t="shared" si="3615"/>
        <v>170</v>
      </c>
      <c r="KW242" s="30">
        <f t="shared" si="3616"/>
        <v>170</v>
      </c>
      <c r="KX242" s="30">
        <f t="shared" si="3617"/>
        <v>170</v>
      </c>
      <c r="KY242" s="30">
        <f t="shared" si="3618"/>
        <v>170</v>
      </c>
      <c r="KZ242" s="30">
        <f t="shared" si="3619"/>
        <v>170</v>
      </c>
      <c r="LA242" s="30">
        <f t="shared" si="3620"/>
        <v>170</v>
      </c>
      <c r="LB242" s="30">
        <f t="shared" si="3620"/>
        <v>170</v>
      </c>
      <c r="LC242" s="30">
        <f t="shared" si="3620"/>
        <v>170</v>
      </c>
      <c r="LD242" s="30">
        <f t="shared" si="3620"/>
        <v>170</v>
      </c>
      <c r="LE242" s="30">
        <f t="shared" si="3749"/>
        <v>179</v>
      </c>
      <c r="LF242" s="30">
        <f t="shared" si="3749"/>
        <v>180</v>
      </c>
      <c r="LG242" s="30">
        <f t="shared" si="3749"/>
        <v>180</v>
      </c>
      <c r="LH242" s="30">
        <f t="shared" si="3749"/>
        <v>180</v>
      </c>
      <c r="LI242" s="30">
        <f t="shared" si="3749"/>
        <v>180</v>
      </c>
      <c r="LJ242" s="30">
        <f t="shared" si="3749"/>
        <v>180</v>
      </c>
      <c r="LK242" s="30">
        <f t="shared" si="3750"/>
        <v>180</v>
      </c>
      <c r="LL242" s="30">
        <f t="shared" si="3750"/>
        <v>181.19109663409338</v>
      </c>
      <c r="LM242" s="30">
        <f t="shared" si="3750"/>
        <v>180</v>
      </c>
      <c r="LN242" s="30">
        <f t="shared" si="3750"/>
        <v>180</v>
      </c>
      <c r="LO242" s="30">
        <f t="shared" si="3750"/>
        <v>180</v>
      </c>
      <c r="LP242" s="30">
        <f t="shared" si="3750"/>
        <v>195.65313637350707</v>
      </c>
      <c r="LQ242" s="30">
        <f t="shared" si="3750"/>
        <v>183.97502714440824</v>
      </c>
      <c r="LR242" s="30">
        <f t="shared" si="3750"/>
        <v>180</v>
      </c>
      <c r="LS242" s="30">
        <f t="shared" si="3750"/>
        <v>211.16069489685125</v>
      </c>
      <c r="LT242" s="69">
        <f t="shared" si="2953"/>
        <v>192.69721460369163</v>
      </c>
      <c r="LU242" s="40">
        <f t="shared" si="2954"/>
        <v>180</v>
      </c>
      <c r="LV242" s="40">
        <f t="shared" si="2955"/>
        <v>31.160694896851247</v>
      </c>
    </row>
    <row r="243" spans="1:334" x14ac:dyDescent="0.25">
      <c r="A243" s="21">
        <f t="shared" si="3034"/>
        <v>242</v>
      </c>
      <c r="B243" s="22" t="s">
        <v>150</v>
      </c>
      <c r="C243" s="21" t="s">
        <v>653</v>
      </c>
      <c r="D243" s="22" t="s">
        <v>7</v>
      </c>
      <c r="E243" s="23" t="s">
        <v>956</v>
      </c>
      <c r="F243" s="21" t="s">
        <v>1205</v>
      </c>
      <c r="G243" s="23" t="s">
        <v>157</v>
      </c>
      <c r="H243" s="24" t="s">
        <v>295</v>
      </c>
      <c r="I243" s="21" t="s">
        <v>196</v>
      </c>
      <c r="J243" s="94">
        <v>41339</v>
      </c>
      <c r="K243" s="94">
        <v>43030</v>
      </c>
      <c r="L243" s="21" t="s">
        <v>275</v>
      </c>
      <c r="M243" s="51">
        <v>1594</v>
      </c>
      <c r="N243" s="51">
        <v>2662</v>
      </c>
      <c r="O243" s="26">
        <v>0.17</v>
      </c>
      <c r="P243" s="52">
        <v>770000</v>
      </c>
      <c r="Q243" s="52">
        <v>970000</v>
      </c>
      <c r="R243" s="52">
        <v>879565</v>
      </c>
      <c r="S243" s="52">
        <v>482291</v>
      </c>
      <c r="T243" s="51">
        <v>489182.32999999996</v>
      </c>
      <c r="U243" s="51">
        <v>677792.88</v>
      </c>
      <c r="V243" s="51">
        <v>599277</v>
      </c>
      <c r="W243" s="51">
        <v>625311</v>
      </c>
      <c r="X243" s="51">
        <v>710397</v>
      </c>
      <c r="Y243" s="51">
        <v>600517</v>
      </c>
      <c r="Z243" s="51">
        <v>690933</v>
      </c>
      <c r="AA243" s="51">
        <v>1170064.19</v>
      </c>
      <c r="AB243" s="51">
        <v>1393702.99</v>
      </c>
      <c r="AC243" s="51">
        <v>1453769</v>
      </c>
      <c r="AD243" s="51">
        <v>1712121</v>
      </c>
      <c r="AE243" s="51">
        <v>1451116</v>
      </c>
      <c r="AF243" s="51">
        <v>1783778</v>
      </c>
      <c r="AG243" s="51">
        <v>1129017</v>
      </c>
      <c r="AH243" s="51">
        <v>1645012</v>
      </c>
      <c r="AI243" s="51">
        <v>806536.41999999993</v>
      </c>
      <c r="AJ243" s="51">
        <v>1921444.3</v>
      </c>
      <c r="AK243" s="51">
        <v>2033597.4</v>
      </c>
      <c r="AL243" s="51">
        <v>1292726</v>
      </c>
      <c r="AM243" s="51">
        <v>2620617.2999999998</v>
      </c>
      <c r="AN243" s="51">
        <v>1971633.84</v>
      </c>
      <c r="AO243" s="51">
        <v>2509612.54</v>
      </c>
      <c r="AP243" s="51">
        <v>1615016.1</v>
      </c>
      <c r="AQ243" s="51">
        <v>1883365.36</v>
      </c>
      <c r="AR243" s="51">
        <v>2560362.48</v>
      </c>
      <c r="AS243" s="51">
        <v>2179798.79</v>
      </c>
      <c r="AT243" s="51">
        <v>2005312.62</v>
      </c>
      <c r="AU243" s="25">
        <v>1919734.6660245291</v>
      </c>
      <c r="AV243" s="25">
        <v>1221723.1915689954</v>
      </c>
      <c r="AW243" s="25">
        <v>1673090.9</v>
      </c>
      <c r="AX243" s="25">
        <v>1226912.98</v>
      </c>
      <c r="AY243" s="25">
        <v>1350157.62</v>
      </c>
      <c r="AZ243" s="25">
        <v>1178331.8</v>
      </c>
      <c r="BA243" s="25">
        <v>1375243.2067462641</v>
      </c>
      <c r="BB243" s="25">
        <v>1300539</v>
      </c>
      <c r="BC243" s="25">
        <v>1490052</v>
      </c>
      <c r="BD243" s="75">
        <v>1277040.75</v>
      </c>
      <c r="BE243" s="75">
        <v>1515827</v>
      </c>
      <c r="BF243" s="75">
        <v>1369078.2</v>
      </c>
      <c r="BG243" s="75">
        <v>1401280.5</v>
      </c>
      <c r="BH243" s="75">
        <v>1313392</v>
      </c>
      <c r="BI243" s="75">
        <v>1279265.77</v>
      </c>
      <c r="BJ243" s="75">
        <v>1270059.81</v>
      </c>
      <c r="BK243" s="75">
        <v>1417513.86</v>
      </c>
      <c r="BL243" s="75">
        <v>1560805.81</v>
      </c>
      <c r="BM243" s="75">
        <v>1314310</v>
      </c>
      <c r="BN243" s="75">
        <v>1266786.3899999999</v>
      </c>
      <c r="BO243" s="75">
        <v>1541998.29</v>
      </c>
      <c r="BP243" s="28">
        <f t="shared" si="2950"/>
        <v>1420975.1225000001</v>
      </c>
      <c r="BQ243" s="29">
        <f t="shared" si="3687"/>
        <v>483.06148055207024</v>
      </c>
      <c r="BR243" s="29">
        <f t="shared" si="3688"/>
        <v>608.53199498117942</v>
      </c>
      <c r="BS243" s="29">
        <f t="shared" si="3689"/>
        <v>551.79736511919702</v>
      </c>
      <c r="BT243" s="29">
        <f t="shared" si="3690"/>
        <v>302.5664993726474</v>
      </c>
      <c r="BU243" s="29">
        <f t="shared" si="3691"/>
        <v>306.88979297365114</v>
      </c>
      <c r="BV243" s="29">
        <f t="shared" si="3692"/>
        <v>425.21510664993724</v>
      </c>
      <c r="BW243" s="29">
        <f t="shared" si="3693"/>
        <v>375.95796737766625</v>
      </c>
      <c r="BX243" s="29">
        <f t="shared" si="3694"/>
        <v>392.29046424090336</v>
      </c>
      <c r="BY243" s="29">
        <f t="shared" si="3695"/>
        <v>445.66938519447928</v>
      </c>
      <c r="BZ243" s="29">
        <f t="shared" si="3696"/>
        <v>376.73588456712673</v>
      </c>
      <c r="CA243" s="29">
        <f t="shared" si="3697"/>
        <v>433.45859473023842</v>
      </c>
      <c r="CB243" s="29">
        <f t="shared" si="3698"/>
        <v>734.04277917189461</v>
      </c>
      <c r="CC243" s="29">
        <f t="shared" si="3699"/>
        <v>874.34315558343792</v>
      </c>
      <c r="CD243" s="29">
        <f t="shared" si="3700"/>
        <v>912.02572145545798</v>
      </c>
      <c r="CE243" s="29">
        <f t="shared" si="3701"/>
        <v>1074.103513174404</v>
      </c>
      <c r="CF243" s="29">
        <f t="shared" si="3702"/>
        <v>910.36135508155587</v>
      </c>
      <c r="CG243" s="29">
        <f t="shared" si="3703"/>
        <v>1119.0577164366373</v>
      </c>
      <c r="CH243" s="29">
        <f t="shared" si="3704"/>
        <v>708.29171894604769</v>
      </c>
      <c r="CI243" s="29">
        <f t="shared" si="3705"/>
        <v>1032.0025094102887</v>
      </c>
      <c r="CJ243" s="29">
        <f t="shared" si="3706"/>
        <v>505.98269761606019</v>
      </c>
      <c r="CK243" s="29">
        <f t="shared" si="3707"/>
        <v>1205.4230238393977</v>
      </c>
      <c r="CL243" s="29">
        <f t="shared" si="3708"/>
        <v>1275.7825595984943</v>
      </c>
      <c r="CM243" s="29">
        <f t="shared" si="3709"/>
        <v>810.99498117942278</v>
      </c>
      <c r="CN243" s="29">
        <f t="shared" si="3710"/>
        <v>1644.0510037641154</v>
      </c>
      <c r="CO243" s="29">
        <f t="shared" si="3711"/>
        <v>1236.9095608531995</v>
      </c>
      <c r="CP243" s="29">
        <f t="shared" si="3712"/>
        <v>1574.4118820577164</v>
      </c>
      <c r="CQ243" s="29">
        <f t="shared" si="3713"/>
        <v>1013.1845043914681</v>
      </c>
      <c r="CR243" s="29">
        <f t="shared" si="3658"/>
        <v>1181.534102885822</v>
      </c>
      <c r="CS243" s="29">
        <f t="shared" si="3658"/>
        <v>1606.2499874529485</v>
      </c>
      <c r="CT243" s="29">
        <f t="shared" si="3658"/>
        <v>1367.5023776662485</v>
      </c>
      <c r="CU243" s="29">
        <f t="shared" si="3658"/>
        <v>1258.0380301129235</v>
      </c>
      <c r="CV243" s="29">
        <f t="shared" si="3658"/>
        <v>1204.3504805674586</v>
      </c>
      <c r="CW243" s="29">
        <f t="shared" si="3658"/>
        <v>766.4511866806746</v>
      </c>
      <c r="CX243" s="29">
        <f t="shared" si="3658"/>
        <v>1049.6178795483061</v>
      </c>
      <c r="CY243" s="29">
        <f t="shared" si="3658"/>
        <v>769.7070138017566</v>
      </c>
      <c r="CZ243" s="29">
        <f t="shared" si="3658"/>
        <v>847.02485570890849</v>
      </c>
      <c r="DA243" s="29">
        <f t="shared" si="3658"/>
        <v>739.22948557089092</v>
      </c>
      <c r="DB243" s="29">
        <f t="shared" si="3658"/>
        <v>862.76236307795739</v>
      </c>
      <c r="DC243" s="29">
        <f t="shared" si="3658"/>
        <v>815.89648682559596</v>
      </c>
      <c r="DD243" s="29">
        <f t="shared" si="3658"/>
        <v>934.78795483061481</v>
      </c>
      <c r="DE243" s="29">
        <f t="shared" si="3714"/>
        <v>801.15479924717692</v>
      </c>
      <c r="DF243" s="29">
        <f t="shared" si="3715"/>
        <v>950.95796737766625</v>
      </c>
      <c r="DG243" s="29">
        <f t="shared" si="3716"/>
        <v>858.894730238394</v>
      </c>
      <c r="DH243" s="29">
        <f t="shared" si="3717"/>
        <v>879.09692597239643</v>
      </c>
      <c r="DI243" s="29">
        <f t="shared" si="3718"/>
        <v>823.95984943538269</v>
      </c>
      <c r="DJ243" s="29">
        <f t="shared" si="3719"/>
        <v>802.55067126725226</v>
      </c>
      <c r="DK243" s="29">
        <f t="shared" si="3719"/>
        <v>796.77528858218318</v>
      </c>
      <c r="DL243" s="29">
        <f t="shared" si="3719"/>
        <v>889.28096612296122</v>
      </c>
      <c r="DM243" s="29">
        <f t="shared" si="3719"/>
        <v>979.17553952321202</v>
      </c>
      <c r="DN243" s="29">
        <f t="shared" si="3659"/>
        <v>824.53575909661231</v>
      </c>
      <c r="DO243" s="29">
        <f t="shared" si="3659"/>
        <v>794.72170012547042</v>
      </c>
      <c r="DP243" s="29">
        <f t="shared" si="3659"/>
        <v>967.37659347553324</v>
      </c>
      <c r="DQ243" s="105">
        <f t="shared" si="3720"/>
        <v>891.45239805520703</v>
      </c>
      <c r="DR243" s="51">
        <v>292820</v>
      </c>
      <c r="DS243" s="51">
        <v>292820</v>
      </c>
      <c r="DT243" s="51">
        <v>292820</v>
      </c>
      <c r="DU243" s="51">
        <v>292820</v>
      </c>
      <c r="DV243" s="51">
        <v>292820</v>
      </c>
      <c r="DW243" s="51">
        <v>292820</v>
      </c>
      <c r="DX243" s="51">
        <v>292820</v>
      </c>
      <c r="DY243" s="51">
        <v>292820</v>
      </c>
      <c r="DZ243" s="51">
        <v>292820</v>
      </c>
      <c r="EA243" s="51">
        <v>296369</v>
      </c>
      <c r="EB243" s="51">
        <v>306130</v>
      </c>
      <c r="EC243" s="51">
        <v>306130</v>
      </c>
      <c r="ED243" s="51">
        <v>306130</v>
      </c>
      <c r="EE243" s="51">
        <v>306130</v>
      </c>
      <c r="EF243" s="51">
        <v>306130</v>
      </c>
      <c r="EG243" s="51">
        <v>306130</v>
      </c>
      <c r="EH243" s="51">
        <v>306130</v>
      </c>
      <c r="EI243" s="51">
        <v>306130</v>
      </c>
      <c r="EJ243" s="51">
        <v>306130</v>
      </c>
      <c r="EK243" s="51">
        <v>306130</v>
      </c>
      <c r="EL243" s="51">
        <v>306130</v>
      </c>
      <c r="EM243" s="51">
        <v>309679</v>
      </c>
      <c r="EN243" s="51">
        <v>319440</v>
      </c>
      <c r="EO243" s="51">
        <v>319440</v>
      </c>
      <c r="EP243" s="51">
        <v>319440</v>
      </c>
      <c r="EQ243" s="51">
        <v>319440</v>
      </c>
      <c r="ER243" s="51">
        <v>319440</v>
      </c>
      <c r="ES243" s="25">
        <v>319440</v>
      </c>
      <c r="ET243" s="25">
        <v>319440</v>
      </c>
      <c r="EU243" s="25">
        <v>319440</v>
      </c>
      <c r="EV243" s="25">
        <v>319440</v>
      </c>
      <c r="EW243" s="25">
        <v>319440</v>
      </c>
      <c r="EX243" s="25">
        <v>319440</v>
      </c>
      <c r="EY243" s="25">
        <v>332218</v>
      </c>
      <c r="EZ243" s="25">
        <v>367356</v>
      </c>
      <c r="FA243" s="25">
        <v>367356</v>
      </c>
      <c r="FB243" s="25">
        <v>367356</v>
      </c>
      <c r="FC243" s="25">
        <v>367356</v>
      </c>
      <c r="FD243" s="25">
        <v>367356</v>
      </c>
      <c r="FE243" s="25">
        <v>367356</v>
      </c>
      <c r="FF243" s="25">
        <v>367356</v>
      </c>
      <c r="FG243" s="25">
        <v>367356</v>
      </c>
      <c r="FH243" s="25">
        <v>367356</v>
      </c>
      <c r="FI243" s="25">
        <v>367356</v>
      </c>
      <c r="FJ243" s="25">
        <v>367356</v>
      </c>
      <c r="FK243" s="25">
        <v>367356</v>
      </c>
      <c r="FL243" s="25">
        <v>367356</v>
      </c>
      <c r="FM243" s="25">
        <v>367356</v>
      </c>
      <c r="FN243" s="25">
        <v>367356</v>
      </c>
      <c r="FO243" s="25">
        <v>367356</v>
      </c>
      <c r="FP243" s="25">
        <v>367356</v>
      </c>
      <c r="FQ243" s="75">
        <v>367356</v>
      </c>
      <c r="FR243" s="28">
        <f t="shared" si="2951"/>
        <v>367356</v>
      </c>
      <c r="FS243" s="51">
        <v>0</v>
      </c>
      <c r="FT243" s="51">
        <v>0</v>
      </c>
      <c r="FU243" s="51">
        <v>0</v>
      </c>
      <c r="FV243" s="51">
        <v>0</v>
      </c>
      <c r="FW243" s="51">
        <v>0</v>
      </c>
      <c r="FX243" s="51">
        <v>0</v>
      </c>
      <c r="FY243" s="51">
        <v>0</v>
      </c>
      <c r="FZ243" s="51">
        <v>0</v>
      </c>
      <c r="GA243" s="51">
        <v>0</v>
      </c>
      <c r="GB243" s="51">
        <v>0</v>
      </c>
      <c r="GC243" s="51">
        <v>0</v>
      </c>
      <c r="GD243" s="51">
        <v>0</v>
      </c>
      <c r="GE243" s="51">
        <v>0</v>
      </c>
      <c r="GF243" s="51">
        <v>0</v>
      </c>
      <c r="GG243" s="51">
        <v>0</v>
      </c>
      <c r="GH243" s="51">
        <v>0</v>
      </c>
      <c r="GI243" s="51">
        <v>0</v>
      </c>
      <c r="GJ243" s="51">
        <v>0</v>
      </c>
      <c r="GK243" s="51">
        <v>0</v>
      </c>
      <c r="GL243" s="51">
        <v>0</v>
      </c>
      <c r="GM243" s="51">
        <v>20515.531000000017</v>
      </c>
      <c r="GN243" s="51">
        <v>36032.558000000019</v>
      </c>
      <c r="GO243" s="51">
        <v>0</v>
      </c>
      <c r="GP243" s="51">
        <v>126065</v>
      </c>
      <c r="GQ243" s="51">
        <v>15738</v>
      </c>
      <c r="GR243" s="51">
        <v>107194</v>
      </c>
      <c r="GS243" s="25">
        <v>0</v>
      </c>
      <c r="GT243" s="25">
        <v>732</v>
      </c>
      <c r="GU243" s="25">
        <v>115822</v>
      </c>
      <c r="GV243" s="25">
        <v>51126</v>
      </c>
      <c r="GW243" s="25">
        <v>21463</v>
      </c>
      <c r="GX243" s="25">
        <v>0</v>
      </c>
      <c r="GY243" s="25">
        <v>0</v>
      </c>
      <c r="GZ243" s="25">
        <v>0</v>
      </c>
      <c r="HA243" s="25">
        <v>0</v>
      </c>
      <c r="HB243" s="25">
        <v>0</v>
      </c>
      <c r="HC243" s="75">
        <v>0</v>
      </c>
      <c r="HD243" s="75">
        <v>0</v>
      </c>
      <c r="HE243" s="75">
        <v>0</v>
      </c>
      <c r="HF243" s="75">
        <v>0</v>
      </c>
      <c r="HG243" s="75">
        <v>0</v>
      </c>
      <c r="HH243" s="75">
        <v>0</v>
      </c>
      <c r="HI243" s="75">
        <v>0</v>
      </c>
      <c r="HJ243" s="75">
        <v>0</v>
      </c>
      <c r="HK243" s="75">
        <v>0</v>
      </c>
      <c r="HL243" s="75">
        <v>0</v>
      </c>
      <c r="HM243" s="75">
        <v>0</v>
      </c>
      <c r="HN243" s="75">
        <v>0</v>
      </c>
      <c r="HO243" s="75">
        <v>0</v>
      </c>
      <c r="HP243" s="75">
        <v>0</v>
      </c>
      <c r="HQ243" s="75">
        <v>0</v>
      </c>
      <c r="HR243" s="75">
        <v>0</v>
      </c>
      <c r="HS243" s="51">
        <f t="shared" si="3723"/>
        <v>292820</v>
      </c>
      <c r="HT243" s="51">
        <f t="shared" si="3724"/>
        <v>292820</v>
      </c>
      <c r="HU243" s="51">
        <f t="shared" si="3725"/>
        <v>292820</v>
      </c>
      <c r="HV243" s="51">
        <f t="shared" si="3726"/>
        <v>292820</v>
      </c>
      <c r="HW243" s="51">
        <f t="shared" si="3727"/>
        <v>292820</v>
      </c>
      <c r="HX243" s="51">
        <f t="shared" si="3728"/>
        <v>292820</v>
      </c>
      <c r="HY243" s="51">
        <f t="shared" si="3729"/>
        <v>292820</v>
      </c>
      <c r="HZ243" s="51">
        <f t="shared" si="3730"/>
        <v>292820</v>
      </c>
      <c r="IA243" s="51">
        <f t="shared" si="3731"/>
        <v>292820</v>
      </c>
      <c r="IB243" s="51">
        <f t="shared" si="3732"/>
        <v>296369</v>
      </c>
      <c r="IC243" s="51">
        <f t="shared" si="3733"/>
        <v>306130</v>
      </c>
      <c r="ID243" s="51">
        <f t="shared" si="3734"/>
        <v>306130</v>
      </c>
      <c r="IE243" s="51">
        <f t="shared" si="3735"/>
        <v>306130</v>
      </c>
      <c r="IF243" s="51">
        <f t="shared" si="3736"/>
        <v>306130</v>
      </c>
      <c r="IG243" s="51">
        <f t="shared" si="3737"/>
        <v>306130</v>
      </c>
      <c r="IH243" s="51">
        <f t="shared" si="3738"/>
        <v>306130</v>
      </c>
      <c r="II243" s="51">
        <f t="shared" si="3739"/>
        <v>306130</v>
      </c>
      <c r="IJ243" s="51">
        <f t="shared" si="3740"/>
        <v>306130</v>
      </c>
      <c r="IK243" s="51">
        <f t="shared" si="3741"/>
        <v>306130</v>
      </c>
      <c r="IL243" s="51">
        <f t="shared" si="3742"/>
        <v>306130</v>
      </c>
      <c r="IM243" s="51">
        <f t="shared" si="3743"/>
        <v>326645.53100000002</v>
      </c>
      <c r="IN243" s="51">
        <f t="shared" si="3744"/>
        <v>345711.55800000002</v>
      </c>
      <c r="IO243" s="51">
        <f t="shared" si="3745"/>
        <v>319440</v>
      </c>
      <c r="IP243" s="51">
        <f t="shared" si="3746"/>
        <v>445505</v>
      </c>
      <c r="IQ243" s="51">
        <f t="shared" si="3335"/>
        <v>335178</v>
      </c>
      <c r="IR243" s="51">
        <f t="shared" si="3336"/>
        <v>426634</v>
      </c>
      <c r="IS243" s="51">
        <f t="shared" si="3747"/>
        <v>319440</v>
      </c>
      <c r="IT243" s="51">
        <f t="shared" si="3748"/>
        <v>320172</v>
      </c>
      <c r="IU243" s="51">
        <f t="shared" si="3721"/>
        <v>435262</v>
      </c>
      <c r="IV243" s="51">
        <f t="shared" si="3722"/>
        <v>370566</v>
      </c>
      <c r="IW243" s="51">
        <f t="shared" si="3655"/>
        <v>340903</v>
      </c>
      <c r="IX243" s="25">
        <f t="shared" si="3623"/>
        <v>319440</v>
      </c>
      <c r="IY243" s="25">
        <f t="shared" si="3327"/>
        <v>319440</v>
      </c>
      <c r="IZ243" s="25">
        <f t="shared" si="3328"/>
        <v>332218</v>
      </c>
      <c r="JA243" s="25">
        <f t="shared" si="3329"/>
        <v>367356</v>
      </c>
      <c r="JB243" s="25">
        <f t="shared" si="3656"/>
        <v>367356</v>
      </c>
      <c r="JC243" s="25">
        <f t="shared" si="3657"/>
        <v>367356</v>
      </c>
      <c r="JD243" s="25">
        <f t="shared" si="3035"/>
        <v>367356</v>
      </c>
      <c r="JE243" s="25">
        <f t="shared" si="3036"/>
        <v>367356</v>
      </c>
      <c r="JF243" s="25">
        <f t="shared" si="3333"/>
        <v>367356</v>
      </c>
      <c r="JG243" s="25">
        <f t="shared" si="3334"/>
        <v>367356</v>
      </c>
      <c r="JH243" s="25">
        <f t="shared" si="3330"/>
        <v>367356</v>
      </c>
      <c r="JI243" s="25">
        <f t="shared" si="3331"/>
        <v>367356</v>
      </c>
      <c r="JJ243" s="25">
        <f t="shared" si="3621"/>
        <v>367356</v>
      </c>
      <c r="JK243" s="25">
        <f t="shared" si="3622"/>
        <v>367356</v>
      </c>
      <c r="JL243" s="25">
        <f t="shared" si="3584"/>
        <v>367356</v>
      </c>
      <c r="JM243" s="25">
        <f t="shared" si="3585"/>
        <v>367356</v>
      </c>
      <c r="JN243" s="25">
        <f t="shared" si="3459"/>
        <v>367356</v>
      </c>
      <c r="JO243" s="25">
        <f t="shared" si="3460"/>
        <v>367356</v>
      </c>
      <c r="JP243" s="25">
        <f t="shared" si="3461"/>
        <v>367356</v>
      </c>
      <c r="JQ243" s="25">
        <f t="shared" si="3462"/>
        <v>367356</v>
      </c>
      <c r="JR243" s="25">
        <f t="shared" si="3463"/>
        <v>367356</v>
      </c>
      <c r="JS243" s="28">
        <f t="shared" si="2952"/>
        <v>367356</v>
      </c>
      <c r="JT243" s="30">
        <f t="shared" si="3587"/>
        <v>110</v>
      </c>
      <c r="JU243" s="30">
        <f t="shared" si="3588"/>
        <v>110</v>
      </c>
      <c r="JV243" s="30">
        <f t="shared" si="3589"/>
        <v>110</v>
      </c>
      <c r="JW243" s="30">
        <f t="shared" si="3590"/>
        <v>110</v>
      </c>
      <c r="JX243" s="30">
        <f t="shared" si="3591"/>
        <v>110</v>
      </c>
      <c r="JY243" s="30">
        <f t="shared" si="3592"/>
        <v>110</v>
      </c>
      <c r="JZ243" s="30">
        <f t="shared" si="3593"/>
        <v>110</v>
      </c>
      <c r="KA243" s="30">
        <f t="shared" si="3594"/>
        <v>110</v>
      </c>
      <c r="KB243" s="30">
        <f t="shared" si="3595"/>
        <v>110</v>
      </c>
      <c r="KC243" s="30">
        <f t="shared" si="3596"/>
        <v>111.33320811419985</v>
      </c>
      <c r="KD243" s="30">
        <f t="shared" si="3597"/>
        <v>115</v>
      </c>
      <c r="KE243" s="30">
        <f t="shared" si="3598"/>
        <v>115</v>
      </c>
      <c r="KF243" s="30">
        <f t="shared" si="3599"/>
        <v>115</v>
      </c>
      <c r="KG243" s="30">
        <f t="shared" si="3600"/>
        <v>115</v>
      </c>
      <c r="KH243" s="30">
        <f t="shared" si="3601"/>
        <v>115</v>
      </c>
      <c r="KI243" s="30">
        <f t="shared" si="3602"/>
        <v>115</v>
      </c>
      <c r="KJ243" s="30">
        <f t="shared" si="3603"/>
        <v>115</v>
      </c>
      <c r="KK243" s="30">
        <f t="shared" si="3604"/>
        <v>115</v>
      </c>
      <c r="KL243" s="30">
        <f t="shared" si="3605"/>
        <v>115</v>
      </c>
      <c r="KM243" s="30">
        <f t="shared" si="3606"/>
        <v>115</v>
      </c>
      <c r="KN243" s="30">
        <f t="shared" si="3607"/>
        <v>122.70681104432758</v>
      </c>
      <c r="KO243" s="30">
        <f t="shared" si="3608"/>
        <v>129.86910518407214</v>
      </c>
      <c r="KP243" s="30">
        <f t="shared" si="3609"/>
        <v>120</v>
      </c>
      <c r="KQ243" s="30">
        <f t="shared" si="3610"/>
        <v>167.3572501878287</v>
      </c>
      <c r="KR243" s="30">
        <f t="shared" si="3611"/>
        <v>125.91209616829451</v>
      </c>
      <c r="KS243" s="30">
        <f t="shared" si="3612"/>
        <v>160.26821938392186</v>
      </c>
      <c r="KT243" s="30">
        <f t="shared" si="3613"/>
        <v>120</v>
      </c>
      <c r="KU243" s="30">
        <f t="shared" si="3614"/>
        <v>120.27498121712998</v>
      </c>
      <c r="KV243" s="30">
        <f t="shared" si="3615"/>
        <v>163.50939143501128</v>
      </c>
      <c r="KW243" s="30">
        <f t="shared" si="3616"/>
        <v>139.20586025544702</v>
      </c>
      <c r="KX243" s="30">
        <f t="shared" si="3617"/>
        <v>128.06273478587528</v>
      </c>
      <c r="KY243" s="30">
        <f t="shared" si="3618"/>
        <v>120</v>
      </c>
      <c r="KZ243" s="30">
        <f t="shared" si="3619"/>
        <v>120</v>
      </c>
      <c r="LA243" s="30">
        <f t="shared" si="3620"/>
        <v>124.80015026296019</v>
      </c>
      <c r="LB243" s="30">
        <f t="shared" si="3620"/>
        <v>138</v>
      </c>
      <c r="LC243" s="30">
        <f t="shared" si="3620"/>
        <v>138</v>
      </c>
      <c r="LD243" s="30">
        <f t="shared" si="3620"/>
        <v>138</v>
      </c>
      <c r="LE243" s="30">
        <f t="shared" si="3749"/>
        <v>138</v>
      </c>
      <c r="LF243" s="30">
        <f t="shared" si="3749"/>
        <v>138</v>
      </c>
      <c r="LG243" s="30">
        <f t="shared" si="3749"/>
        <v>138</v>
      </c>
      <c r="LH243" s="30">
        <f t="shared" si="3749"/>
        <v>138</v>
      </c>
      <c r="LI243" s="30">
        <f t="shared" si="3749"/>
        <v>138</v>
      </c>
      <c r="LJ243" s="30">
        <f t="shared" si="3749"/>
        <v>138</v>
      </c>
      <c r="LK243" s="30">
        <f t="shared" si="3750"/>
        <v>138</v>
      </c>
      <c r="LL243" s="30">
        <f t="shared" si="3750"/>
        <v>138</v>
      </c>
      <c r="LM243" s="30">
        <f t="shared" si="3750"/>
        <v>138</v>
      </c>
      <c r="LN243" s="30">
        <f t="shared" si="3750"/>
        <v>138</v>
      </c>
      <c r="LO243" s="30">
        <f t="shared" si="3750"/>
        <v>138</v>
      </c>
      <c r="LP243" s="30">
        <f t="shared" si="3750"/>
        <v>138</v>
      </c>
      <c r="LQ243" s="30">
        <f t="shared" si="3750"/>
        <v>138</v>
      </c>
      <c r="LR243" s="30">
        <f t="shared" si="3750"/>
        <v>138</v>
      </c>
      <c r="LS243" s="30">
        <f t="shared" si="3750"/>
        <v>138</v>
      </c>
      <c r="LT243" s="69">
        <f t="shared" si="2953"/>
        <v>138</v>
      </c>
      <c r="LU243" s="40">
        <f t="shared" si="2954"/>
        <v>138</v>
      </c>
      <c r="LV243" s="40">
        <f t="shared" si="2955"/>
        <v>0</v>
      </c>
    </row>
    <row r="244" spans="1:334" x14ac:dyDescent="0.25">
      <c r="A244" s="21">
        <f t="shared" si="3034"/>
        <v>243</v>
      </c>
      <c r="B244" s="22" t="s">
        <v>150</v>
      </c>
      <c r="C244" s="21" t="s">
        <v>654</v>
      </c>
      <c r="D244" s="22" t="s">
        <v>7</v>
      </c>
      <c r="E244" s="23" t="s">
        <v>809</v>
      </c>
      <c r="F244" s="21" t="s">
        <v>1062</v>
      </c>
      <c r="G244" s="23" t="s">
        <v>268</v>
      </c>
      <c r="H244" s="31" t="s">
        <v>290</v>
      </c>
      <c r="I244" s="21" t="s">
        <v>196</v>
      </c>
      <c r="J244" s="94">
        <v>41297</v>
      </c>
      <c r="K244" s="94">
        <v>43030</v>
      </c>
      <c r="L244" s="21" t="s">
        <v>275</v>
      </c>
      <c r="M244" s="51">
        <v>653</v>
      </c>
      <c r="N244" s="51">
        <v>1091</v>
      </c>
      <c r="O244" s="26">
        <v>1.4999999999999999E-2</v>
      </c>
      <c r="P244" s="52">
        <v>3540456</v>
      </c>
      <c r="Q244" s="52">
        <v>3605674</v>
      </c>
      <c r="R244" s="52">
        <v>3018794</v>
      </c>
      <c r="S244" s="52">
        <v>4965270</v>
      </c>
      <c r="T244" s="51">
        <v>4475000</v>
      </c>
      <c r="U244" s="51">
        <v>4122202</v>
      </c>
      <c r="V244" s="51">
        <v>5725191.4000000004</v>
      </c>
      <c r="W244" s="51">
        <v>8162775.8000000026</v>
      </c>
      <c r="X244" s="51">
        <v>6000326.0300000012</v>
      </c>
      <c r="Y244" s="51">
        <v>6543724.0699999994</v>
      </c>
      <c r="Z244" s="51">
        <v>5254370.2</v>
      </c>
      <c r="AA244" s="51">
        <v>5903414.8900000006</v>
      </c>
      <c r="AB244" s="51">
        <v>5132430.8600000003</v>
      </c>
      <c r="AC244" s="51">
        <v>5559069.9800000004</v>
      </c>
      <c r="AD244" s="51">
        <v>4656939.71</v>
      </c>
      <c r="AE244" s="51">
        <v>6111854.7400000002</v>
      </c>
      <c r="AF244" s="51">
        <v>6467600.29</v>
      </c>
      <c r="AG244" s="51">
        <v>3932171.6</v>
      </c>
      <c r="AH244" s="51">
        <v>8055565.6100000003</v>
      </c>
      <c r="AI244" s="51">
        <v>7639985.7000000002</v>
      </c>
      <c r="AJ244" s="51">
        <v>6902147.5</v>
      </c>
      <c r="AK244" s="51">
        <v>7884131</v>
      </c>
      <c r="AL244" s="51">
        <v>4865992.79</v>
      </c>
      <c r="AM244" s="51">
        <v>5361130</v>
      </c>
      <c r="AN244" s="51">
        <v>4683550.46</v>
      </c>
      <c r="AO244" s="51">
        <v>6201690.8399999999</v>
      </c>
      <c r="AP244" s="51">
        <v>7046325.4716981128</v>
      </c>
      <c r="AQ244" s="51">
        <v>9027194</v>
      </c>
      <c r="AR244" s="51">
        <v>8627221</v>
      </c>
      <c r="AS244" s="51">
        <v>7540131.6100000003</v>
      </c>
      <c r="AT244" s="51">
        <v>8852192</v>
      </c>
      <c r="AU244" s="25">
        <v>9667814.684031263</v>
      </c>
      <c r="AV244" s="25">
        <v>9640249.733611621</v>
      </c>
      <c r="AW244" s="25">
        <v>8852288.4761240426</v>
      </c>
      <c r="AX244" s="25">
        <v>7417353.4253650801</v>
      </c>
      <c r="AY244" s="25">
        <v>7692070.218897121</v>
      </c>
      <c r="AZ244" s="25">
        <v>7170343</v>
      </c>
      <c r="BA244" s="25">
        <v>8680589.5713212565</v>
      </c>
      <c r="BB244" s="25">
        <v>8152079</v>
      </c>
      <c r="BC244" s="25">
        <v>9555806</v>
      </c>
      <c r="BD244" s="75">
        <v>7810754</v>
      </c>
      <c r="BE244" s="75">
        <v>6908911</v>
      </c>
      <c r="BF244" s="75">
        <v>10876107.49</v>
      </c>
      <c r="BG244" s="75">
        <v>6400137.8600000003</v>
      </c>
      <c r="BH244" s="75">
        <v>8037069</v>
      </c>
      <c r="BI244" s="75">
        <v>7928524</v>
      </c>
      <c r="BJ244" s="75">
        <v>6695046</v>
      </c>
      <c r="BK244" s="75">
        <v>9243739</v>
      </c>
      <c r="BL244" s="75">
        <v>8461053</v>
      </c>
      <c r="BM244" s="75">
        <v>13115721</v>
      </c>
      <c r="BN244" s="75">
        <v>11407916</v>
      </c>
      <c r="BO244" s="75">
        <v>11429980.48</v>
      </c>
      <c r="BP244" s="28">
        <f t="shared" si="2950"/>
        <v>11103667.620000001</v>
      </c>
      <c r="BQ244" s="29">
        <f t="shared" si="3687"/>
        <v>5421.8315467075035</v>
      </c>
      <c r="BR244" s="29">
        <f t="shared" si="3688"/>
        <v>5521.7059724349156</v>
      </c>
      <c r="BS244" s="29">
        <f t="shared" si="3689"/>
        <v>4622.9617151607963</v>
      </c>
      <c r="BT244" s="29">
        <f t="shared" si="3690"/>
        <v>7603.782542113323</v>
      </c>
      <c r="BU244" s="29">
        <f t="shared" si="3691"/>
        <v>6852.9862174578866</v>
      </c>
      <c r="BV244" s="29">
        <f t="shared" si="3692"/>
        <v>6312.7136294027569</v>
      </c>
      <c r="BW244" s="29">
        <f t="shared" si="3693"/>
        <v>8767.5212863705983</v>
      </c>
      <c r="BX244" s="29">
        <f t="shared" si="3694"/>
        <v>12500.422358346099</v>
      </c>
      <c r="BY244" s="29">
        <f t="shared" si="3695"/>
        <v>9188.8606891271083</v>
      </c>
      <c r="BZ244" s="29">
        <f t="shared" si="3696"/>
        <v>10021.016952526799</v>
      </c>
      <c r="CA244" s="29">
        <f t="shared" si="3697"/>
        <v>8046.5087289433386</v>
      </c>
      <c r="CB244" s="29">
        <f t="shared" si="3698"/>
        <v>9040.4515926493114</v>
      </c>
      <c r="CC244" s="29">
        <f t="shared" si="3699"/>
        <v>7859.7716079632473</v>
      </c>
      <c r="CD244" s="29">
        <f t="shared" si="3700"/>
        <v>8513.1240122511499</v>
      </c>
      <c r="CE244" s="29">
        <f t="shared" si="3701"/>
        <v>7131.6075191424197</v>
      </c>
      <c r="CF244" s="29">
        <f t="shared" si="3702"/>
        <v>9359.65503828484</v>
      </c>
      <c r="CG244" s="29">
        <f t="shared" si="3703"/>
        <v>9904.4414854517618</v>
      </c>
      <c r="CH244" s="29">
        <f t="shared" si="3704"/>
        <v>6021.7022970903527</v>
      </c>
      <c r="CI244" s="29">
        <f t="shared" si="3705"/>
        <v>12336.241362940276</v>
      </c>
      <c r="CJ244" s="29">
        <f t="shared" si="3706"/>
        <v>11699.824961715161</v>
      </c>
      <c r="CK244" s="29">
        <f t="shared" si="3707"/>
        <v>10569.904287901991</v>
      </c>
      <c r="CL244" s="29">
        <f t="shared" si="3708"/>
        <v>12073.707503828484</v>
      </c>
      <c r="CM244" s="29">
        <f t="shared" si="3709"/>
        <v>7451.7500612557424</v>
      </c>
      <c r="CN244" s="29">
        <f t="shared" si="3710"/>
        <v>8210</v>
      </c>
      <c r="CO244" s="29">
        <f t="shared" si="3711"/>
        <v>7172.359050535988</v>
      </c>
      <c r="CP244" s="29">
        <f t="shared" si="3712"/>
        <v>9497.2294640122509</v>
      </c>
      <c r="CQ244" s="29">
        <f t="shared" si="3713"/>
        <v>10790.697506428964</v>
      </c>
      <c r="CR244" s="29">
        <f t="shared" si="3658"/>
        <v>13824.186830015315</v>
      </c>
      <c r="CS244" s="29">
        <f t="shared" si="3658"/>
        <v>13211.670750382849</v>
      </c>
      <c r="CT244" s="29">
        <f t="shared" si="3658"/>
        <v>11546.909050535989</v>
      </c>
      <c r="CU244" s="29">
        <f t="shared" si="3658"/>
        <v>13556.189892802449</v>
      </c>
      <c r="CV244" s="29">
        <f t="shared" si="3658"/>
        <v>14805.22922516273</v>
      </c>
      <c r="CW244" s="29">
        <f t="shared" si="3658"/>
        <v>14763.0164373838</v>
      </c>
      <c r="CX244" s="29">
        <f t="shared" si="3658"/>
        <v>13556.33763571829</v>
      </c>
      <c r="CY244" s="29">
        <f t="shared" si="3658"/>
        <v>11358.887328277306</v>
      </c>
      <c r="CZ244" s="29">
        <f t="shared" si="3658"/>
        <v>11779.586858954244</v>
      </c>
      <c r="DA244" s="29">
        <f t="shared" si="3658"/>
        <v>10980.617151607963</v>
      </c>
      <c r="DB244" s="29">
        <f t="shared" si="3658"/>
        <v>13293.399037245415</v>
      </c>
      <c r="DC244" s="29">
        <f t="shared" si="3658"/>
        <v>12484.04134762634</v>
      </c>
      <c r="DD244" s="29">
        <f t="shared" si="3658"/>
        <v>14633.699846860643</v>
      </c>
      <c r="DE244" s="29">
        <f t="shared" si="3714"/>
        <v>11961.33843797856</v>
      </c>
      <c r="DF244" s="29">
        <f t="shared" si="3715"/>
        <v>10580.261868300153</v>
      </c>
      <c r="DG244" s="29">
        <f t="shared" si="3716"/>
        <v>16655.601056661562</v>
      </c>
      <c r="DH244" s="29">
        <f t="shared" si="3717"/>
        <v>9801.1299540581931</v>
      </c>
      <c r="DI244" s="29">
        <f t="shared" si="3718"/>
        <v>12307.915773353752</v>
      </c>
      <c r="DJ244" s="29">
        <f t="shared" si="3719"/>
        <v>12141.690658499234</v>
      </c>
      <c r="DK244" s="29">
        <f t="shared" si="3719"/>
        <v>10252.750382848391</v>
      </c>
      <c r="DL244" s="29">
        <f t="shared" si="3719"/>
        <v>14155.802450229708</v>
      </c>
      <c r="DM244" s="29">
        <f t="shared" si="3719"/>
        <v>12957.202143950995</v>
      </c>
      <c r="DN244" s="29">
        <f t="shared" si="3659"/>
        <v>20085.330781010718</v>
      </c>
      <c r="DO244" s="29">
        <f t="shared" si="3659"/>
        <v>17470.009188361408</v>
      </c>
      <c r="DP244" s="29">
        <f t="shared" si="3659"/>
        <v>17503.798591117917</v>
      </c>
      <c r="DQ244" s="105">
        <f t="shared" si="3720"/>
        <v>17004.08517611026</v>
      </c>
      <c r="DR244" s="51">
        <v>196380</v>
      </c>
      <c r="DS244" s="51">
        <v>196380</v>
      </c>
      <c r="DT244" s="51">
        <v>196380</v>
      </c>
      <c r="DU244" s="51">
        <v>196380</v>
      </c>
      <c r="DV244" s="51">
        <v>196380</v>
      </c>
      <c r="DW244" s="51">
        <v>196380</v>
      </c>
      <c r="DX244" s="51">
        <v>196380</v>
      </c>
      <c r="DY244" s="51">
        <v>196380</v>
      </c>
      <c r="DZ244" s="51">
        <v>196380</v>
      </c>
      <c r="EA244" s="51">
        <v>199289</v>
      </c>
      <c r="EB244" s="51">
        <v>207290</v>
      </c>
      <c r="EC244" s="51">
        <v>207290</v>
      </c>
      <c r="ED244" s="51">
        <v>207290</v>
      </c>
      <c r="EE244" s="51">
        <v>207290</v>
      </c>
      <c r="EF244" s="51">
        <v>207290</v>
      </c>
      <c r="EG244" s="51">
        <v>207290</v>
      </c>
      <c r="EH244" s="51">
        <v>207290</v>
      </c>
      <c r="EI244" s="51">
        <v>207290</v>
      </c>
      <c r="EJ244" s="51">
        <v>207290</v>
      </c>
      <c r="EK244" s="51">
        <v>207290</v>
      </c>
      <c r="EL244" s="51">
        <v>207290</v>
      </c>
      <c r="EM244" s="51">
        <v>210199</v>
      </c>
      <c r="EN244" s="51">
        <v>218200</v>
      </c>
      <c r="EO244" s="51">
        <v>218200</v>
      </c>
      <c r="EP244" s="25">
        <v>218200</v>
      </c>
      <c r="EQ244" s="25">
        <v>218200</v>
      </c>
      <c r="ER244" s="25">
        <v>218200</v>
      </c>
      <c r="ES244" s="25">
        <v>218200</v>
      </c>
      <c r="ET244" s="25">
        <v>218200</v>
      </c>
      <c r="EU244" s="25">
        <v>218200</v>
      </c>
      <c r="EV244" s="25">
        <v>218200</v>
      </c>
      <c r="EW244" s="25">
        <v>218200</v>
      </c>
      <c r="EX244" s="25">
        <v>218200</v>
      </c>
      <c r="EY244" s="25">
        <v>226928</v>
      </c>
      <c r="EZ244" s="25">
        <v>250930</v>
      </c>
      <c r="FA244" s="25">
        <v>250930</v>
      </c>
      <c r="FB244" s="25">
        <v>250930</v>
      </c>
      <c r="FC244" s="25">
        <v>250930</v>
      </c>
      <c r="FD244" s="25">
        <v>250930</v>
      </c>
      <c r="FE244" s="25">
        <v>250930</v>
      </c>
      <c r="FF244" s="25">
        <v>250930</v>
      </c>
      <c r="FG244" s="25">
        <v>250930</v>
      </c>
      <c r="FH244" s="25">
        <v>250930</v>
      </c>
      <c r="FI244" s="25">
        <v>250930</v>
      </c>
      <c r="FJ244" s="25">
        <v>250930</v>
      </c>
      <c r="FK244" s="25">
        <v>250930</v>
      </c>
      <c r="FL244" s="25">
        <v>250930</v>
      </c>
      <c r="FM244" s="25">
        <v>250930</v>
      </c>
      <c r="FN244" s="25">
        <v>250930</v>
      </c>
      <c r="FO244" s="25">
        <v>250930</v>
      </c>
      <c r="FP244" s="25">
        <v>250930</v>
      </c>
      <c r="FQ244" s="75">
        <v>250930</v>
      </c>
      <c r="FR244" s="28">
        <f t="shared" si="2951"/>
        <v>250930</v>
      </c>
      <c r="FS244" s="51">
        <v>0</v>
      </c>
      <c r="FT244" s="51">
        <v>0</v>
      </c>
      <c r="FU244" s="51">
        <v>0</v>
      </c>
      <c r="FV244" s="51">
        <v>0</v>
      </c>
      <c r="FW244" s="51">
        <v>0</v>
      </c>
      <c r="FX244" s="51">
        <v>0</v>
      </c>
      <c r="FY244" s="51">
        <v>0</v>
      </c>
      <c r="FZ244" s="51">
        <v>0</v>
      </c>
      <c r="GA244" s="51">
        <v>0</v>
      </c>
      <c r="GB244" s="51">
        <v>0</v>
      </c>
      <c r="GC244" s="51">
        <v>0</v>
      </c>
      <c r="GD244" s="51">
        <v>0</v>
      </c>
      <c r="GE244" s="51">
        <v>0</v>
      </c>
      <c r="GF244" s="51">
        <v>0</v>
      </c>
      <c r="GG244" s="51">
        <v>0</v>
      </c>
      <c r="GH244" s="51">
        <v>0</v>
      </c>
      <c r="GI244" s="51">
        <v>0</v>
      </c>
      <c r="GJ244" s="51">
        <v>0</v>
      </c>
      <c r="GK244" s="51">
        <v>0</v>
      </c>
      <c r="GL244" s="51">
        <v>0</v>
      </c>
      <c r="GM244" s="51">
        <v>0</v>
      </c>
      <c r="GN244" s="51">
        <v>0</v>
      </c>
      <c r="GO244" s="51">
        <v>0</v>
      </c>
      <c r="GP244" s="51">
        <v>0</v>
      </c>
      <c r="GQ244" s="25">
        <v>0</v>
      </c>
      <c r="GR244" s="25">
        <v>0</v>
      </c>
      <c r="GS244" s="25">
        <v>0</v>
      </c>
      <c r="GT244" s="25">
        <v>0</v>
      </c>
      <c r="GU244" s="25">
        <v>0</v>
      </c>
      <c r="GV244" s="25">
        <v>0</v>
      </c>
      <c r="GW244" s="25">
        <v>0</v>
      </c>
      <c r="GX244" s="25">
        <v>0</v>
      </c>
      <c r="GY244" s="25">
        <v>0</v>
      </c>
      <c r="GZ244" s="25">
        <v>0</v>
      </c>
      <c r="HA244" s="25">
        <v>0</v>
      </c>
      <c r="HB244" s="25">
        <v>0</v>
      </c>
      <c r="HC244" s="75">
        <v>0</v>
      </c>
      <c r="HD244" s="75">
        <v>0</v>
      </c>
      <c r="HE244" s="75">
        <v>0</v>
      </c>
      <c r="HF244" s="75">
        <v>0</v>
      </c>
      <c r="HG244" s="75">
        <v>0</v>
      </c>
      <c r="HH244" s="75">
        <v>0</v>
      </c>
      <c r="HI244" s="75">
        <v>0</v>
      </c>
      <c r="HJ244" s="75">
        <v>0</v>
      </c>
      <c r="HK244" s="75">
        <v>0</v>
      </c>
      <c r="HL244" s="75">
        <v>0</v>
      </c>
      <c r="HM244" s="75">
        <v>0</v>
      </c>
      <c r="HN244" s="75">
        <v>0</v>
      </c>
      <c r="HO244" s="75">
        <v>0</v>
      </c>
      <c r="HP244" s="75">
        <v>0</v>
      </c>
      <c r="HQ244" s="75">
        <v>0</v>
      </c>
      <c r="HR244" s="75">
        <v>0</v>
      </c>
      <c r="HS244" s="51">
        <f t="shared" si="3723"/>
        <v>196380</v>
      </c>
      <c r="HT244" s="51">
        <f t="shared" si="3724"/>
        <v>196380</v>
      </c>
      <c r="HU244" s="51">
        <f t="shared" si="3725"/>
        <v>196380</v>
      </c>
      <c r="HV244" s="51">
        <f t="shared" si="3726"/>
        <v>196380</v>
      </c>
      <c r="HW244" s="51">
        <f t="shared" si="3727"/>
        <v>196380</v>
      </c>
      <c r="HX244" s="51">
        <f t="shared" si="3728"/>
        <v>196380</v>
      </c>
      <c r="HY244" s="51">
        <f t="shared" si="3729"/>
        <v>196380</v>
      </c>
      <c r="HZ244" s="51">
        <f t="shared" si="3730"/>
        <v>196380</v>
      </c>
      <c r="IA244" s="51">
        <f t="shared" si="3731"/>
        <v>196380</v>
      </c>
      <c r="IB244" s="51">
        <f t="shared" si="3732"/>
        <v>199289</v>
      </c>
      <c r="IC244" s="51">
        <f t="shared" si="3733"/>
        <v>207290</v>
      </c>
      <c r="ID244" s="51">
        <f t="shared" si="3734"/>
        <v>207290</v>
      </c>
      <c r="IE244" s="51">
        <f t="shared" si="3735"/>
        <v>207290</v>
      </c>
      <c r="IF244" s="51">
        <f t="shared" si="3736"/>
        <v>207290</v>
      </c>
      <c r="IG244" s="51">
        <f t="shared" si="3737"/>
        <v>207290</v>
      </c>
      <c r="IH244" s="51">
        <f t="shared" si="3738"/>
        <v>207290</v>
      </c>
      <c r="II244" s="51">
        <f t="shared" si="3739"/>
        <v>207290</v>
      </c>
      <c r="IJ244" s="51">
        <f t="shared" si="3740"/>
        <v>207290</v>
      </c>
      <c r="IK244" s="51">
        <f t="shared" si="3741"/>
        <v>207290</v>
      </c>
      <c r="IL244" s="51">
        <f t="shared" si="3742"/>
        <v>207290</v>
      </c>
      <c r="IM244" s="51">
        <f t="shared" si="3743"/>
        <v>207290</v>
      </c>
      <c r="IN244" s="51">
        <f t="shared" si="3744"/>
        <v>210199</v>
      </c>
      <c r="IO244" s="51">
        <f t="shared" si="3745"/>
        <v>218200</v>
      </c>
      <c r="IP244" s="51">
        <f t="shared" si="3746"/>
        <v>218200</v>
      </c>
      <c r="IQ244" s="51">
        <f t="shared" si="3335"/>
        <v>218200</v>
      </c>
      <c r="IR244" s="51">
        <f t="shared" si="3336"/>
        <v>218200</v>
      </c>
      <c r="IS244" s="51">
        <f t="shared" si="3747"/>
        <v>218200</v>
      </c>
      <c r="IT244" s="51">
        <f t="shared" si="3748"/>
        <v>218200</v>
      </c>
      <c r="IU244" s="51">
        <f t="shared" si="3721"/>
        <v>218200</v>
      </c>
      <c r="IV244" s="51">
        <f t="shared" si="3722"/>
        <v>218200</v>
      </c>
      <c r="IW244" s="51">
        <f t="shared" si="3655"/>
        <v>218200</v>
      </c>
      <c r="IX244" s="25">
        <f t="shared" si="3623"/>
        <v>218200</v>
      </c>
      <c r="IY244" s="25">
        <f t="shared" si="3327"/>
        <v>218200</v>
      </c>
      <c r="IZ244" s="25">
        <f t="shared" si="3328"/>
        <v>226928</v>
      </c>
      <c r="JA244" s="25">
        <f t="shared" si="3329"/>
        <v>250930</v>
      </c>
      <c r="JB244" s="25">
        <f t="shared" si="3656"/>
        <v>250930</v>
      </c>
      <c r="JC244" s="25">
        <f t="shared" si="3657"/>
        <v>250930</v>
      </c>
      <c r="JD244" s="25">
        <f t="shared" si="3035"/>
        <v>250930</v>
      </c>
      <c r="JE244" s="25">
        <f t="shared" si="3036"/>
        <v>250930</v>
      </c>
      <c r="JF244" s="25">
        <f t="shared" si="3333"/>
        <v>250930</v>
      </c>
      <c r="JG244" s="25">
        <f t="shared" si="3334"/>
        <v>250930</v>
      </c>
      <c r="JH244" s="25">
        <f t="shared" si="3330"/>
        <v>250930</v>
      </c>
      <c r="JI244" s="25">
        <f t="shared" si="3331"/>
        <v>250930</v>
      </c>
      <c r="JJ244" s="25">
        <f t="shared" si="3621"/>
        <v>250930</v>
      </c>
      <c r="JK244" s="25">
        <f t="shared" si="3622"/>
        <v>250930</v>
      </c>
      <c r="JL244" s="25">
        <f t="shared" si="3584"/>
        <v>250930</v>
      </c>
      <c r="JM244" s="25">
        <f t="shared" si="3585"/>
        <v>250930</v>
      </c>
      <c r="JN244" s="25">
        <f t="shared" si="3459"/>
        <v>250930</v>
      </c>
      <c r="JO244" s="25">
        <f t="shared" si="3460"/>
        <v>250930</v>
      </c>
      <c r="JP244" s="25">
        <f t="shared" si="3461"/>
        <v>250930</v>
      </c>
      <c r="JQ244" s="25">
        <f t="shared" si="3462"/>
        <v>250930</v>
      </c>
      <c r="JR244" s="25">
        <f t="shared" si="3463"/>
        <v>250930</v>
      </c>
      <c r="JS244" s="28">
        <f t="shared" si="2952"/>
        <v>250930</v>
      </c>
      <c r="JT244" s="30">
        <f t="shared" si="3587"/>
        <v>180</v>
      </c>
      <c r="JU244" s="30">
        <f t="shared" si="3588"/>
        <v>180</v>
      </c>
      <c r="JV244" s="30">
        <f t="shared" si="3589"/>
        <v>180</v>
      </c>
      <c r="JW244" s="30">
        <f t="shared" si="3590"/>
        <v>180</v>
      </c>
      <c r="JX244" s="30">
        <f t="shared" si="3591"/>
        <v>180</v>
      </c>
      <c r="JY244" s="30">
        <f t="shared" si="3592"/>
        <v>180</v>
      </c>
      <c r="JZ244" s="30">
        <f t="shared" si="3593"/>
        <v>180</v>
      </c>
      <c r="KA244" s="30">
        <f t="shared" si="3594"/>
        <v>180</v>
      </c>
      <c r="KB244" s="30">
        <f t="shared" si="3595"/>
        <v>180</v>
      </c>
      <c r="KC244" s="30">
        <f t="shared" si="3596"/>
        <v>182.66636113657196</v>
      </c>
      <c r="KD244" s="30">
        <f t="shared" si="3597"/>
        <v>190</v>
      </c>
      <c r="KE244" s="30">
        <f t="shared" si="3598"/>
        <v>190</v>
      </c>
      <c r="KF244" s="30">
        <f t="shared" si="3599"/>
        <v>190</v>
      </c>
      <c r="KG244" s="30">
        <f t="shared" si="3600"/>
        <v>190</v>
      </c>
      <c r="KH244" s="30">
        <f t="shared" si="3601"/>
        <v>190</v>
      </c>
      <c r="KI244" s="30">
        <f t="shared" si="3602"/>
        <v>190</v>
      </c>
      <c r="KJ244" s="30">
        <f t="shared" si="3603"/>
        <v>190</v>
      </c>
      <c r="KK244" s="30">
        <f t="shared" si="3604"/>
        <v>190</v>
      </c>
      <c r="KL244" s="30">
        <f t="shared" si="3605"/>
        <v>190</v>
      </c>
      <c r="KM244" s="30">
        <f t="shared" si="3606"/>
        <v>190</v>
      </c>
      <c r="KN244" s="30">
        <f t="shared" si="3607"/>
        <v>190</v>
      </c>
      <c r="KO244" s="30">
        <f t="shared" si="3608"/>
        <v>192.66636113657196</v>
      </c>
      <c r="KP244" s="30">
        <f t="shared" si="3609"/>
        <v>200</v>
      </c>
      <c r="KQ244" s="30">
        <f t="shared" si="3610"/>
        <v>200</v>
      </c>
      <c r="KR244" s="30">
        <f t="shared" si="3611"/>
        <v>200</v>
      </c>
      <c r="KS244" s="30">
        <f t="shared" si="3612"/>
        <v>200</v>
      </c>
      <c r="KT244" s="30">
        <f t="shared" si="3613"/>
        <v>200</v>
      </c>
      <c r="KU244" s="30">
        <f t="shared" si="3614"/>
        <v>200</v>
      </c>
      <c r="KV244" s="30">
        <f t="shared" si="3615"/>
        <v>200</v>
      </c>
      <c r="KW244" s="30">
        <f t="shared" si="3616"/>
        <v>200</v>
      </c>
      <c r="KX244" s="30">
        <f t="shared" si="3617"/>
        <v>200</v>
      </c>
      <c r="KY244" s="30">
        <f t="shared" si="3618"/>
        <v>200</v>
      </c>
      <c r="KZ244" s="30">
        <f t="shared" si="3619"/>
        <v>200</v>
      </c>
      <c r="LA244" s="30">
        <f t="shared" si="3620"/>
        <v>208</v>
      </c>
      <c r="LB244" s="30">
        <f t="shared" si="3620"/>
        <v>230</v>
      </c>
      <c r="LC244" s="30">
        <f t="shared" si="3620"/>
        <v>230</v>
      </c>
      <c r="LD244" s="30">
        <f t="shared" si="3620"/>
        <v>230</v>
      </c>
      <c r="LE244" s="30">
        <f t="shared" si="3749"/>
        <v>230</v>
      </c>
      <c r="LF244" s="30">
        <f t="shared" si="3749"/>
        <v>230</v>
      </c>
      <c r="LG244" s="30">
        <f t="shared" si="3749"/>
        <v>230</v>
      </c>
      <c r="LH244" s="30">
        <f t="shared" si="3749"/>
        <v>230</v>
      </c>
      <c r="LI244" s="30">
        <f t="shared" si="3749"/>
        <v>230</v>
      </c>
      <c r="LJ244" s="30">
        <f t="shared" si="3749"/>
        <v>230</v>
      </c>
      <c r="LK244" s="30">
        <f t="shared" si="3750"/>
        <v>230</v>
      </c>
      <c r="LL244" s="30">
        <f t="shared" si="3750"/>
        <v>230</v>
      </c>
      <c r="LM244" s="30">
        <f t="shared" si="3750"/>
        <v>230</v>
      </c>
      <c r="LN244" s="30">
        <f t="shared" si="3750"/>
        <v>230</v>
      </c>
      <c r="LO244" s="30">
        <f t="shared" si="3750"/>
        <v>230</v>
      </c>
      <c r="LP244" s="30">
        <f t="shared" si="3750"/>
        <v>230</v>
      </c>
      <c r="LQ244" s="30">
        <f t="shared" si="3750"/>
        <v>230</v>
      </c>
      <c r="LR244" s="30">
        <f t="shared" si="3750"/>
        <v>230</v>
      </c>
      <c r="LS244" s="30">
        <f t="shared" si="3750"/>
        <v>230</v>
      </c>
      <c r="LT244" s="69">
        <f t="shared" si="2953"/>
        <v>230</v>
      </c>
      <c r="LU244" s="40">
        <f t="shared" si="2954"/>
        <v>230</v>
      </c>
      <c r="LV244" s="40">
        <f t="shared" si="2955"/>
        <v>0</v>
      </c>
    </row>
    <row r="245" spans="1:334" x14ac:dyDescent="0.25">
      <c r="A245" s="21">
        <f t="shared" si="3034"/>
        <v>244</v>
      </c>
      <c r="B245" s="22" t="s">
        <v>150</v>
      </c>
      <c r="C245" s="21" t="s">
        <v>655</v>
      </c>
      <c r="D245" s="22" t="s">
        <v>7</v>
      </c>
      <c r="E245" s="23" t="s">
        <v>957</v>
      </c>
      <c r="F245" s="21" t="s">
        <v>1206</v>
      </c>
      <c r="G245" s="23" t="s">
        <v>158</v>
      </c>
      <c r="H245" s="24" t="s">
        <v>292</v>
      </c>
      <c r="I245" s="21" t="s">
        <v>197</v>
      </c>
      <c r="J245" s="94">
        <v>41309</v>
      </c>
      <c r="K245" s="94">
        <v>43000</v>
      </c>
      <c r="L245" s="21" t="s">
        <v>275</v>
      </c>
      <c r="M245" s="51">
        <v>2971</v>
      </c>
      <c r="N245" s="51">
        <v>4962</v>
      </c>
      <c r="O245" s="26">
        <v>0.09</v>
      </c>
      <c r="P245" s="52">
        <v>751281</v>
      </c>
      <c r="Q245" s="52">
        <v>533000</v>
      </c>
      <c r="R245" s="52">
        <v>1739385</v>
      </c>
      <c r="S245" s="52">
        <v>2197000</v>
      </c>
      <c r="T245" s="51">
        <v>2200000</v>
      </c>
      <c r="U245" s="51">
        <v>1422000</v>
      </c>
      <c r="V245" s="51">
        <v>2356000</v>
      </c>
      <c r="W245" s="51">
        <v>1814543</v>
      </c>
      <c r="X245" s="51">
        <v>2480000</v>
      </c>
      <c r="Y245" s="51">
        <v>2260000</v>
      </c>
      <c r="Z245" s="51">
        <v>1841474</v>
      </c>
      <c r="AA245" s="51">
        <v>1600000</v>
      </c>
      <c r="AB245" s="51">
        <v>2080000</v>
      </c>
      <c r="AC245" s="51">
        <v>2540000</v>
      </c>
      <c r="AD245" s="51">
        <v>2726185</v>
      </c>
      <c r="AE245" s="51">
        <v>4023000</v>
      </c>
      <c r="AF245" s="51">
        <v>3100000</v>
      </c>
      <c r="AG245" s="51">
        <v>2100000</v>
      </c>
      <c r="AH245" s="51">
        <v>3477448</v>
      </c>
      <c r="AI245" s="51">
        <v>2542000</v>
      </c>
      <c r="AJ245" s="51">
        <v>4400000</v>
      </c>
      <c r="AK245" s="51">
        <v>4596873</v>
      </c>
      <c r="AL245" s="51">
        <v>2965944</v>
      </c>
      <c r="AM245" s="51">
        <v>2519556</v>
      </c>
      <c r="AN245" s="51">
        <v>2920800</v>
      </c>
      <c r="AO245" s="51">
        <v>3970387</v>
      </c>
      <c r="AP245" s="51">
        <v>3297136</v>
      </c>
      <c r="AQ245" s="51">
        <v>4598305</v>
      </c>
      <c r="AR245" s="51">
        <v>3560221</v>
      </c>
      <c r="AS245" s="51">
        <v>2255759</v>
      </c>
      <c r="AT245" s="51">
        <v>3976992</v>
      </c>
      <c r="AU245" s="25">
        <v>4326129</v>
      </c>
      <c r="AV245" s="25">
        <v>2973089.2269521779</v>
      </c>
      <c r="AW245" s="25">
        <v>3995887</v>
      </c>
      <c r="AX245" s="25">
        <v>3044865.6667799996</v>
      </c>
      <c r="AY245" s="25">
        <v>3157638.4692533328</v>
      </c>
      <c r="AZ245" s="25">
        <v>2518751</v>
      </c>
      <c r="BA245" s="25">
        <v>3076717.0073673446</v>
      </c>
      <c r="BB245" s="25">
        <v>3349417</v>
      </c>
      <c r="BC245" s="25">
        <v>2220879.87</v>
      </c>
      <c r="BD245" s="75">
        <v>3487251</v>
      </c>
      <c r="BE245" s="75">
        <v>2964364</v>
      </c>
      <c r="BF245" s="75">
        <v>6008368</v>
      </c>
      <c r="BG245" s="75">
        <v>3467154</v>
      </c>
      <c r="BH245" s="75">
        <v>5450446</v>
      </c>
      <c r="BI245" s="75">
        <v>4229439</v>
      </c>
      <c r="BJ245" s="75">
        <v>3266584</v>
      </c>
      <c r="BK245" s="75">
        <v>3272730</v>
      </c>
      <c r="BL245" s="75">
        <v>4066588</v>
      </c>
      <c r="BM245" s="75">
        <v>3657125</v>
      </c>
      <c r="BN245" s="75">
        <v>4446371</v>
      </c>
      <c r="BO245" s="75">
        <v>4139617</v>
      </c>
      <c r="BP245" s="28">
        <f t="shared" si="2950"/>
        <v>4077425.25</v>
      </c>
      <c r="BQ245" s="29">
        <f t="shared" si="3687"/>
        <v>252.87142376304274</v>
      </c>
      <c r="BR245" s="29">
        <f t="shared" si="3688"/>
        <v>179.40087512622011</v>
      </c>
      <c r="BS245" s="29">
        <f t="shared" si="3689"/>
        <v>585.454392460451</v>
      </c>
      <c r="BT245" s="29">
        <f t="shared" si="3690"/>
        <v>739.48165600807806</v>
      </c>
      <c r="BU245" s="29">
        <f t="shared" si="3691"/>
        <v>740.4914170313026</v>
      </c>
      <c r="BV245" s="29">
        <f t="shared" si="3692"/>
        <v>478.62672500841467</v>
      </c>
      <c r="BW245" s="29">
        <f t="shared" si="3693"/>
        <v>792.99899023897683</v>
      </c>
      <c r="BX245" s="29">
        <f t="shared" si="3694"/>
        <v>610.75159878828674</v>
      </c>
      <c r="BY245" s="29">
        <f t="shared" si="3695"/>
        <v>834.73577919892296</v>
      </c>
      <c r="BZ245" s="29">
        <f t="shared" si="3696"/>
        <v>760.68663749579264</v>
      </c>
      <c r="CA245" s="29">
        <f t="shared" si="3697"/>
        <v>619.81622349377312</v>
      </c>
      <c r="CB245" s="29">
        <f t="shared" si="3698"/>
        <v>538.53921238640191</v>
      </c>
      <c r="CC245" s="29">
        <f t="shared" si="3699"/>
        <v>700.10097610232242</v>
      </c>
      <c r="CD245" s="29">
        <f t="shared" si="3700"/>
        <v>854.93099966341299</v>
      </c>
      <c r="CE245" s="29">
        <f t="shared" si="3701"/>
        <v>917.59845169976438</v>
      </c>
      <c r="CF245" s="29">
        <f t="shared" si="3702"/>
        <v>1354.0895321440591</v>
      </c>
      <c r="CG245" s="29">
        <f t="shared" si="3703"/>
        <v>1043.4197239986536</v>
      </c>
      <c r="CH245" s="29">
        <f t="shared" si="3704"/>
        <v>706.83271625715247</v>
      </c>
      <c r="CI245" s="29">
        <f t="shared" si="3705"/>
        <v>1170.4638168966678</v>
      </c>
      <c r="CJ245" s="29">
        <f t="shared" si="3706"/>
        <v>855.60417367889602</v>
      </c>
      <c r="CK245" s="29">
        <f t="shared" si="3707"/>
        <v>1480.9828340626052</v>
      </c>
      <c r="CL245" s="29">
        <f t="shared" si="3708"/>
        <v>1547.2477280376977</v>
      </c>
      <c r="CM245" s="29">
        <f t="shared" si="3709"/>
        <v>998.29821608885902</v>
      </c>
      <c r="CN245" s="29">
        <f t="shared" si="3710"/>
        <v>848.04981487714576</v>
      </c>
      <c r="CO245" s="29">
        <f t="shared" si="3711"/>
        <v>983.1033322113766</v>
      </c>
      <c r="CP245" s="29">
        <f t="shared" si="3712"/>
        <v>1336.3806799057556</v>
      </c>
      <c r="CQ245" s="29">
        <f t="shared" si="3713"/>
        <v>1109.7731403567823</v>
      </c>
      <c r="CR245" s="29">
        <f t="shared" si="3658"/>
        <v>1547.7297206327835</v>
      </c>
      <c r="CS245" s="29">
        <f t="shared" si="3658"/>
        <v>1198.324133288455</v>
      </c>
      <c r="CT245" s="29">
        <f t="shared" si="3658"/>
        <v>759.25917199596097</v>
      </c>
      <c r="CU245" s="29">
        <f t="shared" si="3658"/>
        <v>1338.6038370918882</v>
      </c>
      <c r="CV245" s="29">
        <f t="shared" si="3658"/>
        <v>1456.1188152137327</v>
      </c>
      <c r="CW245" s="29">
        <f t="shared" si="3658"/>
        <v>1000.7032066483265</v>
      </c>
      <c r="CX245" s="29">
        <f t="shared" si="3658"/>
        <v>1344.9636486031638</v>
      </c>
      <c r="CY245" s="29">
        <f t="shared" si="3658"/>
        <v>1024.8622237563109</v>
      </c>
      <c r="CZ245" s="29">
        <f t="shared" si="3658"/>
        <v>1062.8200838954335</v>
      </c>
      <c r="DA245" s="29">
        <f t="shared" si="3658"/>
        <v>847.7788623359138</v>
      </c>
      <c r="DB245" s="29">
        <f t="shared" si="3658"/>
        <v>1035.5829711771607</v>
      </c>
      <c r="DC245" s="29">
        <f t="shared" si="3658"/>
        <v>1127.3702457085155</v>
      </c>
      <c r="DD245" s="29">
        <f t="shared" si="3658"/>
        <v>747.51930999663421</v>
      </c>
      <c r="DE245" s="29">
        <f t="shared" si="3714"/>
        <v>1173.7633793335576</v>
      </c>
      <c r="DF245" s="29">
        <f t="shared" si="3715"/>
        <v>997.76640861662736</v>
      </c>
      <c r="DG245" s="29">
        <f t="shared" si="3716"/>
        <v>2022.338606529788</v>
      </c>
      <c r="DH245" s="29">
        <f t="shared" si="3717"/>
        <v>1166.9989902389768</v>
      </c>
      <c r="DI245" s="29">
        <f t="shared" si="3718"/>
        <v>1834.5493099966341</v>
      </c>
      <c r="DJ245" s="29">
        <f t="shared" si="3719"/>
        <v>1423.5742174352069</v>
      </c>
      <c r="DK245" s="29">
        <f t="shared" si="3719"/>
        <v>1099.4897340962639</v>
      </c>
      <c r="DL245" s="29">
        <f t="shared" si="3719"/>
        <v>1101.558397845843</v>
      </c>
      <c r="DM245" s="29">
        <f t="shared" si="3719"/>
        <v>1368.7606866374958</v>
      </c>
      <c r="DN245" s="29">
        <f t="shared" si="3659"/>
        <v>1230.9407606866375</v>
      </c>
      <c r="DO245" s="29">
        <f t="shared" si="3659"/>
        <v>1496.5907101985863</v>
      </c>
      <c r="DP245" s="29">
        <f t="shared" si="3659"/>
        <v>1393.34129922585</v>
      </c>
      <c r="DQ245" s="105">
        <f t="shared" si="3720"/>
        <v>1372.4083641871423</v>
      </c>
      <c r="DR245" s="51">
        <v>446580</v>
      </c>
      <c r="DS245" s="51">
        <v>446580</v>
      </c>
      <c r="DT245" s="51">
        <v>446580</v>
      </c>
      <c r="DU245" s="51">
        <v>446580</v>
      </c>
      <c r="DV245" s="51">
        <v>446580</v>
      </c>
      <c r="DW245" s="51">
        <v>446580</v>
      </c>
      <c r="DX245" s="51">
        <v>446580</v>
      </c>
      <c r="DY245" s="51">
        <v>446580</v>
      </c>
      <c r="DZ245" s="51">
        <v>446580</v>
      </c>
      <c r="EA245" s="51">
        <v>459812</v>
      </c>
      <c r="EB245" s="51">
        <v>496200</v>
      </c>
      <c r="EC245" s="51">
        <v>496200</v>
      </c>
      <c r="ED245" s="51">
        <v>496200</v>
      </c>
      <c r="EE245" s="51">
        <v>496200</v>
      </c>
      <c r="EF245" s="51">
        <v>496200</v>
      </c>
      <c r="EG245" s="51">
        <v>496200</v>
      </c>
      <c r="EH245" s="51">
        <v>496200</v>
      </c>
      <c r="EI245" s="51">
        <v>496200</v>
      </c>
      <c r="EJ245" s="51">
        <v>496200</v>
      </c>
      <c r="EK245" s="51">
        <v>496200</v>
      </c>
      <c r="EL245" s="51">
        <v>496200</v>
      </c>
      <c r="EM245" s="51">
        <v>509432</v>
      </c>
      <c r="EN245" s="51">
        <v>545820</v>
      </c>
      <c r="EO245" s="51">
        <v>545820</v>
      </c>
      <c r="EP245" s="51">
        <v>545820</v>
      </c>
      <c r="EQ245" s="51">
        <v>545820</v>
      </c>
      <c r="ER245" s="51">
        <v>545820</v>
      </c>
      <c r="ES245" s="25">
        <v>545820</v>
      </c>
      <c r="ET245" s="25">
        <v>545820</v>
      </c>
      <c r="EU245" s="25">
        <v>545820</v>
      </c>
      <c r="EV245" s="25">
        <v>545820</v>
      </c>
      <c r="EW245" s="25">
        <v>545820</v>
      </c>
      <c r="EX245" s="25">
        <v>545820</v>
      </c>
      <c r="EY245" s="25">
        <v>567653</v>
      </c>
      <c r="EZ245" s="25">
        <v>627693</v>
      </c>
      <c r="FA245" s="25">
        <v>627693</v>
      </c>
      <c r="FB245" s="25">
        <v>627693</v>
      </c>
      <c r="FC245" s="25">
        <v>627693</v>
      </c>
      <c r="FD245" s="25">
        <v>627693</v>
      </c>
      <c r="FE245" s="25">
        <v>627693</v>
      </c>
      <c r="FF245" s="25">
        <v>627693</v>
      </c>
      <c r="FG245" s="25">
        <v>627693</v>
      </c>
      <c r="FH245" s="25">
        <v>627693</v>
      </c>
      <c r="FI245" s="25">
        <v>627693</v>
      </c>
      <c r="FJ245" s="25">
        <v>627693</v>
      </c>
      <c r="FK245" s="25">
        <v>627693</v>
      </c>
      <c r="FL245" s="25">
        <v>627693</v>
      </c>
      <c r="FM245" s="25">
        <v>627693</v>
      </c>
      <c r="FN245" s="25">
        <v>627693</v>
      </c>
      <c r="FO245" s="25">
        <v>627693</v>
      </c>
      <c r="FP245" s="25">
        <v>627693</v>
      </c>
      <c r="FQ245" s="75">
        <v>627693</v>
      </c>
      <c r="FR245" s="28">
        <f t="shared" si="2951"/>
        <v>627693</v>
      </c>
      <c r="FS245" s="51">
        <v>0</v>
      </c>
      <c r="FT245" s="51">
        <v>0</v>
      </c>
      <c r="FU245" s="51">
        <v>0</v>
      </c>
      <c r="FV245" s="51">
        <v>0</v>
      </c>
      <c r="FW245" s="51">
        <v>0</v>
      </c>
      <c r="FX245" s="51">
        <v>0</v>
      </c>
      <c r="FY245" s="51">
        <v>0</v>
      </c>
      <c r="FZ245" s="51">
        <v>0</v>
      </c>
      <c r="GA245" s="51">
        <v>0</v>
      </c>
      <c r="GB245" s="51">
        <v>0</v>
      </c>
      <c r="GC245" s="51">
        <v>0</v>
      </c>
      <c r="GD245" s="51">
        <v>0</v>
      </c>
      <c r="GE245" s="51">
        <v>0</v>
      </c>
      <c r="GF245" s="51">
        <v>0</v>
      </c>
      <c r="GG245" s="51">
        <v>0</v>
      </c>
      <c r="GH245" s="51">
        <v>0</v>
      </c>
      <c r="GI245" s="51">
        <v>0</v>
      </c>
      <c r="GJ245" s="51">
        <v>0</v>
      </c>
      <c r="GK245" s="51">
        <v>0</v>
      </c>
      <c r="GL245" s="51">
        <v>0</v>
      </c>
      <c r="GM245" s="51">
        <v>0</v>
      </c>
      <c r="GN245" s="51">
        <v>0</v>
      </c>
      <c r="GO245" s="51">
        <v>0</v>
      </c>
      <c r="GP245" s="51">
        <v>0</v>
      </c>
      <c r="GQ245" s="25">
        <v>0</v>
      </c>
      <c r="GR245" s="25">
        <v>0</v>
      </c>
      <c r="GS245" s="25">
        <v>0</v>
      </c>
      <c r="GT245" s="25">
        <v>0</v>
      </c>
      <c r="GU245" s="25">
        <v>0</v>
      </c>
      <c r="GV245" s="25">
        <v>0</v>
      </c>
      <c r="GW245" s="25">
        <v>0</v>
      </c>
      <c r="GX245" s="25">
        <v>0</v>
      </c>
      <c r="GY245" s="25">
        <v>0</v>
      </c>
      <c r="GZ245" s="25">
        <v>0</v>
      </c>
      <c r="HA245" s="25">
        <v>0</v>
      </c>
      <c r="HB245" s="25">
        <v>0</v>
      </c>
      <c r="HC245" s="75">
        <v>0</v>
      </c>
      <c r="HD245" s="75">
        <v>0</v>
      </c>
      <c r="HE245" s="75">
        <v>0</v>
      </c>
      <c r="HF245" s="75">
        <v>0</v>
      </c>
      <c r="HG245" s="75">
        <v>0</v>
      </c>
      <c r="HH245" s="75">
        <v>0</v>
      </c>
      <c r="HI245" s="75">
        <v>0</v>
      </c>
      <c r="HJ245" s="75">
        <v>0</v>
      </c>
      <c r="HK245" s="75">
        <v>0</v>
      </c>
      <c r="HL245" s="75">
        <v>0</v>
      </c>
      <c r="HM245" s="75">
        <v>0</v>
      </c>
      <c r="HN245" s="75">
        <v>0</v>
      </c>
      <c r="HO245" s="75">
        <v>0</v>
      </c>
      <c r="HP245" s="75">
        <v>0</v>
      </c>
      <c r="HQ245" s="75">
        <v>0</v>
      </c>
      <c r="HR245" s="75">
        <v>0</v>
      </c>
      <c r="HS245" s="51">
        <f t="shared" si="3723"/>
        <v>446580</v>
      </c>
      <c r="HT245" s="51">
        <f t="shared" si="3724"/>
        <v>446580</v>
      </c>
      <c r="HU245" s="51">
        <f t="shared" si="3725"/>
        <v>446580</v>
      </c>
      <c r="HV245" s="51">
        <f t="shared" si="3726"/>
        <v>446580</v>
      </c>
      <c r="HW245" s="51">
        <f t="shared" si="3727"/>
        <v>446580</v>
      </c>
      <c r="HX245" s="51">
        <f t="shared" si="3728"/>
        <v>446580</v>
      </c>
      <c r="HY245" s="51">
        <f t="shared" si="3729"/>
        <v>446580</v>
      </c>
      <c r="HZ245" s="51">
        <f t="shared" si="3730"/>
        <v>446580</v>
      </c>
      <c r="IA245" s="51">
        <f t="shared" si="3731"/>
        <v>446580</v>
      </c>
      <c r="IB245" s="51">
        <f t="shared" si="3732"/>
        <v>459812</v>
      </c>
      <c r="IC245" s="51">
        <f t="shared" si="3733"/>
        <v>496200</v>
      </c>
      <c r="ID245" s="51">
        <f t="shared" si="3734"/>
        <v>496200</v>
      </c>
      <c r="IE245" s="51">
        <f t="shared" si="3735"/>
        <v>496200</v>
      </c>
      <c r="IF245" s="51">
        <f t="shared" si="3736"/>
        <v>496200</v>
      </c>
      <c r="IG245" s="51">
        <f t="shared" si="3737"/>
        <v>496200</v>
      </c>
      <c r="IH245" s="51">
        <f t="shared" si="3738"/>
        <v>496200</v>
      </c>
      <c r="II245" s="51">
        <f t="shared" si="3739"/>
        <v>496200</v>
      </c>
      <c r="IJ245" s="51">
        <f t="shared" si="3740"/>
        <v>496200</v>
      </c>
      <c r="IK245" s="51">
        <f t="shared" si="3741"/>
        <v>496200</v>
      </c>
      <c r="IL245" s="51">
        <f t="shared" si="3742"/>
        <v>496200</v>
      </c>
      <c r="IM245" s="51">
        <f t="shared" si="3743"/>
        <v>496200</v>
      </c>
      <c r="IN245" s="51">
        <f t="shared" si="3744"/>
        <v>509432</v>
      </c>
      <c r="IO245" s="51">
        <f t="shared" si="3745"/>
        <v>545820</v>
      </c>
      <c r="IP245" s="51">
        <f t="shared" si="3746"/>
        <v>545820</v>
      </c>
      <c r="IQ245" s="51">
        <f t="shared" si="3335"/>
        <v>545820</v>
      </c>
      <c r="IR245" s="51">
        <f t="shared" si="3336"/>
        <v>545820</v>
      </c>
      <c r="IS245" s="51">
        <f t="shared" si="3747"/>
        <v>545820</v>
      </c>
      <c r="IT245" s="51">
        <f t="shared" si="3748"/>
        <v>545820</v>
      </c>
      <c r="IU245" s="51">
        <f t="shared" si="3721"/>
        <v>545820</v>
      </c>
      <c r="IV245" s="51">
        <f t="shared" si="3722"/>
        <v>545820</v>
      </c>
      <c r="IW245" s="51">
        <f t="shared" si="3655"/>
        <v>545820</v>
      </c>
      <c r="IX245" s="25">
        <f t="shared" si="3623"/>
        <v>545820</v>
      </c>
      <c r="IY245" s="25">
        <f t="shared" ref="IY245:IY270" si="3751">+EX245+GY245</f>
        <v>545820</v>
      </c>
      <c r="IZ245" s="25">
        <f t="shared" ref="IZ245:IZ270" si="3752">+EY245+GZ245</f>
        <v>567653</v>
      </c>
      <c r="JA245" s="25">
        <f t="shared" ref="JA245:JA282" si="3753">+EZ245+HA245</f>
        <v>627693</v>
      </c>
      <c r="JB245" s="25">
        <f t="shared" si="3656"/>
        <v>627693</v>
      </c>
      <c r="JC245" s="25">
        <f t="shared" si="3657"/>
        <v>627693</v>
      </c>
      <c r="JD245" s="25">
        <f t="shared" si="3035"/>
        <v>627693</v>
      </c>
      <c r="JE245" s="25">
        <f t="shared" si="3036"/>
        <v>627693</v>
      </c>
      <c r="JF245" s="25">
        <f t="shared" si="3333"/>
        <v>627693</v>
      </c>
      <c r="JG245" s="25">
        <f t="shared" si="3334"/>
        <v>627693</v>
      </c>
      <c r="JH245" s="25">
        <f t="shared" ref="JH245:JH279" si="3754">+FG245+HH245</f>
        <v>627693</v>
      </c>
      <c r="JI245" s="25">
        <f t="shared" ref="JI245:JI279" si="3755">+FH245+HI245</f>
        <v>627693</v>
      </c>
      <c r="JJ245" s="25">
        <f t="shared" si="3621"/>
        <v>627693</v>
      </c>
      <c r="JK245" s="25">
        <f t="shared" si="3622"/>
        <v>627693</v>
      </c>
      <c r="JL245" s="25">
        <f t="shared" si="3584"/>
        <v>627693</v>
      </c>
      <c r="JM245" s="25">
        <f t="shared" si="3585"/>
        <v>627693</v>
      </c>
      <c r="JN245" s="25">
        <f t="shared" si="3459"/>
        <v>627693</v>
      </c>
      <c r="JO245" s="25">
        <f t="shared" si="3460"/>
        <v>627693</v>
      </c>
      <c r="JP245" s="25">
        <f t="shared" si="3461"/>
        <v>627693</v>
      </c>
      <c r="JQ245" s="25">
        <f t="shared" si="3462"/>
        <v>627693</v>
      </c>
      <c r="JR245" s="25">
        <f t="shared" si="3463"/>
        <v>627693</v>
      </c>
      <c r="JS245" s="28">
        <f t="shared" si="2952"/>
        <v>627693</v>
      </c>
      <c r="JT245" s="30">
        <f t="shared" si="3587"/>
        <v>90</v>
      </c>
      <c r="JU245" s="30">
        <f t="shared" si="3588"/>
        <v>90</v>
      </c>
      <c r="JV245" s="30">
        <f t="shared" si="3589"/>
        <v>90</v>
      </c>
      <c r="JW245" s="30">
        <f t="shared" si="3590"/>
        <v>90</v>
      </c>
      <c r="JX245" s="30">
        <f t="shared" si="3591"/>
        <v>90</v>
      </c>
      <c r="JY245" s="30">
        <f t="shared" si="3592"/>
        <v>90</v>
      </c>
      <c r="JZ245" s="30">
        <f t="shared" si="3593"/>
        <v>90</v>
      </c>
      <c r="KA245" s="30">
        <f t="shared" si="3594"/>
        <v>90</v>
      </c>
      <c r="KB245" s="30">
        <f t="shared" si="3595"/>
        <v>90</v>
      </c>
      <c r="KC245" s="30">
        <f t="shared" si="3596"/>
        <v>92.666666666666671</v>
      </c>
      <c r="KD245" s="30">
        <f t="shared" si="3597"/>
        <v>100</v>
      </c>
      <c r="KE245" s="30">
        <f t="shared" si="3598"/>
        <v>100</v>
      </c>
      <c r="KF245" s="30">
        <f t="shared" si="3599"/>
        <v>100</v>
      </c>
      <c r="KG245" s="30">
        <f t="shared" si="3600"/>
        <v>100</v>
      </c>
      <c r="KH245" s="30">
        <f t="shared" si="3601"/>
        <v>100</v>
      </c>
      <c r="KI245" s="30">
        <f t="shared" si="3602"/>
        <v>100</v>
      </c>
      <c r="KJ245" s="30">
        <f t="shared" si="3603"/>
        <v>100</v>
      </c>
      <c r="KK245" s="30">
        <f t="shared" si="3604"/>
        <v>100</v>
      </c>
      <c r="KL245" s="30">
        <f t="shared" si="3605"/>
        <v>100</v>
      </c>
      <c r="KM245" s="30">
        <f t="shared" si="3606"/>
        <v>100</v>
      </c>
      <c r="KN245" s="30">
        <f t="shared" si="3607"/>
        <v>100</v>
      </c>
      <c r="KO245" s="30">
        <f t="shared" si="3608"/>
        <v>102.66666666666667</v>
      </c>
      <c r="KP245" s="30">
        <f t="shared" si="3609"/>
        <v>110</v>
      </c>
      <c r="KQ245" s="30">
        <f t="shared" si="3610"/>
        <v>110</v>
      </c>
      <c r="KR245" s="30">
        <f t="shared" si="3611"/>
        <v>110</v>
      </c>
      <c r="KS245" s="30">
        <f t="shared" si="3612"/>
        <v>110</v>
      </c>
      <c r="KT245" s="30">
        <f t="shared" si="3613"/>
        <v>110</v>
      </c>
      <c r="KU245" s="30">
        <f t="shared" si="3614"/>
        <v>110</v>
      </c>
      <c r="KV245" s="30">
        <f t="shared" si="3615"/>
        <v>110</v>
      </c>
      <c r="KW245" s="30">
        <f t="shared" si="3616"/>
        <v>110</v>
      </c>
      <c r="KX245" s="30">
        <f t="shared" si="3617"/>
        <v>110</v>
      </c>
      <c r="KY245" s="30">
        <f t="shared" si="3618"/>
        <v>110</v>
      </c>
      <c r="KZ245" s="30">
        <f t="shared" si="3619"/>
        <v>110</v>
      </c>
      <c r="LA245" s="30">
        <f t="shared" si="3620"/>
        <v>114.40004030632809</v>
      </c>
      <c r="LB245" s="30">
        <f t="shared" si="3620"/>
        <v>126.5</v>
      </c>
      <c r="LC245" s="30">
        <f t="shared" si="3620"/>
        <v>126.5</v>
      </c>
      <c r="LD245" s="30">
        <f t="shared" si="3620"/>
        <v>126.5</v>
      </c>
      <c r="LE245" s="30">
        <f t="shared" si="3749"/>
        <v>126.5</v>
      </c>
      <c r="LF245" s="30">
        <f t="shared" si="3749"/>
        <v>126.5</v>
      </c>
      <c r="LG245" s="30">
        <f t="shared" si="3749"/>
        <v>126.5</v>
      </c>
      <c r="LH245" s="30">
        <f t="shared" si="3749"/>
        <v>126.5</v>
      </c>
      <c r="LI245" s="30">
        <f t="shared" si="3749"/>
        <v>126.5</v>
      </c>
      <c r="LJ245" s="30">
        <f t="shared" si="3749"/>
        <v>126.5</v>
      </c>
      <c r="LK245" s="30">
        <f t="shared" si="3750"/>
        <v>126.5</v>
      </c>
      <c r="LL245" s="30">
        <f t="shared" si="3750"/>
        <v>126.5</v>
      </c>
      <c r="LM245" s="30">
        <f t="shared" si="3750"/>
        <v>126.5</v>
      </c>
      <c r="LN245" s="30">
        <f t="shared" si="3750"/>
        <v>126.5</v>
      </c>
      <c r="LO245" s="30">
        <f t="shared" si="3750"/>
        <v>126.5</v>
      </c>
      <c r="LP245" s="30">
        <f t="shared" si="3750"/>
        <v>126.5</v>
      </c>
      <c r="LQ245" s="30">
        <f t="shared" si="3750"/>
        <v>126.5</v>
      </c>
      <c r="LR245" s="30">
        <f t="shared" si="3750"/>
        <v>126.5</v>
      </c>
      <c r="LS245" s="30">
        <f t="shared" si="3750"/>
        <v>126.5</v>
      </c>
      <c r="LT245" s="69">
        <f t="shared" si="2953"/>
        <v>126.5</v>
      </c>
      <c r="LU245" s="40">
        <f t="shared" si="2954"/>
        <v>126.5</v>
      </c>
      <c r="LV245" s="40">
        <f t="shared" si="2955"/>
        <v>0</v>
      </c>
    </row>
    <row r="246" spans="1:334" x14ac:dyDescent="0.25">
      <c r="A246" s="21">
        <f t="shared" si="3034"/>
        <v>245</v>
      </c>
      <c r="B246" s="22" t="s">
        <v>150</v>
      </c>
      <c r="C246" s="21" t="s">
        <v>656</v>
      </c>
      <c r="D246" s="22" t="s">
        <v>7</v>
      </c>
      <c r="E246" s="23" t="s">
        <v>958</v>
      </c>
      <c r="F246" s="21" t="s">
        <v>1207</v>
      </c>
      <c r="G246" s="23" t="s">
        <v>159</v>
      </c>
      <c r="H246" s="31" t="s">
        <v>290</v>
      </c>
      <c r="I246" s="21" t="s">
        <v>197</v>
      </c>
      <c r="J246" s="94">
        <v>41297</v>
      </c>
      <c r="K246" s="94">
        <v>43030</v>
      </c>
      <c r="L246" s="21" t="s">
        <v>275</v>
      </c>
      <c r="M246" s="51">
        <v>821</v>
      </c>
      <c r="N246" s="51">
        <v>1371</v>
      </c>
      <c r="O246" s="26">
        <v>0.05</v>
      </c>
      <c r="P246" s="52">
        <v>1260004</v>
      </c>
      <c r="Q246" s="52">
        <v>1356098</v>
      </c>
      <c r="R246" s="52">
        <v>1532268</v>
      </c>
      <c r="S246" s="52">
        <v>1400000</v>
      </c>
      <c r="T246" s="51">
        <v>1560000</v>
      </c>
      <c r="U246" s="51">
        <v>2080000</v>
      </c>
      <c r="V246" s="51">
        <v>2400000</v>
      </c>
      <c r="W246" s="51">
        <v>2145000</v>
      </c>
      <c r="X246" s="51">
        <v>4017054</v>
      </c>
      <c r="Y246" s="51">
        <v>2814179</v>
      </c>
      <c r="Z246" s="51">
        <v>1610933</v>
      </c>
      <c r="AA246" s="51">
        <v>3040000</v>
      </c>
      <c r="AB246" s="51">
        <v>1400000</v>
      </c>
      <c r="AC246" s="51">
        <v>1600000</v>
      </c>
      <c r="AD246" s="51">
        <v>3204071</v>
      </c>
      <c r="AE246" s="51">
        <v>1848108</v>
      </c>
      <c r="AF246" s="51">
        <v>1653729</v>
      </c>
      <c r="AG246" s="51">
        <v>2375490</v>
      </c>
      <c r="AH246" s="51">
        <v>2766047</v>
      </c>
      <c r="AI246" s="51">
        <v>2851140</v>
      </c>
      <c r="AJ246" s="51">
        <v>2880000</v>
      </c>
      <c r="AK246" s="51">
        <v>3386415</v>
      </c>
      <c r="AL246" s="51">
        <v>1669521</v>
      </c>
      <c r="AM246" s="51">
        <v>3311908</v>
      </c>
      <c r="AN246" s="51">
        <v>1582695</v>
      </c>
      <c r="AO246" s="51">
        <v>1491397</v>
      </c>
      <c r="AP246" s="51">
        <v>2629483</v>
      </c>
      <c r="AQ246" s="51">
        <v>1959781</v>
      </c>
      <c r="AR246" s="51">
        <v>2345434</v>
      </c>
      <c r="AS246" s="51">
        <v>2752147</v>
      </c>
      <c r="AT246" s="51">
        <v>2104456</v>
      </c>
      <c r="AU246" s="25">
        <v>2937615.4905869323</v>
      </c>
      <c r="AV246" s="25">
        <v>2491483</v>
      </c>
      <c r="AW246" s="25">
        <v>1952061</v>
      </c>
      <c r="AX246" s="25">
        <v>2757945</v>
      </c>
      <c r="AY246" s="25">
        <v>2874544</v>
      </c>
      <c r="AZ246" s="25">
        <v>1640773</v>
      </c>
      <c r="BA246" s="25">
        <v>2442455</v>
      </c>
      <c r="BB246" s="25">
        <v>2951742</v>
      </c>
      <c r="BC246" s="25">
        <v>1483624</v>
      </c>
      <c r="BD246" s="75">
        <v>1953860</v>
      </c>
      <c r="BE246" s="75">
        <v>2821811</v>
      </c>
      <c r="BF246" s="75">
        <v>2662187</v>
      </c>
      <c r="BG246" s="75">
        <v>3127785</v>
      </c>
      <c r="BH246" s="75">
        <v>2592874</v>
      </c>
      <c r="BI246" s="75">
        <v>2452746</v>
      </c>
      <c r="BJ246" s="75">
        <v>2897383</v>
      </c>
      <c r="BK246" s="75">
        <v>4634514</v>
      </c>
      <c r="BL246" s="75">
        <v>2045592</v>
      </c>
      <c r="BM246" s="75">
        <v>3032019</v>
      </c>
      <c r="BN246" s="75">
        <v>4123106</v>
      </c>
      <c r="BO246" s="75">
        <v>3552681</v>
      </c>
      <c r="BP246" s="28">
        <f t="shared" si="2950"/>
        <v>3188349.5</v>
      </c>
      <c r="BQ246" s="29">
        <f t="shared" si="3687"/>
        <v>1534.7186358099877</v>
      </c>
      <c r="BR246" s="29">
        <f t="shared" si="3688"/>
        <v>1651.7637028014617</v>
      </c>
      <c r="BS246" s="29">
        <f t="shared" si="3689"/>
        <v>1866.3434835566381</v>
      </c>
      <c r="BT246" s="29">
        <f t="shared" si="3690"/>
        <v>1705.2375152253348</v>
      </c>
      <c r="BU246" s="29">
        <f t="shared" si="3691"/>
        <v>1900.1218026796589</v>
      </c>
      <c r="BV246" s="29">
        <f t="shared" si="3692"/>
        <v>2533.4957369062117</v>
      </c>
      <c r="BW246" s="29">
        <f t="shared" si="3693"/>
        <v>2923.2643118148599</v>
      </c>
      <c r="BX246" s="29">
        <f t="shared" si="3694"/>
        <v>2612.667478684531</v>
      </c>
      <c r="BY246" s="29">
        <f t="shared" si="3695"/>
        <v>4892.8794153471372</v>
      </c>
      <c r="BZ246" s="29">
        <f t="shared" si="3696"/>
        <v>3427.745432399513</v>
      </c>
      <c r="CA246" s="29">
        <f t="shared" si="3697"/>
        <v>1962.1595615103531</v>
      </c>
      <c r="CB246" s="29">
        <f t="shared" si="3698"/>
        <v>3702.8014616321561</v>
      </c>
      <c r="CC246" s="29">
        <f t="shared" si="3699"/>
        <v>1705.2375152253348</v>
      </c>
      <c r="CD246" s="29">
        <f t="shared" si="3700"/>
        <v>1948.84287454324</v>
      </c>
      <c r="CE246" s="29">
        <f t="shared" si="3701"/>
        <v>3902.6443361753959</v>
      </c>
      <c r="CF246" s="29">
        <f t="shared" si="3702"/>
        <v>2251.045066991474</v>
      </c>
      <c r="CG246" s="29">
        <f t="shared" si="3703"/>
        <v>2014.2862362971985</v>
      </c>
      <c r="CH246" s="29">
        <f t="shared" si="3704"/>
        <v>2893.4104750304505</v>
      </c>
      <c r="CI246" s="29">
        <f t="shared" si="3705"/>
        <v>3369.1193666260656</v>
      </c>
      <c r="CJ246" s="29">
        <f t="shared" si="3706"/>
        <v>3472.7649208282583</v>
      </c>
      <c r="CK246" s="29">
        <f t="shared" si="3707"/>
        <v>3507.9171741778318</v>
      </c>
      <c r="CL246" s="29">
        <f t="shared" si="3708"/>
        <v>4124.7442143727158</v>
      </c>
      <c r="CM246" s="29">
        <f t="shared" si="3709"/>
        <v>2033.5213154689404</v>
      </c>
      <c r="CN246" s="29">
        <f t="shared" si="3710"/>
        <v>4033.9926918392202</v>
      </c>
      <c r="CO246" s="29">
        <f t="shared" si="3711"/>
        <v>1927.7649208282583</v>
      </c>
      <c r="CP246" s="29">
        <f t="shared" si="3712"/>
        <v>1816.5615103532277</v>
      </c>
      <c r="CQ246" s="29">
        <f t="shared" si="3713"/>
        <v>3202.7807551766141</v>
      </c>
      <c r="CR246" s="29">
        <f t="shared" si="3658"/>
        <v>2387.065773447016</v>
      </c>
      <c r="CS246" s="29">
        <f t="shared" si="3658"/>
        <v>2856.8014616321561</v>
      </c>
      <c r="CT246" s="29">
        <f t="shared" si="3658"/>
        <v>3352.1887941534715</v>
      </c>
      <c r="CU246" s="29">
        <f t="shared" si="3658"/>
        <v>2563.2838002436056</v>
      </c>
      <c r="CV246" s="29">
        <f t="shared" si="3658"/>
        <v>3578.0943856113668</v>
      </c>
      <c r="CW246" s="29">
        <f t="shared" si="3658"/>
        <v>3034.6930572472593</v>
      </c>
      <c r="CX246" s="29">
        <f t="shared" si="3658"/>
        <v>2377.6626065773448</v>
      </c>
      <c r="CY246" s="29">
        <f t="shared" si="3658"/>
        <v>3359.2509135200976</v>
      </c>
      <c r="CZ246" s="29">
        <f t="shared" si="3658"/>
        <v>3501.2716199756396</v>
      </c>
      <c r="DA246" s="29">
        <f t="shared" si="3658"/>
        <v>1998.5054811205846</v>
      </c>
      <c r="DB246" s="29">
        <f t="shared" si="3658"/>
        <v>2974.9756394640681</v>
      </c>
      <c r="DC246" s="29">
        <f t="shared" si="3658"/>
        <v>3595.3008526187577</v>
      </c>
      <c r="DD246" s="29">
        <f t="shared" si="3658"/>
        <v>1807.0937880633373</v>
      </c>
      <c r="DE246" s="29">
        <f t="shared" si="3714"/>
        <v>2379.8538367844094</v>
      </c>
      <c r="DF246" s="29">
        <f t="shared" si="3715"/>
        <v>3437.0414129110841</v>
      </c>
      <c r="DG246" s="29">
        <f t="shared" si="3716"/>
        <v>3242.6151035322778</v>
      </c>
      <c r="DH246" s="29">
        <f t="shared" si="3717"/>
        <v>3809.7259439707673</v>
      </c>
      <c r="DI246" s="29">
        <f t="shared" si="3718"/>
        <v>3158.1900121802678</v>
      </c>
      <c r="DJ246" s="29">
        <f t="shared" si="3719"/>
        <v>2987.5103532277708</v>
      </c>
      <c r="DK246" s="29">
        <f t="shared" si="3719"/>
        <v>3529.0901339829475</v>
      </c>
      <c r="DL246" s="29">
        <f t="shared" si="3719"/>
        <v>5644.9622411693053</v>
      </c>
      <c r="DM246" s="29">
        <f t="shared" si="3719"/>
        <v>2491.5858708891597</v>
      </c>
      <c r="DN246" s="29">
        <f t="shared" si="3659"/>
        <v>3693.0803897685751</v>
      </c>
      <c r="DO246" s="29">
        <f t="shared" si="3659"/>
        <v>5022.05359317905</v>
      </c>
      <c r="DP246" s="29">
        <f t="shared" si="3659"/>
        <v>4327.2606577344704</v>
      </c>
      <c r="DQ246" s="105">
        <f t="shared" si="3720"/>
        <v>3883.4951278928138</v>
      </c>
      <c r="DR246" s="51">
        <v>205650</v>
      </c>
      <c r="DS246" s="51">
        <v>205650</v>
      </c>
      <c r="DT246" s="51">
        <v>205650</v>
      </c>
      <c r="DU246" s="51">
        <v>205650</v>
      </c>
      <c r="DV246" s="51">
        <v>205650</v>
      </c>
      <c r="DW246" s="51">
        <v>205650</v>
      </c>
      <c r="DX246" s="51">
        <v>205650</v>
      </c>
      <c r="DY246" s="51">
        <v>205650</v>
      </c>
      <c r="DZ246" s="51">
        <v>205650</v>
      </c>
      <c r="EA246" s="51">
        <v>208392</v>
      </c>
      <c r="EB246" s="51">
        <v>215933</v>
      </c>
      <c r="EC246" s="51">
        <v>215933</v>
      </c>
      <c r="ED246" s="51">
        <v>215933</v>
      </c>
      <c r="EE246" s="51">
        <v>215933</v>
      </c>
      <c r="EF246" s="51">
        <v>215933</v>
      </c>
      <c r="EG246" s="51">
        <v>215933</v>
      </c>
      <c r="EH246" s="51">
        <v>215933</v>
      </c>
      <c r="EI246" s="51">
        <v>215933</v>
      </c>
      <c r="EJ246" s="51">
        <v>215933</v>
      </c>
      <c r="EK246" s="51">
        <v>215933</v>
      </c>
      <c r="EL246" s="51">
        <v>215933</v>
      </c>
      <c r="EM246" s="51">
        <v>218812</v>
      </c>
      <c r="EN246" s="51">
        <v>226729</v>
      </c>
      <c r="EO246" s="51">
        <v>226729</v>
      </c>
      <c r="EP246" s="51">
        <v>226729</v>
      </c>
      <c r="EQ246" s="51">
        <v>226729</v>
      </c>
      <c r="ER246" s="51">
        <v>226729</v>
      </c>
      <c r="ES246" s="25">
        <v>226729</v>
      </c>
      <c r="ET246" s="25">
        <v>226729</v>
      </c>
      <c r="EU246" s="25">
        <v>226729</v>
      </c>
      <c r="EV246" s="25">
        <v>226729</v>
      </c>
      <c r="EW246" s="25">
        <v>226729</v>
      </c>
      <c r="EX246" s="25">
        <v>226729</v>
      </c>
      <c r="EY246" s="25">
        <v>229752</v>
      </c>
      <c r="EZ246" s="25">
        <v>238066</v>
      </c>
      <c r="FA246" s="25">
        <v>238066</v>
      </c>
      <c r="FB246" s="25">
        <v>238066</v>
      </c>
      <c r="FC246" s="25">
        <v>238066</v>
      </c>
      <c r="FD246" s="25">
        <v>238066</v>
      </c>
      <c r="FE246" s="25">
        <v>238067</v>
      </c>
      <c r="FF246" s="25">
        <v>238067</v>
      </c>
      <c r="FG246" s="25">
        <v>238067</v>
      </c>
      <c r="FH246" s="25">
        <v>238067</v>
      </c>
      <c r="FI246" s="25">
        <v>238067</v>
      </c>
      <c r="FJ246" s="25">
        <v>238067</v>
      </c>
      <c r="FK246" s="25">
        <v>241241</v>
      </c>
      <c r="FL246" s="25">
        <v>249970</v>
      </c>
      <c r="FM246" s="25">
        <v>249970</v>
      </c>
      <c r="FN246" s="25">
        <v>249970</v>
      </c>
      <c r="FO246" s="25">
        <v>249970</v>
      </c>
      <c r="FP246" s="25">
        <v>249970</v>
      </c>
      <c r="FQ246" s="75">
        <v>249970</v>
      </c>
      <c r="FR246" s="28">
        <f t="shared" si="2951"/>
        <v>249970</v>
      </c>
      <c r="FS246" s="51">
        <v>0</v>
      </c>
      <c r="FT246" s="51">
        <v>0</v>
      </c>
      <c r="FU246" s="51">
        <v>0</v>
      </c>
      <c r="FV246" s="51">
        <v>0</v>
      </c>
      <c r="FW246" s="51">
        <v>0</v>
      </c>
      <c r="FX246" s="51">
        <v>0</v>
      </c>
      <c r="FY246" s="51">
        <v>0</v>
      </c>
      <c r="FZ246" s="51">
        <v>0</v>
      </c>
      <c r="GA246" s="51">
        <v>0</v>
      </c>
      <c r="GB246" s="51">
        <v>0</v>
      </c>
      <c r="GC246" s="51">
        <v>0</v>
      </c>
      <c r="GD246" s="51">
        <v>0</v>
      </c>
      <c r="GE246" s="51">
        <v>0</v>
      </c>
      <c r="GF246" s="51">
        <v>0</v>
      </c>
      <c r="GG246" s="51">
        <v>0</v>
      </c>
      <c r="GH246" s="51">
        <v>0</v>
      </c>
      <c r="GI246" s="51">
        <v>0</v>
      </c>
      <c r="GJ246" s="51">
        <v>0</v>
      </c>
      <c r="GK246" s="51">
        <v>0</v>
      </c>
      <c r="GL246" s="51">
        <v>0</v>
      </c>
      <c r="GM246" s="51">
        <v>0</v>
      </c>
      <c r="GN246" s="51">
        <v>0</v>
      </c>
      <c r="GO246" s="51">
        <v>0</v>
      </c>
      <c r="GP246" s="51">
        <v>0</v>
      </c>
      <c r="GQ246" s="25">
        <v>0</v>
      </c>
      <c r="GR246" s="25">
        <v>0</v>
      </c>
      <c r="GS246" s="25">
        <v>0</v>
      </c>
      <c r="GT246" s="25">
        <v>0</v>
      </c>
      <c r="GU246" s="25">
        <v>0</v>
      </c>
      <c r="GV246" s="25">
        <v>0</v>
      </c>
      <c r="GW246" s="25">
        <v>0</v>
      </c>
      <c r="GX246" s="25">
        <v>0</v>
      </c>
      <c r="GY246" s="25">
        <v>0</v>
      </c>
      <c r="GZ246" s="25">
        <v>0</v>
      </c>
      <c r="HA246" s="25">
        <v>0</v>
      </c>
      <c r="HB246" s="25">
        <v>0</v>
      </c>
      <c r="HC246" s="75">
        <v>0</v>
      </c>
      <c r="HD246" s="75">
        <v>0</v>
      </c>
      <c r="HE246" s="75">
        <v>0</v>
      </c>
      <c r="HF246" s="75">
        <v>0</v>
      </c>
      <c r="HG246" s="75">
        <v>0</v>
      </c>
      <c r="HH246" s="75">
        <v>0</v>
      </c>
      <c r="HI246" s="75">
        <v>0</v>
      </c>
      <c r="HJ246" s="75">
        <v>0</v>
      </c>
      <c r="HK246" s="75">
        <v>0</v>
      </c>
      <c r="HL246" s="75">
        <v>0</v>
      </c>
      <c r="HM246" s="75">
        <v>0</v>
      </c>
      <c r="HN246" s="75">
        <v>0</v>
      </c>
      <c r="HO246" s="75">
        <v>0</v>
      </c>
      <c r="HP246" s="75">
        <v>0</v>
      </c>
      <c r="HQ246" s="75">
        <v>0</v>
      </c>
      <c r="HR246" s="75">
        <v>0</v>
      </c>
      <c r="HS246" s="51">
        <f t="shared" si="3723"/>
        <v>205650</v>
      </c>
      <c r="HT246" s="51">
        <f t="shared" si="3724"/>
        <v>205650</v>
      </c>
      <c r="HU246" s="51">
        <f t="shared" si="3725"/>
        <v>205650</v>
      </c>
      <c r="HV246" s="51">
        <f t="shared" si="3726"/>
        <v>205650</v>
      </c>
      <c r="HW246" s="51">
        <f t="shared" si="3727"/>
        <v>205650</v>
      </c>
      <c r="HX246" s="51">
        <f t="shared" si="3728"/>
        <v>205650</v>
      </c>
      <c r="HY246" s="51">
        <f t="shared" si="3729"/>
        <v>205650</v>
      </c>
      <c r="HZ246" s="51">
        <f t="shared" si="3730"/>
        <v>205650</v>
      </c>
      <c r="IA246" s="51">
        <f t="shared" si="3731"/>
        <v>205650</v>
      </c>
      <c r="IB246" s="51">
        <f t="shared" si="3732"/>
        <v>208392</v>
      </c>
      <c r="IC246" s="51">
        <f t="shared" si="3733"/>
        <v>215933</v>
      </c>
      <c r="ID246" s="51">
        <f t="shared" si="3734"/>
        <v>215933</v>
      </c>
      <c r="IE246" s="51">
        <f t="shared" si="3735"/>
        <v>215933</v>
      </c>
      <c r="IF246" s="51">
        <f t="shared" si="3736"/>
        <v>215933</v>
      </c>
      <c r="IG246" s="51">
        <f t="shared" si="3737"/>
        <v>215933</v>
      </c>
      <c r="IH246" s="51">
        <f t="shared" si="3738"/>
        <v>215933</v>
      </c>
      <c r="II246" s="51">
        <f t="shared" si="3739"/>
        <v>215933</v>
      </c>
      <c r="IJ246" s="51">
        <f t="shared" si="3740"/>
        <v>215933</v>
      </c>
      <c r="IK246" s="51">
        <f t="shared" si="3741"/>
        <v>215933</v>
      </c>
      <c r="IL246" s="51">
        <f t="shared" si="3742"/>
        <v>215933</v>
      </c>
      <c r="IM246" s="51">
        <f t="shared" si="3743"/>
        <v>215933</v>
      </c>
      <c r="IN246" s="51">
        <f t="shared" si="3744"/>
        <v>218812</v>
      </c>
      <c r="IO246" s="51">
        <f t="shared" si="3745"/>
        <v>226729</v>
      </c>
      <c r="IP246" s="51">
        <f t="shared" si="3746"/>
        <v>226729</v>
      </c>
      <c r="IQ246" s="51">
        <f t="shared" si="3335"/>
        <v>226729</v>
      </c>
      <c r="IR246" s="51">
        <f t="shared" si="3336"/>
        <v>226729</v>
      </c>
      <c r="IS246" s="51">
        <f t="shared" si="3747"/>
        <v>226729</v>
      </c>
      <c r="IT246" s="51">
        <f t="shared" si="3748"/>
        <v>226729</v>
      </c>
      <c r="IU246" s="51">
        <f t="shared" si="3721"/>
        <v>226729</v>
      </c>
      <c r="IV246" s="51">
        <f t="shared" si="3722"/>
        <v>226729</v>
      </c>
      <c r="IW246" s="51">
        <f t="shared" si="3655"/>
        <v>226729</v>
      </c>
      <c r="IX246" s="25">
        <f t="shared" si="3623"/>
        <v>226729</v>
      </c>
      <c r="IY246" s="25">
        <f t="shared" si="3751"/>
        <v>226729</v>
      </c>
      <c r="IZ246" s="25">
        <f t="shared" si="3752"/>
        <v>229752</v>
      </c>
      <c r="JA246" s="25">
        <f t="shared" si="3753"/>
        <v>238066</v>
      </c>
      <c r="JB246" s="25">
        <f t="shared" si="3656"/>
        <v>238066</v>
      </c>
      <c r="JC246" s="25">
        <f t="shared" si="3657"/>
        <v>238066</v>
      </c>
      <c r="JD246" s="25">
        <f t="shared" si="3035"/>
        <v>238066</v>
      </c>
      <c r="JE246" s="25">
        <f t="shared" si="3036"/>
        <v>238066</v>
      </c>
      <c r="JF246" s="25">
        <f t="shared" si="3333"/>
        <v>238067</v>
      </c>
      <c r="JG246" s="25">
        <f t="shared" si="3334"/>
        <v>238067</v>
      </c>
      <c r="JH246" s="25">
        <f t="shared" si="3754"/>
        <v>238067</v>
      </c>
      <c r="JI246" s="25">
        <f t="shared" si="3755"/>
        <v>238067</v>
      </c>
      <c r="JJ246" s="25">
        <f t="shared" si="3621"/>
        <v>238067</v>
      </c>
      <c r="JK246" s="25">
        <f t="shared" si="3622"/>
        <v>238067</v>
      </c>
      <c r="JL246" s="25">
        <f t="shared" si="3584"/>
        <v>241241</v>
      </c>
      <c r="JM246" s="25">
        <f t="shared" si="3585"/>
        <v>249970</v>
      </c>
      <c r="JN246" s="25">
        <f t="shared" si="3459"/>
        <v>249970</v>
      </c>
      <c r="JO246" s="25">
        <f t="shared" si="3460"/>
        <v>249970</v>
      </c>
      <c r="JP246" s="25">
        <f t="shared" si="3461"/>
        <v>249970</v>
      </c>
      <c r="JQ246" s="25">
        <f t="shared" si="3462"/>
        <v>249970</v>
      </c>
      <c r="JR246" s="25">
        <f t="shared" si="3463"/>
        <v>249970</v>
      </c>
      <c r="JS246" s="28">
        <f t="shared" si="2952"/>
        <v>249970</v>
      </c>
      <c r="JT246" s="30">
        <f t="shared" si="3587"/>
        <v>150</v>
      </c>
      <c r="JU246" s="30">
        <f t="shared" si="3588"/>
        <v>150</v>
      </c>
      <c r="JV246" s="30">
        <f t="shared" si="3589"/>
        <v>150</v>
      </c>
      <c r="JW246" s="30">
        <f t="shared" si="3590"/>
        <v>150</v>
      </c>
      <c r="JX246" s="30">
        <f t="shared" si="3591"/>
        <v>150</v>
      </c>
      <c r="JY246" s="30">
        <f t="shared" si="3592"/>
        <v>150</v>
      </c>
      <c r="JZ246" s="30">
        <f t="shared" si="3593"/>
        <v>150</v>
      </c>
      <c r="KA246" s="30">
        <f t="shared" si="3594"/>
        <v>150</v>
      </c>
      <c r="KB246" s="30">
        <f t="shared" si="3595"/>
        <v>150</v>
      </c>
      <c r="KC246" s="30">
        <f t="shared" si="3596"/>
        <v>152</v>
      </c>
      <c r="KD246" s="30">
        <f t="shared" si="3597"/>
        <v>157.50036469730125</v>
      </c>
      <c r="KE246" s="30">
        <f t="shared" si="3598"/>
        <v>157.50036469730125</v>
      </c>
      <c r="KF246" s="30">
        <f t="shared" si="3599"/>
        <v>157.50036469730125</v>
      </c>
      <c r="KG246" s="30">
        <f t="shared" si="3600"/>
        <v>157.50036469730125</v>
      </c>
      <c r="KH246" s="30">
        <f t="shared" si="3601"/>
        <v>157.50036469730125</v>
      </c>
      <c r="KI246" s="30">
        <f t="shared" si="3602"/>
        <v>157.50036469730125</v>
      </c>
      <c r="KJ246" s="30">
        <f t="shared" si="3603"/>
        <v>157.50036469730125</v>
      </c>
      <c r="KK246" s="30">
        <f t="shared" si="3604"/>
        <v>157.50036469730125</v>
      </c>
      <c r="KL246" s="30">
        <f t="shared" si="3605"/>
        <v>157.50036469730125</v>
      </c>
      <c r="KM246" s="30">
        <f t="shared" si="3606"/>
        <v>157.50036469730125</v>
      </c>
      <c r="KN246" s="30">
        <f t="shared" si="3607"/>
        <v>157.50036469730125</v>
      </c>
      <c r="KO246" s="30">
        <f t="shared" si="3608"/>
        <v>159.60029175784098</v>
      </c>
      <c r="KP246" s="30">
        <f t="shared" si="3609"/>
        <v>165.37490882567468</v>
      </c>
      <c r="KQ246" s="30">
        <f t="shared" si="3610"/>
        <v>165.37490882567468</v>
      </c>
      <c r="KR246" s="30">
        <f t="shared" si="3611"/>
        <v>165.37490882567468</v>
      </c>
      <c r="KS246" s="30">
        <f t="shared" si="3612"/>
        <v>165.37490882567468</v>
      </c>
      <c r="KT246" s="30">
        <f t="shared" si="3613"/>
        <v>165.37490882567468</v>
      </c>
      <c r="KU246" s="30">
        <f t="shared" si="3614"/>
        <v>165.37490882567468</v>
      </c>
      <c r="KV246" s="30">
        <f t="shared" si="3615"/>
        <v>165.37490882567468</v>
      </c>
      <c r="KW246" s="30">
        <f t="shared" si="3616"/>
        <v>165.37490882567468</v>
      </c>
      <c r="KX246" s="30">
        <f t="shared" si="3617"/>
        <v>165.37490882567468</v>
      </c>
      <c r="KY246" s="30">
        <f t="shared" si="3618"/>
        <v>165.37490882567468</v>
      </c>
      <c r="KZ246" s="30">
        <f t="shared" si="3619"/>
        <v>165.37490882567468</v>
      </c>
      <c r="LA246" s="30">
        <f t="shared" si="3620"/>
        <v>167.57986870897156</v>
      </c>
      <c r="LB246" s="30">
        <f t="shared" si="3620"/>
        <v>173.64405543398979</v>
      </c>
      <c r="LC246" s="30">
        <f t="shared" si="3620"/>
        <v>173.64405543398979</v>
      </c>
      <c r="LD246" s="30">
        <f t="shared" si="3620"/>
        <v>173.64405543398979</v>
      </c>
      <c r="LE246" s="30">
        <f t="shared" si="3749"/>
        <v>173.64405543398979</v>
      </c>
      <c r="LF246" s="30">
        <f t="shared" si="3749"/>
        <v>173.64405543398979</v>
      </c>
      <c r="LG246" s="30">
        <f t="shared" si="3749"/>
        <v>173.64478482859226</v>
      </c>
      <c r="LH246" s="30">
        <f t="shared" si="3749"/>
        <v>173.64478482859226</v>
      </c>
      <c r="LI246" s="30">
        <f t="shared" si="3749"/>
        <v>173.64478482859226</v>
      </c>
      <c r="LJ246" s="30">
        <f t="shared" si="3749"/>
        <v>173.64478482859226</v>
      </c>
      <c r="LK246" s="30">
        <f t="shared" si="3750"/>
        <v>173.64478482859226</v>
      </c>
      <c r="LL246" s="30">
        <f t="shared" si="3750"/>
        <v>173.64478482859226</v>
      </c>
      <c r="LM246" s="30">
        <f t="shared" si="3750"/>
        <v>175.95988329686361</v>
      </c>
      <c r="LN246" s="30">
        <f t="shared" si="3750"/>
        <v>182.32676878191103</v>
      </c>
      <c r="LO246" s="30">
        <f t="shared" si="3750"/>
        <v>182.32676878191103</v>
      </c>
      <c r="LP246" s="30">
        <f t="shared" si="3750"/>
        <v>182.32676878191103</v>
      </c>
      <c r="LQ246" s="30">
        <f t="shared" si="3750"/>
        <v>182.32676878191103</v>
      </c>
      <c r="LR246" s="30">
        <f t="shared" si="3750"/>
        <v>182.32676878191103</v>
      </c>
      <c r="LS246" s="30">
        <f t="shared" si="3750"/>
        <v>182.32676878191103</v>
      </c>
      <c r="LT246" s="69">
        <f t="shared" si="2953"/>
        <v>182.32676878191103</v>
      </c>
      <c r="LU246" s="40">
        <f t="shared" si="2954"/>
        <v>182.32676878191103</v>
      </c>
      <c r="LV246" s="40">
        <f t="shared" si="2955"/>
        <v>0</v>
      </c>
    </row>
    <row r="247" spans="1:334" x14ac:dyDescent="0.25">
      <c r="A247" s="21">
        <f t="shared" si="3034"/>
        <v>246</v>
      </c>
      <c r="B247" s="22" t="s">
        <v>150</v>
      </c>
      <c r="C247" s="21" t="s">
        <v>657</v>
      </c>
      <c r="D247" s="22" t="s">
        <v>7</v>
      </c>
      <c r="E247" s="23" t="s">
        <v>1271</v>
      </c>
      <c r="F247" s="21" t="s">
        <v>1271</v>
      </c>
      <c r="G247" s="32" t="s">
        <v>214</v>
      </c>
      <c r="H247" s="31" t="s">
        <v>290</v>
      </c>
      <c r="I247" s="21" t="s">
        <v>196</v>
      </c>
      <c r="J247" s="94">
        <v>41297</v>
      </c>
      <c r="K247" s="94"/>
      <c r="L247" s="21" t="s">
        <v>275</v>
      </c>
      <c r="M247" s="51">
        <v>393</v>
      </c>
      <c r="N247" s="51">
        <v>656</v>
      </c>
      <c r="O247" s="26">
        <v>0.04</v>
      </c>
      <c r="P247" s="52">
        <v>1563262</v>
      </c>
      <c r="Q247" s="52">
        <v>2855647</v>
      </c>
      <c r="R247" s="52">
        <v>2534564</v>
      </c>
      <c r="S247" s="52">
        <v>1360936</v>
      </c>
      <c r="T247" s="51">
        <v>1303323</v>
      </c>
      <c r="U247" s="51">
        <v>1979000</v>
      </c>
      <c r="V247" s="51">
        <v>2421000</v>
      </c>
      <c r="W247" s="51">
        <v>1942000</v>
      </c>
      <c r="X247" s="51">
        <v>3031000</v>
      </c>
      <c r="Y247" s="51">
        <v>1575885.66</v>
      </c>
      <c r="Z247" s="51">
        <v>1315020.1100000001</v>
      </c>
      <c r="AA247" s="51">
        <v>1606523.3500000003</v>
      </c>
      <c r="AB247" s="51">
        <v>1657172.0999999999</v>
      </c>
      <c r="AC247" s="51">
        <v>2099885.7399999993</v>
      </c>
      <c r="AD247" s="51">
        <v>1206502.42</v>
      </c>
      <c r="AE247" s="51">
        <v>2426422.7999999998</v>
      </c>
      <c r="AF247" s="51">
        <v>2511995.83</v>
      </c>
      <c r="AG247" s="51">
        <v>1766566.19</v>
      </c>
      <c r="AH247" s="51">
        <v>2668932.4130000002</v>
      </c>
      <c r="AI247" s="51">
        <v>2334359.6</v>
      </c>
      <c r="AJ247" s="51">
        <v>2461226.7200000002</v>
      </c>
      <c r="AK247" s="51">
        <v>1982926.89</v>
      </c>
      <c r="AL247" s="51">
        <v>670722.31999999995</v>
      </c>
      <c r="AM247" s="51">
        <v>332980.45</v>
      </c>
      <c r="AN247" s="51">
        <v>0</v>
      </c>
      <c r="AO247" s="51">
        <v>0</v>
      </c>
      <c r="AP247" s="51">
        <v>0</v>
      </c>
      <c r="AQ247" s="51">
        <v>499191.06</v>
      </c>
      <c r="AR247" s="51">
        <v>1243161.08</v>
      </c>
      <c r="AS247" s="51">
        <v>1314622.67</v>
      </c>
      <c r="AT247" s="51">
        <v>1586719.3</v>
      </c>
      <c r="AU247" s="25">
        <v>1729479.8472303418</v>
      </c>
      <c r="AV247" s="25">
        <v>1536177.8640896375</v>
      </c>
      <c r="AW247" s="25">
        <v>1380801</v>
      </c>
      <c r="AX247" s="25">
        <v>2409959.3647219203</v>
      </c>
      <c r="AY247" s="25">
        <v>2906066.4174080002</v>
      </c>
      <c r="AZ247" s="25">
        <v>0</v>
      </c>
      <c r="BA247" s="25">
        <v>0</v>
      </c>
      <c r="BB247" s="25">
        <v>0</v>
      </c>
      <c r="BC247" s="25">
        <v>0</v>
      </c>
      <c r="BD247" s="75">
        <v>0</v>
      </c>
      <c r="BE247" s="75">
        <v>0</v>
      </c>
      <c r="BF247" s="75">
        <v>0</v>
      </c>
      <c r="BG247" s="75">
        <v>0</v>
      </c>
      <c r="BH247" s="75">
        <v>0</v>
      </c>
      <c r="BI247" s="75">
        <v>0</v>
      </c>
      <c r="BJ247" s="75">
        <v>0</v>
      </c>
      <c r="BK247" s="75">
        <v>0</v>
      </c>
      <c r="BL247" s="75">
        <v>0</v>
      </c>
      <c r="BM247" s="75">
        <v>0</v>
      </c>
      <c r="BN247" s="75">
        <v>0</v>
      </c>
      <c r="BO247" s="75">
        <v>0</v>
      </c>
      <c r="BP247" s="28">
        <f t="shared" si="2950"/>
        <v>0</v>
      </c>
      <c r="BQ247" s="29">
        <f t="shared" si="3687"/>
        <v>3977.765903307888</v>
      </c>
      <c r="BR247" s="29">
        <f t="shared" si="3688"/>
        <v>7266.2773536895675</v>
      </c>
      <c r="BS247" s="29">
        <f t="shared" si="3689"/>
        <v>6449.2722646310431</v>
      </c>
      <c r="BT247" s="29">
        <f t="shared" si="3690"/>
        <v>3462.9414758269722</v>
      </c>
      <c r="BU247" s="29">
        <f t="shared" si="3691"/>
        <v>3316.3435114503818</v>
      </c>
      <c r="BV247" s="29">
        <f t="shared" si="3692"/>
        <v>5035.6234096692115</v>
      </c>
      <c r="BW247" s="29">
        <f t="shared" si="3693"/>
        <v>6160.3053435114507</v>
      </c>
      <c r="BX247" s="29">
        <f t="shared" si="3694"/>
        <v>4941.4758269720105</v>
      </c>
      <c r="BY247" s="29">
        <f t="shared" si="3695"/>
        <v>7712.4681933842239</v>
      </c>
      <c r="BZ247" s="29">
        <f t="shared" si="3696"/>
        <v>4009.887175572519</v>
      </c>
      <c r="CA247" s="29">
        <f t="shared" si="3697"/>
        <v>3346.1071501272268</v>
      </c>
      <c r="CB247" s="29">
        <f t="shared" si="3698"/>
        <v>4087.8456743002553</v>
      </c>
      <c r="CC247" s="29">
        <f t="shared" si="3699"/>
        <v>4216.7229007633587</v>
      </c>
      <c r="CD247" s="29">
        <f t="shared" si="3700"/>
        <v>5343.2207124681918</v>
      </c>
      <c r="CE247" s="29">
        <f t="shared" si="3701"/>
        <v>3069.9807124681934</v>
      </c>
      <c r="CF247" s="29">
        <f t="shared" si="3702"/>
        <v>6174.1038167938923</v>
      </c>
      <c r="CG247" s="29">
        <f t="shared" si="3703"/>
        <v>6391.8468956743009</v>
      </c>
      <c r="CH247" s="29">
        <f t="shared" si="3704"/>
        <v>4495.0793638676842</v>
      </c>
      <c r="CI247" s="29">
        <f t="shared" si="3705"/>
        <v>6791.1766234096694</v>
      </c>
      <c r="CJ247" s="29">
        <f t="shared" si="3706"/>
        <v>5939.8463104325701</v>
      </c>
      <c r="CK247" s="29">
        <f t="shared" si="3707"/>
        <v>6262.6634096692114</v>
      </c>
      <c r="CL247" s="29">
        <f t="shared" si="3708"/>
        <v>5045.6154961832062</v>
      </c>
      <c r="CM247" s="29">
        <f t="shared" si="3709"/>
        <v>1706.6725699745546</v>
      </c>
      <c r="CN247" s="29">
        <f t="shared" si="3710"/>
        <v>847.27849872773538</v>
      </c>
      <c r="CO247" s="29">
        <f t="shared" si="3711"/>
        <v>0</v>
      </c>
      <c r="CP247" s="29">
        <f t="shared" si="3712"/>
        <v>0</v>
      </c>
      <c r="CQ247" s="29">
        <f t="shared" si="3713"/>
        <v>0</v>
      </c>
      <c r="CR247" s="29">
        <f t="shared" si="3658"/>
        <v>1270.2062595419848</v>
      </c>
      <c r="CS247" s="29">
        <f t="shared" si="3658"/>
        <v>3163.2597455470741</v>
      </c>
      <c r="CT247" s="29">
        <f t="shared" si="3658"/>
        <v>3345.0958524173025</v>
      </c>
      <c r="CU247" s="29">
        <f t="shared" si="3658"/>
        <v>4037.45368956743</v>
      </c>
      <c r="CV247" s="29">
        <f t="shared" si="3658"/>
        <v>4400.7120794665188</v>
      </c>
      <c r="CW247" s="29">
        <f t="shared" si="3658"/>
        <v>3908.8495269456425</v>
      </c>
      <c r="CX247" s="29">
        <f t="shared" si="3658"/>
        <v>3513.4885496183206</v>
      </c>
      <c r="CY247" s="29">
        <f t="shared" si="3658"/>
        <v>6132.2121239743519</v>
      </c>
      <c r="CZ247" s="29">
        <f t="shared" si="3658"/>
        <v>7394.5710366615785</v>
      </c>
      <c r="DA247" s="29">
        <f t="shared" si="3658"/>
        <v>0</v>
      </c>
      <c r="DB247" s="29">
        <f t="shared" si="3658"/>
        <v>0</v>
      </c>
      <c r="DC247" s="29">
        <f t="shared" si="3658"/>
        <v>0</v>
      </c>
      <c r="DD247" s="29">
        <f t="shared" si="3658"/>
        <v>0</v>
      </c>
      <c r="DE247" s="29">
        <f t="shared" si="3714"/>
        <v>0</v>
      </c>
      <c r="DF247" s="29">
        <f t="shared" si="3715"/>
        <v>0</v>
      </c>
      <c r="DG247" s="29">
        <f t="shared" si="3716"/>
        <v>0</v>
      </c>
      <c r="DH247" s="29">
        <f t="shared" si="3717"/>
        <v>0</v>
      </c>
      <c r="DI247" s="29">
        <f t="shared" si="3718"/>
        <v>0</v>
      </c>
      <c r="DJ247" s="29">
        <f t="shared" si="3719"/>
        <v>0</v>
      </c>
      <c r="DK247" s="29">
        <f t="shared" si="3719"/>
        <v>0</v>
      </c>
      <c r="DL247" s="29">
        <f t="shared" si="3719"/>
        <v>0</v>
      </c>
      <c r="DM247" s="29">
        <f t="shared" si="3719"/>
        <v>0</v>
      </c>
      <c r="DN247" s="29">
        <f t="shared" si="3659"/>
        <v>0</v>
      </c>
      <c r="DO247" s="29">
        <f t="shared" si="3659"/>
        <v>0</v>
      </c>
      <c r="DP247" s="29">
        <f t="shared" si="3659"/>
        <v>0</v>
      </c>
      <c r="DQ247" s="105">
        <f t="shared" si="3720"/>
        <v>0</v>
      </c>
      <c r="DR247" s="51">
        <v>222870</v>
      </c>
      <c r="DS247" s="51">
        <v>222870</v>
      </c>
      <c r="DT247" s="51">
        <v>222870</v>
      </c>
      <c r="DU247" s="51">
        <v>222870</v>
      </c>
      <c r="DV247" s="51">
        <v>222870</v>
      </c>
      <c r="DW247" s="51">
        <v>222870</v>
      </c>
      <c r="DX247" s="51">
        <v>222870</v>
      </c>
      <c r="DY247" s="51">
        <v>222870</v>
      </c>
      <c r="DZ247" s="51">
        <v>222870</v>
      </c>
      <c r="EA247" s="51">
        <v>226366</v>
      </c>
      <c r="EB247" s="51">
        <v>235980</v>
      </c>
      <c r="EC247" s="51">
        <v>235980</v>
      </c>
      <c r="ED247" s="51">
        <v>235980</v>
      </c>
      <c r="EE247" s="51">
        <v>235980</v>
      </c>
      <c r="EF247" s="51">
        <v>235980</v>
      </c>
      <c r="EG247" s="51">
        <v>235980</v>
      </c>
      <c r="EH247" s="51">
        <v>235980</v>
      </c>
      <c r="EI247" s="51">
        <v>235980</v>
      </c>
      <c r="EJ247" s="51">
        <v>235980</v>
      </c>
      <c r="EK247" s="51">
        <v>235980</v>
      </c>
      <c r="EL247" s="51">
        <v>235980</v>
      </c>
      <c r="EM247" s="51">
        <v>239476</v>
      </c>
      <c r="EN247" s="51">
        <v>249090</v>
      </c>
      <c r="EO247" s="51">
        <v>249090</v>
      </c>
      <c r="EP247" s="25"/>
      <c r="EQ247" s="25">
        <v>0</v>
      </c>
      <c r="ER247" s="25">
        <v>0</v>
      </c>
      <c r="ES247" s="25">
        <v>0</v>
      </c>
      <c r="ET247" s="25">
        <v>120840</v>
      </c>
      <c r="EU247" s="25">
        <v>120840</v>
      </c>
      <c r="EV247" s="25">
        <v>120840</v>
      </c>
      <c r="EW247" s="25">
        <v>120840</v>
      </c>
      <c r="EX247" s="25">
        <v>120840</v>
      </c>
      <c r="EY247" s="25">
        <v>125758</v>
      </c>
      <c r="EZ247" s="25">
        <v>139284</v>
      </c>
      <c r="FA247" s="25">
        <v>139284</v>
      </c>
      <c r="FB247" s="25">
        <v>0</v>
      </c>
      <c r="FC247" s="25">
        <v>0</v>
      </c>
      <c r="FD247" s="25">
        <v>0</v>
      </c>
      <c r="FE247" s="25">
        <v>0</v>
      </c>
      <c r="FF247" s="25">
        <v>0</v>
      </c>
      <c r="FG247" s="25">
        <v>0</v>
      </c>
      <c r="FH247" s="25">
        <v>0</v>
      </c>
      <c r="FI247" s="25">
        <v>0</v>
      </c>
      <c r="FJ247" s="25">
        <v>0</v>
      </c>
      <c r="FK247" s="25">
        <v>0</v>
      </c>
      <c r="FL247" s="25">
        <v>0</v>
      </c>
      <c r="FM247" s="25">
        <v>0</v>
      </c>
      <c r="FN247" s="25">
        <v>0</v>
      </c>
      <c r="FO247" s="25">
        <v>0</v>
      </c>
      <c r="FP247" s="25">
        <v>0</v>
      </c>
      <c r="FQ247" s="75">
        <v>0</v>
      </c>
      <c r="FR247" s="28">
        <f t="shared" si="2951"/>
        <v>0</v>
      </c>
      <c r="FS247" s="51">
        <v>0</v>
      </c>
      <c r="FT247" s="51">
        <v>0</v>
      </c>
      <c r="FU247" s="51">
        <v>0</v>
      </c>
      <c r="FV247" s="51">
        <v>0</v>
      </c>
      <c r="FW247" s="51">
        <v>0</v>
      </c>
      <c r="FX247" s="51">
        <v>0</v>
      </c>
      <c r="FY247" s="51">
        <v>0</v>
      </c>
      <c r="FZ247" s="51">
        <v>0</v>
      </c>
      <c r="GA247" s="51">
        <v>0</v>
      </c>
      <c r="GB247" s="51">
        <v>0</v>
      </c>
      <c r="GC247" s="51">
        <v>0</v>
      </c>
      <c r="GD247" s="51">
        <v>0</v>
      </c>
      <c r="GE247" s="51">
        <v>0</v>
      </c>
      <c r="GF247" s="51">
        <v>0</v>
      </c>
      <c r="GG247" s="51">
        <v>0</v>
      </c>
      <c r="GH247" s="51">
        <v>0</v>
      </c>
      <c r="GI247" s="51">
        <v>0</v>
      </c>
      <c r="GJ247" s="51">
        <v>0</v>
      </c>
      <c r="GK247" s="51">
        <v>0</v>
      </c>
      <c r="GL247" s="51">
        <v>0</v>
      </c>
      <c r="GM247" s="51">
        <v>0</v>
      </c>
      <c r="GN247" s="51">
        <v>0</v>
      </c>
      <c r="GO247" s="51">
        <v>0</v>
      </c>
      <c r="GP247" s="51">
        <v>0</v>
      </c>
      <c r="GQ247" s="25">
        <v>0</v>
      </c>
      <c r="GR247" s="25">
        <v>0</v>
      </c>
      <c r="GS247" s="25">
        <v>0</v>
      </c>
      <c r="GT247" s="25">
        <v>0</v>
      </c>
      <c r="GU247" s="25">
        <v>0</v>
      </c>
      <c r="GV247" s="25">
        <v>0</v>
      </c>
      <c r="GW247" s="25">
        <v>0</v>
      </c>
      <c r="GX247" s="25">
        <v>0</v>
      </c>
      <c r="GY247" s="25">
        <v>0</v>
      </c>
      <c r="GZ247" s="25">
        <v>0</v>
      </c>
      <c r="HA247" s="25">
        <v>0</v>
      </c>
      <c r="HB247" s="25">
        <v>0</v>
      </c>
      <c r="HC247" s="75">
        <v>0</v>
      </c>
      <c r="HD247" s="75">
        <v>0</v>
      </c>
      <c r="HE247" s="75">
        <v>0</v>
      </c>
      <c r="HF247" s="75">
        <v>0</v>
      </c>
      <c r="HG247" s="75">
        <v>0</v>
      </c>
      <c r="HH247" s="75">
        <v>0</v>
      </c>
      <c r="HI247" s="75">
        <v>0</v>
      </c>
      <c r="HJ247" s="75">
        <v>0</v>
      </c>
      <c r="HK247" s="75">
        <v>0</v>
      </c>
      <c r="HL247" s="75">
        <v>0</v>
      </c>
      <c r="HM247" s="75">
        <v>0</v>
      </c>
      <c r="HN247" s="75">
        <v>0</v>
      </c>
      <c r="HO247" s="75">
        <v>0</v>
      </c>
      <c r="HP247" s="75">
        <v>0</v>
      </c>
      <c r="HQ247" s="75">
        <v>0</v>
      </c>
      <c r="HR247" s="75">
        <v>0</v>
      </c>
      <c r="HS247" s="51">
        <f t="shared" si="3723"/>
        <v>222870</v>
      </c>
      <c r="HT247" s="51">
        <f t="shared" si="3724"/>
        <v>222870</v>
      </c>
      <c r="HU247" s="51">
        <f t="shared" si="3725"/>
        <v>222870</v>
      </c>
      <c r="HV247" s="51">
        <f t="shared" si="3726"/>
        <v>222870</v>
      </c>
      <c r="HW247" s="51">
        <f t="shared" si="3727"/>
        <v>222870</v>
      </c>
      <c r="HX247" s="51">
        <f t="shared" si="3728"/>
        <v>222870</v>
      </c>
      <c r="HY247" s="51">
        <f t="shared" si="3729"/>
        <v>222870</v>
      </c>
      <c r="HZ247" s="51">
        <f t="shared" si="3730"/>
        <v>222870</v>
      </c>
      <c r="IA247" s="51">
        <f t="shared" si="3731"/>
        <v>222870</v>
      </c>
      <c r="IB247" s="51">
        <f t="shared" si="3732"/>
        <v>226366</v>
      </c>
      <c r="IC247" s="51">
        <f t="shared" si="3733"/>
        <v>235980</v>
      </c>
      <c r="ID247" s="51">
        <f t="shared" si="3734"/>
        <v>235980</v>
      </c>
      <c r="IE247" s="51">
        <f t="shared" si="3735"/>
        <v>235980</v>
      </c>
      <c r="IF247" s="51">
        <f t="shared" si="3736"/>
        <v>235980</v>
      </c>
      <c r="IG247" s="51">
        <f t="shared" si="3737"/>
        <v>235980</v>
      </c>
      <c r="IH247" s="51">
        <f t="shared" si="3738"/>
        <v>235980</v>
      </c>
      <c r="II247" s="51">
        <f t="shared" si="3739"/>
        <v>235980</v>
      </c>
      <c r="IJ247" s="51">
        <f t="shared" si="3740"/>
        <v>235980</v>
      </c>
      <c r="IK247" s="51">
        <f t="shared" si="3741"/>
        <v>235980</v>
      </c>
      <c r="IL247" s="51">
        <f t="shared" si="3742"/>
        <v>235980</v>
      </c>
      <c r="IM247" s="51">
        <f t="shared" si="3743"/>
        <v>235980</v>
      </c>
      <c r="IN247" s="51">
        <f t="shared" si="3744"/>
        <v>239476</v>
      </c>
      <c r="IO247" s="51">
        <f t="shared" si="3745"/>
        <v>249090</v>
      </c>
      <c r="IP247" s="51">
        <f t="shared" si="3746"/>
        <v>249090</v>
      </c>
      <c r="IQ247" s="51">
        <f t="shared" si="3335"/>
        <v>0</v>
      </c>
      <c r="IR247" s="51">
        <f t="shared" si="3336"/>
        <v>0</v>
      </c>
      <c r="IS247" s="51">
        <f t="shared" si="3747"/>
        <v>0</v>
      </c>
      <c r="IT247" s="51">
        <f t="shared" si="3748"/>
        <v>0</v>
      </c>
      <c r="IU247" s="51">
        <f t="shared" si="3721"/>
        <v>120840</v>
      </c>
      <c r="IV247" s="51">
        <f t="shared" si="3722"/>
        <v>120840</v>
      </c>
      <c r="IW247" s="51">
        <f t="shared" si="3655"/>
        <v>120840</v>
      </c>
      <c r="IX247" s="25">
        <f t="shared" si="3623"/>
        <v>120840</v>
      </c>
      <c r="IY247" s="25">
        <f t="shared" si="3751"/>
        <v>120840</v>
      </c>
      <c r="IZ247" s="25">
        <f t="shared" si="3752"/>
        <v>125758</v>
      </c>
      <c r="JA247" s="25">
        <f t="shared" si="3753"/>
        <v>139284</v>
      </c>
      <c r="JB247" s="25">
        <f t="shared" si="3656"/>
        <v>139284</v>
      </c>
      <c r="JC247" s="25">
        <f t="shared" si="3657"/>
        <v>0</v>
      </c>
      <c r="JD247" s="25">
        <f t="shared" si="3035"/>
        <v>0</v>
      </c>
      <c r="JE247" s="25">
        <f t="shared" si="3036"/>
        <v>0</v>
      </c>
      <c r="JF247" s="25">
        <f t="shared" ref="JF247:JF282" si="3756">+FE247+HF247</f>
        <v>0</v>
      </c>
      <c r="JG247" s="25">
        <f t="shared" ref="JG247:JG282" si="3757">+FF247+HG247</f>
        <v>0</v>
      </c>
      <c r="JH247" s="25">
        <f t="shared" si="3754"/>
        <v>0</v>
      </c>
      <c r="JI247" s="25">
        <f t="shared" si="3755"/>
        <v>0</v>
      </c>
      <c r="JJ247" s="25">
        <f t="shared" si="3621"/>
        <v>0</v>
      </c>
      <c r="JK247" s="25">
        <f t="shared" si="3622"/>
        <v>0</v>
      </c>
      <c r="JL247" s="25">
        <f t="shared" si="3584"/>
        <v>0</v>
      </c>
      <c r="JM247" s="25">
        <f t="shared" si="3585"/>
        <v>0</v>
      </c>
      <c r="JN247" s="25">
        <f t="shared" si="3459"/>
        <v>0</v>
      </c>
      <c r="JO247" s="25">
        <f t="shared" si="3460"/>
        <v>0</v>
      </c>
      <c r="JP247" s="25">
        <f t="shared" si="3461"/>
        <v>0</v>
      </c>
      <c r="JQ247" s="25">
        <f t="shared" si="3462"/>
        <v>0</v>
      </c>
      <c r="JR247" s="25">
        <f t="shared" si="3463"/>
        <v>0</v>
      </c>
      <c r="JS247" s="28">
        <f t="shared" si="2952"/>
        <v>0</v>
      </c>
      <c r="JT247" s="30">
        <f t="shared" si="3587"/>
        <v>339.74085365853659</v>
      </c>
      <c r="JU247" s="30">
        <f t="shared" si="3588"/>
        <v>339.74085365853659</v>
      </c>
      <c r="JV247" s="30">
        <f t="shared" si="3589"/>
        <v>339.74085365853659</v>
      </c>
      <c r="JW247" s="30">
        <f t="shared" si="3590"/>
        <v>339.74085365853659</v>
      </c>
      <c r="JX247" s="30">
        <f t="shared" si="3591"/>
        <v>339.74085365853659</v>
      </c>
      <c r="JY247" s="30">
        <f t="shared" si="3592"/>
        <v>339.74085365853659</v>
      </c>
      <c r="JZ247" s="30">
        <f t="shared" si="3593"/>
        <v>339.74085365853659</v>
      </c>
      <c r="KA247" s="30">
        <f t="shared" si="3594"/>
        <v>339.74085365853659</v>
      </c>
      <c r="KB247" s="30">
        <f t="shared" si="3595"/>
        <v>339.74085365853659</v>
      </c>
      <c r="KC247" s="30">
        <f t="shared" si="3596"/>
        <v>345.07012195121951</v>
      </c>
      <c r="KD247" s="30">
        <f t="shared" si="3597"/>
        <v>359.72560975609758</v>
      </c>
      <c r="KE247" s="30">
        <f t="shared" si="3598"/>
        <v>359.72560975609758</v>
      </c>
      <c r="KF247" s="30">
        <f t="shared" si="3599"/>
        <v>359.72560975609758</v>
      </c>
      <c r="KG247" s="30">
        <f t="shared" si="3600"/>
        <v>359.72560975609758</v>
      </c>
      <c r="KH247" s="30">
        <f t="shared" si="3601"/>
        <v>359.72560975609758</v>
      </c>
      <c r="KI247" s="30">
        <f t="shared" si="3602"/>
        <v>359.72560975609758</v>
      </c>
      <c r="KJ247" s="30">
        <f t="shared" si="3603"/>
        <v>359.72560975609758</v>
      </c>
      <c r="KK247" s="30">
        <f t="shared" si="3604"/>
        <v>359.72560975609758</v>
      </c>
      <c r="KL247" s="30">
        <f t="shared" si="3605"/>
        <v>359.72560975609758</v>
      </c>
      <c r="KM247" s="30">
        <f t="shared" si="3606"/>
        <v>359.72560975609758</v>
      </c>
      <c r="KN247" s="30">
        <f t="shared" si="3607"/>
        <v>359.72560975609758</v>
      </c>
      <c r="KO247" s="30">
        <f t="shared" si="3608"/>
        <v>365.05487804878049</v>
      </c>
      <c r="KP247" s="30">
        <f t="shared" si="3609"/>
        <v>379.71036585365852</v>
      </c>
      <c r="KQ247" s="30">
        <f t="shared" si="3610"/>
        <v>379.71036585365852</v>
      </c>
      <c r="KR247" s="30">
        <f t="shared" si="3611"/>
        <v>0</v>
      </c>
      <c r="KS247" s="30">
        <f t="shared" si="3612"/>
        <v>0</v>
      </c>
      <c r="KT247" s="30">
        <f t="shared" si="3613"/>
        <v>0</v>
      </c>
      <c r="KU247" s="30">
        <f t="shared" si="3614"/>
        <v>0</v>
      </c>
      <c r="KV247" s="30">
        <f t="shared" si="3615"/>
        <v>184.20731707317074</v>
      </c>
      <c r="KW247" s="30">
        <f t="shared" si="3616"/>
        <v>184.20731707317074</v>
      </c>
      <c r="KX247" s="30">
        <f t="shared" si="3617"/>
        <v>184.20731707317074</v>
      </c>
      <c r="KY247" s="30">
        <f t="shared" si="3618"/>
        <v>184.20731707317074</v>
      </c>
      <c r="KZ247" s="30">
        <f t="shared" si="3619"/>
        <v>184.20731707317074</v>
      </c>
      <c r="LA247" s="30">
        <f t="shared" si="3620"/>
        <v>191.70426829268294</v>
      </c>
      <c r="LB247" s="30">
        <f t="shared" si="3620"/>
        <v>212.32317073170731</v>
      </c>
      <c r="LC247" s="30">
        <f t="shared" si="3620"/>
        <v>212.32317073170731</v>
      </c>
      <c r="LD247" s="30">
        <f t="shared" si="3620"/>
        <v>0</v>
      </c>
      <c r="LE247" s="30">
        <f t="shared" si="3749"/>
        <v>0</v>
      </c>
      <c r="LF247" s="30">
        <f t="shared" si="3749"/>
        <v>0</v>
      </c>
      <c r="LG247" s="30">
        <f t="shared" si="3749"/>
        <v>0</v>
      </c>
      <c r="LH247" s="30">
        <f t="shared" si="3749"/>
        <v>0</v>
      </c>
      <c r="LI247" s="30">
        <f t="shared" si="3749"/>
        <v>0</v>
      </c>
      <c r="LJ247" s="30">
        <f t="shared" si="3749"/>
        <v>0</v>
      </c>
      <c r="LK247" s="30">
        <f t="shared" si="3750"/>
        <v>0</v>
      </c>
      <c r="LL247" s="30">
        <f t="shared" si="3750"/>
        <v>0</v>
      </c>
      <c r="LM247" s="30">
        <f t="shared" si="3750"/>
        <v>0</v>
      </c>
      <c r="LN247" s="30">
        <f t="shared" si="3750"/>
        <v>0</v>
      </c>
      <c r="LO247" s="30">
        <f t="shared" si="3750"/>
        <v>0</v>
      </c>
      <c r="LP247" s="30">
        <f t="shared" si="3750"/>
        <v>0</v>
      </c>
      <c r="LQ247" s="30">
        <f t="shared" si="3750"/>
        <v>0</v>
      </c>
      <c r="LR247" s="30">
        <f t="shared" si="3750"/>
        <v>0</v>
      </c>
      <c r="LS247" s="30">
        <f t="shared" si="3750"/>
        <v>0</v>
      </c>
      <c r="LT247" s="69">
        <f t="shared" si="2953"/>
        <v>0</v>
      </c>
      <c r="LU247" s="40">
        <f t="shared" si="2954"/>
        <v>0</v>
      </c>
      <c r="LV247" s="40">
        <f t="shared" si="2955"/>
        <v>0</v>
      </c>
    </row>
    <row r="248" spans="1:334" x14ac:dyDescent="0.25">
      <c r="A248" s="21">
        <f t="shared" si="3034"/>
        <v>247</v>
      </c>
      <c r="B248" s="22" t="s">
        <v>150</v>
      </c>
      <c r="C248" s="21" t="s">
        <v>658</v>
      </c>
      <c r="D248" s="22" t="s">
        <v>7</v>
      </c>
      <c r="E248" s="23" t="s">
        <v>959</v>
      </c>
      <c r="F248" s="21" t="s">
        <v>1063</v>
      </c>
      <c r="G248" s="23" t="s">
        <v>432</v>
      </c>
      <c r="H248" s="31" t="s">
        <v>290</v>
      </c>
      <c r="I248" s="21" t="s">
        <v>196</v>
      </c>
      <c r="J248" s="94">
        <v>42138</v>
      </c>
      <c r="K248" s="94">
        <v>43890</v>
      </c>
      <c r="L248" s="21" t="s">
        <v>275</v>
      </c>
      <c r="M248" s="51">
        <v>392</v>
      </c>
      <c r="N248" s="51">
        <v>655</v>
      </c>
      <c r="O248" s="26">
        <v>0</v>
      </c>
      <c r="P248" s="52"/>
      <c r="Q248" s="52"/>
      <c r="R248" s="52"/>
      <c r="S248" s="52"/>
      <c r="T248" s="51"/>
      <c r="U248" s="51"/>
      <c r="V248" s="51"/>
      <c r="W248" s="51"/>
      <c r="X248" s="51"/>
      <c r="Y248" s="51">
        <v>0</v>
      </c>
      <c r="Z248" s="51">
        <v>0</v>
      </c>
      <c r="AA248" s="51"/>
      <c r="AB248" s="51"/>
      <c r="AC248" s="51"/>
      <c r="AD248" s="51">
        <v>0</v>
      </c>
      <c r="AE248" s="51">
        <v>0</v>
      </c>
      <c r="AF248" s="51">
        <v>0</v>
      </c>
      <c r="AG248" s="51">
        <v>0</v>
      </c>
      <c r="AH248" s="51">
        <v>0</v>
      </c>
      <c r="AI248" s="51">
        <v>0</v>
      </c>
      <c r="AJ248" s="51">
        <v>0</v>
      </c>
      <c r="AK248" s="51">
        <v>0</v>
      </c>
      <c r="AL248" s="51">
        <v>0</v>
      </c>
      <c r="AM248" s="51">
        <v>0</v>
      </c>
      <c r="AN248" s="51">
        <v>0</v>
      </c>
      <c r="AO248" s="51">
        <v>2356308</v>
      </c>
      <c r="AP248" s="51">
        <v>5855672</v>
      </c>
      <c r="AQ248" s="51">
        <v>7233303</v>
      </c>
      <c r="AR248" s="51">
        <v>7483734</v>
      </c>
      <c r="AS248" s="51">
        <v>5774232</v>
      </c>
      <c r="AT248" s="51">
        <v>4764050</v>
      </c>
      <c r="AU248" s="25">
        <v>4892440</v>
      </c>
      <c r="AV248" s="25">
        <v>3533857</v>
      </c>
      <c r="AW248" s="25">
        <v>6317341</v>
      </c>
      <c r="AX248" s="25">
        <v>4730000</v>
      </c>
      <c r="AY248" s="25">
        <v>4628744</v>
      </c>
      <c r="AZ248" s="25">
        <v>3239228</v>
      </c>
      <c r="BA248" s="25">
        <v>3501865.4359865012</v>
      </c>
      <c r="BB248" s="25">
        <v>4464327</v>
      </c>
      <c r="BC248" s="25">
        <v>6546565</v>
      </c>
      <c r="BD248" s="75">
        <v>5991950</v>
      </c>
      <c r="BE248" s="75">
        <v>4623135</v>
      </c>
      <c r="BF248" s="75">
        <v>6045228</v>
      </c>
      <c r="BG248" s="75">
        <v>5500252</v>
      </c>
      <c r="BH248" s="75">
        <v>5958220</v>
      </c>
      <c r="BI248" s="75">
        <v>8205119</v>
      </c>
      <c r="BJ248" s="75">
        <v>7116091</v>
      </c>
      <c r="BK248" s="75">
        <v>8204684</v>
      </c>
      <c r="BL248" s="75">
        <v>6361232.25</v>
      </c>
      <c r="BM248" s="75">
        <v>5421386</v>
      </c>
      <c r="BN248" s="75">
        <v>6757414.1500000004</v>
      </c>
      <c r="BO248" s="75">
        <v>4247376.1400000006</v>
      </c>
      <c r="BP248" s="28">
        <f t="shared" si="2950"/>
        <v>5696852.1349999998</v>
      </c>
      <c r="BQ248" s="29">
        <f t="shared" si="3687"/>
        <v>0</v>
      </c>
      <c r="BR248" s="29">
        <f t="shared" si="3688"/>
        <v>0</v>
      </c>
      <c r="BS248" s="29">
        <f t="shared" si="3689"/>
        <v>0</v>
      </c>
      <c r="BT248" s="29">
        <f t="shared" si="3690"/>
        <v>0</v>
      </c>
      <c r="BU248" s="29">
        <f t="shared" si="3691"/>
        <v>0</v>
      </c>
      <c r="BV248" s="29">
        <f t="shared" si="3692"/>
        <v>0</v>
      </c>
      <c r="BW248" s="29">
        <f t="shared" si="3693"/>
        <v>0</v>
      </c>
      <c r="BX248" s="29">
        <f t="shared" si="3694"/>
        <v>0</v>
      </c>
      <c r="BY248" s="29">
        <f t="shared" si="3695"/>
        <v>0</v>
      </c>
      <c r="BZ248" s="29">
        <f t="shared" si="3696"/>
        <v>0</v>
      </c>
      <c r="CA248" s="29">
        <f t="shared" si="3697"/>
        <v>0</v>
      </c>
      <c r="CB248" s="29">
        <f t="shared" si="3698"/>
        <v>0</v>
      </c>
      <c r="CC248" s="29">
        <f t="shared" si="3699"/>
        <v>0</v>
      </c>
      <c r="CD248" s="29">
        <f t="shared" si="3700"/>
        <v>0</v>
      </c>
      <c r="CE248" s="29">
        <f t="shared" si="3701"/>
        <v>0</v>
      </c>
      <c r="CF248" s="29">
        <f t="shared" si="3702"/>
        <v>0</v>
      </c>
      <c r="CG248" s="29">
        <f t="shared" si="3703"/>
        <v>0</v>
      </c>
      <c r="CH248" s="29">
        <f t="shared" si="3704"/>
        <v>0</v>
      </c>
      <c r="CI248" s="29">
        <f t="shared" si="3705"/>
        <v>0</v>
      </c>
      <c r="CJ248" s="29">
        <f t="shared" si="3706"/>
        <v>0</v>
      </c>
      <c r="CK248" s="29">
        <f t="shared" si="3707"/>
        <v>0</v>
      </c>
      <c r="CL248" s="29">
        <f t="shared" si="3708"/>
        <v>0</v>
      </c>
      <c r="CM248" s="29">
        <f t="shared" si="3709"/>
        <v>0</v>
      </c>
      <c r="CN248" s="29">
        <f t="shared" si="3710"/>
        <v>0</v>
      </c>
      <c r="CO248" s="29">
        <f t="shared" si="3711"/>
        <v>0</v>
      </c>
      <c r="CP248" s="29">
        <f t="shared" si="3712"/>
        <v>6010.9897959183672</v>
      </c>
      <c r="CQ248" s="29">
        <f t="shared" si="3713"/>
        <v>14937.938775510203</v>
      </c>
      <c r="CR248" s="29">
        <f t="shared" si="3658"/>
        <v>18452.303571428572</v>
      </c>
      <c r="CS248" s="29">
        <f t="shared" si="3658"/>
        <v>19091.158163265307</v>
      </c>
      <c r="CT248" s="29">
        <f t="shared" si="3658"/>
        <v>14730.183673469388</v>
      </c>
      <c r="CU248" s="29">
        <f t="shared" si="3658"/>
        <v>12153.188775510203</v>
      </c>
      <c r="CV248" s="29">
        <f t="shared" si="3658"/>
        <v>12480.714285714286</v>
      </c>
      <c r="CW248" s="29">
        <f t="shared" si="3658"/>
        <v>9014.9413265306121</v>
      </c>
      <c r="CX248" s="29">
        <f t="shared" si="3658"/>
        <v>16115.665816326531</v>
      </c>
      <c r="CY248" s="29">
        <f t="shared" si="3658"/>
        <v>12066.326530612245</v>
      </c>
      <c r="CZ248" s="29">
        <f t="shared" si="3658"/>
        <v>11808.020408163266</v>
      </c>
      <c r="DA248" s="29">
        <f t="shared" si="3658"/>
        <v>8263.3367346938776</v>
      </c>
      <c r="DB248" s="29">
        <f t="shared" si="3658"/>
        <v>8933.3301938431159</v>
      </c>
      <c r="DC248" s="29">
        <f t="shared" si="3658"/>
        <v>11388.589285714286</v>
      </c>
      <c r="DD248" s="29">
        <f t="shared" si="3658"/>
        <v>16700.420918367348</v>
      </c>
      <c r="DE248" s="29">
        <f t="shared" si="3714"/>
        <v>15285.586734693878</v>
      </c>
      <c r="DF248" s="29">
        <f t="shared" si="3715"/>
        <v>11793.711734693878</v>
      </c>
      <c r="DG248" s="29">
        <f t="shared" si="3716"/>
        <v>15421.5</v>
      </c>
      <c r="DH248" s="29">
        <f t="shared" si="3717"/>
        <v>14031.255102040815</v>
      </c>
      <c r="DI248" s="29">
        <f t="shared" si="3718"/>
        <v>15199.540816326531</v>
      </c>
      <c r="DJ248" s="29">
        <f t="shared" si="3719"/>
        <v>20931.426020408162</v>
      </c>
      <c r="DK248" s="29">
        <f t="shared" si="3719"/>
        <v>18153.293367346938</v>
      </c>
      <c r="DL248" s="29">
        <f t="shared" si="3719"/>
        <v>20930.316326530614</v>
      </c>
      <c r="DM248" s="29">
        <f t="shared" si="3719"/>
        <v>16227.633290816326</v>
      </c>
      <c r="DN248" s="29">
        <f t="shared" si="3659"/>
        <v>13830.066326530612</v>
      </c>
      <c r="DO248" s="29">
        <f t="shared" si="3659"/>
        <v>17238.301403061225</v>
      </c>
      <c r="DP248" s="29">
        <f t="shared" si="3659"/>
        <v>10835.143214285716</v>
      </c>
      <c r="DQ248" s="105">
        <f t="shared" si="3720"/>
        <v>14532.78605867347</v>
      </c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25"/>
      <c r="EQ248" s="51">
        <v>144021</v>
      </c>
      <c r="ER248" s="25">
        <v>144021</v>
      </c>
      <c r="ES248" s="25">
        <v>144021</v>
      </c>
      <c r="ET248" s="25">
        <v>144021</v>
      </c>
      <c r="EU248" s="25">
        <v>144021</v>
      </c>
      <c r="EV248" s="25">
        <v>144021</v>
      </c>
      <c r="EW248" s="25">
        <v>144021</v>
      </c>
      <c r="EX248" s="25">
        <v>144021</v>
      </c>
      <c r="EY248" s="25">
        <v>144021</v>
      </c>
      <c r="EZ248" s="25">
        <v>144021</v>
      </c>
      <c r="FA248" s="25">
        <v>144021</v>
      </c>
      <c r="FB248" s="25">
        <v>144021</v>
      </c>
      <c r="FC248" s="25">
        <v>144239</v>
      </c>
      <c r="FD248" s="25">
        <v>150567</v>
      </c>
      <c r="FE248" s="25">
        <v>150567</v>
      </c>
      <c r="FF248" s="25">
        <v>150567</v>
      </c>
      <c r="FG248" s="25">
        <v>150567</v>
      </c>
      <c r="FH248" s="25">
        <v>150567</v>
      </c>
      <c r="FI248" s="25">
        <v>150567</v>
      </c>
      <c r="FJ248" s="25">
        <v>150567</v>
      </c>
      <c r="FK248" s="25">
        <v>150567</v>
      </c>
      <c r="FL248" s="25">
        <v>150567</v>
      </c>
      <c r="FM248" s="25">
        <v>150567</v>
      </c>
      <c r="FN248" s="25">
        <v>150567</v>
      </c>
      <c r="FO248" s="25">
        <v>150567</v>
      </c>
      <c r="FP248" s="25">
        <v>157114</v>
      </c>
      <c r="FQ248" s="75">
        <v>157114</v>
      </c>
      <c r="FR248" s="28">
        <f t="shared" si="2951"/>
        <v>153840.5</v>
      </c>
      <c r="FS248" s="51">
        <v>0</v>
      </c>
      <c r="FT248" s="25">
        <v>0</v>
      </c>
      <c r="FU248" s="25">
        <v>0</v>
      </c>
      <c r="FV248" s="25">
        <v>0</v>
      </c>
      <c r="FW248" s="25">
        <v>0</v>
      </c>
      <c r="FX248" s="25">
        <v>0</v>
      </c>
      <c r="FY248" s="25">
        <v>0</v>
      </c>
      <c r="FZ248" s="25">
        <v>0</v>
      </c>
      <c r="GA248" s="25">
        <v>0</v>
      </c>
      <c r="GB248" s="25">
        <v>0</v>
      </c>
      <c r="GC248" s="25">
        <v>0</v>
      </c>
      <c r="GD248" s="25">
        <v>0</v>
      </c>
      <c r="GE248" s="25">
        <v>0</v>
      </c>
      <c r="GF248" s="25">
        <v>0</v>
      </c>
      <c r="GG248" s="25">
        <v>0</v>
      </c>
      <c r="GH248" s="25">
        <v>0</v>
      </c>
      <c r="GI248" s="25">
        <v>0</v>
      </c>
      <c r="GJ248" s="25">
        <v>0</v>
      </c>
      <c r="GK248" s="25">
        <v>0</v>
      </c>
      <c r="GL248" s="25">
        <v>0</v>
      </c>
      <c r="GM248" s="25">
        <v>0</v>
      </c>
      <c r="GN248" s="25">
        <v>0</v>
      </c>
      <c r="GO248" s="25">
        <v>0</v>
      </c>
      <c r="GP248" s="25">
        <v>0</v>
      </c>
      <c r="GQ248" s="25">
        <v>0</v>
      </c>
      <c r="GR248" s="25">
        <v>0</v>
      </c>
      <c r="GS248" s="25">
        <v>0</v>
      </c>
      <c r="GT248" s="25">
        <v>0</v>
      </c>
      <c r="GU248" s="25">
        <v>0</v>
      </c>
      <c r="GV248" s="25">
        <v>0</v>
      </c>
      <c r="GW248" s="25">
        <v>0</v>
      </c>
      <c r="GX248" s="25">
        <v>0</v>
      </c>
      <c r="GY248" s="25">
        <v>0</v>
      </c>
      <c r="GZ248" s="25">
        <v>0</v>
      </c>
      <c r="HA248" s="25">
        <v>0</v>
      </c>
      <c r="HB248" s="25">
        <v>0</v>
      </c>
      <c r="HC248" s="75">
        <v>0</v>
      </c>
      <c r="HD248" s="75">
        <v>0</v>
      </c>
      <c r="HE248" s="75">
        <v>0</v>
      </c>
      <c r="HF248" s="75">
        <v>0</v>
      </c>
      <c r="HG248" s="75">
        <v>0</v>
      </c>
      <c r="HH248" s="75">
        <v>0</v>
      </c>
      <c r="HI248" s="75">
        <v>0</v>
      </c>
      <c r="HJ248" s="75">
        <v>0</v>
      </c>
      <c r="HK248" s="75">
        <v>0</v>
      </c>
      <c r="HL248" s="75">
        <v>0</v>
      </c>
      <c r="HM248" s="75">
        <v>0</v>
      </c>
      <c r="HN248" s="75">
        <v>0</v>
      </c>
      <c r="HO248" s="75">
        <v>0</v>
      </c>
      <c r="HP248" s="75">
        <v>0</v>
      </c>
      <c r="HQ248" s="75">
        <v>0</v>
      </c>
      <c r="HR248" s="75">
        <v>0</v>
      </c>
      <c r="HS248" s="51">
        <f t="shared" ref="HS248" si="3758">+DR248+FS248</f>
        <v>0</v>
      </c>
      <c r="HT248" s="51">
        <f t="shared" ref="HT248" si="3759">+DS248+FT248</f>
        <v>0</v>
      </c>
      <c r="HU248" s="51">
        <f t="shared" ref="HU248" si="3760">+DT248+FU248</f>
        <v>0</v>
      </c>
      <c r="HV248" s="51">
        <f t="shared" ref="HV248" si="3761">+DU248+FV248</f>
        <v>0</v>
      </c>
      <c r="HW248" s="51">
        <f t="shared" ref="HW248" si="3762">+DV248+FW248</f>
        <v>0</v>
      </c>
      <c r="HX248" s="51">
        <f t="shared" ref="HX248" si="3763">+DW248+FX248</f>
        <v>0</v>
      </c>
      <c r="HY248" s="51">
        <f t="shared" ref="HY248" si="3764">+DX248+FY248</f>
        <v>0</v>
      </c>
      <c r="HZ248" s="51">
        <f t="shared" ref="HZ248" si="3765">+DY248+FZ248</f>
        <v>0</v>
      </c>
      <c r="IA248" s="51">
        <f t="shared" ref="IA248" si="3766">+DZ248+GA248</f>
        <v>0</v>
      </c>
      <c r="IB248" s="51">
        <f t="shared" ref="IB248" si="3767">+EA248+GB248</f>
        <v>0</v>
      </c>
      <c r="IC248" s="51">
        <f t="shared" ref="IC248" si="3768">+EB248+GC248</f>
        <v>0</v>
      </c>
      <c r="ID248" s="51">
        <f t="shared" ref="ID248" si="3769">+EC248+GD248</f>
        <v>0</v>
      </c>
      <c r="IE248" s="51">
        <f t="shared" ref="IE248" si="3770">+ED248+GE248</f>
        <v>0</v>
      </c>
      <c r="IF248" s="51">
        <f t="shared" ref="IF248" si="3771">+EE248+GF248</f>
        <v>0</v>
      </c>
      <c r="IG248" s="51">
        <f t="shared" ref="IG248" si="3772">+EF248+GG248</f>
        <v>0</v>
      </c>
      <c r="IH248" s="51">
        <f t="shared" ref="IH248" si="3773">+EG248+GH248</f>
        <v>0</v>
      </c>
      <c r="II248" s="51">
        <f t="shared" ref="II248" si="3774">+EH248+GI248</f>
        <v>0</v>
      </c>
      <c r="IJ248" s="51">
        <f t="shared" ref="IJ248" si="3775">+EI248+GJ248</f>
        <v>0</v>
      </c>
      <c r="IK248" s="51">
        <f t="shared" ref="IK248" si="3776">+EJ248+GK248</f>
        <v>0</v>
      </c>
      <c r="IL248" s="51">
        <f t="shared" ref="IL248" si="3777">+EK248+GL248</f>
        <v>0</v>
      </c>
      <c r="IM248" s="51">
        <f t="shared" ref="IM248" si="3778">+EL248+GM248</f>
        <v>0</v>
      </c>
      <c r="IN248" s="51">
        <f t="shared" ref="IN248" si="3779">+EM248+GN248</f>
        <v>0</v>
      </c>
      <c r="IO248" s="51">
        <f t="shared" ref="IO248" si="3780">+EN248+GO248</f>
        <v>0</v>
      </c>
      <c r="IP248" s="51">
        <f t="shared" ref="IP248" si="3781">+EO248+GP248</f>
        <v>0</v>
      </c>
      <c r="IQ248" s="51">
        <f t="shared" ref="IQ248" si="3782">+EP248+GQ248</f>
        <v>0</v>
      </c>
      <c r="IR248" s="51">
        <f>+EQ248+GR248</f>
        <v>144021</v>
      </c>
      <c r="IS248" s="51">
        <f t="shared" si="3747"/>
        <v>144021</v>
      </c>
      <c r="IT248" s="51">
        <f t="shared" si="3748"/>
        <v>144021</v>
      </c>
      <c r="IU248" s="51">
        <f t="shared" si="3721"/>
        <v>144021</v>
      </c>
      <c r="IV248" s="51">
        <f t="shared" si="3722"/>
        <v>144021</v>
      </c>
      <c r="IW248" s="51">
        <f t="shared" si="3655"/>
        <v>144021</v>
      </c>
      <c r="IX248" s="25">
        <f t="shared" si="3623"/>
        <v>144021</v>
      </c>
      <c r="IY248" s="25">
        <f t="shared" si="3751"/>
        <v>144021</v>
      </c>
      <c r="IZ248" s="25">
        <f t="shared" si="3752"/>
        <v>144021</v>
      </c>
      <c r="JA248" s="25">
        <f t="shared" si="3753"/>
        <v>144021</v>
      </c>
      <c r="JB248" s="25">
        <f t="shared" si="3656"/>
        <v>144021</v>
      </c>
      <c r="JC248" s="25">
        <f t="shared" si="3657"/>
        <v>144021</v>
      </c>
      <c r="JD248" s="25">
        <f t="shared" si="3035"/>
        <v>144239</v>
      </c>
      <c r="JE248" s="25">
        <f t="shared" si="3036"/>
        <v>150567</v>
      </c>
      <c r="JF248" s="25">
        <f t="shared" si="3756"/>
        <v>150567</v>
      </c>
      <c r="JG248" s="25">
        <f t="shared" si="3757"/>
        <v>150567</v>
      </c>
      <c r="JH248" s="25">
        <f t="shared" si="3754"/>
        <v>150567</v>
      </c>
      <c r="JI248" s="25">
        <f t="shared" si="3755"/>
        <v>150567</v>
      </c>
      <c r="JJ248" s="25">
        <f t="shared" si="3621"/>
        <v>150567</v>
      </c>
      <c r="JK248" s="25">
        <f t="shared" si="3622"/>
        <v>150567</v>
      </c>
      <c r="JL248" s="25">
        <f t="shared" si="3584"/>
        <v>150567</v>
      </c>
      <c r="JM248" s="25">
        <f t="shared" si="3585"/>
        <v>150567</v>
      </c>
      <c r="JN248" s="25">
        <f t="shared" si="3459"/>
        <v>150567</v>
      </c>
      <c r="JO248" s="25">
        <f t="shared" si="3460"/>
        <v>150567</v>
      </c>
      <c r="JP248" s="25">
        <f t="shared" si="3461"/>
        <v>150567</v>
      </c>
      <c r="JQ248" s="25">
        <f t="shared" si="3462"/>
        <v>157114</v>
      </c>
      <c r="JR248" s="25">
        <f t="shared" si="3463"/>
        <v>157114</v>
      </c>
      <c r="JS248" s="28">
        <f t="shared" si="2952"/>
        <v>153840.5</v>
      </c>
      <c r="JT248" s="30">
        <f t="shared" si="3587"/>
        <v>0</v>
      </c>
      <c r="JU248" s="30">
        <f t="shared" si="3588"/>
        <v>0</v>
      </c>
      <c r="JV248" s="30">
        <f t="shared" si="3589"/>
        <v>0</v>
      </c>
      <c r="JW248" s="30">
        <f t="shared" si="3590"/>
        <v>0</v>
      </c>
      <c r="JX248" s="30">
        <f t="shared" si="3591"/>
        <v>0</v>
      </c>
      <c r="JY248" s="30">
        <f t="shared" si="3592"/>
        <v>0</v>
      </c>
      <c r="JZ248" s="30">
        <f t="shared" si="3593"/>
        <v>0</v>
      </c>
      <c r="KA248" s="30">
        <f t="shared" si="3594"/>
        <v>0</v>
      </c>
      <c r="KB248" s="30">
        <f t="shared" si="3595"/>
        <v>0</v>
      </c>
      <c r="KC248" s="30">
        <f t="shared" si="3596"/>
        <v>0</v>
      </c>
      <c r="KD248" s="30">
        <f t="shared" si="3597"/>
        <v>0</v>
      </c>
      <c r="KE248" s="30">
        <f t="shared" si="3598"/>
        <v>0</v>
      </c>
      <c r="KF248" s="30">
        <f t="shared" si="3599"/>
        <v>0</v>
      </c>
      <c r="KG248" s="30">
        <f t="shared" si="3600"/>
        <v>0</v>
      </c>
      <c r="KH248" s="30">
        <f t="shared" si="3601"/>
        <v>0</v>
      </c>
      <c r="KI248" s="30">
        <f t="shared" si="3602"/>
        <v>0</v>
      </c>
      <c r="KJ248" s="30">
        <f t="shared" si="3603"/>
        <v>0</v>
      </c>
      <c r="KK248" s="30">
        <f t="shared" si="3604"/>
        <v>0</v>
      </c>
      <c r="KL248" s="30">
        <f t="shared" si="3605"/>
        <v>0</v>
      </c>
      <c r="KM248" s="30">
        <f t="shared" si="3606"/>
        <v>0</v>
      </c>
      <c r="KN248" s="30">
        <f t="shared" si="3607"/>
        <v>0</v>
      </c>
      <c r="KO248" s="30">
        <f t="shared" si="3608"/>
        <v>0</v>
      </c>
      <c r="KP248" s="30">
        <f t="shared" si="3609"/>
        <v>0</v>
      </c>
      <c r="KQ248" s="30">
        <f t="shared" si="3610"/>
        <v>0</v>
      </c>
      <c r="KR248" s="30">
        <f t="shared" si="3611"/>
        <v>0</v>
      </c>
      <c r="KS248" s="30">
        <f t="shared" si="3612"/>
        <v>219.87938931297711</v>
      </c>
      <c r="KT248" s="30">
        <f t="shared" si="3613"/>
        <v>219.87938931297711</v>
      </c>
      <c r="KU248" s="30">
        <f t="shared" si="3614"/>
        <v>219.87938931297711</v>
      </c>
      <c r="KV248" s="30">
        <f t="shared" si="3615"/>
        <v>219.87938931297711</v>
      </c>
      <c r="KW248" s="30">
        <f t="shared" si="3616"/>
        <v>219.87938931297711</v>
      </c>
      <c r="KX248" s="30">
        <f t="shared" si="3617"/>
        <v>219.87938931297711</v>
      </c>
      <c r="KY248" s="30">
        <f t="shared" si="3618"/>
        <v>219.87938931297711</v>
      </c>
      <c r="KZ248" s="30">
        <f t="shared" si="3619"/>
        <v>219.87938931297711</v>
      </c>
      <c r="LA248" s="30">
        <f t="shared" si="3620"/>
        <v>219.87938931297711</v>
      </c>
      <c r="LB248" s="30">
        <f t="shared" si="3620"/>
        <v>219.87938931297711</v>
      </c>
      <c r="LC248" s="30">
        <f t="shared" si="3620"/>
        <v>219.87938931297711</v>
      </c>
      <c r="LD248" s="30">
        <f t="shared" si="3620"/>
        <v>219.87938931297711</v>
      </c>
      <c r="LE248" s="30">
        <f t="shared" si="3749"/>
        <v>220.21221374045803</v>
      </c>
      <c r="LF248" s="30">
        <f t="shared" si="3749"/>
        <v>229.87328244274809</v>
      </c>
      <c r="LG248" s="30">
        <f t="shared" si="3749"/>
        <v>229.87328244274809</v>
      </c>
      <c r="LH248" s="30">
        <f t="shared" si="3749"/>
        <v>229.87328244274809</v>
      </c>
      <c r="LI248" s="30">
        <f t="shared" si="3749"/>
        <v>229.87328244274809</v>
      </c>
      <c r="LJ248" s="30">
        <f t="shared" si="3749"/>
        <v>229.87328244274809</v>
      </c>
      <c r="LK248" s="30">
        <f t="shared" si="3750"/>
        <v>229.87328244274809</v>
      </c>
      <c r="LL248" s="30">
        <f t="shared" si="3750"/>
        <v>229.87328244274809</v>
      </c>
      <c r="LM248" s="30">
        <f t="shared" si="3750"/>
        <v>229.87328244274809</v>
      </c>
      <c r="LN248" s="30">
        <f t="shared" si="3750"/>
        <v>229.87328244274809</v>
      </c>
      <c r="LO248" s="30">
        <f t="shared" si="3750"/>
        <v>229.87328244274809</v>
      </c>
      <c r="LP248" s="30">
        <f t="shared" si="3750"/>
        <v>229.87328244274809</v>
      </c>
      <c r="LQ248" s="30">
        <f t="shared" si="3750"/>
        <v>229.87328244274809</v>
      </c>
      <c r="LR248" s="30">
        <f t="shared" si="3750"/>
        <v>239.86870229007633</v>
      </c>
      <c r="LS248" s="30">
        <f t="shared" si="3750"/>
        <v>239.86870229007633</v>
      </c>
      <c r="LT248" s="69">
        <f t="shared" si="2953"/>
        <v>234.87099236641222</v>
      </c>
      <c r="LU248" s="40">
        <f t="shared" si="2954"/>
        <v>239.86870229007633</v>
      </c>
      <c r="LV248" s="40">
        <f t="shared" si="2955"/>
        <v>0</v>
      </c>
    </row>
    <row r="249" spans="1:334" x14ac:dyDescent="0.25">
      <c r="A249" s="21">
        <f t="shared" si="3034"/>
        <v>248</v>
      </c>
      <c r="B249" s="22" t="s">
        <v>150</v>
      </c>
      <c r="C249" s="21" t="s">
        <v>1300</v>
      </c>
      <c r="D249" s="22" t="s">
        <v>7</v>
      </c>
      <c r="E249" s="23" t="s">
        <v>1295</v>
      </c>
      <c r="F249" s="21" t="s">
        <v>1297</v>
      </c>
      <c r="G249" s="23" t="s">
        <v>1296</v>
      </c>
      <c r="H249" s="31" t="s">
        <v>290</v>
      </c>
      <c r="I249" s="21" t="s">
        <v>196</v>
      </c>
      <c r="J249" s="94">
        <v>42620</v>
      </c>
      <c r="K249" s="94">
        <v>44330</v>
      </c>
      <c r="L249" s="21" t="s">
        <v>275</v>
      </c>
      <c r="M249" s="51">
        <v>381</v>
      </c>
      <c r="N249" s="51">
        <v>636</v>
      </c>
      <c r="O249" s="26">
        <v>0.03</v>
      </c>
      <c r="P249" s="52"/>
      <c r="Q249" s="52"/>
      <c r="R249" s="52"/>
      <c r="S249" s="52"/>
      <c r="T249" s="51"/>
      <c r="U249" s="51"/>
      <c r="V249" s="51"/>
      <c r="W249" s="51"/>
      <c r="X249" s="51"/>
      <c r="Y249" s="51">
        <v>0</v>
      </c>
      <c r="Z249" s="51">
        <v>0</v>
      </c>
      <c r="AA249" s="51"/>
      <c r="AB249" s="51"/>
      <c r="AC249" s="51"/>
      <c r="AD249" s="51">
        <v>0</v>
      </c>
      <c r="AE249" s="51">
        <v>0</v>
      </c>
      <c r="AF249" s="51">
        <v>0</v>
      </c>
      <c r="AG249" s="51">
        <v>0</v>
      </c>
      <c r="AH249" s="51">
        <v>0</v>
      </c>
      <c r="AI249" s="51">
        <v>0</v>
      </c>
      <c r="AJ249" s="51">
        <v>0</v>
      </c>
      <c r="AK249" s="51">
        <v>0</v>
      </c>
      <c r="AL249" s="51">
        <v>0</v>
      </c>
      <c r="AM249" s="51">
        <v>0</v>
      </c>
      <c r="AN249" s="51">
        <v>0</v>
      </c>
      <c r="AO249" s="25">
        <v>0</v>
      </c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  <c r="AU249" s="25">
        <v>0</v>
      </c>
      <c r="AV249" s="25">
        <v>0</v>
      </c>
      <c r="AW249" s="25">
        <v>0</v>
      </c>
      <c r="AX249" s="25">
        <v>0</v>
      </c>
      <c r="AY249" s="25">
        <v>0</v>
      </c>
      <c r="AZ249" s="25">
        <v>0</v>
      </c>
      <c r="BA249" s="25">
        <v>0</v>
      </c>
      <c r="BB249" s="25">
        <v>0</v>
      </c>
      <c r="BC249" s="25">
        <v>0</v>
      </c>
      <c r="BD249" s="75">
        <v>0</v>
      </c>
      <c r="BE249" s="75">
        <v>1724228</v>
      </c>
      <c r="BF249" s="75">
        <v>1544039.32</v>
      </c>
      <c r="BG249" s="75">
        <v>1036300</v>
      </c>
      <c r="BH249" s="75">
        <v>1246303</v>
      </c>
      <c r="BI249" s="75">
        <v>1259959.58</v>
      </c>
      <c r="BJ249" s="75">
        <v>1376112.04</v>
      </c>
      <c r="BK249" s="75">
        <v>1858593.39</v>
      </c>
      <c r="BL249" s="75">
        <v>1541561.8</v>
      </c>
      <c r="BM249" s="75">
        <v>1966599.06</v>
      </c>
      <c r="BN249" s="75">
        <v>2431882.96</v>
      </c>
      <c r="BO249" s="75">
        <v>2639453.3199999998</v>
      </c>
      <c r="BP249" s="28">
        <f t="shared" si="2950"/>
        <v>2144874.2850000001</v>
      </c>
      <c r="BQ249" s="29">
        <f t="shared" si="3687"/>
        <v>0</v>
      </c>
      <c r="BR249" s="29">
        <f t="shared" si="3688"/>
        <v>0</v>
      </c>
      <c r="BS249" s="29">
        <f t="shared" si="3689"/>
        <v>0</v>
      </c>
      <c r="BT249" s="29">
        <f t="shared" si="3690"/>
        <v>0</v>
      </c>
      <c r="BU249" s="29">
        <f t="shared" si="3691"/>
        <v>0</v>
      </c>
      <c r="BV249" s="29">
        <f t="shared" si="3692"/>
        <v>0</v>
      </c>
      <c r="BW249" s="29">
        <f t="shared" si="3693"/>
        <v>0</v>
      </c>
      <c r="BX249" s="29">
        <f t="shared" si="3694"/>
        <v>0</v>
      </c>
      <c r="BY249" s="29">
        <f t="shared" si="3695"/>
        <v>0</v>
      </c>
      <c r="BZ249" s="29">
        <f t="shared" si="3696"/>
        <v>0</v>
      </c>
      <c r="CA249" s="29">
        <f t="shared" si="3697"/>
        <v>0</v>
      </c>
      <c r="CB249" s="29">
        <f t="shared" si="3698"/>
        <v>0</v>
      </c>
      <c r="CC249" s="29">
        <f t="shared" si="3699"/>
        <v>0</v>
      </c>
      <c r="CD249" s="29">
        <f t="shared" si="3700"/>
        <v>0</v>
      </c>
      <c r="CE249" s="29">
        <f t="shared" si="3701"/>
        <v>0</v>
      </c>
      <c r="CF249" s="29">
        <f t="shared" si="3702"/>
        <v>0</v>
      </c>
      <c r="CG249" s="29">
        <f t="shared" si="3703"/>
        <v>0</v>
      </c>
      <c r="CH249" s="29">
        <f t="shared" si="3704"/>
        <v>0</v>
      </c>
      <c r="CI249" s="29">
        <f t="shared" si="3705"/>
        <v>0</v>
      </c>
      <c r="CJ249" s="29">
        <f t="shared" si="3706"/>
        <v>0</v>
      </c>
      <c r="CK249" s="29">
        <f t="shared" si="3707"/>
        <v>0</v>
      </c>
      <c r="CL249" s="29">
        <f t="shared" si="3708"/>
        <v>0</v>
      </c>
      <c r="CM249" s="29">
        <f t="shared" si="3709"/>
        <v>0</v>
      </c>
      <c r="CN249" s="29">
        <f t="shared" si="3710"/>
        <v>0</v>
      </c>
      <c r="CO249" s="29">
        <f t="shared" si="3711"/>
        <v>0</v>
      </c>
      <c r="CP249" s="29">
        <f t="shared" si="3712"/>
        <v>0</v>
      </c>
      <c r="CQ249" s="29">
        <f t="shared" si="3713"/>
        <v>0</v>
      </c>
      <c r="CR249" s="29">
        <f t="shared" si="3658"/>
        <v>0</v>
      </c>
      <c r="CS249" s="29">
        <f t="shared" si="3658"/>
        <v>0</v>
      </c>
      <c r="CT249" s="29">
        <f t="shared" si="3658"/>
        <v>0</v>
      </c>
      <c r="CU249" s="29">
        <f t="shared" si="3658"/>
        <v>0</v>
      </c>
      <c r="CV249" s="29">
        <f t="shared" si="3658"/>
        <v>0</v>
      </c>
      <c r="CW249" s="29">
        <f t="shared" si="3658"/>
        <v>0</v>
      </c>
      <c r="CX249" s="29">
        <f t="shared" si="3658"/>
        <v>0</v>
      </c>
      <c r="CY249" s="29">
        <f t="shared" si="3658"/>
        <v>0</v>
      </c>
      <c r="CZ249" s="29">
        <f t="shared" si="3658"/>
        <v>0</v>
      </c>
      <c r="DA249" s="29">
        <f t="shared" si="3658"/>
        <v>0</v>
      </c>
      <c r="DB249" s="29">
        <f t="shared" si="3658"/>
        <v>0</v>
      </c>
      <c r="DC249" s="29">
        <f t="shared" si="3658"/>
        <v>0</v>
      </c>
      <c r="DD249" s="29">
        <f t="shared" si="3658"/>
        <v>0</v>
      </c>
      <c r="DE249" s="29">
        <f t="shared" si="3714"/>
        <v>0</v>
      </c>
      <c r="DF249" s="29">
        <f t="shared" si="3715"/>
        <v>4525.5328083989498</v>
      </c>
      <c r="DG249" s="29">
        <f t="shared" si="3716"/>
        <v>4052.5966404199476</v>
      </c>
      <c r="DH249" s="29">
        <f t="shared" si="3717"/>
        <v>2719.9475065616798</v>
      </c>
      <c r="DI249" s="29">
        <f t="shared" si="3718"/>
        <v>3271.1364829396325</v>
      </c>
      <c r="DJ249" s="29">
        <f t="shared" si="3719"/>
        <v>3306.9805249343835</v>
      </c>
      <c r="DK249" s="29">
        <f t="shared" si="3719"/>
        <v>3611.8426246719159</v>
      </c>
      <c r="DL249" s="29">
        <f t="shared" si="3719"/>
        <v>4878.1978740157474</v>
      </c>
      <c r="DM249" s="29">
        <f t="shared" si="3719"/>
        <v>4046.0939632545933</v>
      </c>
      <c r="DN249" s="29">
        <f t="shared" si="3659"/>
        <v>5161.6773228346456</v>
      </c>
      <c r="DO249" s="29">
        <f t="shared" si="3659"/>
        <v>6382.8949081364826</v>
      </c>
      <c r="DP249" s="29">
        <f t="shared" si="3659"/>
        <v>6927.6990026246713</v>
      </c>
      <c r="DQ249" s="105">
        <f t="shared" si="3720"/>
        <v>5629.5912992125986</v>
      </c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>
        <v>152640</v>
      </c>
      <c r="FH249" s="25">
        <v>152640</v>
      </c>
      <c r="FI249" s="25">
        <v>152640</v>
      </c>
      <c r="FJ249" s="25">
        <v>152640</v>
      </c>
      <c r="FK249" s="25">
        <v>152640</v>
      </c>
      <c r="FL249" s="25">
        <v>152640</v>
      </c>
      <c r="FM249" s="25">
        <v>152640</v>
      </c>
      <c r="FN249" s="25">
        <v>152640</v>
      </c>
      <c r="FO249" s="25">
        <v>152640</v>
      </c>
      <c r="FP249" s="25">
        <v>152640</v>
      </c>
      <c r="FQ249" s="75">
        <v>152640</v>
      </c>
      <c r="FR249" s="28">
        <f t="shared" si="2951"/>
        <v>152640</v>
      </c>
      <c r="FS249" s="51"/>
      <c r="FT249" s="51"/>
      <c r="FU249" s="51"/>
      <c r="FV249" s="51"/>
      <c r="FW249" s="51"/>
      <c r="FX249" s="51"/>
      <c r="FY249" s="51"/>
      <c r="FZ249" s="51"/>
      <c r="GA249" s="51"/>
      <c r="GB249" s="51"/>
      <c r="GC249" s="51"/>
      <c r="GD249" s="51"/>
      <c r="GE249" s="51"/>
      <c r="GF249" s="51"/>
      <c r="GG249" s="51"/>
      <c r="GH249" s="51"/>
      <c r="GI249" s="51"/>
      <c r="GJ249" s="51"/>
      <c r="GK249" s="51"/>
      <c r="GL249" s="51"/>
      <c r="GM249" s="51"/>
      <c r="GN249" s="51"/>
      <c r="GO249" s="51"/>
      <c r="GP249" s="51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75">
        <v>0</v>
      </c>
      <c r="HD249" s="75">
        <v>0</v>
      </c>
      <c r="HE249" s="75">
        <v>0</v>
      </c>
      <c r="HF249" s="75">
        <v>0</v>
      </c>
      <c r="HG249" s="75">
        <v>0</v>
      </c>
      <c r="HH249" s="75">
        <v>0</v>
      </c>
      <c r="HI249" s="75">
        <v>0</v>
      </c>
      <c r="HJ249" s="75">
        <v>0</v>
      </c>
      <c r="HK249" s="75">
        <v>0</v>
      </c>
      <c r="HL249" s="75">
        <v>0</v>
      </c>
      <c r="HM249" s="75">
        <v>0</v>
      </c>
      <c r="HN249" s="75">
        <v>0</v>
      </c>
      <c r="HO249" s="75">
        <v>0</v>
      </c>
      <c r="HP249" s="75">
        <v>0</v>
      </c>
      <c r="HQ249" s="75">
        <v>0</v>
      </c>
      <c r="HR249" s="75">
        <v>0</v>
      </c>
      <c r="HS249" s="51">
        <f t="shared" ref="HS249" si="3783">+DR249+FS249</f>
        <v>0</v>
      </c>
      <c r="HT249" s="51">
        <f t="shared" ref="HT249" si="3784">+DS249+FT249</f>
        <v>0</v>
      </c>
      <c r="HU249" s="51">
        <f t="shared" ref="HU249" si="3785">+DT249+FU249</f>
        <v>0</v>
      </c>
      <c r="HV249" s="51">
        <f t="shared" ref="HV249" si="3786">+DU249+FV249</f>
        <v>0</v>
      </c>
      <c r="HW249" s="51">
        <f t="shared" ref="HW249" si="3787">+DV249+FW249</f>
        <v>0</v>
      </c>
      <c r="HX249" s="51">
        <f t="shared" ref="HX249" si="3788">+DW249+FX249</f>
        <v>0</v>
      </c>
      <c r="HY249" s="51">
        <f t="shared" ref="HY249" si="3789">+DX249+FY249</f>
        <v>0</v>
      </c>
      <c r="HZ249" s="51">
        <f t="shared" ref="HZ249" si="3790">+DY249+FZ249</f>
        <v>0</v>
      </c>
      <c r="IA249" s="51">
        <f t="shared" ref="IA249" si="3791">+DZ249+GA249</f>
        <v>0</v>
      </c>
      <c r="IB249" s="51">
        <f t="shared" ref="IB249" si="3792">+EA249+GB249</f>
        <v>0</v>
      </c>
      <c r="IC249" s="51">
        <f t="shared" ref="IC249" si="3793">+EB249+GC249</f>
        <v>0</v>
      </c>
      <c r="ID249" s="51">
        <f t="shared" ref="ID249" si="3794">+EC249+GD249</f>
        <v>0</v>
      </c>
      <c r="IE249" s="51">
        <f t="shared" ref="IE249" si="3795">+ED249+GE249</f>
        <v>0</v>
      </c>
      <c r="IF249" s="51">
        <f t="shared" ref="IF249" si="3796">+EE249+GF249</f>
        <v>0</v>
      </c>
      <c r="IG249" s="51">
        <f t="shared" ref="IG249" si="3797">+EF249+GG249</f>
        <v>0</v>
      </c>
      <c r="IH249" s="51">
        <f t="shared" ref="IH249" si="3798">+EG249+GH249</f>
        <v>0</v>
      </c>
      <c r="II249" s="51">
        <f t="shared" ref="II249" si="3799">+EH249+GI249</f>
        <v>0</v>
      </c>
      <c r="IJ249" s="51">
        <f t="shared" ref="IJ249" si="3800">+EI249+GJ249</f>
        <v>0</v>
      </c>
      <c r="IK249" s="51">
        <f t="shared" ref="IK249" si="3801">+EJ249+GK249</f>
        <v>0</v>
      </c>
      <c r="IL249" s="51">
        <f t="shared" ref="IL249" si="3802">+EK249+GL249</f>
        <v>0</v>
      </c>
      <c r="IM249" s="51">
        <f t="shared" ref="IM249" si="3803">+EL249+GM249</f>
        <v>0</v>
      </c>
      <c r="IN249" s="51">
        <f t="shared" ref="IN249" si="3804">+EM249+GN249</f>
        <v>0</v>
      </c>
      <c r="IO249" s="51">
        <f t="shared" ref="IO249" si="3805">+EN249+GO249</f>
        <v>0</v>
      </c>
      <c r="IP249" s="51">
        <f t="shared" ref="IP249" si="3806">+EO249+GP249</f>
        <v>0</v>
      </c>
      <c r="IQ249" s="51">
        <f t="shared" ref="IQ249" si="3807">+EP249+GQ249</f>
        <v>0</v>
      </c>
      <c r="IR249" s="51">
        <f>+EQ249+GR249</f>
        <v>0</v>
      </c>
      <c r="IS249" s="51">
        <f t="shared" ref="IS249" si="3808">+ER249+GS249</f>
        <v>0</v>
      </c>
      <c r="IT249" s="51">
        <f t="shared" ref="IT249" si="3809">+ES249+GT249</f>
        <v>0</v>
      </c>
      <c r="IU249" s="51">
        <f t="shared" ref="IU249" si="3810">+ET249+GU249</f>
        <v>0</v>
      </c>
      <c r="IV249" s="51">
        <f t="shared" ref="IV249" si="3811">+EU249+GV249</f>
        <v>0</v>
      </c>
      <c r="IW249" s="51">
        <f t="shared" ref="IW249" si="3812">+EV249+GW249</f>
        <v>0</v>
      </c>
      <c r="IX249" s="25">
        <f t="shared" ref="IX249" si="3813">+EW249+GX249</f>
        <v>0</v>
      </c>
      <c r="IY249" s="25">
        <f t="shared" ref="IY249" si="3814">+EX249+GY249</f>
        <v>0</v>
      </c>
      <c r="IZ249" s="25">
        <f t="shared" ref="IZ249" si="3815">+EY249+GZ249</f>
        <v>0</v>
      </c>
      <c r="JA249" s="25">
        <f t="shared" ref="JA249" si="3816">+EZ249+HA249</f>
        <v>0</v>
      </c>
      <c r="JB249" s="25">
        <f t="shared" ref="JB249" si="3817">+FA249+HB249</f>
        <v>0</v>
      </c>
      <c r="JC249" s="25">
        <f t="shared" ref="JC249" si="3818">+FB249+HC249</f>
        <v>0</v>
      </c>
      <c r="JD249" s="25">
        <f t="shared" ref="JD249" si="3819">+FC249+HD249</f>
        <v>0</v>
      </c>
      <c r="JE249" s="25">
        <f t="shared" ref="JE249" si="3820">+FD249+HE249</f>
        <v>0</v>
      </c>
      <c r="JF249" s="25">
        <f t="shared" ref="JF249" si="3821">+FE249+HF249</f>
        <v>0</v>
      </c>
      <c r="JG249" s="25">
        <f t="shared" ref="JG249" si="3822">+FF249+HG249</f>
        <v>0</v>
      </c>
      <c r="JH249" s="25">
        <f t="shared" si="3754"/>
        <v>152640</v>
      </c>
      <c r="JI249" s="25">
        <f t="shared" si="3755"/>
        <v>152640</v>
      </c>
      <c r="JJ249" s="25">
        <f t="shared" si="3621"/>
        <v>152640</v>
      </c>
      <c r="JK249" s="25">
        <f t="shared" si="3622"/>
        <v>152640</v>
      </c>
      <c r="JL249" s="25">
        <f t="shared" si="3584"/>
        <v>152640</v>
      </c>
      <c r="JM249" s="25">
        <f t="shared" si="3585"/>
        <v>152640</v>
      </c>
      <c r="JN249" s="25">
        <f t="shared" si="3459"/>
        <v>152640</v>
      </c>
      <c r="JO249" s="25">
        <f t="shared" si="3460"/>
        <v>152640</v>
      </c>
      <c r="JP249" s="25">
        <f t="shared" ref="JP249:JP280" si="3823">+FO249+HP249</f>
        <v>152640</v>
      </c>
      <c r="JQ249" s="25">
        <f t="shared" ref="JQ249:JQ280" si="3824">+FP249+HQ249</f>
        <v>152640</v>
      </c>
      <c r="JR249" s="25">
        <f t="shared" ref="JR249:JR280" si="3825">+FQ249+HR249</f>
        <v>152640</v>
      </c>
      <c r="JS249" s="28">
        <f t="shared" si="2952"/>
        <v>152640</v>
      </c>
      <c r="JT249" s="30">
        <f t="shared" ref="JT249" si="3826">+HS249/$N249</f>
        <v>0</v>
      </c>
      <c r="JU249" s="30">
        <f t="shared" ref="JU249" si="3827">+HT249/$N249</f>
        <v>0</v>
      </c>
      <c r="JV249" s="30">
        <f t="shared" ref="JV249" si="3828">+HU249/$N249</f>
        <v>0</v>
      </c>
      <c r="JW249" s="30">
        <f t="shared" ref="JW249" si="3829">+HV249/$N249</f>
        <v>0</v>
      </c>
      <c r="JX249" s="30">
        <f t="shared" ref="JX249" si="3830">+HW249/$N249</f>
        <v>0</v>
      </c>
      <c r="JY249" s="30">
        <f t="shared" ref="JY249" si="3831">+HX249/$N249</f>
        <v>0</v>
      </c>
      <c r="JZ249" s="30">
        <f t="shared" ref="JZ249" si="3832">+HY249/$N249</f>
        <v>0</v>
      </c>
      <c r="KA249" s="30">
        <f t="shared" ref="KA249" si="3833">+HZ249/$N249</f>
        <v>0</v>
      </c>
      <c r="KB249" s="30">
        <f t="shared" ref="KB249" si="3834">+IA249/$N249</f>
        <v>0</v>
      </c>
      <c r="KC249" s="30">
        <f t="shared" ref="KC249" si="3835">+IB249/$N249</f>
        <v>0</v>
      </c>
      <c r="KD249" s="30">
        <f t="shared" ref="KD249" si="3836">+IC249/$N249</f>
        <v>0</v>
      </c>
      <c r="KE249" s="30">
        <f t="shared" ref="KE249" si="3837">+ID249/$N249</f>
        <v>0</v>
      </c>
      <c r="KF249" s="30">
        <f t="shared" ref="KF249" si="3838">+IE249/$N249</f>
        <v>0</v>
      </c>
      <c r="KG249" s="30">
        <f t="shared" ref="KG249" si="3839">+IF249/$N249</f>
        <v>0</v>
      </c>
      <c r="KH249" s="30">
        <f t="shared" ref="KH249" si="3840">+IG249/$N249</f>
        <v>0</v>
      </c>
      <c r="KI249" s="30">
        <f t="shared" ref="KI249" si="3841">+IH249/$N249</f>
        <v>0</v>
      </c>
      <c r="KJ249" s="30">
        <f t="shared" ref="KJ249" si="3842">+II249/$N249</f>
        <v>0</v>
      </c>
      <c r="KK249" s="30">
        <f t="shared" ref="KK249" si="3843">+IJ249/$N249</f>
        <v>0</v>
      </c>
      <c r="KL249" s="30">
        <f t="shared" ref="KL249" si="3844">+IK249/$N249</f>
        <v>0</v>
      </c>
      <c r="KM249" s="30">
        <f t="shared" ref="KM249" si="3845">+IL249/$N249</f>
        <v>0</v>
      </c>
      <c r="KN249" s="30">
        <f t="shared" ref="KN249" si="3846">+IM249/$N249</f>
        <v>0</v>
      </c>
      <c r="KO249" s="30">
        <f t="shared" ref="KO249" si="3847">+IN249/$N249</f>
        <v>0</v>
      </c>
      <c r="KP249" s="30">
        <f t="shared" ref="KP249" si="3848">+IO249/$N249</f>
        <v>0</v>
      </c>
      <c r="KQ249" s="30">
        <f t="shared" ref="KQ249" si="3849">+IP249/$N249</f>
        <v>0</v>
      </c>
      <c r="KR249" s="30">
        <f t="shared" ref="KR249" si="3850">+IQ249/$N249</f>
        <v>0</v>
      </c>
      <c r="KS249" s="30">
        <f t="shared" ref="KS249" si="3851">+IR249/$N249</f>
        <v>0</v>
      </c>
      <c r="KT249" s="30">
        <f t="shared" ref="KT249" si="3852">+IS249/$N249</f>
        <v>0</v>
      </c>
      <c r="KU249" s="30">
        <f t="shared" ref="KU249" si="3853">+IT249/$N249</f>
        <v>0</v>
      </c>
      <c r="KV249" s="30">
        <f t="shared" ref="KV249" si="3854">+IU249/$N249</f>
        <v>0</v>
      </c>
      <c r="KW249" s="30">
        <f t="shared" ref="KW249" si="3855">+IV249/$N249</f>
        <v>0</v>
      </c>
      <c r="KX249" s="30">
        <f t="shared" ref="KX249" si="3856">+IW249/$N249</f>
        <v>0</v>
      </c>
      <c r="KY249" s="30">
        <f t="shared" ref="KY249" si="3857">+IX249/$N249</f>
        <v>0</v>
      </c>
      <c r="KZ249" s="30">
        <f t="shared" ref="KZ249:LD249" si="3858">+IY249/$N249</f>
        <v>0</v>
      </c>
      <c r="LA249" s="30">
        <f t="shared" si="3858"/>
        <v>0</v>
      </c>
      <c r="LB249" s="30">
        <f t="shared" si="3858"/>
        <v>0</v>
      </c>
      <c r="LC249" s="30">
        <f t="shared" si="3858"/>
        <v>0</v>
      </c>
      <c r="LD249" s="30">
        <f t="shared" si="3858"/>
        <v>0</v>
      </c>
      <c r="LE249" s="30">
        <f t="shared" ref="LE249" si="3859">+JD249/$N249</f>
        <v>0</v>
      </c>
      <c r="LF249" s="30">
        <f t="shared" ref="LF249" si="3860">+JE249/$N249</f>
        <v>0</v>
      </c>
      <c r="LG249" s="30">
        <f t="shared" ref="LG249" si="3861">+JF249/$N249</f>
        <v>0</v>
      </c>
      <c r="LH249" s="30">
        <f t="shared" ref="LH249" si="3862">+JG249/$N249</f>
        <v>0</v>
      </c>
      <c r="LI249" s="30">
        <f t="shared" ref="LI249:LS249" si="3863">+JH249/$N249</f>
        <v>240</v>
      </c>
      <c r="LJ249" s="30">
        <f t="shared" si="3863"/>
        <v>240</v>
      </c>
      <c r="LK249" s="30">
        <f t="shared" si="3863"/>
        <v>240</v>
      </c>
      <c r="LL249" s="30">
        <f t="shared" si="3863"/>
        <v>240</v>
      </c>
      <c r="LM249" s="30">
        <f t="shared" si="3863"/>
        <v>240</v>
      </c>
      <c r="LN249" s="30">
        <f t="shared" si="3863"/>
        <v>240</v>
      </c>
      <c r="LO249" s="30">
        <f t="shared" si="3863"/>
        <v>240</v>
      </c>
      <c r="LP249" s="30">
        <f t="shared" si="3863"/>
        <v>240</v>
      </c>
      <c r="LQ249" s="30">
        <f t="shared" si="3863"/>
        <v>240</v>
      </c>
      <c r="LR249" s="30">
        <f t="shared" si="3863"/>
        <v>240</v>
      </c>
      <c r="LS249" s="30">
        <f t="shared" si="3863"/>
        <v>240</v>
      </c>
      <c r="LT249" s="69">
        <f t="shared" si="2953"/>
        <v>240</v>
      </c>
      <c r="LU249" s="40">
        <f t="shared" si="2954"/>
        <v>240</v>
      </c>
      <c r="LV249" s="40">
        <f t="shared" si="2955"/>
        <v>0</v>
      </c>
    </row>
    <row r="250" spans="1:334" x14ac:dyDescent="0.25">
      <c r="A250" s="21">
        <f t="shared" si="3034"/>
        <v>249</v>
      </c>
      <c r="B250" s="22" t="s">
        <v>150</v>
      </c>
      <c r="C250" s="21" t="s">
        <v>659</v>
      </c>
      <c r="D250" s="22" t="s">
        <v>7</v>
      </c>
      <c r="E250" s="23" t="s">
        <v>960</v>
      </c>
      <c r="F250" s="21" t="s">
        <v>1208</v>
      </c>
      <c r="G250" s="23" t="s">
        <v>160</v>
      </c>
      <c r="H250" s="24" t="s">
        <v>1509</v>
      </c>
      <c r="I250" s="21" t="s">
        <v>196</v>
      </c>
      <c r="J250" s="94">
        <v>41297</v>
      </c>
      <c r="K250" s="94">
        <v>43000</v>
      </c>
      <c r="L250" s="21" t="s">
        <v>275</v>
      </c>
      <c r="M250" s="51">
        <v>392</v>
      </c>
      <c r="N250" s="51">
        <v>655</v>
      </c>
      <c r="O250" s="26">
        <v>0.12</v>
      </c>
      <c r="P250" s="52">
        <v>296997.06</v>
      </c>
      <c r="Q250" s="52">
        <v>368960.52000000008</v>
      </c>
      <c r="R250" s="52">
        <v>306872</v>
      </c>
      <c r="S250" s="52">
        <v>284672.14</v>
      </c>
      <c r="T250" s="51">
        <v>281817.56</v>
      </c>
      <c r="U250" s="51">
        <v>429197.00000000012</v>
      </c>
      <c r="V250" s="51">
        <v>333575.28999999992</v>
      </c>
      <c r="W250" s="51">
        <v>257140.46</v>
      </c>
      <c r="X250" s="51">
        <v>318569.73999999993</v>
      </c>
      <c r="Y250" s="51">
        <v>213512</v>
      </c>
      <c r="Z250" s="51">
        <v>107401.9</v>
      </c>
      <c r="AA250" s="51">
        <v>166219.99</v>
      </c>
      <c r="AB250" s="51">
        <v>229397.83</v>
      </c>
      <c r="AC250" s="51">
        <v>231524.11000000002</v>
      </c>
      <c r="AD250" s="51">
        <v>238917</v>
      </c>
      <c r="AE250" s="51">
        <v>223093.42</v>
      </c>
      <c r="AF250" s="51">
        <v>241861.01</v>
      </c>
      <c r="AG250" s="51">
        <v>147952</v>
      </c>
      <c r="AH250" s="51">
        <v>198373</v>
      </c>
      <c r="AI250" s="51">
        <v>195822</v>
      </c>
      <c r="AJ250" s="51">
        <v>244822</v>
      </c>
      <c r="AK250" s="51">
        <v>254890</v>
      </c>
      <c r="AL250" s="51">
        <v>190564.09</v>
      </c>
      <c r="AM250" s="51">
        <v>159524.63</v>
      </c>
      <c r="AN250" s="51">
        <v>191043.34</v>
      </c>
      <c r="AO250" s="51">
        <v>312479</v>
      </c>
      <c r="AP250" s="51">
        <v>210208.1</v>
      </c>
      <c r="AQ250" s="51">
        <v>246486.82</v>
      </c>
      <c r="AR250" s="51">
        <v>191777.02</v>
      </c>
      <c r="AS250" s="51">
        <v>194501.25</v>
      </c>
      <c r="AT250" s="51">
        <v>193962.82</v>
      </c>
      <c r="AU250" s="25">
        <v>210701.29759560581</v>
      </c>
      <c r="AV250" s="25">
        <v>182255</v>
      </c>
      <c r="AW250" s="25">
        <v>314958.05</v>
      </c>
      <c r="AX250" s="25">
        <v>322959.88392155996</v>
      </c>
      <c r="AY250" s="25">
        <v>327132.49224095995</v>
      </c>
      <c r="AZ250" s="25">
        <v>262850.84000000003</v>
      </c>
      <c r="BA250" s="25">
        <v>323703.29004734766</v>
      </c>
      <c r="BB250" s="25">
        <v>252209</v>
      </c>
      <c r="BC250" s="25">
        <v>271914.71000000002</v>
      </c>
      <c r="BD250" s="75">
        <v>283614.58</v>
      </c>
      <c r="BE250" s="75">
        <v>277925</v>
      </c>
      <c r="BF250" s="75">
        <v>244343.35</v>
      </c>
      <c r="BG250" s="75">
        <v>210524.42</v>
      </c>
      <c r="BH250" s="75">
        <v>225995</v>
      </c>
      <c r="BI250" s="75">
        <v>247297.15</v>
      </c>
      <c r="BJ250" s="75">
        <v>253358</v>
      </c>
      <c r="BK250" s="75">
        <v>226308.62</v>
      </c>
      <c r="BL250" s="75">
        <v>179566.49</v>
      </c>
      <c r="BM250" s="75">
        <v>158996.15</v>
      </c>
      <c r="BN250" s="75">
        <v>126279</v>
      </c>
      <c r="BO250" s="75">
        <v>210578.38</v>
      </c>
      <c r="BP250" s="28">
        <f t="shared" si="2950"/>
        <v>168855.005</v>
      </c>
      <c r="BQ250" s="29">
        <f t="shared" si="3687"/>
        <v>757.64556122448982</v>
      </c>
      <c r="BR250" s="29">
        <f t="shared" si="3688"/>
        <v>941.22581632653078</v>
      </c>
      <c r="BS250" s="29">
        <f t="shared" si="3689"/>
        <v>782.83673469387759</v>
      </c>
      <c r="BT250" s="29">
        <f t="shared" si="3690"/>
        <v>726.2044387755102</v>
      </c>
      <c r="BU250" s="29">
        <f t="shared" si="3691"/>
        <v>718.92234693877549</v>
      </c>
      <c r="BV250" s="29">
        <f t="shared" si="3692"/>
        <v>1094.8903061224494</v>
      </c>
      <c r="BW250" s="29">
        <f t="shared" si="3693"/>
        <v>850.95737244897941</v>
      </c>
      <c r="BX250" s="29">
        <f t="shared" si="3694"/>
        <v>655.97056122448976</v>
      </c>
      <c r="BY250" s="29">
        <f t="shared" si="3695"/>
        <v>812.6779081632651</v>
      </c>
      <c r="BZ250" s="29">
        <f t="shared" si="3696"/>
        <v>544.67346938775506</v>
      </c>
      <c r="CA250" s="29">
        <f t="shared" si="3697"/>
        <v>273.98443877551017</v>
      </c>
      <c r="CB250" s="29">
        <f t="shared" si="3698"/>
        <v>424.03058673469383</v>
      </c>
      <c r="CC250" s="29">
        <f t="shared" si="3699"/>
        <v>585.19854591836736</v>
      </c>
      <c r="CD250" s="29">
        <f t="shared" si="3700"/>
        <v>590.62272959183679</v>
      </c>
      <c r="CE250" s="29">
        <f t="shared" si="3701"/>
        <v>609.48214285714289</v>
      </c>
      <c r="CF250" s="29">
        <f t="shared" si="3702"/>
        <v>569.11586734693878</v>
      </c>
      <c r="CG250" s="29">
        <f t="shared" si="3703"/>
        <v>616.99237244897961</v>
      </c>
      <c r="CH250" s="29">
        <f t="shared" si="3704"/>
        <v>377.42857142857144</v>
      </c>
      <c r="CI250" s="29">
        <f t="shared" si="3705"/>
        <v>506.05357142857144</v>
      </c>
      <c r="CJ250" s="29">
        <f t="shared" si="3706"/>
        <v>499.54591836734693</v>
      </c>
      <c r="CK250" s="29">
        <f t="shared" si="3707"/>
        <v>624.54591836734699</v>
      </c>
      <c r="CL250" s="29">
        <f t="shared" si="3708"/>
        <v>650.2295918367347</v>
      </c>
      <c r="CM250" s="29">
        <f t="shared" si="3709"/>
        <v>486.13288265306119</v>
      </c>
      <c r="CN250" s="29">
        <f t="shared" si="3710"/>
        <v>406.9505867346939</v>
      </c>
      <c r="CO250" s="29">
        <f t="shared" si="3711"/>
        <v>487.35545918367347</v>
      </c>
      <c r="CP250" s="29">
        <f t="shared" si="3712"/>
        <v>797.14030612244903</v>
      </c>
      <c r="CQ250" s="29">
        <f t="shared" si="3713"/>
        <v>536.24515306122453</v>
      </c>
      <c r="CR250" s="29">
        <f t="shared" si="3658"/>
        <v>628.79290816326534</v>
      </c>
      <c r="CS250" s="29">
        <f t="shared" si="3658"/>
        <v>489.22709183673464</v>
      </c>
      <c r="CT250" s="29">
        <f t="shared" si="3658"/>
        <v>496.1766581632653</v>
      </c>
      <c r="CU250" s="29">
        <f t="shared" si="3658"/>
        <v>494.80311224489799</v>
      </c>
      <c r="CV250" s="29">
        <f t="shared" si="3658"/>
        <v>537.50331019287194</v>
      </c>
      <c r="CW250" s="29">
        <f t="shared" si="3658"/>
        <v>464.9362244897959</v>
      </c>
      <c r="CX250" s="29">
        <f t="shared" si="3658"/>
        <v>803.46441326530612</v>
      </c>
      <c r="CY250" s="29">
        <f t="shared" si="3658"/>
        <v>823.87725490193861</v>
      </c>
      <c r="CZ250" s="29">
        <f t="shared" si="3658"/>
        <v>834.52166387999989</v>
      </c>
      <c r="DA250" s="29">
        <f t="shared" si="3658"/>
        <v>670.53785714285721</v>
      </c>
      <c r="DB250" s="29">
        <f t="shared" si="3658"/>
        <v>825.77369910037669</v>
      </c>
      <c r="DC250" s="29">
        <f t="shared" si="3658"/>
        <v>643.39030612244903</v>
      </c>
      <c r="DD250" s="29">
        <f t="shared" si="3658"/>
        <v>693.65997448979601</v>
      </c>
      <c r="DE250" s="29">
        <f t="shared" si="3714"/>
        <v>723.50658163265314</v>
      </c>
      <c r="DF250" s="29">
        <f t="shared" si="3715"/>
        <v>708.99234693877554</v>
      </c>
      <c r="DG250" s="29">
        <f t="shared" si="3716"/>
        <v>623.32487244897959</v>
      </c>
      <c r="DH250" s="29">
        <f t="shared" si="3717"/>
        <v>537.05209183673469</v>
      </c>
      <c r="DI250" s="29">
        <f t="shared" si="3718"/>
        <v>576.51785714285711</v>
      </c>
      <c r="DJ250" s="29">
        <f t="shared" si="3719"/>
        <v>630.86007653061222</v>
      </c>
      <c r="DK250" s="29">
        <f t="shared" si="3719"/>
        <v>646.32142857142856</v>
      </c>
      <c r="DL250" s="29">
        <f t="shared" si="3719"/>
        <v>577.31790816326532</v>
      </c>
      <c r="DM250" s="29">
        <f t="shared" si="3719"/>
        <v>458.07778061224485</v>
      </c>
      <c r="DN250" s="29">
        <f t="shared" ref="DN250:DP301" si="3864">+BM250/$M250</f>
        <v>405.60242346938776</v>
      </c>
      <c r="DO250" s="29">
        <f t="shared" si="3864"/>
        <v>322.14030612244898</v>
      </c>
      <c r="DP250" s="29">
        <f t="shared" si="3864"/>
        <v>537.18974489795914</v>
      </c>
      <c r="DQ250" s="105">
        <f t="shared" si="3720"/>
        <v>430.75256377551023</v>
      </c>
      <c r="DR250" s="51">
        <v>72050</v>
      </c>
      <c r="DS250" s="51">
        <v>72050</v>
      </c>
      <c r="DT250" s="51">
        <v>72050</v>
      </c>
      <c r="DU250" s="51">
        <v>72050</v>
      </c>
      <c r="DV250" s="51">
        <v>72050</v>
      </c>
      <c r="DW250" s="51">
        <v>72050</v>
      </c>
      <c r="DX250" s="51">
        <v>72050</v>
      </c>
      <c r="DY250" s="51">
        <v>72050</v>
      </c>
      <c r="DZ250" s="51">
        <v>72050</v>
      </c>
      <c r="EA250" s="51">
        <v>73797</v>
      </c>
      <c r="EB250" s="51">
        <v>78600</v>
      </c>
      <c r="EC250" s="51">
        <v>78600</v>
      </c>
      <c r="ED250" s="51">
        <v>78600</v>
      </c>
      <c r="EE250" s="51">
        <v>78600</v>
      </c>
      <c r="EF250" s="51">
        <v>78600</v>
      </c>
      <c r="EG250" s="51">
        <v>78600</v>
      </c>
      <c r="EH250" s="51">
        <v>78600</v>
      </c>
      <c r="EI250" s="51">
        <v>78600</v>
      </c>
      <c r="EJ250" s="51">
        <v>78600</v>
      </c>
      <c r="EK250" s="51">
        <v>78600</v>
      </c>
      <c r="EL250" s="51">
        <v>78600</v>
      </c>
      <c r="EM250" s="51">
        <v>80347</v>
      </c>
      <c r="EN250" s="51">
        <v>85150</v>
      </c>
      <c r="EO250" s="51">
        <v>85150</v>
      </c>
      <c r="EP250" s="51">
        <v>85150</v>
      </c>
      <c r="EQ250" s="51">
        <v>85150</v>
      </c>
      <c r="ER250" s="51">
        <v>85150</v>
      </c>
      <c r="ES250" s="25">
        <v>85150</v>
      </c>
      <c r="ET250" s="25">
        <v>85150</v>
      </c>
      <c r="EU250" s="25">
        <v>85150</v>
      </c>
      <c r="EV250" s="25">
        <v>85150</v>
      </c>
      <c r="EW250" s="25">
        <v>85150</v>
      </c>
      <c r="EX250" s="25">
        <v>85150</v>
      </c>
      <c r="EY250" s="25">
        <v>88556</v>
      </c>
      <c r="EZ250" s="25">
        <v>97923</v>
      </c>
      <c r="FA250" s="25">
        <v>97923</v>
      </c>
      <c r="FB250" s="25">
        <v>97923</v>
      </c>
      <c r="FC250" s="25">
        <v>97923</v>
      </c>
      <c r="FD250" s="25">
        <v>97923</v>
      </c>
      <c r="FE250" s="25">
        <v>97923</v>
      </c>
      <c r="FF250" s="25">
        <v>97923</v>
      </c>
      <c r="FG250" s="25">
        <v>97923</v>
      </c>
      <c r="FH250" s="25">
        <v>97923</v>
      </c>
      <c r="FI250" s="25">
        <v>97923</v>
      </c>
      <c r="FJ250" s="25">
        <v>97923</v>
      </c>
      <c r="FK250" s="25">
        <v>97923</v>
      </c>
      <c r="FL250" s="25">
        <v>97923</v>
      </c>
      <c r="FM250" s="25">
        <v>97923</v>
      </c>
      <c r="FN250" s="25">
        <v>97923</v>
      </c>
      <c r="FO250" s="25">
        <v>97923</v>
      </c>
      <c r="FP250" s="25">
        <v>97923</v>
      </c>
      <c r="FQ250" s="75">
        <v>97923</v>
      </c>
      <c r="FR250" s="28">
        <f t="shared" si="2951"/>
        <v>97923</v>
      </c>
      <c r="FS250" s="51">
        <v>0</v>
      </c>
      <c r="FT250" s="51">
        <v>0</v>
      </c>
      <c r="FU250" s="51">
        <v>0</v>
      </c>
      <c r="FV250" s="51">
        <v>0</v>
      </c>
      <c r="FW250" s="51">
        <v>0</v>
      </c>
      <c r="FX250" s="51">
        <v>0</v>
      </c>
      <c r="FY250" s="51">
        <v>0</v>
      </c>
      <c r="FZ250" s="51">
        <v>0</v>
      </c>
      <c r="GA250" s="51">
        <v>0</v>
      </c>
      <c r="GB250" s="51">
        <v>0</v>
      </c>
      <c r="GC250" s="51">
        <v>0</v>
      </c>
      <c r="GD250" s="51">
        <v>0</v>
      </c>
      <c r="GE250" s="51">
        <v>0</v>
      </c>
      <c r="GF250" s="51">
        <v>0</v>
      </c>
      <c r="GG250" s="51">
        <v>0</v>
      </c>
      <c r="GH250" s="51">
        <v>0</v>
      </c>
      <c r="GI250" s="51">
        <v>0</v>
      </c>
      <c r="GJ250" s="51">
        <v>0</v>
      </c>
      <c r="GK250" s="51">
        <v>0</v>
      </c>
      <c r="GL250" s="51">
        <v>0</v>
      </c>
      <c r="GM250" s="51">
        <v>0</v>
      </c>
      <c r="GN250" s="51">
        <v>0</v>
      </c>
      <c r="GO250" s="51">
        <v>0</v>
      </c>
      <c r="GP250" s="51">
        <v>0</v>
      </c>
      <c r="GQ250" s="25">
        <v>0</v>
      </c>
      <c r="GR250" s="25">
        <v>0</v>
      </c>
      <c r="GS250" s="25">
        <v>0</v>
      </c>
      <c r="GT250" s="25">
        <v>0</v>
      </c>
      <c r="GU250" s="25">
        <v>0</v>
      </c>
      <c r="GV250" s="25">
        <v>0</v>
      </c>
      <c r="GW250" s="25">
        <v>0</v>
      </c>
      <c r="GX250" s="25">
        <v>0</v>
      </c>
      <c r="GY250" s="25">
        <v>0</v>
      </c>
      <c r="GZ250" s="25">
        <v>0</v>
      </c>
      <c r="HA250" s="25">
        <v>0</v>
      </c>
      <c r="HB250" s="25">
        <v>0</v>
      </c>
      <c r="HC250" s="75">
        <v>0</v>
      </c>
      <c r="HD250" s="75">
        <v>0</v>
      </c>
      <c r="HE250" s="75">
        <v>0</v>
      </c>
      <c r="HF250" s="75">
        <v>0</v>
      </c>
      <c r="HG250" s="75">
        <v>0</v>
      </c>
      <c r="HH250" s="75">
        <v>0</v>
      </c>
      <c r="HI250" s="75">
        <v>0</v>
      </c>
      <c r="HJ250" s="75">
        <v>0</v>
      </c>
      <c r="HK250" s="75">
        <v>0</v>
      </c>
      <c r="HL250" s="75">
        <v>0</v>
      </c>
      <c r="HM250" s="75">
        <v>0</v>
      </c>
      <c r="HN250" s="75">
        <v>0</v>
      </c>
      <c r="HO250" s="75">
        <v>0</v>
      </c>
      <c r="HP250" s="75">
        <v>0</v>
      </c>
      <c r="HQ250" s="75">
        <v>0</v>
      </c>
      <c r="HR250" s="75">
        <v>0</v>
      </c>
      <c r="HS250" s="51">
        <f t="shared" si="3723"/>
        <v>72050</v>
      </c>
      <c r="HT250" s="51">
        <f t="shared" si="3724"/>
        <v>72050</v>
      </c>
      <c r="HU250" s="51">
        <f t="shared" si="3725"/>
        <v>72050</v>
      </c>
      <c r="HV250" s="51">
        <f t="shared" si="3726"/>
        <v>72050</v>
      </c>
      <c r="HW250" s="51">
        <f t="shared" si="3727"/>
        <v>72050</v>
      </c>
      <c r="HX250" s="51">
        <f t="shared" si="3728"/>
        <v>72050</v>
      </c>
      <c r="HY250" s="51">
        <f t="shared" si="3729"/>
        <v>72050</v>
      </c>
      <c r="HZ250" s="51">
        <f t="shared" si="3730"/>
        <v>72050</v>
      </c>
      <c r="IA250" s="51">
        <f t="shared" si="3731"/>
        <v>72050</v>
      </c>
      <c r="IB250" s="51">
        <f t="shared" si="3732"/>
        <v>73797</v>
      </c>
      <c r="IC250" s="51">
        <f t="shared" si="3733"/>
        <v>78600</v>
      </c>
      <c r="ID250" s="51">
        <f t="shared" si="3734"/>
        <v>78600</v>
      </c>
      <c r="IE250" s="51">
        <f t="shared" si="3735"/>
        <v>78600</v>
      </c>
      <c r="IF250" s="51">
        <f t="shared" si="3736"/>
        <v>78600</v>
      </c>
      <c r="IG250" s="51">
        <f t="shared" si="3737"/>
        <v>78600</v>
      </c>
      <c r="IH250" s="51">
        <f t="shared" si="3738"/>
        <v>78600</v>
      </c>
      <c r="II250" s="51">
        <f t="shared" si="3739"/>
        <v>78600</v>
      </c>
      <c r="IJ250" s="51">
        <f t="shared" si="3740"/>
        <v>78600</v>
      </c>
      <c r="IK250" s="51">
        <f t="shared" si="3741"/>
        <v>78600</v>
      </c>
      <c r="IL250" s="51">
        <f t="shared" si="3742"/>
        <v>78600</v>
      </c>
      <c r="IM250" s="51">
        <f t="shared" si="3743"/>
        <v>78600</v>
      </c>
      <c r="IN250" s="51">
        <f t="shared" si="3744"/>
        <v>80347</v>
      </c>
      <c r="IO250" s="51">
        <f t="shared" si="3745"/>
        <v>85150</v>
      </c>
      <c r="IP250" s="51">
        <f t="shared" si="3746"/>
        <v>85150</v>
      </c>
      <c r="IQ250" s="51">
        <f t="shared" ref="IQ250:IQ287" si="3865">+EP250+GQ250</f>
        <v>85150</v>
      </c>
      <c r="IR250" s="51">
        <f t="shared" ref="IR250:IR287" si="3866">+EQ250+GR250</f>
        <v>85150</v>
      </c>
      <c r="IS250" s="51">
        <f t="shared" si="3747"/>
        <v>85150</v>
      </c>
      <c r="IT250" s="51">
        <f t="shared" si="3748"/>
        <v>85150</v>
      </c>
      <c r="IU250" s="51">
        <f t="shared" si="3721"/>
        <v>85150</v>
      </c>
      <c r="IV250" s="51">
        <f t="shared" si="3722"/>
        <v>85150</v>
      </c>
      <c r="IW250" s="51">
        <f t="shared" si="3655"/>
        <v>85150</v>
      </c>
      <c r="IX250" s="25">
        <f t="shared" si="3623"/>
        <v>85150</v>
      </c>
      <c r="IY250" s="25">
        <f t="shared" si="3751"/>
        <v>85150</v>
      </c>
      <c r="IZ250" s="25">
        <f t="shared" si="3752"/>
        <v>88556</v>
      </c>
      <c r="JA250" s="25">
        <f t="shared" si="3753"/>
        <v>97923</v>
      </c>
      <c r="JB250" s="25">
        <f t="shared" si="3656"/>
        <v>97923</v>
      </c>
      <c r="JC250" s="25">
        <f t="shared" si="3657"/>
        <v>97923</v>
      </c>
      <c r="JD250" s="25">
        <f t="shared" si="3035"/>
        <v>97923</v>
      </c>
      <c r="JE250" s="25">
        <f t="shared" si="3036"/>
        <v>97923</v>
      </c>
      <c r="JF250" s="25">
        <f t="shared" si="3756"/>
        <v>97923</v>
      </c>
      <c r="JG250" s="25">
        <f t="shared" si="3757"/>
        <v>97923</v>
      </c>
      <c r="JH250" s="25">
        <f t="shared" si="3754"/>
        <v>97923</v>
      </c>
      <c r="JI250" s="25">
        <f t="shared" si="3755"/>
        <v>97923</v>
      </c>
      <c r="JJ250" s="25">
        <f t="shared" si="3621"/>
        <v>97923</v>
      </c>
      <c r="JK250" s="25">
        <f t="shared" si="3622"/>
        <v>97923</v>
      </c>
      <c r="JL250" s="25">
        <f t="shared" si="3584"/>
        <v>97923</v>
      </c>
      <c r="JM250" s="25">
        <f t="shared" si="3585"/>
        <v>97923</v>
      </c>
      <c r="JN250" s="25">
        <f t="shared" si="3459"/>
        <v>97923</v>
      </c>
      <c r="JO250" s="25">
        <f t="shared" si="3460"/>
        <v>97923</v>
      </c>
      <c r="JP250" s="25">
        <f t="shared" si="3823"/>
        <v>97923</v>
      </c>
      <c r="JQ250" s="25">
        <f t="shared" si="3824"/>
        <v>97923</v>
      </c>
      <c r="JR250" s="25">
        <f t="shared" si="3825"/>
        <v>97923</v>
      </c>
      <c r="JS250" s="28">
        <f t="shared" si="2952"/>
        <v>97923</v>
      </c>
      <c r="JT250" s="30">
        <f t="shared" si="3587"/>
        <v>110</v>
      </c>
      <c r="JU250" s="30">
        <f t="shared" si="3588"/>
        <v>110</v>
      </c>
      <c r="JV250" s="30">
        <f t="shared" si="3589"/>
        <v>110</v>
      </c>
      <c r="JW250" s="30">
        <f t="shared" si="3590"/>
        <v>110</v>
      </c>
      <c r="JX250" s="30">
        <f t="shared" si="3591"/>
        <v>110</v>
      </c>
      <c r="JY250" s="30">
        <f t="shared" si="3592"/>
        <v>110</v>
      </c>
      <c r="JZ250" s="30">
        <f t="shared" si="3593"/>
        <v>110</v>
      </c>
      <c r="KA250" s="30">
        <f t="shared" si="3594"/>
        <v>110</v>
      </c>
      <c r="KB250" s="30">
        <f t="shared" si="3595"/>
        <v>110</v>
      </c>
      <c r="KC250" s="30">
        <f t="shared" si="3596"/>
        <v>112.66717557251908</v>
      </c>
      <c r="KD250" s="30">
        <f t="shared" si="3597"/>
        <v>120</v>
      </c>
      <c r="KE250" s="30">
        <f t="shared" si="3598"/>
        <v>120</v>
      </c>
      <c r="KF250" s="30">
        <f t="shared" si="3599"/>
        <v>120</v>
      </c>
      <c r="KG250" s="30">
        <f t="shared" si="3600"/>
        <v>120</v>
      </c>
      <c r="KH250" s="30">
        <f t="shared" si="3601"/>
        <v>120</v>
      </c>
      <c r="KI250" s="30">
        <f t="shared" si="3602"/>
        <v>120</v>
      </c>
      <c r="KJ250" s="30">
        <f t="shared" si="3603"/>
        <v>120</v>
      </c>
      <c r="KK250" s="30">
        <f t="shared" si="3604"/>
        <v>120</v>
      </c>
      <c r="KL250" s="30">
        <f t="shared" si="3605"/>
        <v>120</v>
      </c>
      <c r="KM250" s="30">
        <f t="shared" si="3606"/>
        <v>120</v>
      </c>
      <c r="KN250" s="30">
        <f t="shared" si="3607"/>
        <v>120</v>
      </c>
      <c r="KO250" s="30">
        <f t="shared" si="3608"/>
        <v>122.66717557251908</v>
      </c>
      <c r="KP250" s="30">
        <f t="shared" si="3609"/>
        <v>130</v>
      </c>
      <c r="KQ250" s="30">
        <f t="shared" si="3610"/>
        <v>130</v>
      </c>
      <c r="KR250" s="30">
        <f t="shared" si="3611"/>
        <v>130</v>
      </c>
      <c r="KS250" s="30">
        <f t="shared" si="3612"/>
        <v>130</v>
      </c>
      <c r="KT250" s="30">
        <f t="shared" si="3613"/>
        <v>130</v>
      </c>
      <c r="KU250" s="30">
        <f t="shared" si="3614"/>
        <v>130</v>
      </c>
      <c r="KV250" s="30">
        <f t="shared" si="3615"/>
        <v>130</v>
      </c>
      <c r="KW250" s="30">
        <f t="shared" si="3616"/>
        <v>130</v>
      </c>
      <c r="KX250" s="30">
        <f t="shared" si="3617"/>
        <v>130</v>
      </c>
      <c r="KY250" s="30">
        <f t="shared" si="3618"/>
        <v>130</v>
      </c>
      <c r="KZ250" s="30">
        <f t="shared" si="3619"/>
        <v>130</v>
      </c>
      <c r="LA250" s="30">
        <f t="shared" si="3620"/>
        <v>135.19999999999999</v>
      </c>
      <c r="LB250" s="30">
        <f t="shared" si="3620"/>
        <v>149.50076335877861</v>
      </c>
      <c r="LC250" s="30">
        <f t="shared" si="3620"/>
        <v>149.50076335877861</v>
      </c>
      <c r="LD250" s="30">
        <f t="shared" si="3620"/>
        <v>149.50076335877861</v>
      </c>
      <c r="LE250" s="30">
        <f t="shared" si="3749"/>
        <v>149.50076335877861</v>
      </c>
      <c r="LF250" s="30">
        <f t="shared" si="3749"/>
        <v>149.50076335877861</v>
      </c>
      <c r="LG250" s="30">
        <f t="shared" si="3749"/>
        <v>149.50076335877861</v>
      </c>
      <c r="LH250" s="30">
        <f t="shared" si="3749"/>
        <v>149.50076335877861</v>
      </c>
      <c r="LI250" s="30">
        <f t="shared" si="3749"/>
        <v>149.50076335877861</v>
      </c>
      <c r="LJ250" s="30">
        <f t="shared" si="3749"/>
        <v>149.50076335877861</v>
      </c>
      <c r="LK250" s="30">
        <f t="shared" si="3750"/>
        <v>149.50076335877861</v>
      </c>
      <c r="LL250" s="30">
        <f t="shared" si="3750"/>
        <v>149.50076335877861</v>
      </c>
      <c r="LM250" s="30">
        <f t="shared" si="3750"/>
        <v>149.50076335877861</v>
      </c>
      <c r="LN250" s="30">
        <f t="shared" si="3750"/>
        <v>149.50076335877861</v>
      </c>
      <c r="LO250" s="30">
        <f t="shared" si="3750"/>
        <v>149.50076335877861</v>
      </c>
      <c r="LP250" s="30">
        <f t="shared" si="3750"/>
        <v>149.50076335877861</v>
      </c>
      <c r="LQ250" s="30">
        <f t="shared" si="3750"/>
        <v>149.50076335877861</v>
      </c>
      <c r="LR250" s="30">
        <f t="shared" si="3750"/>
        <v>149.50076335877861</v>
      </c>
      <c r="LS250" s="30">
        <f t="shared" si="3750"/>
        <v>149.50076335877861</v>
      </c>
      <c r="LT250" s="69">
        <f t="shared" si="2953"/>
        <v>149.50076335877861</v>
      </c>
      <c r="LU250" s="40">
        <f t="shared" si="2954"/>
        <v>149.50076335877861</v>
      </c>
      <c r="LV250" s="40">
        <f t="shared" si="2955"/>
        <v>0</v>
      </c>
    </row>
    <row r="251" spans="1:334" x14ac:dyDescent="0.25">
      <c r="A251" s="21">
        <f t="shared" si="3034"/>
        <v>250</v>
      </c>
      <c r="B251" s="22" t="s">
        <v>150</v>
      </c>
      <c r="C251" s="21" t="s">
        <v>660</v>
      </c>
      <c r="D251" s="22" t="s">
        <v>7</v>
      </c>
      <c r="E251" s="23" t="s">
        <v>1272</v>
      </c>
      <c r="F251" s="21" t="s">
        <v>1272</v>
      </c>
      <c r="G251" s="32" t="s">
        <v>161</v>
      </c>
      <c r="H251" s="24" t="s">
        <v>281</v>
      </c>
      <c r="I251" s="21" t="s">
        <v>197</v>
      </c>
      <c r="J251" s="94">
        <v>41297</v>
      </c>
      <c r="K251" s="94"/>
      <c r="L251" s="21" t="s">
        <v>275</v>
      </c>
      <c r="M251" s="51">
        <v>500</v>
      </c>
      <c r="N251" s="51">
        <v>835</v>
      </c>
      <c r="O251" s="26">
        <v>0.15</v>
      </c>
      <c r="P251" s="52">
        <v>449724.1</v>
      </c>
      <c r="Q251" s="52">
        <v>525353.1399999999</v>
      </c>
      <c r="R251" s="52">
        <v>564389.07000000018</v>
      </c>
      <c r="S251" s="52">
        <v>651145.69999999984</v>
      </c>
      <c r="T251" s="51">
        <v>634640.97</v>
      </c>
      <c r="U251" s="51">
        <v>848847.91</v>
      </c>
      <c r="V251" s="51">
        <v>614700.69999999995</v>
      </c>
      <c r="W251" s="51">
        <v>485573.80999999994</v>
      </c>
      <c r="X251" s="51">
        <v>680610.25000000012</v>
      </c>
      <c r="Y251" s="51">
        <v>400931.66999999993</v>
      </c>
      <c r="Z251" s="51">
        <v>408682.19</v>
      </c>
      <c r="AA251" s="51">
        <v>528030.75</v>
      </c>
      <c r="AB251" s="51">
        <v>547764.17000000004</v>
      </c>
      <c r="AC251" s="51">
        <v>556443.46000000008</v>
      </c>
      <c r="AD251" s="51">
        <v>628262</v>
      </c>
      <c r="AE251" s="51">
        <v>543078.56000000006</v>
      </c>
      <c r="AF251" s="51">
        <v>690889.31</v>
      </c>
      <c r="AG251" s="51">
        <v>468584.4</v>
      </c>
      <c r="AH251" s="51">
        <v>806532.42</v>
      </c>
      <c r="AI251" s="51">
        <v>649225</v>
      </c>
      <c r="AJ251" s="51">
        <v>675078.77</v>
      </c>
      <c r="AK251" s="51">
        <v>1000713</v>
      </c>
      <c r="AL251" s="51">
        <v>666925</v>
      </c>
      <c r="AM251" s="51">
        <v>722462.96</v>
      </c>
      <c r="AN251" s="51">
        <v>426379.01</v>
      </c>
      <c r="AO251" s="51">
        <v>366405.25</v>
      </c>
      <c r="AP251" s="51">
        <v>153821.35999999999</v>
      </c>
      <c r="AQ251" s="51">
        <v>26923.81</v>
      </c>
      <c r="AR251" s="51">
        <v>0</v>
      </c>
      <c r="AS251" s="51">
        <v>0</v>
      </c>
      <c r="AT251" s="51">
        <v>0</v>
      </c>
      <c r="AU251" s="25">
        <v>0</v>
      </c>
      <c r="AV251" s="25">
        <v>0</v>
      </c>
      <c r="AW251" s="25">
        <v>0</v>
      </c>
      <c r="AX251" s="25">
        <v>770625.12832199992</v>
      </c>
      <c r="AY251" s="25">
        <v>799166.79974133323</v>
      </c>
      <c r="AZ251" s="25">
        <v>0</v>
      </c>
      <c r="BA251" s="25">
        <v>0</v>
      </c>
      <c r="BB251" s="25">
        <v>0</v>
      </c>
      <c r="BC251" s="25">
        <v>0</v>
      </c>
      <c r="BD251" s="75">
        <v>0</v>
      </c>
      <c r="BE251" s="75">
        <v>0</v>
      </c>
      <c r="BF251" s="75">
        <v>0</v>
      </c>
      <c r="BG251" s="75">
        <v>0</v>
      </c>
      <c r="BH251" s="75">
        <v>0</v>
      </c>
      <c r="BI251" s="75">
        <v>0</v>
      </c>
      <c r="BJ251" s="75">
        <v>0</v>
      </c>
      <c r="BK251" s="75">
        <v>0</v>
      </c>
      <c r="BL251" s="75">
        <v>0</v>
      </c>
      <c r="BM251" s="75">
        <v>0</v>
      </c>
      <c r="BN251" s="75">
        <v>0</v>
      </c>
      <c r="BO251" s="75">
        <v>0</v>
      </c>
      <c r="BP251" s="28">
        <f t="shared" si="2950"/>
        <v>0</v>
      </c>
      <c r="BQ251" s="29">
        <f t="shared" si="3687"/>
        <v>899.44819999999993</v>
      </c>
      <c r="BR251" s="29">
        <f t="shared" si="3688"/>
        <v>1050.7062799999999</v>
      </c>
      <c r="BS251" s="29">
        <f t="shared" si="3689"/>
        <v>1128.7781400000003</v>
      </c>
      <c r="BT251" s="29">
        <f t="shared" si="3690"/>
        <v>1302.2913999999996</v>
      </c>
      <c r="BU251" s="29">
        <f t="shared" si="3691"/>
        <v>1269.2819399999998</v>
      </c>
      <c r="BV251" s="29">
        <f t="shared" si="3692"/>
        <v>1697.6958200000001</v>
      </c>
      <c r="BW251" s="29">
        <f t="shared" si="3693"/>
        <v>1229.4014</v>
      </c>
      <c r="BX251" s="29">
        <f t="shared" si="3694"/>
        <v>971.14761999999985</v>
      </c>
      <c r="BY251" s="29">
        <f t="shared" si="3695"/>
        <v>1361.2205000000001</v>
      </c>
      <c r="BZ251" s="29">
        <f t="shared" si="3696"/>
        <v>801.86333999999988</v>
      </c>
      <c r="CA251" s="29">
        <f t="shared" si="3697"/>
        <v>817.36437999999998</v>
      </c>
      <c r="CB251" s="29">
        <f t="shared" si="3698"/>
        <v>1056.0615</v>
      </c>
      <c r="CC251" s="29">
        <f t="shared" si="3699"/>
        <v>1095.5283400000001</v>
      </c>
      <c r="CD251" s="29">
        <f t="shared" si="3700"/>
        <v>1112.8869200000001</v>
      </c>
      <c r="CE251" s="29">
        <f t="shared" si="3701"/>
        <v>1256.5239999999999</v>
      </c>
      <c r="CF251" s="29">
        <f t="shared" si="3702"/>
        <v>1086.1571200000001</v>
      </c>
      <c r="CG251" s="29">
        <f t="shared" si="3703"/>
        <v>1381.77862</v>
      </c>
      <c r="CH251" s="29">
        <f t="shared" si="3704"/>
        <v>937.16880000000003</v>
      </c>
      <c r="CI251" s="29">
        <f t="shared" si="3705"/>
        <v>1613.06484</v>
      </c>
      <c r="CJ251" s="29">
        <f t="shared" si="3706"/>
        <v>1298.45</v>
      </c>
      <c r="CK251" s="29">
        <f t="shared" si="3707"/>
        <v>1350.1575399999999</v>
      </c>
      <c r="CL251" s="29">
        <f t="shared" si="3708"/>
        <v>2001.4259999999999</v>
      </c>
      <c r="CM251" s="29">
        <f t="shared" si="3709"/>
        <v>1333.85</v>
      </c>
      <c r="CN251" s="29">
        <f t="shared" si="3710"/>
        <v>1444.9259199999999</v>
      </c>
      <c r="CO251" s="29">
        <f t="shared" si="3711"/>
        <v>852.75801999999999</v>
      </c>
      <c r="CP251" s="29">
        <f t="shared" si="3712"/>
        <v>732.81050000000005</v>
      </c>
      <c r="CQ251" s="29">
        <f t="shared" si="3713"/>
        <v>307.64272</v>
      </c>
      <c r="CR251" s="29">
        <f t="shared" si="3658"/>
        <v>53.847619999999999</v>
      </c>
      <c r="CS251" s="29">
        <f t="shared" si="3658"/>
        <v>0</v>
      </c>
      <c r="CT251" s="29">
        <f t="shared" si="3658"/>
        <v>0</v>
      </c>
      <c r="CU251" s="29">
        <f t="shared" si="3658"/>
        <v>0</v>
      </c>
      <c r="CV251" s="29">
        <f t="shared" si="3658"/>
        <v>0</v>
      </c>
      <c r="CW251" s="29">
        <f t="shared" si="3658"/>
        <v>0</v>
      </c>
      <c r="CX251" s="29">
        <f t="shared" si="3658"/>
        <v>0</v>
      </c>
      <c r="CY251" s="29">
        <f t="shared" si="3658"/>
        <v>1541.2502566439998</v>
      </c>
      <c r="CZ251" s="29">
        <f t="shared" si="3658"/>
        <v>1598.3335994826664</v>
      </c>
      <c r="DA251" s="29">
        <f t="shared" si="3658"/>
        <v>0</v>
      </c>
      <c r="DB251" s="29">
        <f t="shared" si="3658"/>
        <v>0</v>
      </c>
      <c r="DC251" s="29">
        <f t="shared" si="3658"/>
        <v>0</v>
      </c>
      <c r="DD251" s="29">
        <f t="shared" si="3658"/>
        <v>0</v>
      </c>
      <c r="DE251" s="29">
        <f t="shared" si="3714"/>
        <v>0</v>
      </c>
      <c r="DF251" s="29">
        <f t="shared" si="3715"/>
        <v>0</v>
      </c>
      <c r="DG251" s="29">
        <f t="shared" si="3716"/>
        <v>0</v>
      </c>
      <c r="DH251" s="29">
        <f t="shared" si="3717"/>
        <v>0</v>
      </c>
      <c r="DI251" s="29">
        <f t="shared" si="3718"/>
        <v>0</v>
      </c>
      <c r="DJ251" s="29">
        <f t="shared" si="3719"/>
        <v>0</v>
      </c>
      <c r="DK251" s="29">
        <f t="shared" si="3719"/>
        <v>0</v>
      </c>
      <c r="DL251" s="29">
        <f t="shared" si="3719"/>
        <v>0</v>
      </c>
      <c r="DM251" s="29">
        <f t="shared" si="3719"/>
        <v>0</v>
      </c>
      <c r="DN251" s="29">
        <f t="shared" si="3864"/>
        <v>0</v>
      </c>
      <c r="DO251" s="29">
        <f t="shared" si="3864"/>
        <v>0</v>
      </c>
      <c r="DP251" s="29">
        <f t="shared" si="3864"/>
        <v>0</v>
      </c>
      <c r="DQ251" s="105">
        <f t="shared" si="3720"/>
        <v>0</v>
      </c>
      <c r="DR251" s="51">
        <v>121075</v>
      </c>
      <c r="DS251" s="51">
        <v>121075</v>
      </c>
      <c r="DT251" s="51">
        <v>121075</v>
      </c>
      <c r="DU251" s="51">
        <v>121075</v>
      </c>
      <c r="DV251" s="51">
        <v>121075</v>
      </c>
      <c r="DW251" s="51">
        <v>121075</v>
      </c>
      <c r="DX251" s="51">
        <v>121075</v>
      </c>
      <c r="DY251" s="51">
        <v>121075</v>
      </c>
      <c r="DZ251" s="51">
        <v>123302</v>
      </c>
      <c r="EA251" s="51">
        <v>129425</v>
      </c>
      <c r="EB251" s="51">
        <v>129425</v>
      </c>
      <c r="EC251" s="51">
        <v>129425</v>
      </c>
      <c r="ED251" s="51">
        <v>129425</v>
      </c>
      <c r="EE251" s="51">
        <v>129425</v>
      </c>
      <c r="EF251" s="51">
        <v>129425</v>
      </c>
      <c r="EG251" s="51">
        <v>129425</v>
      </c>
      <c r="EH251" s="51">
        <v>129425</v>
      </c>
      <c r="EI251" s="51">
        <v>129425</v>
      </c>
      <c r="EJ251" s="51">
        <v>129425</v>
      </c>
      <c r="EK251" s="51">
        <v>131652</v>
      </c>
      <c r="EL251" s="51">
        <v>137775</v>
      </c>
      <c r="EM251" s="51">
        <v>137775</v>
      </c>
      <c r="EN251" s="51">
        <v>137775</v>
      </c>
      <c r="EO251" s="51">
        <v>137775</v>
      </c>
      <c r="EP251" s="51">
        <v>137775</v>
      </c>
      <c r="EQ251" s="51">
        <v>137775</v>
      </c>
      <c r="ER251" s="51">
        <v>137775</v>
      </c>
      <c r="ES251" s="25">
        <v>0</v>
      </c>
      <c r="ET251" s="25">
        <v>0</v>
      </c>
      <c r="EU251" s="25">
        <v>0</v>
      </c>
      <c r="EV251" s="25">
        <v>0</v>
      </c>
      <c r="EW251" s="25">
        <v>0</v>
      </c>
      <c r="EX251" s="25">
        <v>0</v>
      </c>
      <c r="EY251" s="25">
        <v>0</v>
      </c>
      <c r="EZ251" s="25">
        <v>0</v>
      </c>
      <c r="FA251" s="25">
        <v>0</v>
      </c>
      <c r="FB251" s="25">
        <v>0</v>
      </c>
      <c r="FC251" s="25">
        <v>0</v>
      </c>
      <c r="FD251" s="25">
        <v>0</v>
      </c>
      <c r="FE251" s="25">
        <v>0</v>
      </c>
      <c r="FF251" s="25">
        <v>0</v>
      </c>
      <c r="FG251" s="25">
        <v>0</v>
      </c>
      <c r="FH251" s="25">
        <v>0</v>
      </c>
      <c r="FI251" s="25">
        <v>0</v>
      </c>
      <c r="FJ251" s="25">
        <v>0</v>
      </c>
      <c r="FK251" s="25">
        <v>0</v>
      </c>
      <c r="FL251" s="25">
        <v>0</v>
      </c>
      <c r="FM251" s="25">
        <v>0</v>
      </c>
      <c r="FN251" s="25">
        <v>0</v>
      </c>
      <c r="FO251" s="25">
        <v>0</v>
      </c>
      <c r="FP251" s="25">
        <v>0</v>
      </c>
      <c r="FQ251" s="75">
        <v>0</v>
      </c>
      <c r="FR251" s="28">
        <f t="shared" si="2951"/>
        <v>0</v>
      </c>
      <c r="FS251" s="51">
        <v>0</v>
      </c>
      <c r="FT251" s="51">
        <v>0</v>
      </c>
      <c r="FU251" s="51">
        <v>0</v>
      </c>
      <c r="FV251" s="51">
        <v>0</v>
      </c>
      <c r="FW251" s="51">
        <v>0</v>
      </c>
      <c r="FX251" s="51">
        <v>0</v>
      </c>
      <c r="FY251" s="51">
        <v>0</v>
      </c>
      <c r="FZ251" s="51">
        <v>0</v>
      </c>
      <c r="GA251" s="51">
        <v>0</v>
      </c>
      <c r="GB251" s="51">
        <v>0</v>
      </c>
      <c r="GC251" s="51">
        <v>0</v>
      </c>
      <c r="GD251" s="51">
        <v>0</v>
      </c>
      <c r="GE251" s="51">
        <v>0</v>
      </c>
      <c r="GF251" s="51">
        <v>0</v>
      </c>
      <c r="GG251" s="51">
        <v>0</v>
      </c>
      <c r="GH251" s="51">
        <v>0</v>
      </c>
      <c r="GI251" s="51">
        <v>0</v>
      </c>
      <c r="GJ251" s="51">
        <v>0</v>
      </c>
      <c r="GK251" s="51">
        <v>0</v>
      </c>
      <c r="GL251" s="51">
        <v>0</v>
      </c>
      <c r="GM251" s="51">
        <v>0</v>
      </c>
      <c r="GN251" s="51">
        <v>12331.949999999983</v>
      </c>
      <c r="GO251" s="51">
        <v>0</v>
      </c>
      <c r="GP251" s="51">
        <v>0</v>
      </c>
      <c r="GQ251" s="25">
        <v>0</v>
      </c>
      <c r="GR251" s="25">
        <v>0</v>
      </c>
      <c r="GS251" s="25">
        <v>0</v>
      </c>
      <c r="GT251" s="25">
        <v>0</v>
      </c>
      <c r="GU251" s="25">
        <v>0</v>
      </c>
      <c r="GV251" s="25">
        <v>0</v>
      </c>
      <c r="GW251" s="25">
        <v>0</v>
      </c>
      <c r="GX251" s="25">
        <v>0</v>
      </c>
      <c r="GY251" s="25">
        <v>0</v>
      </c>
      <c r="GZ251" s="25">
        <v>0</v>
      </c>
      <c r="HA251" s="25">
        <v>0</v>
      </c>
      <c r="HB251" s="25">
        <v>0</v>
      </c>
      <c r="HC251" s="75">
        <v>0</v>
      </c>
      <c r="HD251" s="75">
        <v>0</v>
      </c>
      <c r="HE251" s="75">
        <v>0</v>
      </c>
      <c r="HF251" s="75">
        <v>0</v>
      </c>
      <c r="HG251" s="75">
        <v>0</v>
      </c>
      <c r="HH251" s="75">
        <v>0</v>
      </c>
      <c r="HI251" s="75">
        <v>0</v>
      </c>
      <c r="HJ251" s="75">
        <v>0</v>
      </c>
      <c r="HK251" s="75">
        <v>0</v>
      </c>
      <c r="HL251" s="75">
        <v>0</v>
      </c>
      <c r="HM251" s="75">
        <v>0</v>
      </c>
      <c r="HN251" s="75">
        <v>0</v>
      </c>
      <c r="HO251" s="75">
        <v>0</v>
      </c>
      <c r="HP251" s="75">
        <v>0</v>
      </c>
      <c r="HQ251" s="75">
        <v>0</v>
      </c>
      <c r="HR251" s="75">
        <v>0</v>
      </c>
      <c r="HS251" s="51">
        <f t="shared" si="3723"/>
        <v>121075</v>
      </c>
      <c r="HT251" s="51">
        <f t="shared" si="3724"/>
        <v>121075</v>
      </c>
      <c r="HU251" s="51">
        <f t="shared" si="3725"/>
        <v>121075</v>
      </c>
      <c r="HV251" s="51">
        <f t="shared" si="3726"/>
        <v>121075</v>
      </c>
      <c r="HW251" s="51">
        <f t="shared" si="3727"/>
        <v>121075</v>
      </c>
      <c r="HX251" s="51">
        <f t="shared" si="3728"/>
        <v>121075</v>
      </c>
      <c r="HY251" s="51">
        <f t="shared" si="3729"/>
        <v>121075</v>
      </c>
      <c r="HZ251" s="51">
        <f t="shared" si="3730"/>
        <v>121075</v>
      </c>
      <c r="IA251" s="51">
        <f t="shared" si="3731"/>
        <v>123302</v>
      </c>
      <c r="IB251" s="51">
        <f t="shared" si="3732"/>
        <v>129425</v>
      </c>
      <c r="IC251" s="51">
        <f t="shared" si="3733"/>
        <v>129425</v>
      </c>
      <c r="ID251" s="51">
        <f t="shared" si="3734"/>
        <v>129425</v>
      </c>
      <c r="IE251" s="51">
        <f t="shared" si="3735"/>
        <v>129425</v>
      </c>
      <c r="IF251" s="51">
        <f t="shared" si="3736"/>
        <v>129425</v>
      </c>
      <c r="IG251" s="51">
        <f t="shared" si="3737"/>
        <v>129425</v>
      </c>
      <c r="IH251" s="51">
        <f t="shared" si="3738"/>
        <v>129425</v>
      </c>
      <c r="II251" s="51">
        <f t="shared" si="3739"/>
        <v>129425</v>
      </c>
      <c r="IJ251" s="51">
        <f t="shared" si="3740"/>
        <v>129425</v>
      </c>
      <c r="IK251" s="51">
        <f t="shared" si="3741"/>
        <v>129425</v>
      </c>
      <c r="IL251" s="51">
        <f t="shared" si="3742"/>
        <v>131652</v>
      </c>
      <c r="IM251" s="51">
        <f t="shared" si="3743"/>
        <v>137775</v>
      </c>
      <c r="IN251" s="51">
        <f t="shared" si="3744"/>
        <v>150106.94999999998</v>
      </c>
      <c r="IO251" s="51">
        <f t="shared" si="3745"/>
        <v>137775</v>
      </c>
      <c r="IP251" s="51">
        <f t="shared" si="3746"/>
        <v>137775</v>
      </c>
      <c r="IQ251" s="51">
        <f t="shared" si="3865"/>
        <v>137775</v>
      </c>
      <c r="IR251" s="51">
        <f t="shared" si="3866"/>
        <v>137775</v>
      </c>
      <c r="IS251" s="51">
        <f t="shared" si="3747"/>
        <v>137775</v>
      </c>
      <c r="IT251" s="51">
        <f t="shared" si="3748"/>
        <v>0</v>
      </c>
      <c r="IU251" s="51">
        <f t="shared" si="3721"/>
        <v>0</v>
      </c>
      <c r="IV251" s="51">
        <f t="shared" si="3722"/>
        <v>0</v>
      </c>
      <c r="IW251" s="51">
        <f t="shared" si="3655"/>
        <v>0</v>
      </c>
      <c r="IX251" s="25">
        <f t="shared" si="3623"/>
        <v>0</v>
      </c>
      <c r="IY251" s="25">
        <f t="shared" si="3751"/>
        <v>0</v>
      </c>
      <c r="IZ251" s="25">
        <f t="shared" si="3752"/>
        <v>0</v>
      </c>
      <c r="JA251" s="25">
        <f t="shared" si="3753"/>
        <v>0</v>
      </c>
      <c r="JB251" s="25">
        <f t="shared" si="3656"/>
        <v>0</v>
      </c>
      <c r="JC251" s="25">
        <f t="shared" si="3657"/>
        <v>0</v>
      </c>
      <c r="JD251" s="25">
        <f t="shared" si="3035"/>
        <v>0</v>
      </c>
      <c r="JE251" s="25">
        <f t="shared" si="3036"/>
        <v>0</v>
      </c>
      <c r="JF251" s="25">
        <f t="shared" si="3756"/>
        <v>0</v>
      </c>
      <c r="JG251" s="25">
        <f t="shared" si="3757"/>
        <v>0</v>
      </c>
      <c r="JH251" s="25">
        <f t="shared" si="3754"/>
        <v>0</v>
      </c>
      <c r="JI251" s="25">
        <f t="shared" si="3755"/>
        <v>0</v>
      </c>
      <c r="JJ251" s="25">
        <f t="shared" si="3621"/>
        <v>0</v>
      </c>
      <c r="JK251" s="25">
        <f t="shared" si="3622"/>
        <v>0</v>
      </c>
      <c r="JL251" s="25">
        <f t="shared" si="3584"/>
        <v>0</v>
      </c>
      <c r="JM251" s="25">
        <f t="shared" si="3585"/>
        <v>0</v>
      </c>
      <c r="JN251" s="25">
        <f t="shared" si="3459"/>
        <v>0</v>
      </c>
      <c r="JO251" s="25">
        <f t="shared" si="3460"/>
        <v>0</v>
      </c>
      <c r="JP251" s="25">
        <f t="shared" si="3823"/>
        <v>0</v>
      </c>
      <c r="JQ251" s="25">
        <f t="shared" si="3824"/>
        <v>0</v>
      </c>
      <c r="JR251" s="25">
        <f t="shared" si="3825"/>
        <v>0</v>
      </c>
      <c r="JS251" s="28">
        <f t="shared" si="2952"/>
        <v>0</v>
      </c>
      <c r="JT251" s="30">
        <f t="shared" si="3587"/>
        <v>145</v>
      </c>
      <c r="JU251" s="30">
        <f t="shared" si="3588"/>
        <v>145</v>
      </c>
      <c r="JV251" s="30">
        <f t="shared" si="3589"/>
        <v>145</v>
      </c>
      <c r="JW251" s="30">
        <f t="shared" si="3590"/>
        <v>145</v>
      </c>
      <c r="JX251" s="30">
        <f t="shared" si="3591"/>
        <v>145</v>
      </c>
      <c r="JY251" s="30">
        <f t="shared" si="3592"/>
        <v>145</v>
      </c>
      <c r="JZ251" s="30">
        <f t="shared" si="3593"/>
        <v>145</v>
      </c>
      <c r="KA251" s="30">
        <f t="shared" si="3594"/>
        <v>145</v>
      </c>
      <c r="KB251" s="30">
        <f t="shared" si="3595"/>
        <v>147.66706586826348</v>
      </c>
      <c r="KC251" s="30">
        <f t="shared" si="3596"/>
        <v>155</v>
      </c>
      <c r="KD251" s="30">
        <f t="shared" si="3597"/>
        <v>155</v>
      </c>
      <c r="KE251" s="30">
        <f t="shared" si="3598"/>
        <v>155</v>
      </c>
      <c r="KF251" s="30">
        <f t="shared" si="3599"/>
        <v>155</v>
      </c>
      <c r="KG251" s="30">
        <f t="shared" si="3600"/>
        <v>155</v>
      </c>
      <c r="KH251" s="30">
        <f t="shared" si="3601"/>
        <v>155</v>
      </c>
      <c r="KI251" s="30">
        <f t="shared" si="3602"/>
        <v>155</v>
      </c>
      <c r="KJ251" s="30">
        <f t="shared" si="3603"/>
        <v>155</v>
      </c>
      <c r="KK251" s="30">
        <f t="shared" si="3604"/>
        <v>155</v>
      </c>
      <c r="KL251" s="30">
        <f t="shared" si="3605"/>
        <v>155</v>
      </c>
      <c r="KM251" s="30">
        <f t="shared" si="3606"/>
        <v>157.66706586826348</v>
      </c>
      <c r="KN251" s="30">
        <f t="shared" si="3607"/>
        <v>165</v>
      </c>
      <c r="KO251" s="30">
        <f t="shared" si="3608"/>
        <v>179.76880239520955</v>
      </c>
      <c r="KP251" s="30">
        <f t="shared" si="3609"/>
        <v>165</v>
      </c>
      <c r="KQ251" s="30">
        <f t="shared" si="3610"/>
        <v>165</v>
      </c>
      <c r="KR251" s="30">
        <f t="shared" si="3611"/>
        <v>165</v>
      </c>
      <c r="KS251" s="30">
        <f t="shared" si="3612"/>
        <v>165</v>
      </c>
      <c r="KT251" s="30">
        <f t="shared" si="3613"/>
        <v>165</v>
      </c>
      <c r="KU251" s="30">
        <f t="shared" si="3614"/>
        <v>0</v>
      </c>
      <c r="KV251" s="30">
        <f t="shared" si="3615"/>
        <v>0</v>
      </c>
      <c r="KW251" s="30">
        <f t="shared" si="3616"/>
        <v>0</v>
      </c>
      <c r="KX251" s="30">
        <f t="shared" si="3617"/>
        <v>0</v>
      </c>
      <c r="KY251" s="30">
        <f t="shared" si="3618"/>
        <v>0</v>
      </c>
      <c r="KZ251" s="30">
        <f t="shared" si="3619"/>
        <v>0</v>
      </c>
      <c r="LA251" s="30">
        <f t="shared" si="3620"/>
        <v>0</v>
      </c>
      <c r="LB251" s="30">
        <f t="shared" si="3620"/>
        <v>0</v>
      </c>
      <c r="LC251" s="30">
        <f t="shared" si="3620"/>
        <v>0</v>
      </c>
      <c r="LD251" s="30">
        <f t="shared" si="3620"/>
        <v>0</v>
      </c>
      <c r="LE251" s="30">
        <f t="shared" si="3749"/>
        <v>0</v>
      </c>
      <c r="LF251" s="30">
        <f t="shared" si="3749"/>
        <v>0</v>
      </c>
      <c r="LG251" s="30">
        <f t="shared" si="3749"/>
        <v>0</v>
      </c>
      <c r="LH251" s="30">
        <f t="shared" si="3749"/>
        <v>0</v>
      </c>
      <c r="LI251" s="30">
        <f t="shared" si="3749"/>
        <v>0</v>
      </c>
      <c r="LJ251" s="30">
        <f t="shared" si="3749"/>
        <v>0</v>
      </c>
      <c r="LK251" s="30">
        <f t="shared" si="3750"/>
        <v>0</v>
      </c>
      <c r="LL251" s="30">
        <f t="shared" si="3750"/>
        <v>0</v>
      </c>
      <c r="LM251" s="30">
        <f t="shared" si="3750"/>
        <v>0</v>
      </c>
      <c r="LN251" s="30">
        <f t="shared" si="3750"/>
        <v>0</v>
      </c>
      <c r="LO251" s="30">
        <f t="shared" si="3750"/>
        <v>0</v>
      </c>
      <c r="LP251" s="30">
        <f t="shared" si="3750"/>
        <v>0</v>
      </c>
      <c r="LQ251" s="30">
        <f t="shared" si="3750"/>
        <v>0</v>
      </c>
      <c r="LR251" s="30">
        <f t="shared" si="3750"/>
        <v>0</v>
      </c>
      <c r="LS251" s="30">
        <f t="shared" si="3750"/>
        <v>0</v>
      </c>
      <c r="LT251" s="69">
        <f t="shared" si="2953"/>
        <v>0</v>
      </c>
      <c r="LU251" s="40">
        <f t="shared" si="2954"/>
        <v>0</v>
      </c>
      <c r="LV251" s="40">
        <f t="shared" si="2955"/>
        <v>0</v>
      </c>
    </row>
    <row r="252" spans="1:334" x14ac:dyDescent="0.25">
      <c r="A252" s="21">
        <f t="shared" si="3034"/>
        <v>251</v>
      </c>
      <c r="B252" s="22" t="s">
        <v>150</v>
      </c>
      <c r="C252" s="21" t="s">
        <v>660</v>
      </c>
      <c r="D252" s="22" t="s">
        <v>7</v>
      </c>
      <c r="E252" s="23" t="s">
        <v>961</v>
      </c>
      <c r="F252" s="21" t="s">
        <v>1209</v>
      </c>
      <c r="G252" s="23" t="s">
        <v>766</v>
      </c>
      <c r="H252" s="31" t="s">
        <v>281</v>
      </c>
      <c r="I252" s="21" t="s">
        <v>196</v>
      </c>
      <c r="J252" s="94">
        <v>42517</v>
      </c>
      <c r="K252" s="94">
        <v>44238</v>
      </c>
      <c r="L252" s="21" t="s">
        <v>275</v>
      </c>
      <c r="M252" s="51">
        <v>500</v>
      </c>
      <c r="N252" s="51">
        <v>835</v>
      </c>
      <c r="O252" s="26">
        <v>0.13</v>
      </c>
      <c r="P252" s="52"/>
      <c r="Q252" s="52"/>
      <c r="R252" s="52"/>
      <c r="S252" s="52"/>
      <c r="T252" s="51"/>
      <c r="U252" s="51"/>
      <c r="V252" s="51"/>
      <c r="W252" s="51"/>
      <c r="X252" s="51"/>
      <c r="Y252" s="51">
        <v>0</v>
      </c>
      <c r="Z252" s="51">
        <v>0</v>
      </c>
      <c r="AA252" s="51"/>
      <c r="AB252" s="51"/>
      <c r="AC252" s="51"/>
      <c r="AD252" s="51">
        <v>0</v>
      </c>
      <c r="AE252" s="51">
        <v>0</v>
      </c>
      <c r="AF252" s="51">
        <v>0</v>
      </c>
      <c r="AG252" s="51">
        <v>0</v>
      </c>
      <c r="AH252" s="51">
        <v>0</v>
      </c>
      <c r="AI252" s="51">
        <v>0</v>
      </c>
      <c r="AJ252" s="51">
        <v>0</v>
      </c>
      <c r="AK252" s="51">
        <v>0</v>
      </c>
      <c r="AL252" s="51">
        <v>0</v>
      </c>
      <c r="AM252" s="51">
        <v>0</v>
      </c>
      <c r="AN252" s="51">
        <v>0</v>
      </c>
      <c r="AO252" s="25">
        <v>0</v>
      </c>
      <c r="AP252" s="25">
        <v>0</v>
      </c>
      <c r="AQ252" s="25">
        <v>0</v>
      </c>
      <c r="AR252" s="25">
        <v>0</v>
      </c>
      <c r="AS252" s="25">
        <v>0</v>
      </c>
      <c r="AT252" s="25">
        <v>0</v>
      </c>
      <c r="AU252" s="25">
        <v>0</v>
      </c>
      <c r="AV252" s="25">
        <v>0</v>
      </c>
      <c r="AW252" s="25">
        <v>0</v>
      </c>
      <c r="AX252" s="25">
        <v>0</v>
      </c>
      <c r="AY252" s="25">
        <v>0</v>
      </c>
      <c r="AZ252" s="25">
        <v>0</v>
      </c>
      <c r="BA252" s="25">
        <v>110297.57264980685</v>
      </c>
      <c r="BB252" s="25">
        <v>463195.24</v>
      </c>
      <c r="BC252" s="25">
        <v>680929.57</v>
      </c>
      <c r="BD252" s="75">
        <v>635763</v>
      </c>
      <c r="BE252" s="75">
        <v>432277</v>
      </c>
      <c r="BF252" s="75">
        <v>372353.05</v>
      </c>
      <c r="BG252" s="75">
        <v>233799.09</v>
      </c>
      <c r="BH252" s="75">
        <v>579901.06000000006</v>
      </c>
      <c r="BI252" s="75">
        <v>193597.09</v>
      </c>
      <c r="BJ252" s="75">
        <v>465019</v>
      </c>
      <c r="BK252" s="75">
        <v>437427.53</v>
      </c>
      <c r="BL252" s="75">
        <v>544149</v>
      </c>
      <c r="BM252" s="75">
        <v>1126351</v>
      </c>
      <c r="BN252" s="75">
        <v>506430.55</v>
      </c>
      <c r="BO252" s="75">
        <v>705128</v>
      </c>
      <c r="BP252" s="28">
        <f t="shared" si="2950"/>
        <v>720514.63749999995</v>
      </c>
      <c r="BQ252" s="29">
        <f t="shared" si="3687"/>
        <v>0</v>
      </c>
      <c r="BR252" s="29">
        <f t="shared" si="3688"/>
        <v>0</v>
      </c>
      <c r="BS252" s="29">
        <f t="shared" si="3689"/>
        <v>0</v>
      </c>
      <c r="BT252" s="29">
        <f t="shared" si="3690"/>
        <v>0</v>
      </c>
      <c r="BU252" s="29">
        <f t="shared" si="3691"/>
        <v>0</v>
      </c>
      <c r="BV252" s="29">
        <f t="shared" si="3692"/>
        <v>0</v>
      </c>
      <c r="BW252" s="29">
        <f t="shared" si="3693"/>
        <v>0</v>
      </c>
      <c r="BX252" s="29">
        <f t="shared" si="3694"/>
        <v>0</v>
      </c>
      <c r="BY252" s="29">
        <f t="shared" si="3695"/>
        <v>0</v>
      </c>
      <c r="BZ252" s="29">
        <f t="shared" si="3696"/>
        <v>0</v>
      </c>
      <c r="CA252" s="29">
        <f t="shared" si="3697"/>
        <v>0</v>
      </c>
      <c r="CB252" s="29">
        <f t="shared" si="3698"/>
        <v>0</v>
      </c>
      <c r="CC252" s="29">
        <f t="shared" si="3699"/>
        <v>0</v>
      </c>
      <c r="CD252" s="29">
        <f t="shared" si="3700"/>
        <v>0</v>
      </c>
      <c r="CE252" s="29">
        <f t="shared" si="3701"/>
        <v>0</v>
      </c>
      <c r="CF252" s="29">
        <f t="shared" si="3702"/>
        <v>0</v>
      </c>
      <c r="CG252" s="29">
        <f t="shared" si="3703"/>
        <v>0</v>
      </c>
      <c r="CH252" s="29">
        <f t="shared" si="3704"/>
        <v>0</v>
      </c>
      <c r="CI252" s="29">
        <f t="shared" si="3705"/>
        <v>0</v>
      </c>
      <c r="CJ252" s="29">
        <f t="shared" si="3706"/>
        <v>0</v>
      </c>
      <c r="CK252" s="29">
        <f t="shared" si="3707"/>
        <v>0</v>
      </c>
      <c r="CL252" s="29">
        <f t="shared" si="3708"/>
        <v>0</v>
      </c>
      <c r="CM252" s="29">
        <f t="shared" si="3709"/>
        <v>0</v>
      </c>
      <c r="CN252" s="29">
        <f t="shared" si="3710"/>
        <v>0</v>
      </c>
      <c r="CO252" s="29">
        <f t="shared" si="3711"/>
        <v>0</v>
      </c>
      <c r="CP252" s="29">
        <f t="shared" si="3712"/>
        <v>0</v>
      </c>
      <c r="CQ252" s="29">
        <f t="shared" si="3713"/>
        <v>0</v>
      </c>
      <c r="CR252" s="29">
        <f t="shared" si="3658"/>
        <v>0</v>
      </c>
      <c r="CS252" s="29">
        <f t="shared" si="3658"/>
        <v>0</v>
      </c>
      <c r="CT252" s="29">
        <f t="shared" si="3658"/>
        <v>0</v>
      </c>
      <c r="CU252" s="29">
        <f t="shared" si="3658"/>
        <v>0</v>
      </c>
      <c r="CV252" s="29">
        <f t="shared" si="3658"/>
        <v>0</v>
      </c>
      <c r="CW252" s="29">
        <f t="shared" si="3658"/>
        <v>0</v>
      </c>
      <c r="CX252" s="29">
        <f t="shared" si="3658"/>
        <v>0</v>
      </c>
      <c r="CY252" s="29">
        <f t="shared" si="3658"/>
        <v>0</v>
      </c>
      <c r="CZ252" s="29">
        <f t="shared" si="3658"/>
        <v>0</v>
      </c>
      <c r="DA252" s="29">
        <f t="shared" si="3658"/>
        <v>0</v>
      </c>
      <c r="DB252" s="29">
        <f t="shared" si="3658"/>
        <v>220.5951452996137</v>
      </c>
      <c r="DC252" s="29">
        <f t="shared" si="3658"/>
        <v>926.39048000000003</v>
      </c>
      <c r="DD252" s="29">
        <f t="shared" si="3658"/>
        <v>1361.8591399999998</v>
      </c>
      <c r="DE252" s="29">
        <f t="shared" si="3714"/>
        <v>1271.5260000000001</v>
      </c>
      <c r="DF252" s="29">
        <f t="shared" si="3715"/>
        <v>864.55399999999997</v>
      </c>
      <c r="DG252" s="29">
        <f t="shared" si="3716"/>
        <v>744.70609999999999</v>
      </c>
      <c r="DH252" s="29">
        <f t="shared" si="3717"/>
        <v>467.59818000000001</v>
      </c>
      <c r="DI252" s="29">
        <f t="shared" si="3718"/>
        <v>1159.8021200000001</v>
      </c>
      <c r="DJ252" s="29">
        <f t="shared" si="3719"/>
        <v>387.19418000000002</v>
      </c>
      <c r="DK252" s="29">
        <f t="shared" si="3719"/>
        <v>930.03800000000001</v>
      </c>
      <c r="DL252" s="29">
        <f t="shared" si="3719"/>
        <v>874.85506000000009</v>
      </c>
      <c r="DM252" s="29">
        <f t="shared" si="3719"/>
        <v>1088.298</v>
      </c>
      <c r="DN252" s="29">
        <f t="shared" si="3864"/>
        <v>2252.7020000000002</v>
      </c>
      <c r="DO252" s="29">
        <f t="shared" si="3864"/>
        <v>1012.8611</v>
      </c>
      <c r="DP252" s="29">
        <f t="shared" si="3864"/>
        <v>1410.2560000000001</v>
      </c>
      <c r="DQ252" s="105">
        <f t="shared" si="3720"/>
        <v>1441.0292749999999</v>
      </c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>
        <v>34792</v>
      </c>
      <c r="FC252" s="25">
        <v>208750</v>
      </c>
      <c r="FD252" s="25">
        <v>208750</v>
      </c>
      <c r="FE252" s="25">
        <v>208750</v>
      </c>
      <c r="FF252" s="25">
        <v>208750</v>
      </c>
      <c r="FG252" s="25">
        <v>208750</v>
      </c>
      <c r="FH252" s="25">
        <v>208750</v>
      </c>
      <c r="FI252" s="25">
        <v>208750</v>
      </c>
      <c r="FJ252" s="25">
        <v>208750</v>
      </c>
      <c r="FK252" s="25">
        <v>208750</v>
      </c>
      <c r="FL252" s="25">
        <v>208750</v>
      </c>
      <c r="FM252" s="25">
        <v>208750</v>
      </c>
      <c r="FN252" s="25">
        <v>210141</v>
      </c>
      <c r="FO252" s="25">
        <v>217100</v>
      </c>
      <c r="FP252" s="25">
        <v>217100</v>
      </c>
      <c r="FQ252" s="75">
        <v>217100</v>
      </c>
      <c r="FR252" s="28">
        <f t="shared" si="2951"/>
        <v>215360.25</v>
      </c>
      <c r="FS252" s="51"/>
      <c r="FT252" s="51"/>
      <c r="FU252" s="51"/>
      <c r="FV252" s="51"/>
      <c r="FW252" s="51"/>
      <c r="FX252" s="51"/>
      <c r="FY252" s="51"/>
      <c r="FZ252" s="51"/>
      <c r="GA252" s="51"/>
      <c r="GB252" s="51"/>
      <c r="GC252" s="51"/>
      <c r="GD252" s="51"/>
      <c r="GE252" s="51"/>
      <c r="GF252" s="51"/>
      <c r="GG252" s="51"/>
      <c r="GH252" s="51"/>
      <c r="GI252" s="51"/>
      <c r="GJ252" s="51"/>
      <c r="GK252" s="51"/>
      <c r="GL252" s="51"/>
      <c r="GM252" s="51"/>
      <c r="GN252" s="51"/>
      <c r="GO252" s="51"/>
      <c r="GP252" s="51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75">
        <v>0</v>
      </c>
      <c r="HD252" s="75">
        <v>0</v>
      </c>
      <c r="HE252" s="75">
        <v>0</v>
      </c>
      <c r="HF252" s="75">
        <v>0</v>
      </c>
      <c r="HG252" s="75">
        <v>0</v>
      </c>
      <c r="HH252" s="75">
        <v>0</v>
      </c>
      <c r="HI252" s="75">
        <v>0</v>
      </c>
      <c r="HJ252" s="75">
        <v>0</v>
      </c>
      <c r="HK252" s="75">
        <v>0</v>
      </c>
      <c r="HL252" s="75">
        <v>0</v>
      </c>
      <c r="HM252" s="75">
        <v>0</v>
      </c>
      <c r="HN252" s="75">
        <v>0</v>
      </c>
      <c r="HO252" s="75">
        <v>0</v>
      </c>
      <c r="HP252" s="75">
        <v>0</v>
      </c>
      <c r="HQ252" s="75">
        <v>0</v>
      </c>
      <c r="HR252" s="75">
        <v>0</v>
      </c>
      <c r="HS252" s="51">
        <f t="shared" ref="HS252" si="3867">+DR252+FS252</f>
        <v>0</v>
      </c>
      <c r="HT252" s="51">
        <f t="shared" ref="HT252" si="3868">+DS252+FT252</f>
        <v>0</v>
      </c>
      <c r="HU252" s="51">
        <f t="shared" ref="HU252" si="3869">+DT252+FU252</f>
        <v>0</v>
      </c>
      <c r="HV252" s="51">
        <f t="shared" ref="HV252" si="3870">+DU252+FV252</f>
        <v>0</v>
      </c>
      <c r="HW252" s="51">
        <f t="shared" ref="HW252" si="3871">+DV252+FW252</f>
        <v>0</v>
      </c>
      <c r="HX252" s="51">
        <f t="shared" ref="HX252" si="3872">+DW252+FX252</f>
        <v>0</v>
      </c>
      <c r="HY252" s="51">
        <f t="shared" ref="HY252" si="3873">+DX252+FY252</f>
        <v>0</v>
      </c>
      <c r="HZ252" s="51">
        <f t="shared" ref="HZ252" si="3874">+DY252+FZ252</f>
        <v>0</v>
      </c>
      <c r="IA252" s="51">
        <f t="shared" ref="IA252" si="3875">+DZ252+GA252</f>
        <v>0</v>
      </c>
      <c r="IB252" s="51">
        <f t="shared" ref="IB252" si="3876">+EA252+GB252</f>
        <v>0</v>
      </c>
      <c r="IC252" s="51">
        <f t="shared" ref="IC252" si="3877">+EB252+GC252</f>
        <v>0</v>
      </c>
      <c r="ID252" s="51">
        <f t="shared" ref="ID252" si="3878">+EC252+GD252</f>
        <v>0</v>
      </c>
      <c r="IE252" s="51">
        <f t="shared" ref="IE252" si="3879">+ED252+GE252</f>
        <v>0</v>
      </c>
      <c r="IF252" s="51">
        <f t="shared" ref="IF252" si="3880">+EE252+GF252</f>
        <v>0</v>
      </c>
      <c r="IG252" s="51">
        <f t="shared" ref="IG252" si="3881">+EF252+GG252</f>
        <v>0</v>
      </c>
      <c r="IH252" s="51">
        <f t="shared" ref="IH252" si="3882">+EG252+GH252</f>
        <v>0</v>
      </c>
      <c r="II252" s="51">
        <f t="shared" ref="II252" si="3883">+EH252+GI252</f>
        <v>0</v>
      </c>
      <c r="IJ252" s="51">
        <f t="shared" ref="IJ252" si="3884">+EI252+GJ252</f>
        <v>0</v>
      </c>
      <c r="IK252" s="51">
        <f t="shared" ref="IK252" si="3885">+EJ252+GK252</f>
        <v>0</v>
      </c>
      <c r="IL252" s="51">
        <f t="shared" ref="IL252" si="3886">+EK252+GL252</f>
        <v>0</v>
      </c>
      <c r="IM252" s="51">
        <f t="shared" ref="IM252" si="3887">+EL252+GM252</f>
        <v>0</v>
      </c>
      <c r="IN252" s="51">
        <f t="shared" ref="IN252" si="3888">+EM252+GN252</f>
        <v>0</v>
      </c>
      <c r="IO252" s="51">
        <f t="shared" ref="IO252" si="3889">+EN252+GO252</f>
        <v>0</v>
      </c>
      <c r="IP252" s="51">
        <f t="shared" ref="IP252" si="3890">+EO252+GP252</f>
        <v>0</v>
      </c>
      <c r="IQ252" s="51">
        <f t="shared" ref="IQ252" si="3891">+EP252+GQ252</f>
        <v>0</v>
      </c>
      <c r="IR252" s="51">
        <f t="shared" ref="IR252" si="3892">+EQ252+GR252</f>
        <v>0</v>
      </c>
      <c r="IS252" s="51">
        <f t="shared" ref="IS252" si="3893">+ER252+GS252</f>
        <v>0</v>
      </c>
      <c r="IT252" s="51">
        <f t="shared" ref="IT252" si="3894">+ES252+GT252</f>
        <v>0</v>
      </c>
      <c r="IU252" s="51">
        <f t="shared" ref="IU252" si="3895">+ET252+GU252</f>
        <v>0</v>
      </c>
      <c r="IV252" s="51">
        <f t="shared" ref="IV252" si="3896">+EU252+GV252</f>
        <v>0</v>
      </c>
      <c r="IW252" s="51">
        <f t="shared" ref="IW252" si="3897">+EV252+GW252</f>
        <v>0</v>
      </c>
      <c r="IX252" s="25">
        <f t="shared" ref="IX252" si="3898">+EW252+GX252</f>
        <v>0</v>
      </c>
      <c r="IY252" s="25">
        <f t="shared" ref="IY252" si="3899">+EX252+GY252</f>
        <v>0</v>
      </c>
      <c r="IZ252" s="25">
        <f t="shared" ref="IZ252" si="3900">+EY252+GZ252</f>
        <v>0</v>
      </c>
      <c r="JA252" s="25">
        <f t="shared" ref="JA252" si="3901">+EZ252+HA252</f>
        <v>0</v>
      </c>
      <c r="JB252" s="25">
        <f t="shared" ref="JB252" si="3902">+FA252+HB252</f>
        <v>0</v>
      </c>
      <c r="JC252" s="25">
        <f t="shared" ref="JC252" si="3903">+FB252+HC252</f>
        <v>34792</v>
      </c>
      <c r="JD252" s="25">
        <f t="shared" si="3035"/>
        <v>208750</v>
      </c>
      <c r="JE252" s="25">
        <f t="shared" si="3036"/>
        <v>208750</v>
      </c>
      <c r="JF252" s="25">
        <f t="shared" si="3756"/>
        <v>208750</v>
      </c>
      <c r="JG252" s="25">
        <f t="shared" si="3757"/>
        <v>208750</v>
      </c>
      <c r="JH252" s="25">
        <f t="shared" si="3754"/>
        <v>208750</v>
      </c>
      <c r="JI252" s="25">
        <f t="shared" si="3755"/>
        <v>208750</v>
      </c>
      <c r="JJ252" s="25">
        <f t="shared" si="3621"/>
        <v>208750</v>
      </c>
      <c r="JK252" s="25">
        <f t="shared" si="3622"/>
        <v>208750</v>
      </c>
      <c r="JL252" s="25">
        <f t="shared" si="3584"/>
        <v>208750</v>
      </c>
      <c r="JM252" s="25">
        <f t="shared" si="3585"/>
        <v>208750</v>
      </c>
      <c r="JN252" s="25">
        <f t="shared" si="3459"/>
        <v>208750</v>
      </c>
      <c r="JO252" s="25">
        <f t="shared" si="3460"/>
        <v>210141</v>
      </c>
      <c r="JP252" s="25">
        <f t="shared" si="3823"/>
        <v>217100</v>
      </c>
      <c r="JQ252" s="25">
        <f t="shared" si="3824"/>
        <v>217100</v>
      </c>
      <c r="JR252" s="25">
        <f t="shared" si="3825"/>
        <v>217100</v>
      </c>
      <c r="JS252" s="28">
        <f t="shared" si="2952"/>
        <v>215360.25</v>
      </c>
      <c r="JT252" s="30">
        <f t="shared" ref="JT252" si="3904">+HS252/$N252</f>
        <v>0</v>
      </c>
      <c r="JU252" s="30">
        <f t="shared" ref="JU252" si="3905">+HT252/$N252</f>
        <v>0</v>
      </c>
      <c r="JV252" s="30">
        <f t="shared" ref="JV252" si="3906">+HU252/$N252</f>
        <v>0</v>
      </c>
      <c r="JW252" s="30">
        <f t="shared" ref="JW252" si="3907">+HV252/$N252</f>
        <v>0</v>
      </c>
      <c r="JX252" s="30">
        <f t="shared" ref="JX252" si="3908">+HW252/$N252</f>
        <v>0</v>
      </c>
      <c r="JY252" s="30">
        <f t="shared" ref="JY252" si="3909">+HX252/$N252</f>
        <v>0</v>
      </c>
      <c r="JZ252" s="30">
        <f t="shared" ref="JZ252" si="3910">+HY252/$N252</f>
        <v>0</v>
      </c>
      <c r="KA252" s="30">
        <f t="shared" ref="KA252" si="3911">+HZ252/$N252</f>
        <v>0</v>
      </c>
      <c r="KB252" s="30">
        <f t="shared" ref="KB252" si="3912">+IA252/$N252</f>
        <v>0</v>
      </c>
      <c r="KC252" s="30">
        <f t="shared" ref="KC252" si="3913">+IB252/$N252</f>
        <v>0</v>
      </c>
      <c r="KD252" s="30">
        <f t="shared" ref="KD252" si="3914">+IC252/$N252</f>
        <v>0</v>
      </c>
      <c r="KE252" s="30">
        <f t="shared" ref="KE252" si="3915">+ID252/$N252</f>
        <v>0</v>
      </c>
      <c r="KF252" s="30">
        <f t="shared" ref="KF252" si="3916">+IE252/$N252</f>
        <v>0</v>
      </c>
      <c r="KG252" s="30">
        <f t="shared" ref="KG252" si="3917">+IF252/$N252</f>
        <v>0</v>
      </c>
      <c r="KH252" s="30">
        <f t="shared" ref="KH252" si="3918">+IG252/$N252</f>
        <v>0</v>
      </c>
      <c r="KI252" s="30">
        <f t="shared" ref="KI252" si="3919">+IH252/$N252</f>
        <v>0</v>
      </c>
      <c r="KJ252" s="30">
        <f t="shared" ref="KJ252" si="3920">+II252/$N252</f>
        <v>0</v>
      </c>
      <c r="KK252" s="30">
        <f t="shared" ref="KK252" si="3921">+IJ252/$N252</f>
        <v>0</v>
      </c>
      <c r="KL252" s="30">
        <f t="shared" ref="KL252" si="3922">+IK252/$N252</f>
        <v>0</v>
      </c>
      <c r="KM252" s="30">
        <f t="shared" ref="KM252" si="3923">+IL252/$N252</f>
        <v>0</v>
      </c>
      <c r="KN252" s="30">
        <f t="shared" ref="KN252" si="3924">+IM252/$N252</f>
        <v>0</v>
      </c>
      <c r="KO252" s="30">
        <f t="shared" ref="KO252" si="3925">+IN252/$N252</f>
        <v>0</v>
      </c>
      <c r="KP252" s="30">
        <f t="shared" ref="KP252" si="3926">+IO252/$N252</f>
        <v>0</v>
      </c>
      <c r="KQ252" s="30">
        <f t="shared" ref="KQ252" si="3927">+IP252/$N252</f>
        <v>0</v>
      </c>
      <c r="KR252" s="30">
        <f t="shared" ref="KR252" si="3928">+IQ252/$N252</f>
        <v>0</v>
      </c>
      <c r="KS252" s="30">
        <f t="shared" ref="KS252" si="3929">+IR252/$N252</f>
        <v>0</v>
      </c>
      <c r="KT252" s="30">
        <f t="shared" ref="KT252" si="3930">+IS252/$N252</f>
        <v>0</v>
      </c>
      <c r="KU252" s="30">
        <f t="shared" ref="KU252" si="3931">+IT252/$N252</f>
        <v>0</v>
      </c>
      <c r="KV252" s="30">
        <f t="shared" ref="KV252" si="3932">+IU252/$N252</f>
        <v>0</v>
      </c>
      <c r="KW252" s="30">
        <f t="shared" ref="KW252" si="3933">+IV252/$N252</f>
        <v>0</v>
      </c>
      <c r="KX252" s="30">
        <f t="shared" ref="KX252" si="3934">+IW252/$N252</f>
        <v>0</v>
      </c>
      <c r="KY252" s="30">
        <f t="shared" ref="KY252" si="3935">+IX252/$N252</f>
        <v>0</v>
      </c>
      <c r="KZ252" s="30">
        <f t="shared" ref="KZ252:LD252" si="3936">+IY252/$N252</f>
        <v>0</v>
      </c>
      <c r="LA252" s="30">
        <f t="shared" si="3936"/>
        <v>0</v>
      </c>
      <c r="LB252" s="30">
        <f t="shared" si="3936"/>
        <v>0</v>
      </c>
      <c r="LC252" s="30">
        <f t="shared" si="3936"/>
        <v>0</v>
      </c>
      <c r="LD252" s="30">
        <f t="shared" si="3936"/>
        <v>41.667065868263471</v>
      </c>
      <c r="LE252" s="30">
        <f t="shared" ref="LE252:LS252" si="3937">+JD252/$N252</f>
        <v>250</v>
      </c>
      <c r="LF252" s="30">
        <f t="shared" si="3937"/>
        <v>250</v>
      </c>
      <c r="LG252" s="30">
        <f t="shared" si="3937"/>
        <v>250</v>
      </c>
      <c r="LH252" s="30">
        <f t="shared" si="3937"/>
        <v>250</v>
      </c>
      <c r="LI252" s="30">
        <f t="shared" si="3937"/>
        <v>250</v>
      </c>
      <c r="LJ252" s="30">
        <f t="shared" si="3937"/>
        <v>250</v>
      </c>
      <c r="LK252" s="30">
        <f t="shared" si="3937"/>
        <v>250</v>
      </c>
      <c r="LL252" s="30">
        <f t="shared" si="3937"/>
        <v>250</v>
      </c>
      <c r="LM252" s="30">
        <f t="shared" si="3937"/>
        <v>250</v>
      </c>
      <c r="LN252" s="30">
        <f t="shared" si="3937"/>
        <v>250</v>
      </c>
      <c r="LO252" s="30">
        <f t="shared" si="3937"/>
        <v>250</v>
      </c>
      <c r="LP252" s="30">
        <f t="shared" si="3937"/>
        <v>251.66586826347304</v>
      </c>
      <c r="LQ252" s="30">
        <f t="shared" si="3937"/>
        <v>260</v>
      </c>
      <c r="LR252" s="30">
        <f t="shared" si="3937"/>
        <v>260</v>
      </c>
      <c r="LS252" s="30">
        <f t="shared" si="3937"/>
        <v>260</v>
      </c>
      <c r="LT252" s="69">
        <f t="shared" si="2953"/>
        <v>257.91646706586823</v>
      </c>
      <c r="LU252" s="40">
        <f t="shared" si="2954"/>
        <v>260</v>
      </c>
      <c r="LV252" s="40">
        <f t="shared" si="2955"/>
        <v>0</v>
      </c>
    </row>
    <row r="253" spans="1:334" x14ac:dyDescent="0.25">
      <c r="A253" s="21">
        <f t="shared" si="3034"/>
        <v>252</v>
      </c>
      <c r="B253" s="22" t="s">
        <v>150</v>
      </c>
      <c r="C253" s="21" t="s">
        <v>661</v>
      </c>
      <c r="D253" s="22" t="s">
        <v>7</v>
      </c>
      <c r="E253" s="23" t="s">
        <v>962</v>
      </c>
      <c r="F253" s="21" t="s">
        <v>1210</v>
      </c>
      <c r="G253" s="23" t="s">
        <v>162</v>
      </c>
      <c r="H253" s="31" t="s">
        <v>281</v>
      </c>
      <c r="I253" s="21" t="s">
        <v>196</v>
      </c>
      <c r="J253" s="94">
        <v>41313</v>
      </c>
      <c r="K253" s="94">
        <v>43030</v>
      </c>
      <c r="L253" s="21" t="s">
        <v>275</v>
      </c>
      <c r="M253" s="51">
        <v>633</v>
      </c>
      <c r="N253" s="51">
        <v>1057</v>
      </c>
      <c r="O253" s="26">
        <v>0.15</v>
      </c>
      <c r="P253" s="52">
        <v>390091.96</v>
      </c>
      <c r="Q253" s="52">
        <v>554758.08999999985</v>
      </c>
      <c r="R253" s="52">
        <v>492701.87000000011</v>
      </c>
      <c r="S253" s="52">
        <v>467349</v>
      </c>
      <c r="T253" s="51">
        <v>599909.07999999996</v>
      </c>
      <c r="U253" s="51">
        <v>556690</v>
      </c>
      <c r="V253" s="51">
        <v>473831.27</v>
      </c>
      <c r="W253" s="51">
        <v>486095.0500000001</v>
      </c>
      <c r="X253" s="51">
        <v>702534.44</v>
      </c>
      <c r="Y253" s="51">
        <v>656381.27000000014</v>
      </c>
      <c r="Z253" s="51">
        <v>519385</v>
      </c>
      <c r="AA253" s="51">
        <v>643140.9</v>
      </c>
      <c r="AB253" s="51">
        <v>721808.72999999986</v>
      </c>
      <c r="AC253" s="51">
        <v>714543.46</v>
      </c>
      <c r="AD253" s="51">
        <v>650074.06999999995</v>
      </c>
      <c r="AE253" s="51">
        <v>791968.57</v>
      </c>
      <c r="AF253" s="51">
        <v>813582</v>
      </c>
      <c r="AG253" s="51">
        <v>495305.15</v>
      </c>
      <c r="AH253" s="51">
        <v>635847.11</v>
      </c>
      <c r="AI253" s="51">
        <v>608435.11</v>
      </c>
      <c r="AJ253" s="51">
        <v>764661.39</v>
      </c>
      <c r="AK253" s="51">
        <v>739492.02</v>
      </c>
      <c r="AL253" s="51">
        <v>481328.71</v>
      </c>
      <c r="AM253" s="51">
        <v>493265.91</v>
      </c>
      <c r="AN253" s="51">
        <v>670891.67000000004</v>
      </c>
      <c r="AO253" s="51">
        <v>815083.14</v>
      </c>
      <c r="AP253" s="51">
        <v>729794.63</v>
      </c>
      <c r="AQ253" s="51">
        <v>1010267.28</v>
      </c>
      <c r="AR253" s="51">
        <v>889329</v>
      </c>
      <c r="AS253" s="51">
        <v>748320.03</v>
      </c>
      <c r="AT253" s="51">
        <v>843567.54</v>
      </c>
      <c r="AU253" s="25">
        <v>706860.90637562308</v>
      </c>
      <c r="AV253" s="25">
        <v>660549</v>
      </c>
      <c r="AW253" s="25">
        <v>1129900.5900000001</v>
      </c>
      <c r="AX253" s="25">
        <v>668732</v>
      </c>
      <c r="AY253" s="25">
        <v>727594</v>
      </c>
      <c r="AZ253" s="25">
        <v>996792</v>
      </c>
      <c r="BA253" s="25">
        <v>1019552.4158113599</v>
      </c>
      <c r="BB253" s="25">
        <v>860674</v>
      </c>
      <c r="BC253" s="25">
        <v>987510</v>
      </c>
      <c r="BD253" s="75">
        <v>844235.59</v>
      </c>
      <c r="BE253" s="75">
        <v>673935</v>
      </c>
      <c r="BF253" s="75">
        <v>849284.8</v>
      </c>
      <c r="BG253" s="75">
        <v>689314.14</v>
      </c>
      <c r="BH253" s="75">
        <v>899347.64</v>
      </c>
      <c r="BI253" s="75">
        <v>963942</v>
      </c>
      <c r="BJ253" s="75">
        <v>732135</v>
      </c>
      <c r="BK253" s="75">
        <v>802987</v>
      </c>
      <c r="BL253" s="75">
        <v>1039923</v>
      </c>
      <c r="BM253" s="75">
        <v>1203787</v>
      </c>
      <c r="BN253" s="75">
        <v>1179538.0900000001</v>
      </c>
      <c r="BO253" s="75">
        <v>968025.48</v>
      </c>
      <c r="BP253" s="28">
        <f t="shared" si="2950"/>
        <v>1097818.3925000001</v>
      </c>
      <c r="BQ253" s="29">
        <f t="shared" si="3687"/>
        <v>616.2590205371248</v>
      </c>
      <c r="BR253" s="29">
        <f t="shared" si="3688"/>
        <v>876.39508688783542</v>
      </c>
      <c r="BS253" s="29">
        <f t="shared" si="3689"/>
        <v>778.35998420221188</v>
      </c>
      <c r="BT253" s="29">
        <f t="shared" si="3690"/>
        <v>738.30805687203792</v>
      </c>
      <c r="BU253" s="29">
        <f t="shared" si="3691"/>
        <v>947.72366508688776</v>
      </c>
      <c r="BV253" s="29">
        <f t="shared" si="3692"/>
        <v>879.44707740916272</v>
      </c>
      <c r="BW253" s="29">
        <f t="shared" si="3693"/>
        <v>748.54860979462876</v>
      </c>
      <c r="BX253" s="29">
        <f t="shared" si="3694"/>
        <v>767.92266982622448</v>
      </c>
      <c r="BY253" s="29">
        <f t="shared" si="3695"/>
        <v>1109.8490363349131</v>
      </c>
      <c r="BZ253" s="29">
        <f t="shared" si="3696"/>
        <v>1036.937235387046</v>
      </c>
      <c r="CA253" s="29">
        <f t="shared" si="3697"/>
        <v>820.51342812006317</v>
      </c>
      <c r="CB253" s="29">
        <f t="shared" si="3698"/>
        <v>1016.0203791469195</v>
      </c>
      <c r="CC253" s="29">
        <f t="shared" si="3699"/>
        <v>1140.2981516587677</v>
      </c>
      <c r="CD253" s="29">
        <f t="shared" si="3700"/>
        <v>1128.8206319115322</v>
      </c>
      <c r="CE253" s="29">
        <f t="shared" si="3701"/>
        <v>1026.9732543443918</v>
      </c>
      <c r="CF253" s="29">
        <f t="shared" si="3702"/>
        <v>1251.1351816745655</v>
      </c>
      <c r="CG253" s="29">
        <f t="shared" si="3703"/>
        <v>1285.2796208530806</v>
      </c>
      <c r="CH253" s="29">
        <f t="shared" si="3704"/>
        <v>782.47259083728284</v>
      </c>
      <c r="CI253" s="29">
        <f t="shared" si="3705"/>
        <v>1004.4978041074249</v>
      </c>
      <c r="CJ253" s="29">
        <f t="shared" si="3706"/>
        <v>961.19290679304891</v>
      </c>
      <c r="CK253" s="29">
        <f t="shared" si="3707"/>
        <v>1207.9958767772512</v>
      </c>
      <c r="CL253" s="29">
        <f t="shared" si="3708"/>
        <v>1168.2338388625592</v>
      </c>
      <c r="CM253" s="29">
        <f t="shared" si="3709"/>
        <v>760.39290679304895</v>
      </c>
      <c r="CN253" s="29">
        <f t="shared" si="3710"/>
        <v>779.25104265402842</v>
      </c>
      <c r="CO253" s="29">
        <f t="shared" si="3711"/>
        <v>1059.8604581358611</v>
      </c>
      <c r="CP253" s="29">
        <f t="shared" si="3712"/>
        <v>1287.6510900473934</v>
      </c>
      <c r="CQ253" s="29">
        <f t="shared" si="3713"/>
        <v>1152.9141074249605</v>
      </c>
      <c r="CR253" s="29">
        <f t="shared" si="3658"/>
        <v>1595.9988625592418</v>
      </c>
      <c r="CS253" s="29">
        <f t="shared" si="3658"/>
        <v>1404.9431279620853</v>
      </c>
      <c r="CT253" s="29">
        <f t="shared" si="3658"/>
        <v>1182.1801421800949</v>
      </c>
      <c r="CU253" s="29">
        <f t="shared" si="3658"/>
        <v>1332.6501421800949</v>
      </c>
      <c r="CV253" s="29">
        <f t="shared" si="3658"/>
        <v>1116.6838963279986</v>
      </c>
      <c r="CW253" s="29">
        <f t="shared" si="3658"/>
        <v>1043.5213270142181</v>
      </c>
      <c r="CX253" s="29">
        <f t="shared" si="3658"/>
        <v>1784.9930331753555</v>
      </c>
      <c r="CY253" s="29">
        <f t="shared" si="3658"/>
        <v>1056.4486571879936</v>
      </c>
      <c r="CZ253" s="29">
        <f t="shared" ref="CX253:DD292" si="3938">+AY253/$M253</f>
        <v>1149.4375987361768</v>
      </c>
      <c r="DA253" s="29">
        <f t="shared" si="3938"/>
        <v>1574.7109004739336</v>
      </c>
      <c r="DB253" s="29">
        <f t="shared" si="3938"/>
        <v>1610.6673235566507</v>
      </c>
      <c r="DC253" s="29">
        <f t="shared" si="3938"/>
        <v>1359.6745655608215</v>
      </c>
      <c r="DD253" s="29">
        <f t="shared" si="3938"/>
        <v>1560.0473933649289</v>
      </c>
      <c r="DE253" s="29">
        <f t="shared" si="3714"/>
        <v>1333.70551342812</v>
      </c>
      <c r="DF253" s="29">
        <f t="shared" si="3715"/>
        <v>1064.6682464454977</v>
      </c>
      <c r="DG253" s="29">
        <f t="shared" si="3716"/>
        <v>1341.6821484992101</v>
      </c>
      <c r="DH253" s="29">
        <f t="shared" si="3717"/>
        <v>1088.9638862559241</v>
      </c>
      <c r="DI253" s="29">
        <f t="shared" si="3718"/>
        <v>1420.7703633491312</v>
      </c>
      <c r="DJ253" s="29">
        <f t="shared" si="3719"/>
        <v>1522.8151658767772</v>
      </c>
      <c r="DK253" s="29">
        <f t="shared" si="3719"/>
        <v>1156.6113744075828</v>
      </c>
      <c r="DL253" s="29">
        <f t="shared" si="3719"/>
        <v>1268.5418641390206</v>
      </c>
      <c r="DM253" s="29">
        <f t="shared" si="3719"/>
        <v>1642.8483412322275</v>
      </c>
      <c r="DN253" s="29">
        <f t="shared" si="3864"/>
        <v>1901.7172195892574</v>
      </c>
      <c r="DO253" s="29">
        <f t="shared" si="3864"/>
        <v>1863.4093048973145</v>
      </c>
      <c r="DP253" s="29">
        <f t="shared" si="3864"/>
        <v>1529.2661611374408</v>
      </c>
      <c r="DQ253" s="105">
        <f t="shared" si="3720"/>
        <v>1734.3102567140602</v>
      </c>
      <c r="DR253" s="51">
        <v>121555</v>
      </c>
      <c r="DS253" s="51">
        <v>121555</v>
      </c>
      <c r="DT253" s="51">
        <v>121555</v>
      </c>
      <c r="DU253" s="51">
        <v>121555</v>
      </c>
      <c r="DV253" s="51">
        <v>121555</v>
      </c>
      <c r="DW253" s="51">
        <v>121555</v>
      </c>
      <c r="DX253" s="51">
        <v>121555</v>
      </c>
      <c r="DY253" s="51">
        <v>121555</v>
      </c>
      <c r="DZ253" s="51">
        <v>123810</v>
      </c>
      <c r="EA253" s="51">
        <v>130011</v>
      </c>
      <c r="EB253" s="51">
        <v>130011</v>
      </c>
      <c r="EC253" s="51">
        <v>130011</v>
      </c>
      <c r="ED253" s="51">
        <v>130011</v>
      </c>
      <c r="EE253" s="51">
        <v>130011</v>
      </c>
      <c r="EF253" s="51">
        <v>130011</v>
      </c>
      <c r="EG253" s="51">
        <v>130011</v>
      </c>
      <c r="EH253" s="51">
        <v>130011</v>
      </c>
      <c r="EI253" s="51">
        <v>130011</v>
      </c>
      <c r="EJ253" s="51">
        <v>130011</v>
      </c>
      <c r="EK253" s="51">
        <v>133393</v>
      </c>
      <c r="EL253" s="51">
        <v>142695</v>
      </c>
      <c r="EM253" s="51">
        <v>142695</v>
      </c>
      <c r="EN253" s="51">
        <v>142695</v>
      </c>
      <c r="EO253" s="51">
        <v>142695</v>
      </c>
      <c r="EP253" s="51">
        <v>142695</v>
      </c>
      <c r="EQ253" s="51">
        <v>142695</v>
      </c>
      <c r="ER253" s="51">
        <v>142695</v>
      </c>
      <c r="ES253" s="25">
        <v>142695</v>
      </c>
      <c r="ET253" s="25">
        <v>142695</v>
      </c>
      <c r="EU253" s="25">
        <v>142695</v>
      </c>
      <c r="EV253" s="25">
        <v>142695</v>
      </c>
      <c r="EW253" s="25">
        <v>142695</v>
      </c>
      <c r="EX253" s="25">
        <v>142695</v>
      </c>
      <c r="EY253" s="25">
        <v>145232</v>
      </c>
      <c r="EZ253" s="25">
        <v>152208</v>
      </c>
      <c r="FA253" s="25">
        <v>152208</v>
      </c>
      <c r="FB253" s="25">
        <v>152208</v>
      </c>
      <c r="FC253" s="25">
        <v>152208</v>
      </c>
      <c r="FD253" s="25">
        <v>152208</v>
      </c>
      <c r="FE253" s="25">
        <v>152208</v>
      </c>
      <c r="FF253" s="25">
        <v>152208</v>
      </c>
      <c r="FG253" s="25">
        <v>152208</v>
      </c>
      <c r="FH253" s="25">
        <v>152208</v>
      </c>
      <c r="FI253" s="25">
        <v>152208</v>
      </c>
      <c r="FJ253" s="25">
        <v>152208</v>
      </c>
      <c r="FK253" s="25">
        <v>155026</v>
      </c>
      <c r="FL253" s="25">
        <v>162778</v>
      </c>
      <c r="FM253" s="25">
        <v>162778</v>
      </c>
      <c r="FN253" s="25">
        <v>162778</v>
      </c>
      <c r="FO253" s="25">
        <v>162778</v>
      </c>
      <c r="FP253" s="25">
        <v>162778</v>
      </c>
      <c r="FQ253" s="75">
        <v>162778</v>
      </c>
      <c r="FR253" s="28">
        <f t="shared" si="2951"/>
        <v>162778</v>
      </c>
      <c r="FS253" s="51">
        <v>0</v>
      </c>
      <c r="FT253" s="51">
        <v>0</v>
      </c>
      <c r="FU253" s="51">
        <v>0</v>
      </c>
      <c r="FV253" s="51">
        <v>0</v>
      </c>
      <c r="FW253" s="51">
        <v>0</v>
      </c>
      <c r="FX253" s="51">
        <v>0</v>
      </c>
      <c r="FY253" s="51">
        <v>0</v>
      </c>
      <c r="FZ253" s="51">
        <v>0</v>
      </c>
      <c r="GA253" s="51">
        <v>0</v>
      </c>
      <c r="GB253" s="51">
        <v>0</v>
      </c>
      <c r="GC253" s="51">
        <v>0</v>
      </c>
      <c r="GD253" s="51">
        <v>0</v>
      </c>
      <c r="GE253" s="51">
        <v>0</v>
      </c>
      <c r="GF253" s="51">
        <v>0</v>
      </c>
      <c r="GG253" s="51">
        <v>0</v>
      </c>
      <c r="GH253" s="51">
        <v>0</v>
      </c>
      <c r="GI253" s="51">
        <v>0</v>
      </c>
      <c r="GJ253" s="51">
        <v>0</v>
      </c>
      <c r="GK253" s="51">
        <v>0</v>
      </c>
      <c r="GL253" s="51">
        <v>0</v>
      </c>
      <c r="GM253" s="51">
        <v>0</v>
      </c>
      <c r="GN253" s="51">
        <v>0</v>
      </c>
      <c r="GO253" s="51">
        <v>0</v>
      </c>
      <c r="GP253" s="51">
        <v>0</v>
      </c>
      <c r="GQ253" s="25">
        <v>0</v>
      </c>
      <c r="GR253" s="25">
        <v>0</v>
      </c>
      <c r="GS253" s="25">
        <v>0</v>
      </c>
      <c r="GT253" s="25">
        <v>8845</v>
      </c>
      <c r="GU253" s="25">
        <v>0</v>
      </c>
      <c r="GV253" s="25">
        <v>0</v>
      </c>
      <c r="GW253" s="25">
        <v>0</v>
      </c>
      <c r="GX253" s="25">
        <v>0</v>
      </c>
      <c r="GY253" s="25">
        <v>0</v>
      </c>
      <c r="GZ253" s="25">
        <v>24253</v>
      </c>
      <c r="HA253" s="25">
        <v>0</v>
      </c>
      <c r="HB253" s="25">
        <v>0</v>
      </c>
      <c r="HC253" s="75">
        <v>0</v>
      </c>
      <c r="HD253" s="75">
        <v>0</v>
      </c>
      <c r="HE253" s="75">
        <v>0</v>
      </c>
      <c r="HF253" s="75">
        <v>0</v>
      </c>
      <c r="HG253" s="75">
        <v>0</v>
      </c>
      <c r="HH253" s="75">
        <v>0</v>
      </c>
      <c r="HI253" s="75">
        <v>0</v>
      </c>
      <c r="HJ253" s="75">
        <v>0</v>
      </c>
      <c r="HK253" s="75">
        <v>0</v>
      </c>
      <c r="HL253" s="75">
        <v>0</v>
      </c>
      <c r="HM253" s="75">
        <v>0</v>
      </c>
      <c r="HN253" s="75">
        <v>0</v>
      </c>
      <c r="HO253" s="75">
        <v>0</v>
      </c>
      <c r="HP253" s="75">
        <v>17790</v>
      </c>
      <c r="HQ253" s="75">
        <v>14153</v>
      </c>
      <c r="HR253" s="75">
        <v>0</v>
      </c>
      <c r="HS253" s="51">
        <f t="shared" si="3723"/>
        <v>121555</v>
      </c>
      <c r="HT253" s="51">
        <f t="shared" si="3724"/>
        <v>121555</v>
      </c>
      <c r="HU253" s="51">
        <f t="shared" si="3725"/>
        <v>121555</v>
      </c>
      <c r="HV253" s="51">
        <f t="shared" si="3726"/>
        <v>121555</v>
      </c>
      <c r="HW253" s="51">
        <f t="shared" si="3727"/>
        <v>121555</v>
      </c>
      <c r="HX253" s="51">
        <f t="shared" si="3728"/>
        <v>121555</v>
      </c>
      <c r="HY253" s="51">
        <f t="shared" si="3729"/>
        <v>121555</v>
      </c>
      <c r="HZ253" s="51">
        <f t="shared" si="3730"/>
        <v>121555</v>
      </c>
      <c r="IA253" s="51">
        <f t="shared" si="3731"/>
        <v>123810</v>
      </c>
      <c r="IB253" s="51">
        <f t="shared" si="3732"/>
        <v>130011</v>
      </c>
      <c r="IC253" s="51">
        <f t="shared" si="3733"/>
        <v>130011</v>
      </c>
      <c r="ID253" s="51">
        <f t="shared" si="3734"/>
        <v>130011</v>
      </c>
      <c r="IE253" s="51">
        <f t="shared" si="3735"/>
        <v>130011</v>
      </c>
      <c r="IF253" s="51">
        <f t="shared" si="3736"/>
        <v>130011</v>
      </c>
      <c r="IG253" s="51">
        <f t="shared" si="3737"/>
        <v>130011</v>
      </c>
      <c r="IH253" s="51">
        <f t="shared" si="3738"/>
        <v>130011</v>
      </c>
      <c r="II253" s="51">
        <f t="shared" si="3739"/>
        <v>130011</v>
      </c>
      <c r="IJ253" s="51">
        <f t="shared" si="3740"/>
        <v>130011</v>
      </c>
      <c r="IK253" s="51">
        <f t="shared" si="3741"/>
        <v>130011</v>
      </c>
      <c r="IL253" s="51">
        <f t="shared" si="3742"/>
        <v>133393</v>
      </c>
      <c r="IM253" s="51">
        <f t="shared" si="3743"/>
        <v>142695</v>
      </c>
      <c r="IN253" s="51">
        <f t="shared" si="3744"/>
        <v>142695</v>
      </c>
      <c r="IO253" s="51">
        <f t="shared" si="3745"/>
        <v>142695</v>
      </c>
      <c r="IP253" s="51">
        <f t="shared" si="3746"/>
        <v>142695</v>
      </c>
      <c r="IQ253" s="51">
        <f t="shared" si="3865"/>
        <v>142695</v>
      </c>
      <c r="IR253" s="51">
        <f t="shared" si="3866"/>
        <v>142695</v>
      </c>
      <c r="IS253" s="51">
        <f t="shared" si="3747"/>
        <v>142695</v>
      </c>
      <c r="IT253" s="51">
        <f t="shared" si="3748"/>
        <v>151540</v>
      </c>
      <c r="IU253" s="51">
        <f t="shared" si="3721"/>
        <v>142695</v>
      </c>
      <c r="IV253" s="51">
        <f t="shared" si="3722"/>
        <v>142695</v>
      </c>
      <c r="IW253" s="51">
        <f t="shared" si="3655"/>
        <v>142695</v>
      </c>
      <c r="IX253" s="25">
        <f t="shared" si="3623"/>
        <v>142695</v>
      </c>
      <c r="IY253" s="25">
        <f t="shared" si="3751"/>
        <v>142695</v>
      </c>
      <c r="IZ253" s="25">
        <f t="shared" si="3752"/>
        <v>169485</v>
      </c>
      <c r="JA253" s="25">
        <f t="shared" si="3753"/>
        <v>152208</v>
      </c>
      <c r="JB253" s="25">
        <f t="shared" si="3656"/>
        <v>152208</v>
      </c>
      <c r="JC253" s="25">
        <f t="shared" si="3657"/>
        <v>152208</v>
      </c>
      <c r="JD253" s="25">
        <f t="shared" si="3035"/>
        <v>152208</v>
      </c>
      <c r="JE253" s="25">
        <f t="shared" si="3036"/>
        <v>152208</v>
      </c>
      <c r="JF253" s="25">
        <f t="shared" si="3756"/>
        <v>152208</v>
      </c>
      <c r="JG253" s="25">
        <f t="shared" si="3757"/>
        <v>152208</v>
      </c>
      <c r="JH253" s="25">
        <f t="shared" si="3754"/>
        <v>152208</v>
      </c>
      <c r="JI253" s="25">
        <f t="shared" si="3755"/>
        <v>152208</v>
      </c>
      <c r="JJ253" s="25">
        <f t="shared" si="3621"/>
        <v>152208</v>
      </c>
      <c r="JK253" s="25">
        <f t="shared" si="3622"/>
        <v>152208</v>
      </c>
      <c r="JL253" s="25">
        <f t="shared" si="3584"/>
        <v>155026</v>
      </c>
      <c r="JM253" s="25">
        <f t="shared" si="3585"/>
        <v>162778</v>
      </c>
      <c r="JN253" s="25">
        <f t="shared" si="3459"/>
        <v>162778</v>
      </c>
      <c r="JO253" s="25">
        <f t="shared" si="3460"/>
        <v>162778</v>
      </c>
      <c r="JP253" s="25">
        <f t="shared" si="3823"/>
        <v>180568</v>
      </c>
      <c r="JQ253" s="25">
        <f t="shared" si="3824"/>
        <v>176931</v>
      </c>
      <c r="JR253" s="25">
        <f t="shared" si="3825"/>
        <v>162778</v>
      </c>
      <c r="JS253" s="28">
        <f t="shared" si="2952"/>
        <v>170763.75</v>
      </c>
      <c r="JT253" s="30">
        <f t="shared" si="3587"/>
        <v>115</v>
      </c>
      <c r="JU253" s="30">
        <f t="shared" si="3588"/>
        <v>115</v>
      </c>
      <c r="JV253" s="30">
        <f t="shared" si="3589"/>
        <v>115</v>
      </c>
      <c r="JW253" s="30">
        <f t="shared" si="3590"/>
        <v>115</v>
      </c>
      <c r="JX253" s="30">
        <f t="shared" si="3591"/>
        <v>115</v>
      </c>
      <c r="JY253" s="30">
        <f t="shared" si="3592"/>
        <v>115</v>
      </c>
      <c r="JZ253" s="30">
        <f t="shared" si="3593"/>
        <v>115</v>
      </c>
      <c r="KA253" s="30">
        <f t="shared" si="3594"/>
        <v>115</v>
      </c>
      <c r="KB253" s="30">
        <f t="shared" si="3595"/>
        <v>117.13339640491958</v>
      </c>
      <c r="KC253" s="30">
        <f t="shared" si="3596"/>
        <v>123</v>
      </c>
      <c r="KD253" s="30">
        <f t="shared" si="3597"/>
        <v>123</v>
      </c>
      <c r="KE253" s="30">
        <f t="shared" si="3598"/>
        <v>123</v>
      </c>
      <c r="KF253" s="30">
        <f t="shared" si="3599"/>
        <v>123</v>
      </c>
      <c r="KG253" s="30">
        <f t="shared" si="3600"/>
        <v>123</v>
      </c>
      <c r="KH253" s="30">
        <f t="shared" si="3601"/>
        <v>123</v>
      </c>
      <c r="KI253" s="30">
        <f t="shared" si="3602"/>
        <v>123</v>
      </c>
      <c r="KJ253" s="30">
        <f t="shared" si="3603"/>
        <v>123</v>
      </c>
      <c r="KK253" s="30">
        <f t="shared" si="3604"/>
        <v>123</v>
      </c>
      <c r="KL253" s="30">
        <f t="shared" si="3605"/>
        <v>123</v>
      </c>
      <c r="KM253" s="30">
        <f t="shared" si="3606"/>
        <v>126.19962157048249</v>
      </c>
      <c r="KN253" s="30">
        <f t="shared" si="3607"/>
        <v>135</v>
      </c>
      <c r="KO253" s="30">
        <f t="shared" si="3608"/>
        <v>135</v>
      </c>
      <c r="KP253" s="30">
        <f t="shared" si="3609"/>
        <v>135</v>
      </c>
      <c r="KQ253" s="30">
        <f t="shared" si="3610"/>
        <v>135</v>
      </c>
      <c r="KR253" s="30">
        <f t="shared" si="3611"/>
        <v>135</v>
      </c>
      <c r="KS253" s="30">
        <f t="shared" si="3612"/>
        <v>135</v>
      </c>
      <c r="KT253" s="30">
        <f t="shared" si="3613"/>
        <v>135</v>
      </c>
      <c r="KU253" s="30">
        <f t="shared" si="3614"/>
        <v>143.36802270577104</v>
      </c>
      <c r="KV253" s="30">
        <f t="shared" si="3615"/>
        <v>135</v>
      </c>
      <c r="KW253" s="30">
        <f t="shared" si="3616"/>
        <v>135</v>
      </c>
      <c r="KX253" s="30">
        <f t="shared" si="3617"/>
        <v>135</v>
      </c>
      <c r="KY253" s="30">
        <f t="shared" si="3618"/>
        <v>135</v>
      </c>
      <c r="KZ253" s="30">
        <f t="shared" si="3619"/>
        <v>135</v>
      </c>
      <c r="LA253" s="30">
        <f t="shared" si="3620"/>
        <v>160.3453169347209</v>
      </c>
      <c r="LB253" s="30">
        <f t="shared" si="3620"/>
        <v>144</v>
      </c>
      <c r="LC253" s="30">
        <f t="shared" si="3620"/>
        <v>144</v>
      </c>
      <c r="LD253" s="30">
        <f t="shared" si="3620"/>
        <v>144</v>
      </c>
      <c r="LE253" s="30">
        <f t="shared" si="3749"/>
        <v>144</v>
      </c>
      <c r="LF253" s="30">
        <f t="shared" si="3749"/>
        <v>144</v>
      </c>
      <c r="LG253" s="30">
        <f t="shared" si="3749"/>
        <v>144</v>
      </c>
      <c r="LH253" s="30">
        <f t="shared" si="3749"/>
        <v>144</v>
      </c>
      <c r="LI253" s="30">
        <f t="shared" si="3749"/>
        <v>144</v>
      </c>
      <c r="LJ253" s="30">
        <f t="shared" si="3749"/>
        <v>144</v>
      </c>
      <c r="LK253" s="30">
        <f t="shared" si="3750"/>
        <v>144</v>
      </c>
      <c r="LL253" s="30">
        <f t="shared" si="3750"/>
        <v>144</v>
      </c>
      <c r="LM253" s="30">
        <f t="shared" si="3750"/>
        <v>146.66603595080417</v>
      </c>
      <c r="LN253" s="30">
        <f t="shared" si="3750"/>
        <v>154</v>
      </c>
      <c r="LO253" s="30">
        <f t="shared" si="3750"/>
        <v>154</v>
      </c>
      <c r="LP253" s="30">
        <f t="shared" si="3750"/>
        <v>154</v>
      </c>
      <c r="LQ253" s="30">
        <f t="shared" si="3750"/>
        <v>170.8306527909177</v>
      </c>
      <c r="LR253" s="30">
        <f t="shared" si="3750"/>
        <v>167.38978240302743</v>
      </c>
      <c r="LS253" s="30">
        <f t="shared" si="3750"/>
        <v>154</v>
      </c>
      <c r="LT253" s="69">
        <f t="shared" si="2953"/>
        <v>161.55510879848629</v>
      </c>
      <c r="LU253" s="40">
        <f t="shared" si="2954"/>
        <v>154</v>
      </c>
      <c r="LV253" s="40">
        <f t="shared" si="2955"/>
        <v>0</v>
      </c>
    </row>
    <row r="254" spans="1:334" x14ac:dyDescent="0.25">
      <c r="A254" s="21">
        <f t="shared" si="3034"/>
        <v>253</v>
      </c>
      <c r="B254" s="22" t="s">
        <v>150</v>
      </c>
      <c r="C254" s="21" t="s">
        <v>662</v>
      </c>
      <c r="D254" s="22" t="s">
        <v>7</v>
      </c>
      <c r="E254" s="23" t="s">
        <v>963</v>
      </c>
      <c r="F254" s="21" t="s">
        <v>1064</v>
      </c>
      <c r="G254" s="23" t="s">
        <v>163</v>
      </c>
      <c r="H254" s="24" t="s">
        <v>1404</v>
      </c>
      <c r="I254" s="21" t="s">
        <v>196</v>
      </c>
      <c r="J254" s="94">
        <v>41297</v>
      </c>
      <c r="K254" s="94">
        <v>42920</v>
      </c>
      <c r="L254" s="21" t="s">
        <v>275</v>
      </c>
      <c r="M254" s="51">
        <v>733</v>
      </c>
      <c r="N254" s="51">
        <v>1224</v>
      </c>
      <c r="O254" s="26">
        <v>0.12</v>
      </c>
      <c r="P254" s="52">
        <v>716828</v>
      </c>
      <c r="Q254" s="52">
        <v>308678</v>
      </c>
      <c r="R254" s="52">
        <v>998927</v>
      </c>
      <c r="S254" s="52">
        <v>601613</v>
      </c>
      <c r="T254" s="51">
        <v>1002390</v>
      </c>
      <c r="U254" s="51">
        <v>1072683</v>
      </c>
      <c r="V254" s="51">
        <v>1144138</v>
      </c>
      <c r="W254" s="51">
        <v>874000</v>
      </c>
      <c r="X254" s="51">
        <v>1073224</v>
      </c>
      <c r="Y254" s="51">
        <v>902600</v>
      </c>
      <c r="Z254" s="51">
        <v>855967</v>
      </c>
      <c r="AA254" s="51">
        <v>983077</v>
      </c>
      <c r="AB254" s="51">
        <v>964416</v>
      </c>
      <c r="AC254" s="51">
        <v>1221567</v>
      </c>
      <c r="AD254" s="51">
        <v>1048622</v>
      </c>
      <c r="AE254" s="51">
        <v>1221567</v>
      </c>
      <c r="AF254" s="51">
        <v>1335203.1599999999</v>
      </c>
      <c r="AG254" s="51">
        <v>1072933.3899999999</v>
      </c>
      <c r="AH254" s="51">
        <v>1278187.1000000001</v>
      </c>
      <c r="AI254" s="51">
        <v>1087539</v>
      </c>
      <c r="AJ254" s="51">
        <v>1239846</v>
      </c>
      <c r="AK254" s="51">
        <v>1120530</v>
      </c>
      <c r="AL254" s="51">
        <v>837195</v>
      </c>
      <c r="AM254" s="51">
        <v>972935</v>
      </c>
      <c r="AN254" s="51">
        <v>1173136</v>
      </c>
      <c r="AO254" s="51">
        <v>1281474</v>
      </c>
      <c r="AP254" s="51">
        <v>989011</v>
      </c>
      <c r="AQ254" s="51">
        <v>1020437</v>
      </c>
      <c r="AR254" s="51">
        <v>1143541.6399999999</v>
      </c>
      <c r="AS254" s="51">
        <v>1103957</v>
      </c>
      <c r="AT254" s="51">
        <v>1374436</v>
      </c>
      <c r="AU254" s="25">
        <v>1188068.5576884991</v>
      </c>
      <c r="AV254" s="25">
        <v>954200</v>
      </c>
      <c r="AW254" s="25">
        <v>1153917</v>
      </c>
      <c r="AX254" s="25">
        <v>1218815.6637600001</v>
      </c>
      <c r="AY254" s="25">
        <v>1234562.63616</v>
      </c>
      <c r="AZ254" s="25">
        <v>1116226</v>
      </c>
      <c r="BA254" s="25">
        <v>1152591</v>
      </c>
      <c r="BB254" s="25">
        <v>814290</v>
      </c>
      <c r="BC254" s="25">
        <v>887170</v>
      </c>
      <c r="BD254" s="75">
        <v>834959</v>
      </c>
      <c r="BE254" s="75">
        <v>860222</v>
      </c>
      <c r="BF254" s="75">
        <v>761619.22180000006</v>
      </c>
      <c r="BG254" s="75">
        <v>1047553.03</v>
      </c>
      <c r="BH254" s="75">
        <v>1182904.1000000001</v>
      </c>
      <c r="BI254" s="75">
        <v>937216.54</v>
      </c>
      <c r="BJ254" s="75">
        <v>913884.63</v>
      </c>
      <c r="BK254" s="75">
        <v>938909.85</v>
      </c>
      <c r="BL254" s="75">
        <v>962928.95</v>
      </c>
      <c r="BM254" s="75">
        <v>962355.55</v>
      </c>
      <c r="BN254" s="75">
        <v>1008461</v>
      </c>
      <c r="BO254" s="75">
        <v>1086932.8900000001</v>
      </c>
      <c r="BP254" s="28">
        <f t="shared" si="2950"/>
        <v>1005169.5975</v>
      </c>
      <c r="BQ254" s="29">
        <f t="shared" si="3687"/>
        <v>977.93724420190995</v>
      </c>
      <c r="BR254" s="29">
        <f t="shared" si="3688"/>
        <v>421.11596180081858</v>
      </c>
      <c r="BS254" s="29">
        <f t="shared" si="3689"/>
        <v>1362.7926330150069</v>
      </c>
      <c r="BT254" s="29">
        <f t="shared" si="3690"/>
        <v>820.75443383356071</v>
      </c>
      <c r="BU254" s="29">
        <f t="shared" si="3691"/>
        <v>1367.5170532060026</v>
      </c>
      <c r="BV254" s="29">
        <f t="shared" si="3692"/>
        <v>1463.4147339699864</v>
      </c>
      <c r="BW254" s="29">
        <f t="shared" si="3693"/>
        <v>1560.8976807639835</v>
      </c>
      <c r="BX254" s="29">
        <f t="shared" si="3694"/>
        <v>1192.3601637107777</v>
      </c>
      <c r="BY254" s="29">
        <f t="shared" si="3695"/>
        <v>1464.1527967257844</v>
      </c>
      <c r="BZ254" s="29">
        <f t="shared" si="3696"/>
        <v>1231.3778990450205</v>
      </c>
      <c r="CA254" s="29">
        <f t="shared" si="3697"/>
        <v>1167.7585266030014</v>
      </c>
      <c r="CB254" s="29">
        <f t="shared" si="3698"/>
        <v>1341.169167803547</v>
      </c>
      <c r="CC254" s="29">
        <f t="shared" si="3699"/>
        <v>1315.7107776261937</v>
      </c>
      <c r="CD254" s="29">
        <f t="shared" si="3700"/>
        <v>1666.5306957708049</v>
      </c>
      <c r="CE254" s="29">
        <f t="shared" si="3701"/>
        <v>1430.5893587994542</v>
      </c>
      <c r="CF254" s="29">
        <f t="shared" si="3702"/>
        <v>1666.5306957708049</v>
      </c>
      <c r="CG254" s="29">
        <f t="shared" si="3703"/>
        <v>1821.5595634379263</v>
      </c>
      <c r="CH254" s="29">
        <f t="shared" si="3704"/>
        <v>1463.7563301500682</v>
      </c>
      <c r="CI254" s="29">
        <f t="shared" si="3705"/>
        <v>1743.775034106412</v>
      </c>
      <c r="CJ254" s="29">
        <f t="shared" si="3706"/>
        <v>1483.6821282401093</v>
      </c>
      <c r="CK254" s="29">
        <f t="shared" si="3707"/>
        <v>1691.4679399727149</v>
      </c>
      <c r="CL254" s="29">
        <f t="shared" si="3708"/>
        <v>1528.6903137789905</v>
      </c>
      <c r="CM254" s="29">
        <f t="shared" si="3709"/>
        <v>1142.1487039563438</v>
      </c>
      <c r="CN254" s="29">
        <f t="shared" si="3710"/>
        <v>1327.3328785811732</v>
      </c>
      <c r="CO254" s="29">
        <f t="shared" si="3711"/>
        <v>1600.4583901773533</v>
      </c>
      <c r="CP254" s="29">
        <f t="shared" si="3712"/>
        <v>1748.2592087312414</v>
      </c>
      <c r="CQ254" s="29">
        <f t="shared" si="3713"/>
        <v>1349.2646657571624</v>
      </c>
      <c r="CR254" s="29">
        <f t="shared" ref="CR254:CW300" si="3939">+AQ254/$M254</f>
        <v>1392.1377899045021</v>
      </c>
      <c r="CS254" s="29">
        <f t="shared" si="3939"/>
        <v>1560.0840927694405</v>
      </c>
      <c r="CT254" s="29">
        <f t="shared" si="3939"/>
        <v>1506.0804911323328</v>
      </c>
      <c r="CU254" s="29">
        <f t="shared" si="3939"/>
        <v>1875.0832196452934</v>
      </c>
      <c r="CV254" s="29">
        <f t="shared" si="3939"/>
        <v>1620.8302287701215</v>
      </c>
      <c r="CW254" s="29">
        <f t="shared" si="3939"/>
        <v>1301.7735334242839</v>
      </c>
      <c r="CX254" s="29">
        <f t="shared" si="3938"/>
        <v>1574.2387448840382</v>
      </c>
      <c r="CY254" s="29">
        <f t="shared" si="3938"/>
        <v>1662.7771674761257</v>
      </c>
      <c r="CZ254" s="29">
        <f t="shared" si="3938"/>
        <v>1684.260076616644</v>
      </c>
      <c r="DA254" s="29">
        <f t="shared" si="3938"/>
        <v>1522.818553888131</v>
      </c>
      <c r="DB254" s="29">
        <f t="shared" si="3938"/>
        <v>1572.4297407912688</v>
      </c>
      <c r="DC254" s="29">
        <f t="shared" si="3938"/>
        <v>1110.9004092769442</v>
      </c>
      <c r="DD254" s="29">
        <f t="shared" si="3938"/>
        <v>1210.3274215552524</v>
      </c>
      <c r="DE254" s="29">
        <f t="shared" si="3714"/>
        <v>1139.0982264665756</v>
      </c>
      <c r="DF254" s="29">
        <f t="shared" si="3715"/>
        <v>1173.5634379263302</v>
      </c>
      <c r="DG254" s="29">
        <f t="shared" si="3716"/>
        <v>1039.0439587994545</v>
      </c>
      <c r="DH254" s="29">
        <f t="shared" si="3717"/>
        <v>1429.1310095497954</v>
      </c>
      <c r="DI254" s="29">
        <f t="shared" si="3718"/>
        <v>1613.7845839017737</v>
      </c>
      <c r="DJ254" s="29">
        <f t="shared" si="3719"/>
        <v>1278.6037380627558</v>
      </c>
      <c r="DK254" s="29">
        <f t="shared" si="3719"/>
        <v>1246.7730286493861</v>
      </c>
      <c r="DL254" s="29">
        <f t="shared" si="3719"/>
        <v>1280.9138472032741</v>
      </c>
      <c r="DM254" s="29">
        <f t="shared" si="3719"/>
        <v>1313.6820600272852</v>
      </c>
      <c r="DN254" s="29">
        <f t="shared" si="3864"/>
        <v>1312.899795361528</v>
      </c>
      <c r="DO254" s="29">
        <f t="shared" si="3864"/>
        <v>1375.7994542974079</v>
      </c>
      <c r="DP254" s="29">
        <f t="shared" si="3864"/>
        <v>1482.8552387448842</v>
      </c>
      <c r="DQ254" s="105">
        <f t="shared" si="3720"/>
        <v>1371.3091371077762</v>
      </c>
      <c r="DR254" s="51">
        <v>122400</v>
      </c>
      <c r="DS254" s="51">
        <v>122400</v>
      </c>
      <c r="DT254" s="51">
        <v>122400</v>
      </c>
      <c r="DU254" s="51">
        <v>122400</v>
      </c>
      <c r="DV254" s="51">
        <v>122400</v>
      </c>
      <c r="DW254" s="51">
        <v>122400</v>
      </c>
      <c r="DX254" s="51">
        <v>122400</v>
      </c>
      <c r="DY254" s="51">
        <v>122400</v>
      </c>
      <c r="DZ254" s="51">
        <v>122400</v>
      </c>
      <c r="EA254" s="51">
        <v>125664</v>
      </c>
      <c r="EB254" s="51">
        <v>134640</v>
      </c>
      <c r="EC254" s="51">
        <v>134640</v>
      </c>
      <c r="ED254" s="51">
        <v>134640</v>
      </c>
      <c r="EE254" s="51">
        <v>134640</v>
      </c>
      <c r="EF254" s="51">
        <v>134640</v>
      </c>
      <c r="EG254" s="51">
        <v>134640</v>
      </c>
      <c r="EH254" s="51">
        <v>134640</v>
      </c>
      <c r="EI254" s="51">
        <v>134640</v>
      </c>
      <c r="EJ254" s="51">
        <v>134640</v>
      </c>
      <c r="EK254" s="51">
        <v>134640</v>
      </c>
      <c r="EL254" s="51">
        <v>134640</v>
      </c>
      <c r="EM254" s="51">
        <v>137904</v>
      </c>
      <c r="EN254" s="51">
        <v>146880</v>
      </c>
      <c r="EO254" s="51">
        <v>146880</v>
      </c>
      <c r="EP254" s="25">
        <v>146880</v>
      </c>
      <c r="EQ254" s="25">
        <v>146880</v>
      </c>
      <c r="ER254" s="25">
        <v>146880</v>
      </c>
      <c r="ES254" s="25">
        <v>146880</v>
      </c>
      <c r="ET254" s="25">
        <v>146880</v>
      </c>
      <c r="EU254" s="25">
        <v>146880</v>
      </c>
      <c r="EV254" s="25">
        <v>146880</v>
      </c>
      <c r="EW254" s="25">
        <v>146880</v>
      </c>
      <c r="EX254" s="25">
        <v>146880</v>
      </c>
      <c r="EY254" s="25">
        <v>149622</v>
      </c>
      <c r="EZ254" s="25">
        <v>157162</v>
      </c>
      <c r="FA254" s="25">
        <v>157162</v>
      </c>
      <c r="FB254" s="25">
        <v>157162</v>
      </c>
      <c r="FC254" s="25">
        <v>157162</v>
      </c>
      <c r="FD254" s="25">
        <v>157162</v>
      </c>
      <c r="FE254" s="25">
        <v>157162</v>
      </c>
      <c r="FF254" s="25">
        <v>157162</v>
      </c>
      <c r="FG254" s="25">
        <v>157162</v>
      </c>
      <c r="FH254" s="25">
        <v>157162</v>
      </c>
      <c r="FI254" s="25">
        <v>157162</v>
      </c>
      <c r="FJ254" s="25">
        <v>157162</v>
      </c>
      <c r="FK254" s="25">
        <v>160095</v>
      </c>
      <c r="FL254" s="25">
        <v>168163</v>
      </c>
      <c r="FM254" s="25">
        <v>168163</v>
      </c>
      <c r="FN254" s="25">
        <v>168163</v>
      </c>
      <c r="FO254" s="25">
        <v>168163</v>
      </c>
      <c r="FP254" s="25">
        <v>168163</v>
      </c>
      <c r="FQ254" s="75">
        <v>235635</v>
      </c>
      <c r="FR254" s="28">
        <f t="shared" si="2951"/>
        <v>185031</v>
      </c>
      <c r="FS254" s="51">
        <v>0</v>
      </c>
      <c r="FT254" s="51">
        <v>0</v>
      </c>
      <c r="FU254" s="51">
        <v>0</v>
      </c>
      <c r="FV254" s="51">
        <v>0</v>
      </c>
      <c r="FW254" s="51">
        <v>0</v>
      </c>
      <c r="FX254" s="51">
        <v>6322</v>
      </c>
      <c r="FY254" s="51">
        <v>14897</v>
      </c>
      <c r="FZ254" s="51">
        <v>0</v>
      </c>
      <c r="GA254" s="51">
        <v>6387</v>
      </c>
      <c r="GB254" s="51">
        <v>0</v>
      </c>
      <c r="GC254" s="51">
        <v>0</v>
      </c>
      <c r="GD254" s="51">
        <v>0</v>
      </c>
      <c r="GE254" s="51">
        <v>0</v>
      </c>
      <c r="GF254" s="51">
        <v>11948.040000000008</v>
      </c>
      <c r="GG254" s="51">
        <v>0</v>
      </c>
      <c r="GH254" s="51">
        <v>11948.040000000008</v>
      </c>
      <c r="GI254" s="51">
        <v>25584.379199999996</v>
      </c>
      <c r="GJ254" s="51">
        <v>0</v>
      </c>
      <c r="GK254" s="51">
        <v>18742.452000000019</v>
      </c>
      <c r="GL254" s="51">
        <v>0</v>
      </c>
      <c r="GM254" s="51">
        <v>14141.51999999999</v>
      </c>
      <c r="GN254" s="51">
        <v>0</v>
      </c>
      <c r="GO254" s="51">
        <v>0</v>
      </c>
      <c r="GP254" s="51">
        <v>0</v>
      </c>
      <c r="GQ254" s="25">
        <v>0</v>
      </c>
      <c r="GR254" s="25">
        <v>6897</v>
      </c>
      <c r="GS254" s="25">
        <v>0</v>
      </c>
      <c r="GT254" s="25">
        <v>0</v>
      </c>
      <c r="GU254" s="25">
        <v>0</v>
      </c>
      <c r="GV254" s="25">
        <v>0</v>
      </c>
      <c r="GW254" s="25">
        <v>18052</v>
      </c>
      <c r="GX254" s="25">
        <v>0</v>
      </c>
      <c r="GY254" s="25">
        <v>0</v>
      </c>
      <c r="GZ254" s="25">
        <v>0</v>
      </c>
      <c r="HA254" s="25">
        <v>0</v>
      </c>
      <c r="HB254" s="25">
        <v>0</v>
      </c>
      <c r="HC254" s="75">
        <v>0</v>
      </c>
      <c r="HD254" s="75">
        <v>0</v>
      </c>
      <c r="HE254" s="75">
        <v>0</v>
      </c>
      <c r="HF254" s="75">
        <v>0</v>
      </c>
      <c r="HG254" s="75">
        <v>0</v>
      </c>
      <c r="HH254" s="75">
        <v>0</v>
      </c>
      <c r="HI254" s="75">
        <v>0</v>
      </c>
      <c r="HJ254" s="75">
        <v>0</v>
      </c>
      <c r="HK254" s="75">
        <v>0</v>
      </c>
      <c r="HL254" s="75">
        <v>0</v>
      </c>
      <c r="HM254" s="75">
        <v>0</v>
      </c>
      <c r="HN254" s="75">
        <v>0</v>
      </c>
      <c r="HO254" s="75">
        <v>0</v>
      </c>
      <c r="HP254" s="75">
        <v>0</v>
      </c>
      <c r="HQ254" s="75">
        <v>0</v>
      </c>
      <c r="HR254" s="75">
        <v>0</v>
      </c>
      <c r="HS254" s="51">
        <f t="shared" si="3723"/>
        <v>122400</v>
      </c>
      <c r="HT254" s="51">
        <f t="shared" si="3724"/>
        <v>122400</v>
      </c>
      <c r="HU254" s="51">
        <f t="shared" si="3725"/>
        <v>122400</v>
      </c>
      <c r="HV254" s="51">
        <f t="shared" si="3726"/>
        <v>122400</v>
      </c>
      <c r="HW254" s="51">
        <f t="shared" si="3727"/>
        <v>122400</v>
      </c>
      <c r="HX254" s="51">
        <f t="shared" si="3728"/>
        <v>128722</v>
      </c>
      <c r="HY254" s="51">
        <f t="shared" si="3729"/>
        <v>137297</v>
      </c>
      <c r="HZ254" s="51">
        <f t="shared" si="3730"/>
        <v>122400</v>
      </c>
      <c r="IA254" s="51">
        <f t="shared" si="3731"/>
        <v>128787</v>
      </c>
      <c r="IB254" s="51">
        <f t="shared" si="3732"/>
        <v>125664</v>
      </c>
      <c r="IC254" s="51">
        <f t="shared" si="3733"/>
        <v>134640</v>
      </c>
      <c r="ID254" s="51">
        <f t="shared" si="3734"/>
        <v>134640</v>
      </c>
      <c r="IE254" s="51">
        <f t="shared" si="3735"/>
        <v>134640</v>
      </c>
      <c r="IF254" s="51">
        <f t="shared" si="3736"/>
        <v>146588.04</v>
      </c>
      <c r="IG254" s="51">
        <f t="shared" si="3737"/>
        <v>134640</v>
      </c>
      <c r="IH254" s="51">
        <f t="shared" si="3738"/>
        <v>146588.04</v>
      </c>
      <c r="II254" s="51">
        <f t="shared" si="3739"/>
        <v>160224.3792</v>
      </c>
      <c r="IJ254" s="51">
        <f t="shared" si="3740"/>
        <v>134640</v>
      </c>
      <c r="IK254" s="51">
        <f t="shared" si="3741"/>
        <v>153382.45200000002</v>
      </c>
      <c r="IL254" s="51">
        <f t="shared" si="3742"/>
        <v>134640</v>
      </c>
      <c r="IM254" s="51">
        <f t="shared" si="3743"/>
        <v>148781.51999999999</v>
      </c>
      <c r="IN254" s="51">
        <f t="shared" si="3744"/>
        <v>137904</v>
      </c>
      <c r="IO254" s="51">
        <f t="shared" si="3745"/>
        <v>146880</v>
      </c>
      <c r="IP254" s="51">
        <f t="shared" si="3746"/>
        <v>146880</v>
      </c>
      <c r="IQ254" s="51">
        <f t="shared" si="3865"/>
        <v>146880</v>
      </c>
      <c r="IR254" s="51">
        <f t="shared" si="3866"/>
        <v>153777</v>
      </c>
      <c r="IS254" s="51">
        <f t="shared" si="3747"/>
        <v>146880</v>
      </c>
      <c r="IT254" s="51">
        <f t="shared" si="3748"/>
        <v>146880</v>
      </c>
      <c r="IU254" s="51">
        <f t="shared" si="3721"/>
        <v>146880</v>
      </c>
      <c r="IV254" s="51">
        <f t="shared" si="3722"/>
        <v>146880</v>
      </c>
      <c r="IW254" s="51">
        <f t="shared" si="3655"/>
        <v>164932</v>
      </c>
      <c r="IX254" s="25">
        <f t="shared" si="3623"/>
        <v>146880</v>
      </c>
      <c r="IY254" s="25">
        <f t="shared" si="3751"/>
        <v>146880</v>
      </c>
      <c r="IZ254" s="25">
        <f t="shared" si="3752"/>
        <v>149622</v>
      </c>
      <c r="JA254" s="25">
        <f t="shared" si="3753"/>
        <v>157162</v>
      </c>
      <c r="JB254" s="25">
        <f t="shared" si="3656"/>
        <v>157162</v>
      </c>
      <c r="JC254" s="25">
        <f t="shared" si="3657"/>
        <v>157162</v>
      </c>
      <c r="JD254" s="25">
        <f t="shared" si="3035"/>
        <v>157162</v>
      </c>
      <c r="JE254" s="25">
        <f t="shared" si="3036"/>
        <v>157162</v>
      </c>
      <c r="JF254" s="25">
        <f t="shared" si="3756"/>
        <v>157162</v>
      </c>
      <c r="JG254" s="25">
        <f t="shared" si="3757"/>
        <v>157162</v>
      </c>
      <c r="JH254" s="25">
        <f t="shared" si="3754"/>
        <v>157162</v>
      </c>
      <c r="JI254" s="25">
        <f t="shared" si="3755"/>
        <v>157162</v>
      </c>
      <c r="JJ254" s="25">
        <f t="shared" si="3621"/>
        <v>157162</v>
      </c>
      <c r="JK254" s="25">
        <f t="shared" si="3622"/>
        <v>157162</v>
      </c>
      <c r="JL254" s="25">
        <f t="shared" si="3584"/>
        <v>160095</v>
      </c>
      <c r="JM254" s="25">
        <f t="shared" si="3585"/>
        <v>168163</v>
      </c>
      <c r="JN254" s="25">
        <f t="shared" si="3459"/>
        <v>168163</v>
      </c>
      <c r="JO254" s="25">
        <f t="shared" si="3460"/>
        <v>168163</v>
      </c>
      <c r="JP254" s="25">
        <f t="shared" si="3823"/>
        <v>168163</v>
      </c>
      <c r="JQ254" s="25">
        <f t="shared" si="3824"/>
        <v>168163</v>
      </c>
      <c r="JR254" s="25">
        <f t="shared" si="3825"/>
        <v>235635</v>
      </c>
      <c r="JS254" s="28">
        <f t="shared" si="2952"/>
        <v>185031</v>
      </c>
      <c r="JT254" s="30">
        <f t="shared" si="3587"/>
        <v>100</v>
      </c>
      <c r="JU254" s="30">
        <f t="shared" si="3588"/>
        <v>100</v>
      </c>
      <c r="JV254" s="30">
        <f t="shared" si="3589"/>
        <v>100</v>
      </c>
      <c r="JW254" s="30">
        <f t="shared" si="3590"/>
        <v>100</v>
      </c>
      <c r="JX254" s="30">
        <f t="shared" si="3591"/>
        <v>100</v>
      </c>
      <c r="JY254" s="30">
        <f t="shared" si="3592"/>
        <v>105.16503267973856</v>
      </c>
      <c r="JZ254" s="30">
        <f t="shared" si="3593"/>
        <v>112.17075163398692</v>
      </c>
      <c r="KA254" s="30">
        <f t="shared" si="3594"/>
        <v>100</v>
      </c>
      <c r="KB254" s="30">
        <f t="shared" si="3595"/>
        <v>105.21813725490196</v>
      </c>
      <c r="KC254" s="30">
        <f t="shared" si="3596"/>
        <v>102.66666666666667</v>
      </c>
      <c r="KD254" s="30">
        <f t="shared" si="3597"/>
        <v>110</v>
      </c>
      <c r="KE254" s="30">
        <f t="shared" si="3598"/>
        <v>110</v>
      </c>
      <c r="KF254" s="30">
        <f t="shared" si="3599"/>
        <v>110</v>
      </c>
      <c r="KG254" s="30">
        <f t="shared" si="3600"/>
        <v>119.7614705882353</v>
      </c>
      <c r="KH254" s="30">
        <f t="shared" si="3601"/>
        <v>110</v>
      </c>
      <c r="KI254" s="30">
        <f t="shared" si="3602"/>
        <v>119.7614705882353</v>
      </c>
      <c r="KJ254" s="30">
        <f t="shared" si="3603"/>
        <v>130.9022705882353</v>
      </c>
      <c r="KK254" s="30">
        <f t="shared" si="3604"/>
        <v>110</v>
      </c>
      <c r="KL254" s="30">
        <f t="shared" si="3605"/>
        <v>125.31246078431374</v>
      </c>
      <c r="KM254" s="30">
        <f t="shared" si="3606"/>
        <v>110</v>
      </c>
      <c r="KN254" s="30">
        <f t="shared" si="3607"/>
        <v>121.5535294117647</v>
      </c>
      <c r="KO254" s="30">
        <f t="shared" si="3608"/>
        <v>112.66666666666667</v>
      </c>
      <c r="KP254" s="30">
        <f t="shared" si="3609"/>
        <v>120</v>
      </c>
      <c r="KQ254" s="30">
        <f t="shared" si="3610"/>
        <v>120</v>
      </c>
      <c r="KR254" s="30">
        <f t="shared" si="3611"/>
        <v>120</v>
      </c>
      <c r="KS254" s="30">
        <f t="shared" si="3612"/>
        <v>125.63480392156863</v>
      </c>
      <c r="KT254" s="30">
        <f t="shared" si="3613"/>
        <v>120</v>
      </c>
      <c r="KU254" s="30">
        <f t="shared" si="3614"/>
        <v>120</v>
      </c>
      <c r="KV254" s="30">
        <f t="shared" si="3615"/>
        <v>120</v>
      </c>
      <c r="KW254" s="30">
        <f t="shared" si="3616"/>
        <v>120</v>
      </c>
      <c r="KX254" s="30">
        <f t="shared" si="3617"/>
        <v>134.74836601307189</v>
      </c>
      <c r="KY254" s="30">
        <f t="shared" si="3618"/>
        <v>120</v>
      </c>
      <c r="KZ254" s="30">
        <f t="shared" si="3619"/>
        <v>120</v>
      </c>
      <c r="LA254" s="30">
        <f t="shared" si="3620"/>
        <v>122.24019607843137</v>
      </c>
      <c r="LB254" s="30">
        <f t="shared" si="3620"/>
        <v>128.40032679738562</v>
      </c>
      <c r="LC254" s="30">
        <f t="shared" si="3620"/>
        <v>128.40032679738562</v>
      </c>
      <c r="LD254" s="30">
        <f t="shared" si="3620"/>
        <v>128.40032679738562</v>
      </c>
      <c r="LE254" s="30">
        <f t="shared" si="3749"/>
        <v>128.40032679738562</v>
      </c>
      <c r="LF254" s="30">
        <f t="shared" si="3749"/>
        <v>128.40032679738562</v>
      </c>
      <c r="LG254" s="30">
        <f t="shared" si="3749"/>
        <v>128.40032679738562</v>
      </c>
      <c r="LH254" s="30">
        <f t="shared" si="3749"/>
        <v>128.40032679738562</v>
      </c>
      <c r="LI254" s="30">
        <f t="shared" si="3749"/>
        <v>128.40032679738562</v>
      </c>
      <c r="LJ254" s="30">
        <f t="shared" si="3749"/>
        <v>128.40032679738562</v>
      </c>
      <c r="LK254" s="30">
        <f t="shared" si="3750"/>
        <v>128.40032679738562</v>
      </c>
      <c r="LL254" s="30">
        <f t="shared" si="3750"/>
        <v>128.40032679738562</v>
      </c>
      <c r="LM254" s="30">
        <f t="shared" si="3750"/>
        <v>130.79656862745097</v>
      </c>
      <c r="LN254" s="30">
        <f t="shared" si="3750"/>
        <v>137.38807189542484</v>
      </c>
      <c r="LO254" s="30">
        <f t="shared" si="3750"/>
        <v>137.38807189542484</v>
      </c>
      <c r="LP254" s="30">
        <f t="shared" si="3750"/>
        <v>137.38807189542484</v>
      </c>
      <c r="LQ254" s="30">
        <f t="shared" si="3750"/>
        <v>137.38807189542484</v>
      </c>
      <c r="LR254" s="30">
        <f t="shared" si="3750"/>
        <v>137.38807189542484</v>
      </c>
      <c r="LS254" s="30">
        <f t="shared" si="3750"/>
        <v>192.51225490196077</v>
      </c>
      <c r="LT254" s="69">
        <f t="shared" si="2953"/>
        <v>151.16911764705884</v>
      </c>
      <c r="LU254" s="40">
        <f t="shared" si="2954"/>
        <v>192.51225490196077</v>
      </c>
      <c r="LV254" s="40">
        <f t="shared" si="2955"/>
        <v>0</v>
      </c>
    </row>
    <row r="255" spans="1:334" x14ac:dyDescent="0.25">
      <c r="A255" s="21">
        <f t="shared" si="3034"/>
        <v>254</v>
      </c>
      <c r="B255" s="21" t="s">
        <v>150</v>
      </c>
      <c r="C255" s="21" t="s">
        <v>663</v>
      </c>
      <c r="D255" s="22" t="s">
        <v>7</v>
      </c>
      <c r="E255" s="23" t="s">
        <v>964</v>
      </c>
      <c r="F255" s="21" t="s">
        <v>1211</v>
      </c>
      <c r="G255" s="23" t="s">
        <v>164</v>
      </c>
      <c r="H255" s="24" t="s">
        <v>1339</v>
      </c>
      <c r="I255" s="21" t="s">
        <v>196</v>
      </c>
      <c r="J255" s="94">
        <v>41297</v>
      </c>
      <c r="K255" s="94">
        <v>43030</v>
      </c>
      <c r="L255" s="21" t="s">
        <v>275</v>
      </c>
      <c r="M255" s="51">
        <v>847</v>
      </c>
      <c r="N255" s="51">
        <v>1414</v>
      </c>
      <c r="O255" s="26">
        <v>0.1</v>
      </c>
      <c r="P255" s="52">
        <v>15222.84</v>
      </c>
      <c r="Q255" s="52">
        <v>287598.02999999997</v>
      </c>
      <c r="R255" s="52">
        <v>1180410.7700000003</v>
      </c>
      <c r="S255" s="52">
        <v>784034.83</v>
      </c>
      <c r="T255" s="51">
        <v>775004</v>
      </c>
      <c r="U255" s="51">
        <v>256834.43000000002</v>
      </c>
      <c r="V255" s="51">
        <v>171301.44</v>
      </c>
      <c r="W255" s="51">
        <v>209737.86000000002</v>
      </c>
      <c r="X255" s="51">
        <v>205669.23000000004</v>
      </c>
      <c r="Y255" s="51">
        <v>1074614.22</v>
      </c>
      <c r="Z255" s="51">
        <v>1013215.95</v>
      </c>
      <c r="AA255" s="51">
        <v>1140035.56</v>
      </c>
      <c r="AB255" s="51">
        <v>1023943.3399999999</v>
      </c>
      <c r="AC255" s="51">
        <v>1528969.6499999997</v>
      </c>
      <c r="AD255" s="51">
        <v>1245805</v>
      </c>
      <c r="AE255" s="51">
        <v>1432662.97</v>
      </c>
      <c r="AF255" s="51">
        <v>1493446.38</v>
      </c>
      <c r="AG255" s="51">
        <v>1178888.6299999999</v>
      </c>
      <c r="AH255" s="51">
        <v>1336513.52</v>
      </c>
      <c r="AI255" s="51">
        <v>1519230.2500000002</v>
      </c>
      <c r="AJ255" s="51">
        <v>1596773.48</v>
      </c>
      <c r="AK255" s="51">
        <v>1337403</v>
      </c>
      <c r="AL255" s="51">
        <v>1258730.8400000001</v>
      </c>
      <c r="AM255" s="51">
        <v>1480580</v>
      </c>
      <c r="AN255" s="51">
        <v>1302696.32</v>
      </c>
      <c r="AO255" s="51">
        <v>1289154</v>
      </c>
      <c r="AP255" s="51">
        <v>1329305.6399999999</v>
      </c>
      <c r="AQ255" s="51">
        <v>1652993.31</v>
      </c>
      <c r="AR255" s="51">
        <v>1611921</v>
      </c>
      <c r="AS255" s="51">
        <v>1597181</v>
      </c>
      <c r="AT255" s="51">
        <v>1684314</v>
      </c>
      <c r="AU255" s="25">
        <v>1695186.5823294173</v>
      </c>
      <c r="AV255" s="25">
        <v>974142</v>
      </c>
      <c r="AW255" s="25">
        <v>1626371</v>
      </c>
      <c r="AX255" s="25">
        <v>1939136.12</v>
      </c>
      <c r="AY255" s="25">
        <v>1431736</v>
      </c>
      <c r="AZ255" s="25">
        <v>1814222</v>
      </c>
      <c r="BA255" s="25">
        <v>1354946.866755086</v>
      </c>
      <c r="BB255" s="25">
        <v>1422855</v>
      </c>
      <c r="BC255" s="25">
        <v>1901719.11</v>
      </c>
      <c r="BD255" s="75">
        <v>1699818.96</v>
      </c>
      <c r="BE255" s="75">
        <v>1475137</v>
      </c>
      <c r="BF255" s="75">
        <v>1328210.3899999999</v>
      </c>
      <c r="BG255" s="75">
        <v>1568000</v>
      </c>
      <c r="BH255" s="75">
        <v>1607733</v>
      </c>
      <c r="BI255" s="75">
        <v>1514905</v>
      </c>
      <c r="BJ255" s="75">
        <v>1454806</v>
      </c>
      <c r="BK255" s="75">
        <v>1457688</v>
      </c>
      <c r="BL255" s="75">
        <v>1553029</v>
      </c>
      <c r="BM255" s="75">
        <v>1347990</v>
      </c>
      <c r="BN255" s="75">
        <v>1719650</v>
      </c>
      <c r="BO255" s="75">
        <v>2763744.37</v>
      </c>
      <c r="BP255" s="28">
        <f t="shared" si="2950"/>
        <v>1846103.3425</v>
      </c>
      <c r="BQ255" s="29">
        <f t="shared" si="3687"/>
        <v>17.972656434474615</v>
      </c>
      <c r="BR255" s="29">
        <f t="shared" si="3688"/>
        <v>339.54903187721368</v>
      </c>
      <c r="BS255" s="29">
        <f t="shared" si="3689"/>
        <v>1393.6372727272731</v>
      </c>
      <c r="BT255" s="29">
        <f t="shared" si="3690"/>
        <v>925.66095631641076</v>
      </c>
      <c r="BU255" s="29">
        <f t="shared" si="3691"/>
        <v>914.99881936245572</v>
      </c>
      <c r="BV255" s="29">
        <f t="shared" si="3692"/>
        <v>303.22837072018893</v>
      </c>
      <c r="BW255" s="29">
        <f t="shared" si="3693"/>
        <v>202.24491145218417</v>
      </c>
      <c r="BX255" s="29">
        <f t="shared" si="3694"/>
        <v>247.62439197166472</v>
      </c>
      <c r="BY255" s="29">
        <f t="shared" si="3695"/>
        <v>242.82081463990559</v>
      </c>
      <c r="BZ255" s="29">
        <f t="shared" si="3696"/>
        <v>1268.729893742621</v>
      </c>
      <c r="CA255" s="29">
        <f t="shared" si="3697"/>
        <v>1196.2407910271545</v>
      </c>
      <c r="CB255" s="29">
        <f t="shared" si="3698"/>
        <v>1345.9687839433295</v>
      </c>
      <c r="CC255" s="29">
        <f t="shared" si="3699"/>
        <v>1208.9059504132229</v>
      </c>
      <c r="CD255" s="29">
        <f t="shared" si="3700"/>
        <v>1805.1589728453362</v>
      </c>
      <c r="CE255" s="29">
        <f t="shared" si="3701"/>
        <v>1470.8441558441559</v>
      </c>
      <c r="CF255" s="29">
        <f t="shared" si="3702"/>
        <v>1691.4556906729633</v>
      </c>
      <c r="CG255" s="29">
        <f t="shared" si="3703"/>
        <v>1763.2188665879573</v>
      </c>
      <c r="CH255" s="29">
        <f t="shared" si="3704"/>
        <v>1391.8401770956316</v>
      </c>
      <c r="CI255" s="29">
        <f t="shared" si="3705"/>
        <v>1577.9380401416765</v>
      </c>
      <c r="CJ255" s="29">
        <f t="shared" si="3706"/>
        <v>1793.6602715466354</v>
      </c>
      <c r="CK255" s="29">
        <f t="shared" si="3707"/>
        <v>1885.2107201889021</v>
      </c>
      <c r="CL255" s="29">
        <f t="shared" si="3708"/>
        <v>1578.9881936245572</v>
      </c>
      <c r="CM255" s="29">
        <f t="shared" si="3709"/>
        <v>1486.1048878394333</v>
      </c>
      <c r="CN255" s="29">
        <f t="shared" si="3710"/>
        <v>1748.0283353010625</v>
      </c>
      <c r="CO255" s="29">
        <f t="shared" si="3711"/>
        <v>1538.0121841794569</v>
      </c>
      <c r="CP255" s="29">
        <f t="shared" si="3712"/>
        <v>1522.0236127508854</v>
      </c>
      <c r="CQ255" s="29">
        <f t="shared" si="3713"/>
        <v>1569.4281463990553</v>
      </c>
      <c r="CR255" s="29">
        <f t="shared" si="3939"/>
        <v>1951.5859622195987</v>
      </c>
      <c r="CS255" s="29">
        <f t="shared" si="3939"/>
        <v>1903.094451003542</v>
      </c>
      <c r="CT255" s="29">
        <f t="shared" si="3939"/>
        <v>1885.6918536009446</v>
      </c>
      <c r="CU255" s="29">
        <f t="shared" si="3939"/>
        <v>1988.564344746163</v>
      </c>
      <c r="CV255" s="29">
        <f t="shared" si="3939"/>
        <v>2001.4009236474822</v>
      </c>
      <c r="CW255" s="29">
        <f t="shared" si="3939"/>
        <v>1150.1086186540731</v>
      </c>
      <c r="CX255" s="29">
        <f t="shared" si="3938"/>
        <v>1920.1546635182999</v>
      </c>
      <c r="CY255" s="29">
        <f t="shared" si="3938"/>
        <v>2289.4169067296343</v>
      </c>
      <c r="CZ255" s="29">
        <f t="shared" si="3938"/>
        <v>1690.3612750885479</v>
      </c>
      <c r="DA255" s="29">
        <f t="shared" si="3938"/>
        <v>2141.9386068476979</v>
      </c>
      <c r="DB255" s="29">
        <f t="shared" si="3938"/>
        <v>1599.7011413873506</v>
      </c>
      <c r="DC255" s="29">
        <f t="shared" si="3938"/>
        <v>1679.8760330578511</v>
      </c>
      <c r="DD255" s="29">
        <f t="shared" si="3938"/>
        <v>2245.2409799291618</v>
      </c>
      <c r="DE255" s="29">
        <f t="shared" si="3714"/>
        <v>2006.8700826446282</v>
      </c>
      <c r="DF255" s="29">
        <f t="shared" si="3715"/>
        <v>1741.6021251475797</v>
      </c>
      <c r="DG255" s="29">
        <f t="shared" si="3716"/>
        <v>1568.1350531286894</v>
      </c>
      <c r="DH255" s="29">
        <f t="shared" si="3717"/>
        <v>1851.2396694214876</v>
      </c>
      <c r="DI255" s="29">
        <f t="shared" si="3718"/>
        <v>1898.1499409681228</v>
      </c>
      <c r="DJ255" s="29">
        <f t="shared" si="3719"/>
        <v>1788.5537190082644</v>
      </c>
      <c r="DK255" s="29">
        <f t="shared" si="3719"/>
        <v>1717.5985832349468</v>
      </c>
      <c r="DL255" s="29">
        <f t="shared" si="3719"/>
        <v>1721.0011806375442</v>
      </c>
      <c r="DM255" s="29">
        <f t="shared" si="3719"/>
        <v>1833.564344746163</v>
      </c>
      <c r="DN255" s="29">
        <f t="shared" si="3864"/>
        <v>1591.4876033057851</v>
      </c>
      <c r="DO255" s="29">
        <f t="shared" si="3864"/>
        <v>2030.2833530106257</v>
      </c>
      <c r="DP255" s="29">
        <f t="shared" si="3864"/>
        <v>3262.9803659976387</v>
      </c>
      <c r="DQ255" s="105">
        <f t="shared" si="3720"/>
        <v>2179.5789167650532</v>
      </c>
      <c r="DR255" s="51">
        <v>240380</v>
      </c>
      <c r="DS255" s="51">
        <v>240380</v>
      </c>
      <c r="DT255" s="51">
        <v>240380</v>
      </c>
      <c r="DU255" s="51">
        <v>240380</v>
      </c>
      <c r="DV255" s="51">
        <v>240380</v>
      </c>
      <c r="DW255" s="51">
        <v>240380</v>
      </c>
      <c r="DX255" s="51">
        <v>240380</v>
      </c>
      <c r="DY255" s="51">
        <v>240380</v>
      </c>
      <c r="DZ255" s="51">
        <v>240380</v>
      </c>
      <c r="EA255" s="51">
        <v>242265</v>
      </c>
      <c r="EB255" s="51">
        <v>247450</v>
      </c>
      <c r="EC255" s="51">
        <v>247450</v>
      </c>
      <c r="ED255" s="51">
        <v>247450</v>
      </c>
      <c r="EE255" s="51">
        <v>247450</v>
      </c>
      <c r="EF255" s="51">
        <v>247450</v>
      </c>
      <c r="EG255" s="51">
        <v>247450</v>
      </c>
      <c r="EH255" s="51">
        <v>247450</v>
      </c>
      <c r="EI255" s="51">
        <v>247450</v>
      </c>
      <c r="EJ255" s="51">
        <v>247450</v>
      </c>
      <c r="EK255" s="51">
        <v>247450</v>
      </c>
      <c r="EL255" s="51">
        <v>247450</v>
      </c>
      <c r="EM255" s="51">
        <v>252069</v>
      </c>
      <c r="EN255" s="51">
        <v>264772</v>
      </c>
      <c r="EO255" s="51">
        <v>264772</v>
      </c>
      <c r="EP255" s="51">
        <v>264772</v>
      </c>
      <c r="EQ255" s="51">
        <v>264772</v>
      </c>
      <c r="ER255" s="51">
        <v>264772</v>
      </c>
      <c r="ES255" s="25">
        <v>264772</v>
      </c>
      <c r="ET255" s="25">
        <v>264772</v>
      </c>
      <c r="EU255" s="25">
        <v>264772</v>
      </c>
      <c r="EV255" s="25">
        <v>264772</v>
      </c>
      <c r="EW255" s="25">
        <v>264772</v>
      </c>
      <c r="EX255" s="25">
        <v>264772</v>
      </c>
      <c r="EY255" s="25">
        <v>269714</v>
      </c>
      <c r="EZ255" s="25">
        <v>283306</v>
      </c>
      <c r="FA255" s="25">
        <v>283306</v>
      </c>
      <c r="FB255" s="25">
        <v>283306</v>
      </c>
      <c r="FC255" s="25">
        <v>283306</v>
      </c>
      <c r="FD255" s="25">
        <v>283306</v>
      </c>
      <c r="FE255" s="25">
        <v>283306</v>
      </c>
      <c r="FF255" s="25">
        <v>283306</v>
      </c>
      <c r="FG255" s="25">
        <v>283306</v>
      </c>
      <c r="FH255" s="25">
        <v>283306</v>
      </c>
      <c r="FI255" s="25">
        <v>283306</v>
      </c>
      <c r="FJ255" s="25">
        <v>283306</v>
      </c>
      <c r="FK255" s="25">
        <v>288595</v>
      </c>
      <c r="FL255" s="25">
        <v>303137</v>
      </c>
      <c r="FM255" s="25">
        <v>303137</v>
      </c>
      <c r="FN255" s="25">
        <v>303137</v>
      </c>
      <c r="FO255" s="25">
        <v>303137</v>
      </c>
      <c r="FP255" s="25">
        <v>303137</v>
      </c>
      <c r="FQ255" s="75">
        <v>303137</v>
      </c>
      <c r="FR255" s="28">
        <f t="shared" si="2951"/>
        <v>303137</v>
      </c>
      <c r="FS255" s="51">
        <v>0</v>
      </c>
      <c r="FT255" s="51">
        <v>0</v>
      </c>
      <c r="FU255" s="51">
        <v>0</v>
      </c>
      <c r="FV255" s="51">
        <v>0</v>
      </c>
      <c r="FW255" s="51">
        <v>0</v>
      </c>
      <c r="FX255" s="51">
        <v>0</v>
      </c>
      <c r="FY255" s="51">
        <v>0</v>
      </c>
      <c r="FZ255" s="51">
        <v>0</v>
      </c>
      <c r="GA255" s="51">
        <v>0</v>
      </c>
      <c r="GB255" s="51">
        <v>0</v>
      </c>
      <c r="GC255" s="51">
        <v>0</v>
      </c>
      <c r="GD255" s="51">
        <v>0</v>
      </c>
      <c r="GE255" s="51">
        <v>0</v>
      </c>
      <c r="GF255" s="51">
        <v>0</v>
      </c>
      <c r="GG255" s="51">
        <v>0</v>
      </c>
      <c r="GH255" s="51">
        <v>0</v>
      </c>
      <c r="GI255" s="51">
        <v>0</v>
      </c>
      <c r="GJ255" s="51">
        <v>0</v>
      </c>
      <c r="GK255" s="51">
        <v>0</v>
      </c>
      <c r="GL255" s="51">
        <v>0</v>
      </c>
      <c r="GM255" s="51">
        <v>0</v>
      </c>
      <c r="GN255" s="51">
        <v>0</v>
      </c>
      <c r="GO255" s="51">
        <v>0</v>
      </c>
      <c r="GP255" s="51">
        <v>0</v>
      </c>
      <c r="GQ255" s="25">
        <v>0</v>
      </c>
      <c r="GR255" s="25">
        <v>0</v>
      </c>
      <c r="GS255" s="25">
        <v>0</v>
      </c>
      <c r="GT255" s="25">
        <v>0</v>
      </c>
      <c r="GU255" s="25">
        <v>0</v>
      </c>
      <c r="GV255" s="25">
        <v>0</v>
      </c>
      <c r="GW255" s="25">
        <v>0</v>
      </c>
      <c r="GX255" s="25">
        <v>0</v>
      </c>
      <c r="GY255" s="25">
        <v>0</v>
      </c>
      <c r="GZ255" s="25">
        <v>0</v>
      </c>
      <c r="HA255" s="25">
        <v>0</v>
      </c>
      <c r="HB255" s="25">
        <v>0</v>
      </c>
      <c r="HC255" s="75">
        <v>0</v>
      </c>
      <c r="HD255" s="75">
        <v>0</v>
      </c>
      <c r="HE255" s="75">
        <v>0</v>
      </c>
      <c r="HF255" s="75">
        <v>0</v>
      </c>
      <c r="HG255" s="75">
        <v>0</v>
      </c>
      <c r="HH255" s="75">
        <v>0</v>
      </c>
      <c r="HI255" s="75">
        <v>0</v>
      </c>
      <c r="HJ255" s="75">
        <v>0</v>
      </c>
      <c r="HK255" s="75">
        <v>0</v>
      </c>
      <c r="HL255" s="75">
        <v>0</v>
      </c>
      <c r="HM255" s="75">
        <v>0</v>
      </c>
      <c r="HN255" s="75">
        <v>0</v>
      </c>
      <c r="HO255" s="75">
        <v>0</v>
      </c>
      <c r="HP255" s="75">
        <v>0</v>
      </c>
      <c r="HQ255" s="75">
        <v>0</v>
      </c>
      <c r="HR255" s="75">
        <v>0</v>
      </c>
      <c r="HS255" s="51">
        <f t="shared" si="3723"/>
        <v>240380</v>
      </c>
      <c r="HT255" s="51">
        <f t="shared" si="3724"/>
        <v>240380</v>
      </c>
      <c r="HU255" s="51">
        <f t="shared" si="3725"/>
        <v>240380</v>
      </c>
      <c r="HV255" s="51">
        <f t="shared" si="3726"/>
        <v>240380</v>
      </c>
      <c r="HW255" s="51">
        <f t="shared" si="3727"/>
        <v>240380</v>
      </c>
      <c r="HX255" s="51">
        <f t="shared" si="3728"/>
        <v>240380</v>
      </c>
      <c r="HY255" s="51">
        <f t="shared" si="3729"/>
        <v>240380</v>
      </c>
      <c r="HZ255" s="51">
        <f t="shared" si="3730"/>
        <v>240380</v>
      </c>
      <c r="IA255" s="51">
        <f t="shared" si="3731"/>
        <v>240380</v>
      </c>
      <c r="IB255" s="51">
        <f t="shared" si="3732"/>
        <v>242265</v>
      </c>
      <c r="IC255" s="51">
        <f t="shared" si="3733"/>
        <v>247450</v>
      </c>
      <c r="ID255" s="51">
        <f t="shared" si="3734"/>
        <v>247450</v>
      </c>
      <c r="IE255" s="51">
        <f t="shared" si="3735"/>
        <v>247450</v>
      </c>
      <c r="IF255" s="51">
        <f t="shared" si="3736"/>
        <v>247450</v>
      </c>
      <c r="IG255" s="51">
        <f t="shared" si="3737"/>
        <v>247450</v>
      </c>
      <c r="IH255" s="51">
        <f t="shared" si="3738"/>
        <v>247450</v>
      </c>
      <c r="II255" s="51">
        <f t="shared" si="3739"/>
        <v>247450</v>
      </c>
      <c r="IJ255" s="51">
        <f t="shared" si="3740"/>
        <v>247450</v>
      </c>
      <c r="IK255" s="51">
        <f t="shared" si="3741"/>
        <v>247450</v>
      </c>
      <c r="IL255" s="51">
        <f t="shared" si="3742"/>
        <v>247450</v>
      </c>
      <c r="IM255" s="51">
        <f t="shared" si="3743"/>
        <v>247450</v>
      </c>
      <c r="IN255" s="51">
        <f t="shared" si="3744"/>
        <v>252069</v>
      </c>
      <c r="IO255" s="51">
        <f t="shared" si="3745"/>
        <v>264772</v>
      </c>
      <c r="IP255" s="51">
        <f t="shared" si="3746"/>
        <v>264772</v>
      </c>
      <c r="IQ255" s="51">
        <f t="shared" si="3865"/>
        <v>264772</v>
      </c>
      <c r="IR255" s="51">
        <f t="shared" si="3866"/>
        <v>264772</v>
      </c>
      <c r="IS255" s="51">
        <f t="shared" si="3747"/>
        <v>264772</v>
      </c>
      <c r="IT255" s="51">
        <f t="shared" si="3748"/>
        <v>264772</v>
      </c>
      <c r="IU255" s="51">
        <f t="shared" si="3721"/>
        <v>264772</v>
      </c>
      <c r="IV255" s="51">
        <f t="shared" si="3722"/>
        <v>264772</v>
      </c>
      <c r="IW255" s="51">
        <f t="shared" si="3655"/>
        <v>264772</v>
      </c>
      <c r="IX255" s="25">
        <f t="shared" si="3623"/>
        <v>264772</v>
      </c>
      <c r="IY255" s="25">
        <f t="shared" si="3751"/>
        <v>264772</v>
      </c>
      <c r="IZ255" s="25">
        <f t="shared" si="3752"/>
        <v>269714</v>
      </c>
      <c r="JA255" s="25">
        <f t="shared" si="3753"/>
        <v>283306</v>
      </c>
      <c r="JB255" s="25">
        <f t="shared" si="3656"/>
        <v>283306</v>
      </c>
      <c r="JC255" s="25">
        <f t="shared" si="3657"/>
        <v>283306</v>
      </c>
      <c r="JD255" s="25">
        <f t="shared" si="3035"/>
        <v>283306</v>
      </c>
      <c r="JE255" s="25">
        <f t="shared" si="3036"/>
        <v>283306</v>
      </c>
      <c r="JF255" s="25">
        <f t="shared" si="3756"/>
        <v>283306</v>
      </c>
      <c r="JG255" s="25">
        <f t="shared" si="3757"/>
        <v>283306</v>
      </c>
      <c r="JH255" s="25">
        <f t="shared" si="3754"/>
        <v>283306</v>
      </c>
      <c r="JI255" s="25">
        <f t="shared" si="3755"/>
        <v>283306</v>
      </c>
      <c r="JJ255" s="25">
        <f t="shared" si="3621"/>
        <v>283306</v>
      </c>
      <c r="JK255" s="25">
        <f t="shared" si="3622"/>
        <v>283306</v>
      </c>
      <c r="JL255" s="25">
        <f t="shared" si="3584"/>
        <v>288595</v>
      </c>
      <c r="JM255" s="25">
        <f t="shared" si="3585"/>
        <v>303137</v>
      </c>
      <c r="JN255" s="25">
        <f t="shared" si="3459"/>
        <v>303137</v>
      </c>
      <c r="JO255" s="25">
        <f t="shared" si="3460"/>
        <v>303137</v>
      </c>
      <c r="JP255" s="25">
        <f t="shared" si="3823"/>
        <v>303137</v>
      </c>
      <c r="JQ255" s="25">
        <f t="shared" si="3824"/>
        <v>303137</v>
      </c>
      <c r="JR255" s="25">
        <f t="shared" si="3825"/>
        <v>303137</v>
      </c>
      <c r="JS255" s="28">
        <f t="shared" si="2952"/>
        <v>303137</v>
      </c>
      <c r="JT255" s="30">
        <f t="shared" si="3587"/>
        <v>170</v>
      </c>
      <c r="JU255" s="30">
        <f t="shared" si="3588"/>
        <v>170</v>
      </c>
      <c r="JV255" s="30">
        <f t="shared" si="3589"/>
        <v>170</v>
      </c>
      <c r="JW255" s="30">
        <f t="shared" si="3590"/>
        <v>170</v>
      </c>
      <c r="JX255" s="30">
        <f t="shared" si="3591"/>
        <v>170</v>
      </c>
      <c r="JY255" s="30">
        <f t="shared" si="3592"/>
        <v>170</v>
      </c>
      <c r="JZ255" s="30">
        <f t="shared" si="3593"/>
        <v>170</v>
      </c>
      <c r="KA255" s="30">
        <f t="shared" si="3594"/>
        <v>170</v>
      </c>
      <c r="KB255" s="30">
        <f t="shared" si="3595"/>
        <v>170</v>
      </c>
      <c r="KC255" s="30">
        <f t="shared" si="3596"/>
        <v>171.33309759547384</v>
      </c>
      <c r="KD255" s="30">
        <f t="shared" si="3597"/>
        <v>175</v>
      </c>
      <c r="KE255" s="30">
        <f t="shared" si="3598"/>
        <v>175</v>
      </c>
      <c r="KF255" s="30">
        <f t="shared" si="3599"/>
        <v>175</v>
      </c>
      <c r="KG255" s="30">
        <f t="shared" si="3600"/>
        <v>175</v>
      </c>
      <c r="KH255" s="30">
        <f t="shared" si="3601"/>
        <v>175</v>
      </c>
      <c r="KI255" s="30">
        <f t="shared" si="3602"/>
        <v>175</v>
      </c>
      <c r="KJ255" s="30">
        <f t="shared" si="3603"/>
        <v>175</v>
      </c>
      <c r="KK255" s="30">
        <f t="shared" si="3604"/>
        <v>175</v>
      </c>
      <c r="KL255" s="30">
        <f t="shared" si="3605"/>
        <v>175</v>
      </c>
      <c r="KM255" s="30">
        <f t="shared" si="3606"/>
        <v>175</v>
      </c>
      <c r="KN255" s="30">
        <f t="shared" si="3607"/>
        <v>175</v>
      </c>
      <c r="KO255" s="30">
        <f t="shared" si="3608"/>
        <v>178.26661951909477</v>
      </c>
      <c r="KP255" s="30">
        <f t="shared" si="3609"/>
        <v>187.25035360678925</v>
      </c>
      <c r="KQ255" s="30">
        <f t="shared" si="3610"/>
        <v>187.25035360678925</v>
      </c>
      <c r="KR255" s="30">
        <f t="shared" si="3611"/>
        <v>187.25035360678925</v>
      </c>
      <c r="KS255" s="30">
        <f t="shared" si="3612"/>
        <v>187.25035360678925</v>
      </c>
      <c r="KT255" s="30">
        <f t="shared" si="3613"/>
        <v>187.25035360678925</v>
      </c>
      <c r="KU255" s="30">
        <f t="shared" si="3614"/>
        <v>187.25035360678925</v>
      </c>
      <c r="KV255" s="30">
        <f t="shared" si="3615"/>
        <v>187.25035360678925</v>
      </c>
      <c r="KW255" s="30">
        <f t="shared" si="3616"/>
        <v>187.25035360678925</v>
      </c>
      <c r="KX255" s="30">
        <f t="shared" si="3617"/>
        <v>187.25035360678925</v>
      </c>
      <c r="KY255" s="30">
        <f t="shared" si="3618"/>
        <v>187.25035360678925</v>
      </c>
      <c r="KZ255" s="30">
        <f t="shared" si="3619"/>
        <v>187.25035360678925</v>
      </c>
      <c r="LA255" s="30">
        <f t="shared" si="3620"/>
        <v>190.74540311173973</v>
      </c>
      <c r="LB255" s="30">
        <f t="shared" si="3620"/>
        <v>200.35785007072135</v>
      </c>
      <c r="LC255" s="30">
        <f t="shared" si="3620"/>
        <v>200.35785007072135</v>
      </c>
      <c r="LD255" s="30">
        <f t="shared" si="3620"/>
        <v>200.35785007072135</v>
      </c>
      <c r="LE255" s="30">
        <f t="shared" si="3749"/>
        <v>200.35785007072135</v>
      </c>
      <c r="LF255" s="30">
        <f t="shared" si="3749"/>
        <v>200.35785007072135</v>
      </c>
      <c r="LG255" s="30">
        <f t="shared" si="3749"/>
        <v>200.35785007072135</v>
      </c>
      <c r="LH255" s="30">
        <f t="shared" si="3749"/>
        <v>200.35785007072135</v>
      </c>
      <c r="LI255" s="30">
        <f t="shared" si="3749"/>
        <v>200.35785007072135</v>
      </c>
      <c r="LJ255" s="30">
        <f t="shared" si="3749"/>
        <v>200.35785007072135</v>
      </c>
      <c r="LK255" s="30">
        <f t="shared" si="3750"/>
        <v>200.35785007072135</v>
      </c>
      <c r="LL255" s="30">
        <f t="shared" si="3750"/>
        <v>200.35785007072135</v>
      </c>
      <c r="LM255" s="30">
        <f t="shared" si="3750"/>
        <v>204.0983026874116</v>
      </c>
      <c r="LN255" s="30">
        <f t="shared" si="3750"/>
        <v>214.38260254596889</v>
      </c>
      <c r="LO255" s="30">
        <f t="shared" si="3750"/>
        <v>214.38260254596889</v>
      </c>
      <c r="LP255" s="30">
        <f t="shared" si="3750"/>
        <v>214.38260254596889</v>
      </c>
      <c r="LQ255" s="30">
        <f t="shared" si="3750"/>
        <v>214.38260254596889</v>
      </c>
      <c r="LR255" s="30">
        <f t="shared" si="3750"/>
        <v>214.38260254596889</v>
      </c>
      <c r="LS255" s="30">
        <f t="shared" si="3750"/>
        <v>214.38260254596889</v>
      </c>
      <c r="LT255" s="69">
        <f t="shared" si="2953"/>
        <v>214.38260254596889</v>
      </c>
      <c r="LU255" s="40">
        <f t="shared" si="2954"/>
        <v>214.38260254596889</v>
      </c>
      <c r="LV255" s="40">
        <f t="shared" si="2955"/>
        <v>0</v>
      </c>
    </row>
    <row r="256" spans="1:334" x14ac:dyDescent="0.25">
      <c r="A256" s="21">
        <f t="shared" si="3034"/>
        <v>255</v>
      </c>
      <c r="B256" s="21" t="s">
        <v>150</v>
      </c>
      <c r="C256" s="21" t="s">
        <v>664</v>
      </c>
      <c r="D256" s="22" t="s">
        <v>7</v>
      </c>
      <c r="E256" s="23" t="s">
        <v>1273</v>
      </c>
      <c r="F256" s="21" t="s">
        <v>1273</v>
      </c>
      <c r="G256" s="32" t="s">
        <v>241</v>
      </c>
      <c r="H256" s="24" t="s">
        <v>1509</v>
      </c>
      <c r="I256" s="21" t="s">
        <v>197</v>
      </c>
      <c r="J256" s="94">
        <v>41297</v>
      </c>
      <c r="K256" s="94"/>
      <c r="L256" s="21" t="s">
        <v>275</v>
      </c>
      <c r="M256" s="51">
        <v>253</v>
      </c>
      <c r="N256" s="51">
        <v>423</v>
      </c>
      <c r="O256" s="26">
        <v>0.15</v>
      </c>
      <c r="P256" s="52">
        <v>274408</v>
      </c>
      <c r="Q256" s="52">
        <v>345032.10999999993</v>
      </c>
      <c r="R256" s="52">
        <v>218033.78</v>
      </c>
      <c r="S256" s="52">
        <v>260938.30000000002</v>
      </c>
      <c r="T256" s="51">
        <v>182671</v>
      </c>
      <c r="U256" s="51">
        <v>157780</v>
      </c>
      <c r="V256" s="51">
        <v>142297.47</v>
      </c>
      <c r="W256" s="51">
        <v>101652.62</v>
      </c>
      <c r="X256" s="51">
        <v>178161.96</v>
      </c>
      <c r="Y256" s="51">
        <v>232030</v>
      </c>
      <c r="Z256" s="51">
        <v>59393.42</v>
      </c>
      <c r="AA256" s="51">
        <v>120373.48</v>
      </c>
      <c r="AB256" s="51">
        <v>183072.84000000003</v>
      </c>
      <c r="AC256" s="51">
        <v>190786.41999999998</v>
      </c>
      <c r="AD256" s="51">
        <v>130050.22</v>
      </c>
      <c r="AE256" s="51">
        <v>219663.21</v>
      </c>
      <c r="AF256" s="51">
        <v>110672.18</v>
      </c>
      <c r="AG256" s="51">
        <v>94849.32</v>
      </c>
      <c r="AH256" s="51">
        <v>24380</v>
      </c>
      <c r="AI256" s="51">
        <v>0</v>
      </c>
      <c r="AJ256" s="51">
        <v>0</v>
      </c>
      <c r="AK256" s="51">
        <v>0</v>
      </c>
      <c r="AL256" s="51">
        <v>0</v>
      </c>
      <c r="AM256" s="51">
        <v>0</v>
      </c>
      <c r="AN256" s="51">
        <v>0</v>
      </c>
      <c r="AO256" s="51">
        <v>0</v>
      </c>
      <c r="AP256" s="51">
        <v>0</v>
      </c>
      <c r="AQ256" s="51">
        <v>0</v>
      </c>
      <c r="AR256" s="51">
        <v>0</v>
      </c>
      <c r="AS256" s="51">
        <v>0</v>
      </c>
      <c r="AT256" s="51">
        <v>0</v>
      </c>
      <c r="AU256" s="25">
        <v>0</v>
      </c>
      <c r="AV256" s="25">
        <v>0</v>
      </c>
      <c r="AW256" s="25">
        <v>0</v>
      </c>
      <c r="AX256" s="25">
        <v>0</v>
      </c>
      <c r="AY256" s="25">
        <v>0</v>
      </c>
      <c r="AZ256" s="25">
        <v>0</v>
      </c>
      <c r="BA256" s="25">
        <v>0</v>
      </c>
      <c r="BB256" s="25">
        <v>0</v>
      </c>
      <c r="BC256" s="25">
        <v>0</v>
      </c>
      <c r="BD256" s="75">
        <v>0</v>
      </c>
      <c r="BE256" s="75">
        <v>0</v>
      </c>
      <c r="BF256" s="75">
        <v>0</v>
      </c>
      <c r="BG256" s="75">
        <v>0</v>
      </c>
      <c r="BH256" s="75">
        <v>0</v>
      </c>
      <c r="BI256" s="75">
        <v>0</v>
      </c>
      <c r="BJ256" s="75">
        <v>0</v>
      </c>
      <c r="BK256" s="75">
        <v>0</v>
      </c>
      <c r="BL256" s="75">
        <v>0</v>
      </c>
      <c r="BM256" s="75">
        <v>0</v>
      </c>
      <c r="BN256" s="75">
        <v>0</v>
      </c>
      <c r="BO256" s="75">
        <v>0</v>
      </c>
      <c r="BP256" s="28">
        <f t="shared" si="2950"/>
        <v>0</v>
      </c>
      <c r="BQ256" s="29">
        <f t="shared" si="3687"/>
        <v>1084.6166007905138</v>
      </c>
      <c r="BR256" s="29">
        <f t="shared" si="3688"/>
        <v>1363.7632806324107</v>
      </c>
      <c r="BS256" s="29">
        <f t="shared" si="3689"/>
        <v>861.79359683794462</v>
      </c>
      <c r="BT256" s="29">
        <f t="shared" si="3690"/>
        <v>1031.3766798418974</v>
      </c>
      <c r="BU256" s="29">
        <f t="shared" si="3691"/>
        <v>722.01976284584975</v>
      </c>
      <c r="BV256" s="29">
        <f t="shared" si="3692"/>
        <v>623.63636363636363</v>
      </c>
      <c r="BW256" s="29">
        <f t="shared" si="3693"/>
        <v>562.44059288537551</v>
      </c>
      <c r="BX256" s="29">
        <f t="shared" si="3694"/>
        <v>401.78901185770746</v>
      </c>
      <c r="BY256" s="29">
        <f t="shared" si="3695"/>
        <v>704.19747035573118</v>
      </c>
      <c r="BZ256" s="29">
        <f t="shared" si="3696"/>
        <v>917.11462450592887</v>
      </c>
      <c r="CA256" s="29">
        <f t="shared" si="3697"/>
        <v>234.75660079051383</v>
      </c>
      <c r="CB256" s="29">
        <f t="shared" si="3698"/>
        <v>475.78450592885372</v>
      </c>
      <c r="CC256" s="29">
        <f t="shared" si="3699"/>
        <v>723.60806324110683</v>
      </c>
      <c r="CD256" s="29">
        <f t="shared" si="3700"/>
        <v>754.09652173913037</v>
      </c>
      <c r="CE256" s="29">
        <f t="shared" si="3701"/>
        <v>514.03249011857713</v>
      </c>
      <c r="CF256" s="29">
        <f t="shared" si="3702"/>
        <v>868.23403162055331</v>
      </c>
      <c r="CG256" s="29">
        <f t="shared" si="3703"/>
        <v>437.43944664031619</v>
      </c>
      <c r="CH256" s="29">
        <f t="shared" si="3704"/>
        <v>374.89849802371543</v>
      </c>
      <c r="CI256" s="29">
        <f t="shared" si="3705"/>
        <v>96.36363636363636</v>
      </c>
      <c r="CJ256" s="29">
        <f t="shared" si="3706"/>
        <v>0</v>
      </c>
      <c r="CK256" s="29">
        <f t="shared" si="3707"/>
        <v>0</v>
      </c>
      <c r="CL256" s="29">
        <f t="shared" si="3708"/>
        <v>0</v>
      </c>
      <c r="CM256" s="29">
        <f t="shared" si="3709"/>
        <v>0</v>
      </c>
      <c r="CN256" s="29">
        <f t="shared" si="3710"/>
        <v>0</v>
      </c>
      <c r="CO256" s="29">
        <f t="shared" si="3711"/>
        <v>0</v>
      </c>
      <c r="CP256" s="29">
        <f t="shared" si="3712"/>
        <v>0</v>
      </c>
      <c r="CQ256" s="29">
        <f t="shared" si="3713"/>
        <v>0</v>
      </c>
      <c r="CR256" s="29">
        <f t="shared" si="3939"/>
        <v>0</v>
      </c>
      <c r="CS256" s="29">
        <f t="shared" si="3939"/>
        <v>0</v>
      </c>
      <c r="CT256" s="29">
        <f t="shared" si="3939"/>
        <v>0</v>
      </c>
      <c r="CU256" s="29">
        <f t="shared" si="3939"/>
        <v>0</v>
      </c>
      <c r="CV256" s="29">
        <f t="shared" si="3939"/>
        <v>0</v>
      </c>
      <c r="CW256" s="29">
        <f t="shared" si="3939"/>
        <v>0</v>
      </c>
      <c r="CX256" s="29">
        <f t="shared" si="3938"/>
        <v>0</v>
      </c>
      <c r="CY256" s="29">
        <f t="shared" si="3938"/>
        <v>0</v>
      </c>
      <c r="CZ256" s="29">
        <f t="shared" si="3938"/>
        <v>0</v>
      </c>
      <c r="DA256" s="29">
        <f t="shared" si="3938"/>
        <v>0</v>
      </c>
      <c r="DB256" s="29">
        <f t="shared" si="3938"/>
        <v>0</v>
      </c>
      <c r="DC256" s="29">
        <f t="shared" si="3938"/>
        <v>0</v>
      </c>
      <c r="DD256" s="29">
        <f t="shared" si="3938"/>
        <v>0</v>
      </c>
      <c r="DE256" s="29">
        <f t="shared" si="3714"/>
        <v>0</v>
      </c>
      <c r="DF256" s="29">
        <f t="shared" si="3715"/>
        <v>0</v>
      </c>
      <c r="DG256" s="29">
        <f t="shared" si="3716"/>
        <v>0</v>
      </c>
      <c r="DH256" s="29">
        <f t="shared" si="3717"/>
        <v>0</v>
      </c>
      <c r="DI256" s="29">
        <f t="shared" si="3718"/>
        <v>0</v>
      </c>
      <c r="DJ256" s="29">
        <f t="shared" si="3719"/>
        <v>0</v>
      </c>
      <c r="DK256" s="29">
        <f t="shared" si="3719"/>
        <v>0</v>
      </c>
      <c r="DL256" s="29">
        <f t="shared" si="3719"/>
        <v>0</v>
      </c>
      <c r="DM256" s="29">
        <f t="shared" si="3719"/>
        <v>0</v>
      </c>
      <c r="DN256" s="29">
        <f t="shared" si="3864"/>
        <v>0</v>
      </c>
      <c r="DO256" s="29">
        <f t="shared" si="3864"/>
        <v>0</v>
      </c>
      <c r="DP256" s="29">
        <f t="shared" si="3864"/>
        <v>0</v>
      </c>
      <c r="DQ256" s="105">
        <f t="shared" si="3720"/>
        <v>0</v>
      </c>
      <c r="DR256" s="51">
        <v>79947</v>
      </c>
      <c r="DS256" s="51">
        <v>79947</v>
      </c>
      <c r="DT256" s="51">
        <v>79947</v>
      </c>
      <c r="DU256" s="51">
        <v>79947</v>
      </c>
      <c r="DV256" s="51">
        <v>79947</v>
      </c>
      <c r="DW256" s="51">
        <v>79947</v>
      </c>
      <c r="DX256" s="51">
        <v>79947</v>
      </c>
      <c r="DY256" s="51">
        <v>79947</v>
      </c>
      <c r="DZ256" s="51">
        <v>82654</v>
      </c>
      <c r="EA256" s="51">
        <v>90099</v>
      </c>
      <c r="EB256" s="51">
        <v>90099</v>
      </c>
      <c r="EC256" s="51">
        <v>90099</v>
      </c>
      <c r="ED256" s="51">
        <v>90099</v>
      </c>
      <c r="EE256" s="51">
        <v>90099</v>
      </c>
      <c r="EF256" s="51">
        <v>90099</v>
      </c>
      <c r="EG256" s="51">
        <v>90099</v>
      </c>
      <c r="EH256" s="51">
        <v>90099</v>
      </c>
      <c r="EI256" s="51">
        <v>90099</v>
      </c>
      <c r="EJ256" s="51">
        <v>0</v>
      </c>
      <c r="EK256" s="51">
        <v>0</v>
      </c>
      <c r="EL256" s="51">
        <v>0</v>
      </c>
      <c r="EM256" s="51">
        <v>0</v>
      </c>
      <c r="EN256" s="51">
        <v>0</v>
      </c>
      <c r="EO256" s="51">
        <v>0</v>
      </c>
      <c r="EP256" s="25">
        <v>0</v>
      </c>
      <c r="EQ256" s="25">
        <v>0</v>
      </c>
      <c r="ER256" s="25">
        <v>0</v>
      </c>
      <c r="ES256" s="25">
        <v>0</v>
      </c>
      <c r="ET256" s="25">
        <v>0</v>
      </c>
      <c r="EU256" s="25">
        <v>0</v>
      </c>
      <c r="EV256" s="25">
        <v>0</v>
      </c>
      <c r="EW256" s="25">
        <v>0</v>
      </c>
      <c r="EX256" s="25">
        <v>0</v>
      </c>
      <c r="EY256" s="25">
        <v>0</v>
      </c>
      <c r="EZ256" s="25">
        <v>0</v>
      </c>
      <c r="FA256" s="25">
        <v>0</v>
      </c>
      <c r="FB256" s="25">
        <v>0</v>
      </c>
      <c r="FC256" s="25">
        <v>0</v>
      </c>
      <c r="FD256" s="25">
        <v>0</v>
      </c>
      <c r="FE256" s="25">
        <v>0</v>
      </c>
      <c r="FF256" s="25">
        <v>0</v>
      </c>
      <c r="FG256" s="25">
        <v>0</v>
      </c>
      <c r="FH256" s="25">
        <v>0</v>
      </c>
      <c r="FI256" s="25">
        <v>0</v>
      </c>
      <c r="FJ256" s="25">
        <v>0</v>
      </c>
      <c r="FK256" s="25">
        <v>0</v>
      </c>
      <c r="FL256" s="25">
        <v>0</v>
      </c>
      <c r="FM256" s="25">
        <v>0</v>
      </c>
      <c r="FN256" s="25">
        <v>0</v>
      </c>
      <c r="FO256" s="25">
        <v>0</v>
      </c>
      <c r="FP256" s="25">
        <v>0</v>
      </c>
      <c r="FQ256" s="75">
        <v>0</v>
      </c>
      <c r="FR256" s="28">
        <f t="shared" si="2951"/>
        <v>0</v>
      </c>
      <c r="FS256" s="51">
        <v>0</v>
      </c>
      <c r="FT256" s="51">
        <v>0</v>
      </c>
      <c r="FU256" s="51">
        <v>0</v>
      </c>
      <c r="FV256" s="51">
        <v>0</v>
      </c>
      <c r="FW256" s="51">
        <v>0</v>
      </c>
      <c r="FX256" s="51">
        <v>0</v>
      </c>
      <c r="FY256" s="51">
        <v>0</v>
      </c>
      <c r="FZ256" s="51">
        <v>0</v>
      </c>
      <c r="GA256" s="51">
        <v>0</v>
      </c>
      <c r="GB256" s="51">
        <v>0</v>
      </c>
      <c r="GC256" s="51">
        <v>0</v>
      </c>
      <c r="GD256" s="51">
        <v>0</v>
      </c>
      <c r="GE256" s="51">
        <v>0</v>
      </c>
      <c r="GF256" s="51">
        <v>0</v>
      </c>
      <c r="GG256" s="51">
        <v>0</v>
      </c>
      <c r="GH256" s="51">
        <v>0</v>
      </c>
      <c r="GI256" s="51">
        <v>0</v>
      </c>
      <c r="GJ256" s="51">
        <v>0</v>
      </c>
      <c r="GK256" s="51">
        <v>0</v>
      </c>
      <c r="GL256" s="51">
        <v>0</v>
      </c>
      <c r="GM256" s="51">
        <v>0</v>
      </c>
      <c r="GN256" s="51">
        <v>0</v>
      </c>
      <c r="GO256" s="51">
        <v>0</v>
      </c>
      <c r="GP256" s="51">
        <v>0</v>
      </c>
      <c r="GQ256" s="25">
        <v>0</v>
      </c>
      <c r="GR256" s="25">
        <v>0</v>
      </c>
      <c r="GS256" s="25">
        <v>0</v>
      </c>
      <c r="GT256" s="25">
        <v>0</v>
      </c>
      <c r="GU256" s="25">
        <v>0</v>
      </c>
      <c r="GV256" s="25">
        <v>0</v>
      </c>
      <c r="GW256" s="25">
        <v>0</v>
      </c>
      <c r="GX256" s="25">
        <v>0</v>
      </c>
      <c r="GY256" s="25">
        <v>0</v>
      </c>
      <c r="GZ256" s="25">
        <v>0</v>
      </c>
      <c r="HA256" s="25">
        <v>0</v>
      </c>
      <c r="HB256" s="25">
        <v>0</v>
      </c>
      <c r="HC256" s="75">
        <v>0</v>
      </c>
      <c r="HD256" s="75">
        <v>0</v>
      </c>
      <c r="HE256" s="75">
        <v>0</v>
      </c>
      <c r="HF256" s="75">
        <v>0</v>
      </c>
      <c r="HG256" s="75">
        <v>0</v>
      </c>
      <c r="HH256" s="75">
        <v>0</v>
      </c>
      <c r="HI256" s="75">
        <v>0</v>
      </c>
      <c r="HJ256" s="75">
        <v>0</v>
      </c>
      <c r="HK256" s="75">
        <v>0</v>
      </c>
      <c r="HL256" s="75">
        <v>0</v>
      </c>
      <c r="HM256" s="75">
        <v>0</v>
      </c>
      <c r="HN256" s="75">
        <v>0</v>
      </c>
      <c r="HO256" s="75">
        <v>0</v>
      </c>
      <c r="HP256" s="75">
        <v>0</v>
      </c>
      <c r="HQ256" s="75">
        <v>0</v>
      </c>
      <c r="HR256" s="75">
        <v>0</v>
      </c>
      <c r="HS256" s="51">
        <f t="shared" si="3723"/>
        <v>79947</v>
      </c>
      <c r="HT256" s="51">
        <f t="shared" si="3724"/>
        <v>79947</v>
      </c>
      <c r="HU256" s="51">
        <f t="shared" si="3725"/>
        <v>79947</v>
      </c>
      <c r="HV256" s="51">
        <f t="shared" si="3726"/>
        <v>79947</v>
      </c>
      <c r="HW256" s="51">
        <f t="shared" si="3727"/>
        <v>79947</v>
      </c>
      <c r="HX256" s="51">
        <f t="shared" si="3728"/>
        <v>79947</v>
      </c>
      <c r="HY256" s="51">
        <f t="shared" si="3729"/>
        <v>79947</v>
      </c>
      <c r="HZ256" s="51">
        <f t="shared" si="3730"/>
        <v>79947</v>
      </c>
      <c r="IA256" s="51">
        <f t="shared" si="3731"/>
        <v>82654</v>
      </c>
      <c r="IB256" s="51">
        <f t="shared" si="3732"/>
        <v>90099</v>
      </c>
      <c r="IC256" s="51">
        <f t="shared" si="3733"/>
        <v>90099</v>
      </c>
      <c r="ID256" s="51">
        <f t="shared" si="3734"/>
        <v>90099</v>
      </c>
      <c r="IE256" s="51">
        <f t="shared" si="3735"/>
        <v>90099</v>
      </c>
      <c r="IF256" s="51">
        <f t="shared" si="3736"/>
        <v>90099</v>
      </c>
      <c r="IG256" s="51">
        <f t="shared" si="3737"/>
        <v>90099</v>
      </c>
      <c r="IH256" s="51">
        <f t="shared" si="3738"/>
        <v>90099</v>
      </c>
      <c r="II256" s="51">
        <f t="shared" si="3739"/>
        <v>90099</v>
      </c>
      <c r="IJ256" s="51">
        <f t="shared" si="3740"/>
        <v>90099</v>
      </c>
      <c r="IK256" s="51">
        <f t="shared" si="3741"/>
        <v>0</v>
      </c>
      <c r="IL256" s="51">
        <f t="shared" si="3742"/>
        <v>0</v>
      </c>
      <c r="IM256" s="51">
        <f t="shared" si="3743"/>
        <v>0</v>
      </c>
      <c r="IN256" s="51">
        <f t="shared" si="3744"/>
        <v>0</v>
      </c>
      <c r="IO256" s="51">
        <f t="shared" si="3745"/>
        <v>0</v>
      </c>
      <c r="IP256" s="51">
        <f t="shared" si="3746"/>
        <v>0</v>
      </c>
      <c r="IQ256" s="51">
        <f t="shared" si="3865"/>
        <v>0</v>
      </c>
      <c r="IR256" s="51">
        <f t="shared" si="3866"/>
        <v>0</v>
      </c>
      <c r="IS256" s="51">
        <f t="shared" si="3747"/>
        <v>0</v>
      </c>
      <c r="IT256" s="51">
        <f t="shared" si="3748"/>
        <v>0</v>
      </c>
      <c r="IU256" s="51">
        <f t="shared" si="3721"/>
        <v>0</v>
      </c>
      <c r="IV256" s="51">
        <f t="shared" si="3722"/>
        <v>0</v>
      </c>
      <c r="IW256" s="51">
        <f t="shared" si="3655"/>
        <v>0</v>
      </c>
      <c r="IX256" s="25">
        <f t="shared" si="3623"/>
        <v>0</v>
      </c>
      <c r="IY256" s="25">
        <f t="shared" si="3751"/>
        <v>0</v>
      </c>
      <c r="IZ256" s="25">
        <f t="shared" si="3752"/>
        <v>0</v>
      </c>
      <c r="JA256" s="25">
        <f t="shared" si="3753"/>
        <v>0</v>
      </c>
      <c r="JB256" s="25">
        <f t="shared" si="3656"/>
        <v>0</v>
      </c>
      <c r="JC256" s="25">
        <f t="shared" si="3657"/>
        <v>0</v>
      </c>
      <c r="JD256" s="25">
        <f t="shared" si="3035"/>
        <v>0</v>
      </c>
      <c r="JE256" s="25">
        <f t="shared" si="3036"/>
        <v>0</v>
      </c>
      <c r="JF256" s="25">
        <f t="shared" si="3756"/>
        <v>0</v>
      </c>
      <c r="JG256" s="25">
        <f t="shared" si="3757"/>
        <v>0</v>
      </c>
      <c r="JH256" s="25">
        <f t="shared" si="3754"/>
        <v>0</v>
      </c>
      <c r="JI256" s="25">
        <f t="shared" si="3755"/>
        <v>0</v>
      </c>
      <c r="JJ256" s="25">
        <f t="shared" si="3621"/>
        <v>0</v>
      </c>
      <c r="JK256" s="25">
        <f t="shared" si="3622"/>
        <v>0</v>
      </c>
      <c r="JL256" s="25">
        <f t="shared" si="3584"/>
        <v>0</v>
      </c>
      <c r="JM256" s="25">
        <f t="shared" si="3585"/>
        <v>0</v>
      </c>
      <c r="JN256" s="25">
        <f t="shared" si="3459"/>
        <v>0</v>
      </c>
      <c r="JO256" s="25">
        <f t="shared" si="3460"/>
        <v>0</v>
      </c>
      <c r="JP256" s="25">
        <f t="shared" si="3823"/>
        <v>0</v>
      </c>
      <c r="JQ256" s="25">
        <f t="shared" si="3824"/>
        <v>0</v>
      </c>
      <c r="JR256" s="25">
        <f t="shared" si="3825"/>
        <v>0</v>
      </c>
      <c r="JS256" s="28">
        <f t="shared" si="2952"/>
        <v>0</v>
      </c>
      <c r="JT256" s="30">
        <f t="shared" si="3587"/>
        <v>189</v>
      </c>
      <c r="JU256" s="30">
        <f t="shared" si="3588"/>
        <v>189</v>
      </c>
      <c r="JV256" s="30">
        <f t="shared" si="3589"/>
        <v>189</v>
      </c>
      <c r="JW256" s="30">
        <f t="shared" si="3590"/>
        <v>189</v>
      </c>
      <c r="JX256" s="30">
        <f t="shared" si="3591"/>
        <v>189</v>
      </c>
      <c r="JY256" s="30">
        <f t="shared" si="3592"/>
        <v>189</v>
      </c>
      <c r="JZ256" s="30">
        <f t="shared" si="3593"/>
        <v>189</v>
      </c>
      <c r="KA256" s="30">
        <f t="shared" si="3594"/>
        <v>189</v>
      </c>
      <c r="KB256" s="30">
        <f t="shared" si="3595"/>
        <v>195.39952718676122</v>
      </c>
      <c r="KC256" s="30">
        <f t="shared" si="3596"/>
        <v>213</v>
      </c>
      <c r="KD256" s="30">
        <f t="shared" si="3597"/>
        <v>213</v>
      </c>
      <c r="KE256" s="30">
        <f t="shared" si="3598"/>
        <v>213</v>
      </c>
      <c r="KF256" s="30">
        <f t="shared" si="3599"/>
        <v>213</v>
      </c>
      <c r="KG256" s="30">
        <f t="shared" si="3600"/>
        <v>213</v>
      </c>
      <c r="KH256" s="30">
        <f t="shared" si="3601"/>
        <v>213</v>
      </c>
      <c r="KI256" s="30">
        <f t="shared" si="3602"/>
        <v>213</v>
      </c>
      <c r="KJ256" s="30">
        <f t="shared" si="3603"/>
        <v>213</v>
      </c>
      <c r="KK256" s="30">
        <f t="shared" si="3604"/>
        <v>213</v>
      </c>
      <c r="KL256" s="30">
        <f t="shared" si="3605"/>
        <v>0</v>
      </c>
      <c r="KM256" s="30">
        <f t="shared" si="3606"/>
        <v>0</v>
      </c>
      <c r="KN256" s="30">
        <f t="shared" si="3607"/>
        <v>0</v>
      </c>
      <c r="KO256" s="30">
        <f t="shared" si="3608"/>
        <v>0</v>
      </c>
      <c r="KP256" s="30">
        <f t="shared" si="3609"/>
        <v>0</v>
      </c>
      <c r="KQ256" s="30">
        <f t="shared" si="3610"/>
        <v>0</v>
      </c>
      <c r="KR256" s="30">
        <f t="shared" si="3611"/>
        <v>0</v>
      </c>
      <c r="KS256" s="30">
        <f t="shared" si="3612"/>
        <v>0</v>
      </c>
      <c r="KT256" s="30">
        <f t="shared" si="3613"/>
        <v>0</v>
      </c>
      <c r="KU256" s="30">
        <f t="shared" si="3614"/>
        <v>0</v>
      </c>
      <c r="KV256" s="30">
        <f t="shared" si="3615"/>
        <v>0</v>
      </c>
      <c r="KW256" s="30">
        <f t="shared" si="3616"/>
        <v>0</v>
      </c>
      <c r="KX256" s="30">
        <f t="shared" si="3617"/>
        <v>0</v>
      </c>
      <c r="KY256" s="30">
        <f t="shared" si="3618"/>
        <v>0</v>
      </c>
      <c r="KZ256" s="30">
        <f t="shared" si="3619"/>
        <v>0</v>
      </c>
      <c r="LA256" s="30">
        <f t="shared" si="3620"/>
        <v>0</v>
      </c>
      <c r="LB256" s="30">
        <f t="shared" si="3620"/>
        <v>0</v>
      </c>
      <c r="LC256" s="30">
        <f t="shared" si="3620"/>
        <v>0</v>
      </c>
      <c r="LD256" s="30">
        <f t="shared" si="3620"/>
        <v>0</v>
      </c>
      <c r="LE256" s="30">
        <f t="shared" si="3749"/>
        <v>0</v>
      </c>
      <c r="LF256" s="30">
        <f t="shared" si="3749"/>
        <v>0</v>
      </c>
      <c r="LG256" s="30">
        <f t="shared" si="3749"/>
        <v>0</v>
      </c>
      <c r="LH256" s="30">
        <f t="shared" si="3749"/>
        <v>0</v>
      </c>
      <c r="LI256" s="30">
        <f t="shared" si="3749"/>
        <v>0</v>
      </c>
      <c r="LJ256" s="30">
        <f t="shared" ref="LJ256:LQ294" si="3940">+JI256/$N256</f>
        <v>0</v>
      </c>
      <c r="LK256" s="30">
        <f t="shared" si="3940"/>
        <v>0</v>
      </c>
      <c r="LL256" s="30">
        <f t="shared" si="3940"/>
        <v>0</v>
      </c>
      <c r="LM256" s="30">
        <f t="shared" si="3940"/>
        <v>0</v>
      </c>
      <c r="LN256" s="30">
        <f t="shared" si="3940"/>
        <v>0</v>
      </c>
      <c r="LO256" s="30">
        <f t="shared" si="3940"/>
        <v>0</v>
      </c>
      <c r="LP256" s="30">
        <f t="shared" si="3940"/>
        <v>0</v>
      </c>
      <c r="LQ256" s="30">
        <f t="shared" si="3940"/>
        <v>0</v>
      </c>
      <c r="LR256" s="30">
        <f t="shared" ref="LR256:LS292" si="3941">+JQ256/$N256</f>
        <v>0</v>
      </c>
      <c r="LS256" s="30">
        <f t="shared" si="3941"/>
        <v>0</v>
      </c>
      <c r="LT256" s="69">
        <f t="shared" si="2953"/>
        <v>0</v>
      </c>
      <c r="LU256" s="40">
        <f t="shared" si="2954"/>
        <v>0</v>
      </c>
      <c r="LV256" s="40">
        <f t="shared" si="2955"/>
        <v>0</v>
      </c>
    </row>
    <row r="257" spans="1:334" x14ac:dyDescent="0.25">
      <c r="A257" s="21">
        <f t="shared" si="3034"/>
        <v>256</v>
      </c>
      <c r="B257" s="21" t="s">
        <v>150</v>
      </c>
      <c r="C257" s="21" t="s">
        <v>664</v>
      </c>
      <c r="D257" s="22" t="s">
        <v>7</v>
      </c>
      <c r="E257" s="23" t="s">
        <v>965</v>
      </c>
      <c r="F257" s="21" t="s">
        <v>1212</v>
      </c>
      <c r="G257" s="23" t="s">
        <v>418</v>
      </c>
      <c r="H257" s="24" t="s">
        <v>1339</v>
      </c>
      <c r="I257" s="21" t="s">
        <v>196</v>
      </c>
      <c r="J257" s="94">
        <v>42096</v>
      </c>
      <c r="K257" s="94">
        <v>43848</v>
      </c>
      <c r="L257" s="21" t="s">
        <v>275</v>
      </c>
      <c r="M257" s="51">
        <v>253</v>
      </c>
      <c r="N257" s="51">
        <v>423</v>
      </c>
      <c r="O257" s="26">
        <v>0.16</v>
      </c>
      <c r="P257" s="52"/>
      <c r="Q257" s="52"/>
      <c r="R257" s="52"/>
      <c r="S257" s="52"/>
      <c r="T257" s="51"/>
      <c r="U257" s="51"/>
      <c r="V257" s="51"/>
      <c r="W257" s="51"/>
      <c r="X257" s="51"/>
      <c r="Y257" s="51">
        <v>0</v>
      </c>
      <c r="Z257" s="51">
        <v>0</v>
      </c>
      <c r="AA257" s="51"/>
      <c r="AB257" s="51"/>
      <c r="AC257" s="51"/>
      <c r="AD257" s="51">
        <v>0</v>
      </c>
      <c r="AE257" s="51">
        <v>0</v>
      </c>
      <c r="AF257" s="51">
        <v>0</v>
      </c>
      <c r="AG257" s="51">
        <v>0</v>
      </c>
      <c r="AH257" s="51">
        <v>0</v>
      </c>
      <c r="AI257" s="51">
        <v>0</v>
      </c>
      <c r="AJ257" s="51">
        <v>0</v>
      </c>
      <c r="AK257" s="51">
        <v>0</v>
      </c>
      <c r="AL257" s="51">
        <v>0</v>
      </c>
      <c r="AM257" s="51">
        <v>0</v>
      </c>
      <c r="AN257" s="51">
        <v>954369.04</v>
      </c>
      <c r="AO257" s="51">
        <v>1124367</v>
      </c>
      <c r="AP257" s="51">
        <v>1001363.08</v>
      </c>
      <c r="AQ257" s="51">
        <v>1006325.0200000003</v>
      </c>
      <c r="AR257" s="51">
        <v>979426.55</v>
      </c>
      <c r="AS257" s="51">
        <v>759971.72000000009</v>
      </c>
      <c r="AT257" s="51">
        <v>768008.58</v>
      </c>
      <c r="AU257" s="25">
        <v>945125.2887461863</v>
      </c>
      <c r="AV257" s="25">
        <v>944380.74</v>
      </c>
      <c r="AW257" s="25">
        <v>1048754.3500000001</v>
      </c>
      <c r="AX257" s="25">
        <v>661227.09999999986</v>
      </c>
      <c r="AY257" s="25">
        <v>677548.37</v>
      </c>
      <c r="AZ257" s="25">
        <v>646465.57999999996</v>
      </c>
      <c r="BA257" s="25">
        <v>828804.36</v>
      </c>
      <c r="BB257" s="25">
        <v>702149.44</v>
      </c>
      <c r="BC257" s="25">
        <v>1023430.9</v>
      </c>
      <c r="BD257" s="75">
        <v>869022.13</v>
      </c>
      <c r="BE257" s="75">
        <v>753449.72000000009</v>
      </c>
      <c r="BF257" s="75">
        <v>808143.97</v>
      </c>
      <c r="BG257" s="75">
        <v>720646.49</v>
      </c>
      <c r="BH257" s="75">
        <v>1048413.44</v>
      </c>
      <c r="BI257" s="75">
        <v>871033.13</v>
      </c>
      <c r="BJ257" s="75">
        <v>683577.44</v>
      </c>
      <c r="BK257" s="75">
        <v>781559.43999999983</v>
      </c>
      <c r="BL257" s="75">
        <v>898892.55</v>
      </c>
      <c r="BM257" s="75">
        <v>730313.35</v>
      </c>
      <c r="BN257" s="75">
        <v>791466.67</v>
      </c>
      <c r="BO257" s="75">
        <v>1012621.34</v>
      </c>
      <c r="BP257" s="28">
        <f t="shared" si="2950"/>
        <v>858323.47749999992</v>
      </c>
      <c r="BQ257" s="29">
        <f t="shared" si="3687"/>
        <v>0</v>
      </c>
      <c r="BR257" s="29">
        <f t="shared" si="3688"/>
        <v>0</v>
      </c>
      <c r="BS257" s="29">
        <f t="shared" si="3689"/>
        <v>0</v>
      </c>
      <c r="BT257" s="29">
        <f t="shared" si="3690"/>
        <v>0</v>
      </c>
      <c r="BU257" s="29">
        <f t="shared" si="3691"/>
        <v>0</v>
      </c>
      <c r="BV257" s="29">
        <f t="shared" si="3692"/>
        <v>0</v>
      </c>
      <c r="BW257" s="29">
        <f t="shared" si="3693"/>
        <v>0</v>
      </c>
      <c r="BX257" s="29">
        <f t="shared" si="3694"/>
        <v>0</v>
      </c>
      <c r="BY257" s="29">
        <f t="shared" si="3695"/>
        <v>0</v>
      </c>
      <c r="BZ257" s="29">
        <f t="shared" si="3696"/>
        <v>0</v>
      </c>
      <c r="CA257" s="29">
        <f t="shared" si="3697"/>
        <v>0</v>
      </c>
      <c r="CB257" s="29">
        <f t="shared" si="3698"/>
        <v>0</v>
      </c>
      <c r="CC257" s="29">
        <f t="shared" si="3699"/>
        <v>0</v>
      </c>
      <c r="CD257" s="29">
        <f t="shared" si="3700"/>
        <v>0</v>
      </c>
      <c r="CE257" s="29">
        <f t="shared" si="3701"/>
        <v>0</v>
      </c>
      <c r="CF257" s="29">
        <f t="shared" si="3702"/>
        <v>0</v>
      </c>
      <c r="CG257" s="29">
        <f t="shared" si="3703"/>
        <v>0</v>
      </c>
      <c r="CH257" s="29">
        <f t="shared" si="3704"/>
        <v>0</v>
      </c>
      <c r="CI257" s="29">
        <f t="shared" si="3705"/>
        <v>0</v>
      </c>
      <c r="CJ257" s="29">
        <f t="shared" si="3706"/>
        <v>0</v>
      </c>
      <c r="CK257" s="29">
        <f t="shared" si="3707"/>
        <v>0</v>
      </c>
      <c r="CL257" s="29">
        <f t="shared" si="3708"/>
        <v>0</v>
      </c>
      <c r="CM257" s="29">
        <f t="shared" si="3709"/>
        <v>0</v>
      </c>
      <c r="CN257" s="29">
        <f t="shared" si="3710"/>
        <v>0</v>
      </c>
      <c r="CO257" s="29">
        <f t="shared" si="3711"/>
        <v>3772.2096442687748</v>
      </c>
      <c r="CP257" s="29">
        <f t="shared" si="3712"/>
        <v>4444.138339920949</v>
      </c>
      <c r="CQ257" s="29">
        <f t="shared" si="3713"/>
        <v>3957.9568379446637</v>
      </c>
      <c r="CR257" s="29">
        <f t="shared" si="3939"/>
        <v>3977.5692490118586</v>
      </c>
      <c r="CS257" s="29">
        <f t="shared" si="3939"/>
        <v>3871.2511857707514</v>
      </c>
      <c r="CT257" s="29">
        <f t="shared" si="3939"/>
        <v>3003.8407905138342</v>
      </c>
      <c r="CU257" s="29">
        <f t="shared" si="3939"/>
        <v>3035.6070355731222</v>
      </c>
      <c r="CV257" s="29">
        <f t="shared" si="3939"/>
        <v>3735.6730780481671</v>
      </c>
      <c r="CW257" s="29">
        <f t="shared" si="3939"/>
        <v>3732.7301976284584</v>
      </c>
      <c r="CX257" s="29">
        <f t="shared" si="3938"/>
        <v>4145.2741106719368</v>
      </c>
      <c r="CY257" s="29">
        <f t="shared" si="3938"/>
        <v>2613.5458498023709</v>
      </c>
      <c r="CZ257" s="29">
        <f t="shared" si="3938"/>
        <v>2678.0567984189724</v>
      </c>
      <c r="DA257" s="29">
        <f t="shared" si="3938"/>
        <v>2555.1999209486166</v>
      </c>
      <c r="DB257" s="29">
        <f t="shared" si="3938"/>
        <v>3275.9065612648219</v>
      </c>
      <c r="DC257" s="29">
        <f t="shared" si="3938"/>
        <v>2775.2942292490116</v>
      </c>
      <c r="DD257" s="29">
        <f t="shared" si="3938"/>
        <v>4045.1814229249012</v>
      </c>
      <c r="DE257" s="29">
        <f t="shared" si="3714"/>
        <v>3434.8700790513835</v>
      </c>
      <c r="DF257" s="29">
        <f t="shared" si="3715"/>
        <v>2978.0621343873522</v>
      </c>
      <c r="DG257" s="29">
        <f t="shared" si="3716"/>
        <v>3194.2449407114623</v>
      </c>
      <c r="DH257" s="29">
        <f t="shared" si="3717"/>
        <v>2848.4050988142294</v>
      </c>
      <c r="DI257" s="29">
        <f t="shared" si="3718"/>
        <v>4143.9266403162055</v>
      </c>
      <c r="DJ257" s="29">
        <f t="shared" si="3719"/>
        <v>3442.818695652174</v>
      </c>
      <c r="DK257" s="29">
        <f t="shared" si="3719"/>
        <v>2701.8871146245056</v>
      </c>
      <c r="DL257" s="29">
        <f t="shared" si="3719"/>
        <v>3089.1677470355726</v>
      </c>
      <c r="DM257" s="29">
        <f t="shared" si="3719"/>
        <v>3552.9349802371544</v>
      </c>
      <c r="DN257" s="29">
        <f t="shared" si="3864"/>
        <v>2886.6140316205533</v>
      </c>
      <c r="DO257" s="29">
        <f t="shared" si="3864"/>
        <v>3128.3267588932808</v>
      </c>
      <c r="DP257" s="29">
        <f t="shared" si="3864"/>
        <v>4002.4558893280632</v>
      </c>
      <c r="DQ257" s="105">
        <f t="shared" si="3720"/>
        <v>3392.5829150197624</v>
      </c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>
        <v>95000</v>
      </c>
      <c r="EQ257" s="51">
        <v>95000</v>
      </c>
      <c r="ER257" s="51">
        <v>95000</v>
      </c>
      <c r="ES257" s="25">
        <v>95000</v>
      </c>
      <c r="ET257" s="25">
        <v>95000</v>
      </c>
      <c r="EU257" s="25">
        <v>95000</v>
      </c>
      <c r="EV257" s="25">
        <v>95000</v>
      </c>
      <c r="EW257" s="25">
        <v>95000</v>
      </c>
      <c r="EX257" s="25">
        <v>95000</v>
      </c>
      <c r="EY257" s="25">
        <v>95000</v>
      </c>
      <c r="EZ257" s="25">
        <v>95000</v>
      </c>
      <c r="FA257" s="25">
        <v>98333</v>
      </c>
      <c r="FB257" s="25">
        <v>105000</v>
      </c>
      <c r="FC257" s="25">
        <v>105000</v>
      </c>
      <c r="FD257" s="25">
        <v>105000</v>
      </c>
      <c r="FE257" s="25">
        <v>105000</v>
      </c>
      <c r="FF257" s="25">
        <v>105000</v>
      </c>
      <c r="FG257" s="25">
        <v>105000</v>
      </c>
      <c r="FH257" s="25">
        <v>105000</v>
      </c>
      <c r="FI257" s="25">
        <v>105000</v>
      </c>
      <c r="FJ257" s="25">
        <v>105000</v>
      </c>
      <c r="FK257" s="25">
        <v>105000</v>
      </c>
      <c r="FL257" s="25">
        <v>105000</v>
      </c>
      <c r="FM257" s="25">
        <v>108333</v>
      </c>
      <c r="FN257" s="25">
        <v>115000</v>
      </c>
      <c r="FO257" s="25">
        <v>115000</v>
      </c>
      <c r="FP257" s="25">
        <v>115000</v>
      </c>
      <c r="FQ257" s="75">
        <v>115000</v>
      </c>
      <c r="FR257" s="28">
        <f t="shared" si="2951"/>
        <v>115000</v>
      </c>
      <c r="FS257" s="51">
        <v>0</v>
      </c>
      <c r="FT257" s="51">
        <v>0</v>
      </c>
      <c r="FU257" s="51">
        <v>0</v>
      </c>
      <c r="FV257" s="51">
        <v>0</v>
      </c>
      <c r="FW257" s="51">
        <v>0</v>
      </c>
      <c r="FX257" s="51">
        <v>0</v>
      </c>
      <c r="FY257" s="51">
        <v>0</v>
      </c>
      <c r="FZ257" s="51">
        <v>0</v>
      </c>
      <c r="GA257" s="51">
        <v>0</v>
      </c>
      <c r="GB257" s="51">
        <v>0</v>
      </c>
      <c r="GC257" s="51">
        <v>0</v>
      </c>
      <c r="GD257" s="51">
        <v>0</v>
      </c>
      <c r="GE257" s="51">
        <v>0</v>
      </c>
      <c r="GF257" s="51">
        <v>0</v>
      </c>
      <c r="GG257" s="51">
        <v>0</v>
      </c>
      <c r="GH257" s="51">
        <v>0</v>
      </c>
      <c r="GI257" s="51">
        <v>0</v>
      </c>
      <c r="GJ257" s="51">
        <v>0</v>
      </c>
      <c r="GK257" s="51">
        <v>0</v>
      </c>
      <c r="GL257" s="51">
        <v>0</v>
      </c>
      <c r="GM257" s="51">
        <v>0</v>
      </c>
      <c r="GN257" s="51">
        <v>0</v>
      </c>
      <c r="GO257" s="51">
        <v>0</v>
      </c>
      <c r="GP257" s="51">
        <v>0</v>
      </c>
      <c r="GQ257" s="51">
        <v>57699</v>
      </c>
      <c r="GR257" s="51">
        <v>84899</v>
      </c>
      <c r="GS257" s="51">
        <v>65218</v>
      </c>
      <c r="GT257" s="51">
        <v>66012</v>
      </c>
      <c r="GU257" s="25">
        <v>61708</v>
      </c>
      <c r="GV257" s="25">
        <v>26595</v>
      </c>
      <c r="GW257" s="25">
        <v>27881</v>
      </c>
      <c r="GX257" s="25">
        <v>20475</v>
      </c>
      <c r="GY257" s="25">
        <v>56101</v>
      </c>
      <c r="GZ257" s="25">
        <v>72801</v>
      </c>
      <c r="HA257" s="25">
        <v>10796</v>
      </c>
      <c r="HB257" s="25">
        <v>10075</v>
      </c>
      <c r="HC257" s="75">
        <v>0</v>
      </c>
      <c r="HD257" s="75">
        <v>16604</v>
      </c>
      <c r="HE257" s="75">
        <v>7344</v>
      </c>
      <c r="HF257" s="75">
        <v>58749</v>
      </c>
      <c r="HG257" s="75">
        <v>34044</v>
      </c>
      <c r="HH257" s="75">
        <v>15552</v>
      </c>
      <c r="HI257" s="75">
        <v>24301</v>
      </c>
      <c r="HJ257" s="75">
        <v>10303</v>
      </c>
      <c r="HK257" s="75">
        <v>62746</v>
      </c>
      <c r="HL257" s="75">
        <v>34365</v>
      </c>
      <c r="HM257" s="75">
        <v>4372</v>
      </c>
      <c r="HN257" s="75">
        <v>16717</v>
      </c>
      <c r="HO257" s="75">
        <v>28820.758399999992</v>
      </c>
      <c r="HP257" s="75">
        <v>1850</v>
      </c>
      <c r="HQ257" s="75">
        <v>11635</v>
      </c>
      <c r="HR257" s="75">
        <v>36317</v>
      </c>
      <c r="HS257" s="51">
        <f t="shared" ref="HS257" si="3942">+DR257+FS257</f>
        <v>0</v>
      </c>
      <c r="HT257" s="51">
        <f t="shared" ref="HT257" si="3943">+DS257+FT257</f>
        <v>0</v>
      </c>
      <c r="HU257" s="51">
        <f t="shared" ref="HU257" si="3944">+DT257+FU257</f>
        <v>0</v>
      </c>
      <c r="HV257" s="51">
        <f t="shared" ref="HV257" si="3945">+DU257+FV257</f>
        <v>0</v>
      </c>
      <c r="HW257" s="51">
        <f t="shared" ref="HW257" si="3946">+DV257+FW257</f>
        <v>0</v>
      </c>
      <c r="HX257" s="51">
        <f t="shared" ref="HX257" si="3947">+DW257+FX257</f>
        <v>0</v>
      </c>
      <c r="HY257" s="51">
        <f t="shared" ref="HY257" si="3948">+DX257+FY257</f>
        <v>0</v>
      </c>
      <c r="HZ257" s="51">
        <f t="shared" ref="HZ257" si="3949">+DY257+FZ257</f>
        <v>0</v>
      </c>
      <c r="IA257" s="51">
        <f t="shared" ref="IA257" si="3950">+DZ257+GA257</f>
        <v>0</v>
      </c>
      <c r="IB257" s="51">
        <f t="shared" ref="IB257" si="3951">+EA257+GB257</f>
        <v>0</v>
      </c>
      <c r="IC257" s="51">
        <f t="shared" ref="IC257" si="3952">+EB257+GC257</f>
        <v>0</v>
      </c>
      <c r="ID257" s="51">
        <f t="shared" ref="ID257" si="3953">+EC257+GD257</f>
        <v>0</v>
      </c>
      <c r="IE257" s="51">
        <f t="shared" ref="IE257" si="3954">+ED257+GE257</f>
        <v>0</v>
      </c>
      <c r="IF257" s="51">
        <f t="shared" ref="IF257" si="3955">+EE257+GF257</f>
        <v>0</v>
      </c>
      <c r="IG257" s="51">
        <f t="shared" ref="IG257" si="3956">+EF257+GG257</f>
        <v>0</v>
      </c>
      <c r="IH257" s="51">
        <f t="shared" ref="IH257" si="3957">+EG257+GH257</f>
        <v>0</v>
      </c>
      <c r="II257" s="51">
        <f t="shared" ref="II257" si="3958">+EH257+GI257</f>
        <v>0</v>
      </c>
      <c r="IJ257" s="51">
        <f t="shared" ref="IJ257" si="3959">+EI257+GJ257</f>
        <v>0</v>
      </c>
      <c r="IK257" s="51">
        <f t="shared" ref="IK257" si="3960">+EJ257+GK257</f>
        <v>0</v>
      </c>
      <c r="IL257" s="51">
        <f t="shared" ref="IL257" si="3961">+EK257+GL257</f>
        <v>0</v>
      </c>
      <c r="IM257" s="51">
        <f t="shared" ref="IM257" si="3962">+EL257+GM257</f>
        <v>0</v>
      </c>
      <c r="IN257" s="51">
        <f t="shared" ref="IN257" si="3963">+EM257+GN257</f>
        <v>0</v>
      </c>
      <c r="IO257" s="51">
        <f t="shared" ref="IO257" si="3964">+EN257+GO257</f>
        <v>0</v>
      </c>
      <c r="IP257" s="51">
        <f t="shared" ref="IP257" si="3965">+EO257+GP257</f>
        <v>0</v>
      </c>
      <c r="IQ257" s="51">
        <f t="shared" si="3865"/>
        <v>152699</v>
      </c>
      <c r="IR257" s="51">
        <f t="shared" si="3866"/>
        <v>179899</v>
      </c>
      <c r="IS257" s="51">
        <f t="shared" si="3747"/>
        <v>160218</v>
      </c>
      <c r="IT257" s="51">
        <f t="shared" si="3748"/>
        <v>161012</v>
      </c>
      <c r="IU257" s="51">
        <f t="shared" si="3721"/>
        <v>156708</v>
      </c>
      <c r="IV257" s="51">
        <f t="shared" si="3722"/>
        <v>121595</v>
      </c>
      <c r="IW257" s="51">
        <f t="shared" si="3655"/>
        <v>122881</v>
      </c>
      <c r="IX257" s="25">
        <f t="shared" si="3623"/>
        <v>115475</v>
      </c>
      <c r="IY257" s="25">
        <f t="shared" si="3751"/>
        <v>151101</v>
      </c>
      <c r="IZ257" s="25">
        <f t="shared" si="3752"/>
        <v>167801</v>
      </c>
      <c r="JA257" s="25">
        <f t="shared" si="3753"/>
        <v>105796</v>
      </c>
      <c r="JB257" s="25">
        <f t="shared" si="3656"/>
        <v>108408</v>
      </c>
      <c r="JC257" s="25">
        <f t="shared" si="3657"/>
        <v>105000</v>
      </c>
      <c r="JD257" s="25">
        <f t="shared" si="3035"/>
        <v>121604</v>
      </c>
      <c r="JE257" s="25">
        <f t="shared" si="3036"/>
        <v>112344</v>
      </c>
      <c r="JF257" s="25">
        <f t="shared" si="3756"/>
        <v>163749</v>
      </c>
      <c r="JG257" s="25">
        <f t="shared" si="3757"/>
        <v>139044</v>
      </c>
      <c r="JH257" s="25">
        <f t="shared" si="3754"/>
        <v>120552</v>
      </c>
      <c r="JI257" s="25">
        <f t="shared" si="3755"/>
        <v>129301</v>
      </c>
      <c r="JJ257" s="25">
        <f t="shared" ref="JJ257:JJ291" si="3966">+FI257+HJ257</f>
        <v>115303</v>
      </c>
      <c r="JK257" s="25">
        <f t="shared" ref="JK257:JK291" si="3967">+FJ257+HK257</f>
        <v>167746</v>
      </c>
      <c r="JL257" s="25">
        <f t="shared" si="3584"/>
        <v>139365</v>
      </c>
      <c r="JM257" s="25">
        <f t="shared" si="3585"/>
        <v>109372</v>
      </c>
      <c r="JN257" s="25">
        <f t="shared" si="3459"/>
        <v>125050</v>
      </c>
      <c r="JO257" s="25">
        <f t="shared" si="3460"/>
        <v>143820.75839999999</v>
      </c>
      <c r="JP257" s="25">
        <f t="shared" si="3823"/>
        <v>116850</v>
      </c>
      <c r="JQ257" s="25">
        <f t="shared" si="3824"/>
        <v>126635</v>
      </c>
      <c r="JR257" s="25">
        <f t="shared" si="3825"/>
        <v>151317</v>
      </c>
      <c r="JS257" s="28">
        <f t="shared" si="2952"/>
        <v>134655.68959999998</v>
      </c>
      <c r="JT257" s="30">
        <f t="shared" si="3587"/>
        <v>0</v>
      </c>
      <c r="JU257" s="30">
        <f t="shared" si="3588"/>
        <v>0</v>
      </c>
      <c r="JV257" s="30">
        <f t="shared" si="3589"/>
        <v>0</v>
      </c>
      <c r="JW257" s="30">
        <f t="shared" si="3590"/>
        <v>0</v>
      </c>
      <c r="JX257" s="30">
        <f t="shared" si="3591"/>
        <v>0</v>
      </c>
      <c r="JY257" s="30">
        <f t="shared" si="3592"/>
        <v>0</v>
      </c>
      <c r="JZ257" s="30">
        <f t="shared" si="3593"/>
        <v>0</v>
      </c>
      <c r="KA257" s="30">
        <f t="shared" si="3594"/>
        <v>0</v>
      </c>
      <c r="KB257" s="30">
        <f t="shared" si="3595"/>
        <v>0</v>
      </c>
      <c r="KC257" s="30">
        <f t="shared" si="3596"/>
        <v>0</v>
      </c>
      <c r="KD257" s="30">
        <f t="shared" si="3597"/>
        <v>0</v>
      </c>
      <c r="KE257" s="30">
        <f t="shared" si="3598"/>
        <v>0</v>
      </c>
      <c r="KF257" s="30">
        <f t="shared" si="3599"/>
        <v>0</v>
      </c>
      <c r="KG257" s="30">
        <f t="shared" si="3600"/>
        <v>0</v>
      </c>
      <c r="KH257" s="30">
        <f t="shared" si="3601"/>
        <v>0</v>
      </c>
      <c r="KI257" s="30">
        <f t="shared" si="3602"/>
        <v>0</v>
      </c>
      <c r="KJ257" s="30">
        <f t="shared" si="3603"/>
        <v>0</v>
      </c>
      <c r="KK257" s="30">
        <f t="shared" si="3604"/>
        <v>0</v>
      </c>
      <c r="KL257" s="30">
        <f t="shared" si="3605"/>
        <v>0</v>
      </c>
      <c r="KM257" s="30">
        <f t="shared" si="3606"/>
        <v>0</v>
      </c>
      <c r="KN257" s="30">
        <f t="shared" si="3607"/>
        <v>0</v>
      </c>
      <c r="KO257" s="30">
        <f t="shared" si="3608"/>
        <v>0</v>
      </c>
      <c r="KP257" s="30">
        <f t="shared" si="3609"/>
        <v>0</v>
      </c>
      <c r="KQ257" s="30">
        <f t="shared" si="3610"/>
        <v>0</v>
      </c>
      <c r="KR257" s="30">
        <f t="shared" si="3611"/>
        <v>360.99054373522461</v>
      </c>
      <c r="KS257" s="30">
        <f t="shared" si="3612"/>
        <v>425.2931442080378</v>
      </c>
      <c r="KT257" s="30">
        <f t="shared" si="3613"/>
        <v>378.7659574468085</v>
      </c>
      <c r="KU257" s="30">
        <f t="shared" si="3614"/>
        <v>380.64302600472814</v>
      </c>
      <c r="KV257" s="30">
        <f t="shared" si="3615"/>
        <v>370.468085106383</v>
      </c>
      <c r="KW257" s="30">
        <f t="shared" si="3616"/>
        <v>287.45862884160755</v>
      </c>
      <c r="KX257" s="30">
        <f t="shared" si="3617"/>
        <v>290.49881796690306</v>
      </c>
      <c r="KY257" s="30">
        <f t="shared" si="3618"/>
        <v>272.99054373522461</v>
      </c>
      <c r="KZ257" s="30">
        <f t="shared" si="3619"/>
        <v>357.21276595744683</v>
      </c>
      <c r="LA257" s="30">
        <f t="shared" si="3620"/>
        <v>396.69267139479905</v>
      </c>
      <c r="LB257" s="30">
        <f t="shared" si="3620"/>
        <v>250.10874704491727</v>
      </c>
      <c r="LC257" s="30">
        <f t="shared" si="3620"/>
        <v>256.28368794326241</v>
      </c>
      <c r="LD257" s="30">
        <f t="shared" si="3620"/>
        <v>248.22695035460993</v>
      </c>
      <c r="LE257" s="30">
        <f t="shared" si="3749"/>
        <v>287.47990543735227</v>
      </c>
      <c r="LF257" s="30">
        <f t="shared" si="3749"/>
        <v>265.58865248226948</v>
      </c>
      <c r="LG257" s="30">
        <f t="shared" si="3749"/>
        <v>387.11347517730496</v>
      </c>
      <c r="LH257" s="30">
        <f t="shared" si="3749"/>
        <v>328.70921985815602</v>
      </c>
      <c r="LI257" s="30">
        <f t="shared" si="3749"/>
        <v>284.99290780141843</v>
      </c>
      <c r="LJ257" s="30">
        <f t="shared" si="3940"/>
        <v>305.67612293144208</v>
      </c>
      <c r="LK257" s="30">
        <f t="shared" si="3940"/>
        <v>272.58392434988178</v>
      </c>
      <c r="LL257" s="30">
        <f t="shared" si="3940"/>
        <v>396.56264775413712</v>
      </c>
      <c r="LM257" s="30">
        <f t="shared" si="3940"/>
        <v>329.468085106383</v>
      </c>
      <c r="LN257" s="30">
        <f t="shared" si="3940"/>
        <v>258.56264775413712</v>
      </c>
      <c r="LO257" s="30">
        <f t="shared" si="3940"/>
        <v>295.62647754137117</v>
      </c>
      <c r="LP257" s="30">
        <f t="shared" si="3940"/>
        <v>340.00179290780142</v>
      </c>
      <c r="LQ257" s="30">
        <f t="shared" si="3940"/>
        <v>276.24113475177307</v>
      </c>
      <c r="LR257" s="30">
        <f t="shared" si="3941"/>
        <v>299.37352245862883</v>
      </c>
      <c r="LS257" s="30">
        <f t="shared" si="3941"/>
        <v>357.72340425531917</v>
      </c>
      <c r="LT257" s="69">
        <f t="shared" si="2953"/>
        <v>318.33496359338062</v>
      </c>
      <c r="LU257" s="40">
        <f t="shared" si="2954"/>
        <v>271.86761229314419</v>
      </c>
      <c r="LV257" s="40">
        <f t="shared" si="2955"/>
        <v>85.855791962174948</v>
      </c>
    </row>
    <row r="258" spans="1:334" x14ac:dyDescent="0.25">
      <c r="A258" s="21">
        <f t="shared" si="3034"/>
        <v>257</v>
      </c>
      <c r="B258" s="22" t="s">
        <v>150</v>
      </c>
      <c r="C258" s="21" t="s">
        <v>665</v>
      </c>
      <c r="D258" s="22" t="s">
        <v>7</v>
      </c>
      <c r="E258" s="23" t="s">
        <v>966</v>
      </c>
      <c r="F258" s="21" t="s">
        <v>1065</v>
      </c>
      <c r="G258" s="32" t="s">
        <v>228</v>
      </c>
      <c r="H258" s="24" t="s">
        <v>1509</v>
      </c>
      <c r="I258" s="21" t="s">
        <v>196</v>
      </c>
      <c r="J258" s="94">
        <v>41297</v>
      </c>
      <c r="K258" s="94">
        <v>43030</v>
      </c>
      <c r="L258" s="21" t="s">
        <v>275</v>
      </c>
      <c r="M258" s="51">
        <v>450</v>
      </c>
      <c r="N258" s="51">
        <v>752</v>
      </c>
      <c r="O258" s="26">
        <v>0.12</v>
      </c>
      <c r="P258" s="52">
        <v>560734.41</v>
      </c>
      <c r="Q258" s="52">
        <v>602904.49</v>
      </c>
      <c r="R258" s="52">
        <v>238649.74000000002</v>
      </c>
      <c r="S258" s="52">
        <v>663000</v>
      </c>
      <c r="T258" s="51">
        <v>810000</v>
      </c>
      <c r="U258" s="51">
        <v>550000</v>
      </c>
      <c r="V258" s="51">
        <v>650000</v>
      </c>
      <c r="W258" s="51">
        <v>300000</v>
      </c>
      <c r="X258" s="51">
        <v>484710</v>
      </c>
      <c r="Y258" s="51">
        <v>488092</v>
      </c>
      <c r="Z258" s="51">
        <v>552186</v>
      </c>
      <c r="AA258" s="51">
        <v>575000</v>
      </c>
      <c r="AB258" s="51">
        <v>741000</v>
      </c>
      <c r="AC258" s="51">
        <v>634865</v>
      </c>
      <c r="AD258" s="51">
        <v>584587</v>
      </c>
      <c r="AE258" s="51">
        <v>470248.09</v>
      </c>
      <c r="AF258" s="51">
        <v>693624</v>
      </c>
      <c r="AG258" s="51">
        <v>276155</v>
      </c>
      <c r="AH258" s="51">
        <v>301392.78000000003</v>
      </c>
      <c r="AI258" s="51">
        <v>455941.14</v>
      </c>
      <c r="AJ258" s="51">
        <v>532555.56000000006</v>
      </c>
      <c r="AK258" s="51">
        <v>745800</v>
      </c>
      <c r="AL258" s="51">
        <v>492057.61</v>
      </c>
      <c r="AM258" s="51">
        <v>369604.54</v>
      </c>
      <c r="AN258" s="51">
        <v>432497</v>
      </c>
      <c r="AO258" s="51">
        <v>585022.4</v>
      </c>
      <c r="AP258" s="51">
        <v>429392.72</v>
      </c>
      <c r="AQ258" s="51">
        <v>482692</v>
      </c>
      <c r="AR258" s="51">
        <v>280640.11</v>
      </c>
      <c r="AS258" s="51">
        <v>394715</v>
      </c>
      <c r="AT258" s="51">
        <v>402943.02</v>
      </c>
      <c r="AU258" s="25">
        <v>462979.22110011498</v>
      </c>
      <c r="AV258" s="25">
        <v>689612</v>
      </c>
      <c r="AW258" s="25">
        <v>349675.59</v>
      </c>
      <c r="AX258" s="25">
        <v>722142.44117999997</v>
      </c>
      <c r="AY258" s="25">
        <v>748888.45751999994</v>
      </c>
      <c r="AZ258" s="25">
        <v>346503.01</v>
      </c>
      <c r="BA258" s="25">
        <v>213030.6</v>
      </c>
      <c r="BB258" s="25">
        <v>345835</v>
      </c>
      <c r="BC258" s="25">
        <v>471828</v>
      </c>
      <c r="BD258" s="75">
        <v>499000</v>
      </c>
      <c r="BE258" s="75">
        <v>289896.56</v>
      </c>
      <c r="BF258" s="75">
        <v>422963.35</v>
      </c>
      <c r="BG258" s="75">
        <v>335449.92</v>
      </c>
      <c r="BH258" s="75">
        <v>301790.14</v>
      </c>
      <c r="BI258" s="75">
        <v>836963.92999999993</v>
      </c>
      <c r="BJ258" s="75">
        <v>239038</v>
      </c>
      <c r="BK258" s="75">
        <v>234802.92</v>
      </c>
      <c r="BL258" s="75">
        <v>274535.27</v>
      </c>
      <c r="BM258" s="75">
        <v>0</v>
      </c>
      <c r="BN258" s="75">
        <v>0</v>
      </c>
      <c r="BO258" s="75">
        <v>0</v>
      </c>
      <c r="BP258" s="28">
        <f t="shared" si="2950"/>
        <v>274535.27</v>
      </c>
      <c r="BQ258" s="29">
        <f t="shared" si="3687"/>
        <v>1246.0764666666666</v>
      </c>
      <c r="BR258" s="29">
        <f t="shared" si="3688"/>
        <v>1339.7877555555556</v>
      </c>
      <c r="BS258" s="29">
        <f t="shared" si="3689"/>
        <v>530.33275555555565</v>
      </c>
      <c r="BT258" s="29">
        <f t="shared" si="3690"/>
        <v>1473.3333333333333</v>
      </c>
      <c r="BU258" s="29">
        <f t="shared" si="3691"/>
        <v>1800</v>
      </c>
      <c r="BV258" s="29">
        <f t="shared" si="3692"/>
        <v>1222.2222222222222</v>
      </c>
      <c r="BW258" s="29">
        <f t="shared" si="3693"/>
        <v>1444.4444444444443</v>
      </c>
      <c r="BX258" s="29">
        <f t="shared" si="3694"/>
        <v>666.66666666666663</v>
      </c>
      <c r="BY258" s="29">
        <f t="shared" si="3695"/>
        <v>1077.1333333333334</v>
      </c>
      <c r="BZ258" s="29">
        <f t="shared" si="3696"/>
        <v>1084.6488888888889</v>
      </c>
      <c r="CA258" s="29">
        <f t="shared" si="3697"/>
        <v>1227.08</v>
      </c>
      <c r="CB258" s="29">
        <f t="shared" si="3698"/>
        <v>1277.7777777777778</v>
      </c>
      <c r="CC258" s="29">
        <f t="shared" si="3699"/>
        <v>1646.6666666666667</v>
      </c>
      <c r="CD258" s="29">
        <f t="shared" si="3700"/>
        <v>1410.8111111111111</v>
      </c>
      <c r="CE258" s="29">
        <f t="shared" si="3701"/>
        <v>1299.0822222222223</v>
      </c>
      <c r="CF258" s="29">
        <f t="shared" si="3702"/>
        <v>1044.9957555555557</v>
      </c>
      <c r="CG258" s="29">
        <f t="shared" si="3703"/>
        <v>1541.3866666666668</v>
      </c>
      <c r="CH258" s="29">
        <f t="shared" si="3704"/>
        <v>613.67777777777781</v>
      </c>
      <c r="CI258" s="29">
        <f t="shared" si="3705"/>
        <v>669.76173333333338</v>
      </c>
      <c r="CJ258" s="29">
        <f t="shared" si="3706"/>
        <v>1013.2025333333333</v>
      </c>
      <c r="CK258" s="29">
        <f t="shared" si="3707"/>
        <v>1183.4568000000002</v>
      </c>
      <c r="CL258" s="29">
        <f t="shared" si="3708"/>
        <v>1657.3333333333333</v>
      </c>
      <c r="CM258" s="29">
        <f t="shared" si="3709"/>
        <v>1093.4613555555554</v>
      </c>
      <c r="CN258" s="29">
        <f t="shared" si="3710"/>
        <v>821.34342222222222</v>
      </c>
      <c r="CO258" s="29">
        <f t="shared" si="3711"/>
        <v>961.10444444444443</v>
      </c>
      <c r="CP258" s="29">
        <f t="shared" si="3712"/>
        <v>1300.0497777777778</v>
      </c>
      <c r="CQ258" s="29">
        <f t="shared" si="3713"/>
        <v>954.20604444444439</v>
      </c>
      <c r="CR258" s="29">
        <f t="shared" si="3939"/>
        <v>1072.6488888888889</v>
      </c>
      <c r="CS258" s="29">
        <f t="shared" si="3939"/>
        <v>623.64468888888882</v>
      </c>
      <c r="CT258" s="29">
        <f t="shared" si="3939"/>
        <v>877.14444444444439</v>
      </c>
      <c r="CU258" s="29">
        <f t="shared" si="3939"/>
        <v>895.42893333333336</v>
      </c>
      <c r="CV258" s="29">
        <f t="shared" si="3939"/>
        <v>1028.8427135558111</v>
      </c>
      <c r="CW258" s="29">
        <f t="shared" si="3939"/>
        <v>1532.4711111111112</v>
      </c>
      <c r="CX258" s="29">
        <f t="shared" si="3938"/>
        <v>777.05686666666668</v>
      </c>
      <c r="CY258" s="29">
        <f t="shared" si="3938"/>
        <v>1604.7609803999999</v>
      </c>
      <c r="CZ258" s="29">
        <f t="shared" si="3938"/>
        <v>1664.1965722666666</v>
      </c>
      <c r="DA258" s="29">
        <f t="shared" si="3938"/>
        <v>770.0066888888889</v>
      </c>
      <c r="DB258" s="29">
        <f t="shared" si="3938"/>
        <v>473.40133333333335</v>
      </c>
      <c r="DC258" s="29">
        <f t="shared" si="3938"/>
        <v>768.52222222222224</v>
      </c>
      <c r="DD258" s="29">
        <f t="shared" si="3938"/>
        <v>1048.5066666666667</v>
      </c>
      <c r="DE258" s="29">
        <f t="shared" si="3714"/>
        <v>1108.8888888888889</v>
      </c>
      <c r="DF258" s="29">
        <f t="shared" si="3715"/>
        <v>644.21457777777778</v>
      </c>
      <c r="DG258" s="29">
        <f t="shared" si="3716"/>
        <v>939.91855555555549</v>
      </c>
      <c r="DH258" s="29">
        <f t="shared" si="3717"/>
        <v>745.44426666666664</v>
      </c>
      <c r="DI258" s="29">
        <f t="shared" si="3718"/>
        <v>670.64475555555555</v>
      </c>
      <c r="DJ258" s="29">
        <f t="shared" si="3719"/>
        <v>1859.9198444444444</v>
      </c>
      <c r="DK258" s="29">
        <f t="shared" si="3719"/>
        <v>531.19555555555553</v>
      </c>
      <c r="DL258" s="29">
        <f t="shared" si="3719"/>
        <v>521.78426666666667</v>
      </c>
      <c r="DM258" s="29">
        <f t="shared" si="3719"/>
        <v>610.07837777777786</v>
      </c>
      <c r="DN258" s="29">
        <f t="shared" si="3864"/>
        <v>0</v>
      </c>
      <c r="DO258" s="29">
        <f t="shared" si="3864"/>
        <v>0</v>
      </c>
      <c r="DP258" s="29">
        <f t="shared" si="3864"/>
        <v>0</v>
      </c>
      <c r="DQ258" s="105">
        <f t="shared" si="3720"/>
        <v>610.07837777777786</v>
      </c>
      <c r="DR258" s="51">
        <v>112800</v>
      </c>
      <c r="DS258" s="51">
        <v>112800</v>
      </c>
      <c r="DT258" s="51">
        <v>112800</v>
      </c>
      <c r="DU258" s="51">
        <v>112800</v>
      </c>
      <c r="DV258" s="51">
        <v>112800</v>
      </c>
      <c r="DW258" s="51">
        <v>112800</v>
      </c>
      <c r="DX258" s="51">
        <v>112800</v>
      </c>
      <c r="DY258" s="51">
        <v>112800</v>
      </c>
      <c r="DZ258" s="51">
        <v>112800</v>
      </c>
      <c r="EA258" s="51">
        <v>118816</v>
      </c>
      <c r="EB258" s="51">
        <v>135360</v>
      </c>
      <c r="EC258" s="51">
        <v>135360</v>
      </c>
      <c r="ED258" s="51">
        <v>135360</v>
      </c>
      <c r="EE258" s="51">
        <v>135360</v>
      </c>
      <c r="EF258" s="51">
        <v>135360</v>
      </c>
      <c r="EG258" s="51">
        <v>135360</v>
      </c>
      <c r="EH258" s="51">
        <v>135360</v>
      </c>
      <c r="EI258" s="51">
        <v>135360</v>
      </c>
      <c r="EJ258" s="51">
        <v>135360</v>
      </c>
      <c r="EK258" s="51">
        <v>135360</v>
      </c>
      <c r="EL258" s="51">
        <v>135360</v>
      </c>
      <c r="EM258" s="51">
        <v>139371</v>
      </c>
      <c r="EN258" s="51">
        <v>150400</v>
      </c>
      <c r="EO258" s="51">
        <v>150400</v>
      </c>
      <c r="EP258" s="25">
        <v>150400</v>
      </c>
      <c r="EQ258" s="25">
        <v>150400</v>
      </c>
      <c r="ER258" s="25">
        <v>150400</v>
      </c>
      <c r="ES258" s="25">
        <v>150400</v>
      </c>
      <c r="ET258" s="25">
        <v>150400</v>
      </c>
      <c r="EU258" s="25">
        <v>150400</v>
      </c>
      <c r="EV258" s="25">
        <v>150400</v>
      </c>
      <c r="EW258" s="25">
        <v>150400</v>
      </c>
      <c r="EX258" s="25">
        <v>150400</v>
      </c>
      <c r="EY258" s="25">
        <v>156416</v>
      </c>
      <c r="EZ258" s="25">
        <v>172960</v>
      </c>
      <c r="FA258" s="25">
        <v>172960</v>
      </c>
      <c r="FB258" s="25">
        <v>172960</v>
      </c>
      <c r="FC258" s="25">
        <v>172960</v>
      </c>
      <c r="FD258" s="25">
        <v>172960</v>
      </c>
      <c r="FE258" s="25">
        <v>172960</v>
      </c>
      <c r="FF258" s="25">
        <v>172960</v>
      </c>
      <c r="FG258" s="25">
        <v>172960</v>
      </c>
      <c r="FH258" s="25">
        <v>172960</v>
      </c>
      <c r="FI258" s="25">
        <v>172960</v>
      </c>
      <c r="FJ258" s="25">
        <v>172960</v>
      </c>
      <c r="FK258" s="25">
        <v>172960</v>
      </c>
      <c r="FL258" s="25">
        <v>172960</v>
      </c>
      <c r="FM258" s="25">
        <v>172960</v>
      </c>
      <c r="FN258" s="25">
        <v>172960</v>
      </c>
      <c r="FO258" s="25">
        <v>0</v>
      </c>
      <c r="FP258" s="25">
        <v>0</v>
      </c>
      <c r="FQ258" s="75">
        <v>0</v>
      </c>
      <c r="FR258" s="28">
        <f t="shared" si="2951"/>
        <v>172960</v>
      </c>
      <c r="FS258" s="51">
        <v>0</v>
      </c>
      <c r="FT258" s="51">
        <v>0</v>
      </c>
      <c r="FU258" s="51">
        <v>0</v>
      </c>
      <c r="FV258" s="51">
        <v>0</v>
      </c>
      <c r="FW258" s="51">
        <v>0</v>
      </c>
      <c r="FX258" s="51">
        <v>0</v>
      </c>
      <c r="FY258" s="51">
        <v>0</v>
      </c>
      <c r="FZ258" s="51">
        <v>0</v>
      </c>
      <c r="GA258" s="51">
        <v>0</v>
      </c>
      <c r="GB258" s="51">
        <v>0</v>
      </c>
      <c r="GC258" s="51">
        <v>0</v>
      </c>
      <c r="GD258" s="51">
        <v>0</v>
      </c>
      <c r="GE258" s="51">
        <v>0</v>
      </c>
      <c r="GF258" s="51">
        <v>0</v>
      </c>
      <c r="GG258" s="51">
        <v>0</v>
      </c>
      <c r="GH258" s="51">
        <v>0</v>
      </c>
      <c r="GI258" s="51">
        <v>0</v>
      </c>
      <c r="GJ258" s="51">
        <v>0</v>
      </c>
      <c r="GK258" s="51">
        <v>0</v>
      </c>
      <c r="GL258" s="51">
        <v>0</v>
      </c>
      <c r="GM258" s="51">
        <v>0</v>
      </c>
      <c r="GN258" s="51">
        <v>0</v>
      </c>
      <c r="GO258" s="51">
        <v>0</v>
      </c>
      <c r="GP258" s="51">
        <v>0</v>
      </c>
      <c r="GQ258" s="25">
        <v>0</v>
      </c>
      <c r="GR258" s="25">
        <v>0</v>
      </c>
      <c r="GS258" s="25">
        <v>0</v>
      </c>
      <c r="GT258" s="25">
        <v>0</v>
      </c>
      <c r="GU258" s="25">
        <v>0</v>
      </c>
      <c r="GV258" s="25">
        <v>0</v>
      </c>
      <c r="GW258" s="25">
        <v>0</v>
      </c>
      <c r="GX258" s="25">
        <v>0</v>
      </c>
      <c r="GY258" s="25">
        <v>0</v>
      </c>
      <c r="GZ258" s="25">
        <v>0</v>
      </c>
      <c r="HA258" s="25">
        <v>0</v>
      </c>
      <c r="HB258" s="25">
        <v>0</v>
      </c>
      <c r="HC258" s="75">
        <v>0</v>
      </c>
      <c r="HD258" s="75">
        <v>0</v>
      </c>
      <c r="HE258" s="75">
        <v>0</v>
      </c>
      <c r="HF258" s="75">
        <v>0</v>
      </c>
      <c r="HG258" s="75">
        <v>0</v>
      </c>
      <c r="HH258" s="75">
        <v>0</v>
      </c>
      <c r="HI258" s="75">
        <v>0</v>
      </c>
      <c r="HJ258" s="75">
        <v>0</v>
      </c>
      <c r="HK258" s="75">
        <v>0</v>
      </c>
      <c r="HL258" s="75">
        <v>0</v>
      </c>
      <c r="HM258" s="75">
        <v>0</v>
      </c>
      <c r="HN258" s="75">
        <v>0</v>
      </c>
      <c r="HO258" s="75">
        <v>0</v>
      </c>
      <c r="HP258" s="75">
        <v>0</v>
      </c>
      <c r="HQ258" s="75">
        <v>0</v>
      </c>
      <c r="HR258" s="75">
        <v>0</v>
      </c>
      <c r="HS258" s="51">
        <f t="shared" si="3723"/>
        <v>112800</v>
      </c>
      <c r="HT258" s="51">
        <f t="shared" si="3724"/>
        <v>112800</v>
      </c>
      <c r="HU258" s="51">
        <f t="shared" si="3725"/>
        <v>112800</v>
      </c>
      <c r="HV258" s="51">
        <f t="shared" si="3726"/>
        <v>112800</v>
      </c>
      <c r="HW258" s="51">
        <f t="shared" si="3727"/>
        <v>112800</v>
      </c>
      <c r="HX258" s="51">
        <f t="shared" si="3728"/>
        <v>112800</v>
      </c>
      <c r="HY258" s="51">
        <f t="shared" si="3729"/>
        <v>112800</v>
      </c>
      <c r="HZ258" s="51">
        <f t="shared" si="3730"/>
        <v>112800</v>
      </c>
      <c r="IA258" s="51">
        <f t="shared" si="3731"/>
        <v>112800</v>
      </c>
      <c r="IB258" s="51">
        <f t="shared" si="3732"/>
        <v>118816</v>
      </c>
      <c r="IC258" s="51">
        <f t="shared" si="3733"/>
        <v>135360</v>
      </c>
      <c r="ID258" s="51">
        <f t="shared" si="3734"/>
        <v>135360</v>
      </c>
      <c r="IE258" s="51">
        <f t="shared" si="3735"/>
        <v>135360</v>
      </c>
      <c r="IF258" s="51">
        <f t="shared" si="3736"/>
        <v>135360</v>
      </c>
      <c r="IG258" s="51">
        <f t="shared" si="3737"/>
        <v>135360</v>
      </c>
      <c r="IH258" s="51">
        <f t="shared" si="3738"/>
        <v>135360</v>
      </c>
      <c r="II258" s="51">
        <f t="shared" si="3739"/>
        <v>135360</v>
      </c>
      <c r="IJ258" s="51">
        <f t="shared" si="3740"/>
        <v>135360</v>
      </c>
      <c r="IK258" s="51">
        <f t="shared" si="3741"/>
        <v>135360</v>
      </c>
      <c r="IL258" s="51">
        <f t="shared" si="3742"/>
        <v>135360</v>
      </c>
      <c r="IM258" s="51">
        <f t="shared" si="3743"/>
        <v>135360</v>
      </c>
      <c r="IN258" s="51">
        <f t="shared" si="3744"/>
        <v>139371</v>
      </c>
      <c r="IO258" s="51">
        <f t="shared" si="3745"/>
        <v>150400</v>
      </c>
      <c r="IP258" s="51">
        <f t="shared" si="3746"/>
        <v>150400</v>
      </c>
      <c r="IQ258" s="51">
        <f t="shared" si="3865"/>
        <v>150400</v>
      </c>
      <c r="IR258" s="51">
        <f t="shared" si="3866"/>
        <v>150400</v>
      </c>
      <c r="IS258" s="51">
        <f t="shared" si="3747"/>
        <v>150400</v>
      </c>
      <c r="IT258" s="51">
        <f t="shared" si="3748"/>
        <v>150400</v>
      </c>
      <c r="IU258" s="51">
        <f t="shared" si="3721"/>
        <v>150400</v>
      </c>
      <c r="IV258" s="51">
        <f t="shared" si="3722"/>
        <v>150400</v>
      </c>
      <c r="IW258" s="51">
        <f t="shared" si="3655"/>
        <v>150400</v>
      </c>
      <c r="IX258" s="25">
        <f t="shared" si="3623"/>
        <v>150400</v>
      </c>
      <c r="IY258" s="25">
        <f t="shared" si="3751"/>
        <v>150400</v>
      </c>
      <c r="IZ258" s="25">
        <f t="shared" si="3752"/>
        <v>156416</v>
      </c>
      <c r="JA258" s="25">
        <f t="shared" si="3753"/>
        <v>172960</v>
      </c>
      <c r="JB258" s="25">
        <f t="shared" si="3656"/>
        <v>172960</v>
      </c>
      <c r="JC258" s="25">
        <f t="shared" si="3657"/>
        <v>172960</v>
      </c>
      <c r="JD258" s="25">
        <f t="shared" si="3035"/>
        <v>172960</v>
      </c>
      <c r="JE258" s="25">
        <f t="shared" si="3036"/>
        <v>172960</v>
      </c>
      <c r="JF258" s="25">
        <f t="shared" si="3756"/>
        <v>172960</v>
      </c>
      <c r="JG258" s="25">
        <f t="shared" si="3757"/>
        <v>172960</v>
      </c>
      <c r="JH258" s="25">
        <f t="shared" si="3754"/>
        <v>172960</v>
      </c>
      <c r="JI258" s="25">
        <f t="shared" si="3755"/>
        <v>172960</v>
      </c>
      <c r="JJ258" s="25">
        <f t="shared" si="3966"/>
        <v>172960</v>
      </c>
      <c r="JK258" s="25">
        <f t="shared" si="3967"/>
        <v>172960</v>
      </c>
      <c r="JL258" s="25">
        <f t="shared" si="3584"/>
        <v>172960</v>
      </c>
      <c r="JM258" s="25">
        <f t="shared" si="3585"/>
        <v>172960</v>
      </c>
      <c r="JN258" s="25">
        <f t="shared" si="3459"/>
        <v>172960</v>
      </c>
      <c r="JO258" s="25">
        <f t="shared" si="3460"/>
        <v>172960</v>
      </c>
      <c r="JP258" s="25">
        <f t="shared" si="3823"/>
        <v>0</v>
      </c>
      <c r="JQ258" s="25">
        <f t="shared" si="3824"/>
        <v>0</v>
      </c>
      <c r="JR258" s="25">
        <f t="shared" si="3825"/>
        <v>0</v>
      </c>
      <c r="JS258" s="28">
        <f t="shared" si="2952"/>
        <v>172960</v>
      </c>
      <c r="JT258" s="30">
        <f t="shared" si="3587"/>
        <v>150</v>
      </c>
      <c r="JU258" s="30">
        <f t="shared" si="3588"/>
        <v>150</v>
      </c>
      <c r="JV258" s="30">
        <f t="shared" si="3589"/>
        <v>150</v>
      </c>
      <c r="JW258" s="30">
        <f t="shared" si="3590"/>
        <v>150</v>
      </c>
      <c r="JX258" s="30">
        <f t="shared" si="3591"/>
        <v>150</v>
      </c>
      <c r="JY258" s="30">
        <f t="shared" si="3592"/>
        <v>150</v>
      </c>
      <c r="JZ258" s="30">
        <f t="shared" si="3593"/>
        <v>150</v>
      </c>
      <c r="KA258" s="30">
        <f t="shared" si="3594"/>
        <v>150</v>
      </c>
      <c r="KB258" s="30">
        <f t="shared" si="3595"/>
        <v>150</v>
      </c>
      <c r="KC258" s="30">
        <f t="shared" si="3596"/>
        <v>158</v>
      </c>
      <c r="KD258" s="30">
        <f t="shared" si="3597"/>
        <v>180</v>
      </c>
      <c r="KE258" s="30">
        <f t="shared" si="3598"/>
        <v>180</v>
      </c>
      <c r="KF258" s="30">
        <f t="shared" si="3599"/>
        <v>180</v>
      </c>
      <c r="KG258" s="30">
        <f t="shared" si="3600"/>
        <v>180</v>
      </c>
      <c r="KH258" s="30">
        <f t="shared" si="3601"/>
        <v>180</v>
      </c>
      <c r="KI258" s="30">
        <f t="shared" si="3602"/>
        <v>180</v>
      </c>
      <c r="KJ258" s="30">
        <f t="shared" si="3603"/>
        <v>180</v>
      </c>
      <c r="KK258" s="30">
        <f t="shared" si="3604"/>
        <v>180</v>
      </c>
      <c r="KL258" s="30">
        <f t="shared" si="3605"/>
        <v>180</v>
      </c>
      <c r="KM258" s="30">
        <f t="shared" si="3606"/>
        <v>180</v>
      </c>
      <c r="KN258" s="30">
        <f t="shared" si="3607"/>
        <v>180</v>
      </c>
      <c r="KO258" s="30">
        <f t="shared" si="3608"/>
        <v>185.33377659574469</v>
      </c>
      <c r="KP258" s="30">
        <f t="shared" si="3609"/>
        <v>200</v>
      </c>
      <c r="KQ258" s="30">
        <f t="shared" si="3610"/>
        <v>200</v>
      </c>
      <c r="KR258" s="30">
        <f t="shared" si="3611"/>
        <v>200</v>
      </c>
      <c r="KS258" s="30">
        <f t="shared" si="3612"/>
        <v>200</v>
      </c>
      <c r="KT258" s="30">
        <f t="shared" si="3613"/>
        <v>200</v>
      </c>
      <c r="KU258" s="30">
        <f t="shared" si="3614"/>
        <v>200</v>
      </c>
      <c r="KV258" s="30">
        <f t="shared" si="3615"/>
        <v>200</v>
      </c>
      <c r="KW258" s="30">
        <f t="shared" si="3616"/>
        <v>200</v>
      </c>
      <c r="KX258" s="30">
        <f t="shared" si="3617"/>
        <v>200</v>
      </c>
      <c r="KY258" s="30">
        <f t="shared" si="3618"/>
        <v>200</v>
      </c>
      <c r="KZ258" s="30">
        <f t="shared" si="3619"/>
        <v>200</v>
      </c>
      <c r="LA258" s="30">
        <f t="shared" si="3620"/>
        <v>208</v>
      </c>
      <c r="LB258" s="30">
        <f t="shared" si="3620"/>
        <v>230</v>
      </c>
      <c r="LC258" s="30">
        <f t="shared" si="3620"/>
        <v>230</v>
      </c>
      <c r="LD258" s="30">
        <f t="shared" si="3620"/>
        <v>230</v>
      </c>
      <c r="LE258" s="30">
        <f t="shared" si="3749"/>
        <v>230</v>
      </c>
      <c r="LF258" s="30">
        <f t="shared" si="3749"/>
        <v>230</v>
      </c>
      <c r="LG258" s="30">
        <f t="shared" si="3749"/>
        <v>230</v>
      </c>
      <c r="LH258" s="30">
        <f t="shared" si="3749"/>
        <v>230</v>
      </c>
      <c r="LI258" s="30">
        <f t="shared" si="3749"/>
        <v>230</v>
      </c>
      <c r="LJ258" s="30">
        <f t="shared" si="3940"/>
        <v>230</v>
      </c>
      <c r="LK258" s="30">
        <f t="shared" si="3940"/>
        <v>230</v>
      </c>
      <c r="LL258" s="30">
        <f t="shared" si="3940"/>
        <v>230</v>
      </c>
      <c r="LM258" s="30">
        <f t="shared" si="3940"/>
        <v>230</v>
      </c>
      <c r="LN258" s="30">
        <f t="shared" si="3940"/>
        <v>230</v>
      </c>
      <c r="LO258" s="30">
        <f t="shared" si="3940"/>
        <v>230</v>
      </c>
      <c r="LP258" s="30">
        <f t="shared" si="3940"/>
        <v>230</v>
      </c>
      <c r="LQ258" s="30">
        <f t="shared" si="3940"/>
        <v>0</v>
      </c>
      <c r="LR258" s="30">
        <f t="shared" si="3941"/>
        <v>0</v>
      </c>
      <c r="LS258" s="30">
        <f t="shared" si="3941"/>
        <v>0</v>
      </c>
      <c r="LT258" s="69">
        <f t="shared" si="2953"/>
        <v>230</v>
      </c>
      <c r="LU258" s="40">
        <f t="shared" si="2954"/>
        <v>0</v>
      </c>
      <c r="LV258" s="40">
        <f t="shared" si="2955"/>
        <v>0</v>
      </c>
    </row>
    <row r="259" spans="1:334" x14ac:dyDescent="0.25">
      <c r="A259" s="21">
        <f t="shared" si="3034"/>
        <v>258</v>
      </c>
      <c r="B259" s="22" t="s">
        <v>150</v>
      </c>
      <c r="C259" s="21" t="s">
        <v>666</v>
      </c>
      <c r="D259" s="22" t="s">
        <v>7</v>
      </c>
      <c r="E259" s="23" t="s">
        <v>810</v>
      </c>
      <c r="F259" s="21" t="s">
        <v>1066</v>
      </c>
      <c r="G259" s="23" t="s">
        <v>165</v>
      </c>
      <c r="H259" s="31" t="s">
        <v>290</v>
      </c>
      <c r="I259" s="21" t="s">
        <v>196</v>
      </c>
      <c r="J259" s="94">
        <v>41297</v>
      </c>
      <c r="K259" s="94">
        <v>43061</v>
      </c>
      <c r="L259" s="21" t="s">
        <v>275</v>
      </c>
      <c r="M259" s="51">
        <v>556</v>
      </c>
      <c r="N259" s="51">
        <v>929</v>
      </c>
      <c r="O259" s="26">
        <v>0.01</v>
      </c>
      <c r="P259" s="52">
        <v>1414078.01</v>
      </c>
      <c r="Q259" s="52">
        <v>2330183.7299999995</v>
      </c>
      <c r="R259" s="52">
        <v>2364405.02</v>
      </c>
      <c r="S259" s="52">
        <v>2266711.58</v>
      </c>
      <c r="T259" s="51">
        <v>3250729</v>
      </c>
      <c r="U259" s="51">
        <v>2982367.7800000017</v>
      </c>
      <c r="V259" s="51">
        <v>2068101.3800000001</v>
      </c>
      <c r="W259" s="51">
        <v>2173692.0499999993</v>
      </c>
      <c r="X259" s="51">
        <v>2224062.8400000003</v>
      </c>
      <c r="Y259" s="51">
        <v>3733941.1</v>
      </c>
      <c r="Z259" s="51">
        <v>3301353.44</v>
      </c>
      <c r="AA259" s="51">
        <v>3300000</v>
      </c>
      <c r="AB259" s="51">
        <v>3190503.05</v>
      </c>
      <c r="AC259" s="51">
        <v>3419125.74</v>
      </c>
      <c r="AD259" s="51">
        <v>3280918.82</v>
      </c>
      <c r="AE259" s="51">
        <v>3014074.29</v>
      </c>
      <c r="AF259" s="51">
        <v>3141860.51</v>
      </c>
      <c r="AG259" s="51">
        <v>3256982.7</v>
      </c>
      <c r="AH259" s="51">
        <v>4592930.1900000004</v>
      </c>
      <c r="AI259" s="51">
        <v>3624398.81</v>
      </c>
      <c r="AJ259" s="51">
        <v>3874119.97</v>
      </c>
      <c r="AK259" s="51">
        <v>4216204.79</v>
      </c>
      <c r="AL259" s="51">
        <v>3344250.89</v>
      </c>
      <c r="AM259" s="51">
        <v>4099022.86</v>
      </c>
      <c r="AN259" s="51">
        <v>3862096</v>
      </c>
      <c r="AO259" s="51">
        <v>3615280.0300000003</v>
      </c>
      <c r="AP259" s="51">
        <v>4950772.7300000004</v>
      </c>
      <c r="AQ259" s="51">
        <v>6052253.6600000001</v>
      </c>
      <c r="AR259" s="51">
        <v>4497797.3099999987</v>
      </c>
      <c r="AS259" s="51">
        <v>4141636.52</v>
      </c>
      <c r="AT259" s="51">
        <v>3889114.67</v>
      </c>
      <c r="AU259" s="25">
        <v>3779073.8519124687</v>
      </c>
      <c r="AV259" s="25">
        <v>4345372.9499999993</v>
      </c>
      <c r="AW259" s="25">
        <v>3468941.04</v>
      </c>
      <c r="AX259" s="25">
        <v>4170639.0499999989</v>
      </c>
      <c r="AY259" s="25">
        <v>3677422.5083661336</v>
      </c>
      <c r="AZ259" s="25">
        <v>2954379.4299999997</v>
      </c>
      <c r="BA259" s="25">
        <v>4531156.6499999985</v>
      </c>
      <c r="BB259" s="25">
        <v>4263792.16</v>
      </c>
      <c r="BC259" s="25">
        <v>4871410.6599999992</v>
      </c>
      <c r="BD259" s="75">
        <v>3710768</v>
      </c>
      <c r="BE259" s="75">
        <v>3364723.7800000003</v>
      </c>
      <c r="BF259" s="75">
        <v>3001308.83</v>
      </c>
      <c r="BG259" s="75">
        <v>2174113.5499999998</v>
      </c>
      <c r="BH259" s="75">
        <v>2976328.8900000025</v>
      </c>
      <c r="BI259" s="75">
        <v>3170717.0199999996</v>
      </c>
      <c r="BJ259" s="75">
        <v>2989681.25</v>
      </c>
      <c r="BK259" s="75">
        <v>3668661.96</v>
      </c>
      <c r="BL259" s="75">
        <v>2495343.08</v>
      </c>
      <c r="BM259" s="75">
        <v>2929656.1</v>
      </c>
      <c r="BN259" s="75">
        <v>3787092.2099999995</v>
      </c>
      <c r="BO259" s="75">
        <v>1095506.4400000004</v>
      </c>
      <c r="BP259" s="28">
        <f t="shared" si="2950"/>
        <v>2576899.4574999996</v>
      </c>
      <c r="BQ259" s="29">
        <f t="shared" si="3687"/>
        <v>2543.3057733812948</v>
      </c>
      <c r="BR259" s="29">
        <f t="shared" si="3688"/>
        <v>4190.9779316546756</v>
      </c>
      <c r="BS259" s="29">
        <f t="shared" si="3689"/>
        <v>4252.5270143884891</v>
      </c>
      <c r="BT259" s="29">
        <f t="shared" si="3690"/>
        <v>4076.8193884892089</v>
      </c>
      <c r="BU259" s="29">
        <f t="shared" si="3691"/>
        <v>5846.6348920863311</v>
      </c>
      <c r="BV259" s="29">
        <f t="shared" si="3692"/>
        <v>5363.970827338132</v>
      </c>
      <c r="BW259" s="29">
        <f t="shared" si="3693"/>
        <v>3719.6067985611512</v>
      </c>
      <c r="BX259" s="29">
        <f t="shared" si="3694"/>
        <v>3909.5180755395672</v>
      </c>
      <c r="BY259" s="29">
        <f t="shared" si="3695"/>
        <v>4000.1130215827343</v>
      </c>
      <c r="BZ259" s="29">
        <f t="shared" si="3696"/>
        <v>6715.721402877698</v>
      </c>
      <c r="CA259" s="29">
        <f t="shared" si="3697"/>
        <v>5937.6860431654677</v>
      </c>
      <c r="CB259" s="29">
        <f t="shared" si="3698"/>
        <v>5935.2517985611512</v>
      </c>
      <c r="CC259" s="29">
        <f t="shared" si="3699"/>
        <v>5738.3148381294959</v>
      </c>
      <c r="CD259" s="29">
        <f t="shared" si="3700"/>
        <v>6149.5067266187052</v>
      </c>
      <c r="CE259" s="29">
        <f t="shared" si="3701"/>
        <v>5900.9331294964022</v>
      </c>
      <c r="CF259" s="29">
        <f t="shared" si="3702"/>
        <v>5420.9969244604317</v>
      </c>
      <c r="CG259" s="29">
        <f t="shared" si="3703"/>
        <v>5650.8282553956833</v>
      </c>
      <c r="CH259" s="29">
        <f t="shared" si="3704"/>
        <v>5857.8825539568352</v>
      </c>
      <c r="CI259" s="29">
        <f t="shared" si="3705"/>
        <v>8260.6658093525184</v>
      </c>
      <c r="CJ259" s="29">
        <f t="shared" si="3706"/>
        <v>6518.7028956834538</v>
      </c>
      <c r="CK259" s="29">
        <f t="shared" si="3707"/>
        <v>6967.8416726618707</v>
      </c>
      <c r="CL259" s="29">
        <f t="shared" si="3708"/>
        <v>7583.1021402877695</v>
      </c>
      <c r="CM259" s="29">
        <f t="shared" si="3709"/>
        <v>6014.8397302158273</v>
      </c>
      <c r="CN259" s="29">
        <f t="shared" si="3710"/>
        <v>7372.3432733812951</v>
      </c>
      <c r="CO259" s="29">
        <f t="shared" si="3711"/>
        <v>6946.2158273381292</v>
      </c>
      <c r="CP259" s="29">
        <f t="shared" si="3712"/>
        <v>6502.3022122302164</v>
      </c>
      <c r="CQ259" s="29">
        <f t="shared" si="3713"/>
        <v>8904.2674999999999</v>
      </c>
      <c r="CR259" s="29">
        <f t="shared" si="3939"/>
        <v>10885.348309352517</v>
      </c>
      <c r="CS259" s="29">
        <f t="shared" si="3939"/>
        <v>8089.5635071942424</v>
      </c>
      <c r="CT259" s="29">
        <f t="shared" si="3939"/>
        <v>7448.9865467625896</v>
      </c>
      <c r="CU259" s="29">
        <f t="shared" si="3939"/>
        <v>6994.8105575539566</v>
      </c>
      <c r="CV259" s="29">
        <f t="shared" si="3939"/>
        <v>6796.8954171087562</v>
      </c>
      <c r="CW259" s="29">
        <f t="shared" si="3939"/>
        <v>7815.4189748201425</v>
      </c>
      <c r="CX259" s="29">
        <f t="shared" si="3938"/>
        <v>6239.1025899280576</v>
      </c>
      <c r="CY259" s="29">
        <f t="shared" si="3938"/>
        <v>7501.1493705035955</v>
      </c>
      <c r="CZ259" s="29">
        <f t="shared" si="3938"/>
        <v>6614.069259651319</v>
      </c>
      <c r="DA259" s="29">
        <f t="shared" si="3938"/>
        <v>5313.6320683453232</v>
      </c>
      <c r="DB259" s="29">
        <f t="shared" si="3938"/>
        <v>8149.5623201438821</v>
      </c>
      <c r="DC259" s="29">
        <f t="shared" si="3938"/>
        <v>7668.6909352517987</v>
      </c>
      <c r="DD259" s="29">
        <f t="shared" si="3938"/>
        <v>8761.5299640287758</v>
      </c>
      <c r="DE259" s="29">
        <f t="shared" si="3714"/>
        <v>6674.0431654676258</v>
      </c>
      <c r="DF259" s="29">
        <f t="shared" si="3715"/>
        <v>6051.6614748201446</v>
      </c>
      <c r="DG259" s="29">
        <f t="shared" si="3716"/>
        <v>5398.0374640287773</v>
      </c>
      <c r="DH259" s="29">
        <f t="shared" si="3717"/>
        <v>3910.276169064748</v>
      </c>
      <c r="DI259" s="29">
        <f t="shared" si="3718"/>
        <v>5353.1095143884941</v>
      </c>
      <c r="DJ259" s="29">
        <f t="shared" si="3719"/>
        <v>5702.7284532374097</v>
      </c>
      <c r="DK259" s="29">
        <f t="shared" si="3719"/>
        <v>5377.124550359712</v>
      </c>
      <c r="DL259" s="29">
        <f t="shared" si="3719"/>
        <v>6598.3128776978419</v>
      </c>
      <c r="DM259" s="29">
        <f t="shared" si="3719"/>
        <v>4488.0271223021582</v>
      </c>
      <c r="DN259" s="29">
        <f t="shared" si="3864"/>
        <v>5269.1656474820147</v>
      </c>
      <c r="DO259" s="29">
        <f t="shared" si="3864"/>
        <v>6811.3169244604305</v>
      </c>
      <c r="DP259" s="29">
        <f t="shared" si="3864"/>
        <v>1970.3353237410079</v>
      </c>
      <c r="DQ259" s="105">
        <f t="shared" si="3720"/>
        <v>4634.711254496402</v>
      </c>
      <c r="DR259" s="51">
        <v>139350</v>
      </c>
      <c r="DS259" s="51">
        <v>139278</v>
      </c>
      <c r="DT259" s="51">
        <v>139278</v>
      </c>
      <c r="DU259" s="51">
        <v>139278</v>
      </c>
      <c r="DV259" s="51">
        <v>139278</v>
      </c>
      <c r="DW259" s="51">
        <v>139278</v>
      </c>
      <c r="DX259" s="51">
        <v>139278</v>
      </c>
      <c r="DY259" s="51">
        <v>139278</v>
      </c>
      <c r="DZ259" s="51">
        <v>139278</v>
      </c>
      <c r="EA259" s="51">
        <v>140536</v>
      </c>
      <c r="EB259" s="51">
        <v>143995</v>
      </c>
      <c r="EC259" s="51">
        <v>143995</v>
      </c>
      <c r="ED259" s="51">
        <v>143921</v>
      </c>
      <c r="EE259" s="51">
        <v>143921</v>
      </c>
      <c r="EF259" s="51">
        <v>143921</v>
      </c>
      <c r="EG259" s="51">
        <v>143921</v>
      </c>
      <c r="EH259" s="51">
        <v>143921</v>
      </c>
      <c r="EI259" s="51">
        <v>143921</v>
      </c>
      <c r="EJ259" s="51">
        <v>143921</v>
      </c>
      <c r="EK259" s="51">
        <v>143921</v>
      </c>
      <c r="EL259" s="51">
        <v>143921</v>
      </c>
      <c r="EM259" s="51">
        <v>145159</v>
      </c>
      <c r="EN259" s="51">
        <v>148563</v>
      </c>
      <c r="EO259" s="51">
        <v>148563</v>
      </c>
      <c r="EP259" s="51">
        <v>148563</v>
      </c>
      <c r="EQ259" s="51">
        <v>148563</v>
      </c>
      <c r="ER259" s="51">
        <v>148563</v>
      </c>
      <c r="ES259" s="25">
        <v>148563</v>
      </c>
      <c r="ET259" s="25">
        <v>148563</v>
      </c>
      <c r="EU259" s="25">
        <v>148563</v>
      </c>
      <c r="EV259" s="25">
        <v>148563</v>
      </c>
      <c r="EW259" s="25">
        <v>148563</v>
      </c>
      <c r="EX259" s="25">
        <v>148563</v>
      </c>
      <c r="EY259" s="25">
        <v>154506</v>
      </c>
      <c r="EZ259" s="25">
        <v>170847</v>
      </c>
      <c r="FA259" s="25">
        <v>170847</v>
      </c>
      <c r="FB259" s="25">
        <v>170847</v>
      </c>
      <c r="FC259" s="25">
        <v>170847</v>
      </c>
      <c r="FD259" s="25">
        <v>170847</v>
      </c>
      <c r="FE259" s="25">
        <v>170847</v>
      </c>
      <c r="FF259" s="25">
        <v>170847</v>
      </c>
      <c r="FG259" s="25">
        <v>170847</v>
      </c>
      <c r="FH259" s="25">
        <v>170847</v>
      </c>
      <c r="FI259" s="25">
        <v>170847</v>
      </c>
      <c r="FJ259" s="25">
        <v>170847</v>
      </c>
      <c r="FK259" s="25">
        <v>170847</v>
      </c>
      <c r="FL259" s="25">
        <v>170847</v>
      </c>
      <c r="FM259" s="25">
        <v>170847</v>
      </c>
      <c r="FN259" s="25">
        <v>170847</v>
      </c>
      <c r="FO259" s="25">
        <v>170847</v>
      </c>
      <c r="FP259" s="25">
        <v>170847</v>
      </c>
      <c r="FQ259" s="75">
        <v>170847</v>
      </c>
      <c r="FR259" s="28">
        <f t="shared" si="2951"/>
        <v>170847</v>
      </c>
      <c r="FS259" s="51">
        <v>0</v>
      </c>
      <c r="FT259" s="51">
        <v>0</v>
      </c>
      <c r="FU259" s="51">
        <v>0</v>
      </c>
      <c r="FV259" s="51">
        <v>0</v>
      </c>
      <c r="FW259" s="51">
        <v>0</v>
      </c>
      <c r="FX259" s="51">
        <v>0</v>
      </c>
      <c r="FY259" s="51">
        <v>0</v>
      </c>
      <c r="FZ259" s="51">
        <v>0</v>
      </c>
      <c r="GA259" s="51">
        <v>0</v>
      </c>
      <c r="GB259" s="51">
        <v>0</v>
      </c>
      <c r="GC259" s="51">
        <v>0</v>
      </c>
      <c r="GD259" s="51">
        <v>0</v>
      </c>
      <c r="GE259" s="51">
        <v>0</v>
      </c>
      <c r="GF259" s="51">
        <v>0</v>
      </c>
      <c r="GG259" s="51">
        <v>0</v>
      </c>
      <c r="GH259" s="51">
        <v>0</v>
      </c>
      <c r="GI259" s="51">
        <v>0</v>
      </c>
      <c r="GJ259" s="51">
        <v>0</v>
      </c>
      <c r="GK259" s="51">
        <v>0</v>
      </c>
      <c r="GL259" s="51">
        <v>0</v>
      </c>
      <c r="GM259" s="51">
        <v>0</v>
      </c>
      <c r="GN259" s="51">
        <v>0</v>
      </c>
      <c r="GO259" s="51">
        <v>0</v>
      </c>
      <c r="GP259" s="51">
        <v>0</v>
      </c>
      <c r="GQ259" s="25">
        <v>0</v>
      </c>
      <c r="GR259" s="25">
        <v>0</v>
      </c>
      <c r="GS259" s="25">
        <v>0</v>
      </c>
      <c r="GT259" s="25">
        <v>0</v>
      </c>
      <c r="GU259" s="25">
        <v>0</v>
      </c>
      <c r="GV259" s="25">
        <v>0</v>
      </c>
      <c r="GW259" s="25">
        <v>0</v>
      </c>
      <c r="GX259" s="25">
        <v>0</v>
      </c>
      <c r="GY259" s="25">
        <v>0</v>
      </c>
      <c r="GZ259" s="25">
        <v>0</v>
      </c>
      <c r="HA259" s="25">
        <v>0</v>
      </c>
      <c r="HB259" s="25">
        <v>0</v>
      </c>
      <c r="HC259" s="75">
        <v>0</v>
      </c>
      <c r="HD259" s="75">
        <v>0</v>
      </c>
      <c r="HE259" s="75">
        <v>0</v>
      </c>
      <c r="HF259" s="75">
        <v>0</v>
      </c>
      <c r="HG259" s="75">
        <v>0</v>
      </c>
      <c r="HH259" s="75">
        <v>0</v>
      </c>
      <c r="HI259" s="75">
        <v>0</v>
      </c>
      <c r="HJ259" s="75">
        <v>0</v>
      </c>
      <c r="HK259" s="75">
        <v>0</v>
      </c>
      <c r="HL259" s="75">
        <v>0</v>
      </c>
      <c r="HM259" s="75">
        <v>0</v>
      </c>
      <c r="HN259" s="75">
        <v>0</v>
      </c>
      <c r="HO259" s="75">
        <v>0</v>
      </c>
      <c r="HP259" s="75">
        <v>0</v>
      </c>
      <c r="HQ259" s="75">
        <v>0</v>
      </c>
      <c r="HR259" s="75">
        <v>0</v>
      </c>
      <c r="HS259" s="51">
        <f t="shared" si="3723"/>
        <v>139350</v>
      </c>
      <c r="HT259" s="51">
        <f t="shared" si="3724"/>
        <v>139278</v>
      </c>
      <c r="HU259" s="51">
        <f t="shared" si="3725"/>
        <v>139278</v>
      </c>
      <c r="HV259" s="51">
        <f t="shared" si="3726"/>
        <v>139278</v>
      </c>
      <c r="HW259" s="51">
        <f t="shared" si="3727"/>
        <v>139278</v>
      </c>
      <c r="HX259" s="51">
        <f t="shared" si="3728"/>
        <v>139278</v>
      </c>
      <c r="HY259" s="51">
        <f t="shared" si="3729"/>
        <v>139278</v>
      </c>
      <c r="HZ259" s="51">
        <f t="shared" si="3730"/>
        <v>139278</v>
      </c>
      <c r="IA259" s="51">
        <f t="shared" si="3731"/>
        <v>139278</v>
      </c>
      <c r="IB259" s="51">
        <f t="shared" si="3732"/>
        <v>140536</v>
      </c>
      <c r="IC259" s="51">
        <f t="shared" si="3733"/>
        <v>143995</v>
      </c>
      <c r="ID259" s="51">
        <f t="shared" si="3734"/>
        <v>143995</v>
      </c>
      <c r="IE259" s="51">
        <f t="shared" si="3735"/>
        <v>143921</v>
      </c>
      <c r="IF259" s="51">
        <f t="shared" si="3736"/>
        <v>143921</v>
      </c>
      <c r="IG259" s="51">
        <f t="shared" si="3737"/>
        <v>143921</v>
      </c>
      <c r="IH259" s="51">
        <f t="shared" si="3738"/>
        <v>143921</v>
      </c>
      <c r="II259" s="51">
        <f t="shared" si="3739"/>
        <v>143921</v>
      </c>
      <c r="IJ259" s="51">
        <f t="shared" si="3740"/>
        <v>143921</v>
      </c>
      <c r="IK259" s="51">
        <f t="shared" si="3741"/>
        <v>143921</v>
      </c>
      <c r="IL259" s="51">
        <f t="shared" si="3742"/>
        <v>143921</v>
      </c>
      <c r="IM259" s="51">
        <f t="shared" si="3743"/>
        <v>143921</v>
      </c>
      <c r="IN259" s="51">
        <f t="shared" si="3744"/>
        <v>145159</v>
      </c>
      <c r="IO259" s="51">
        <f t="shared" si="3745"/>
        <v>148563</v>
      </c>
      <c r="IP259" s="51">
        <f t="shared" si="3746"/>
        <v>148563</v>
      </c>
      <c r="IQ259" s="51">
        <f t="shared" si="3865"/>
        <v>148563</v>
      </c>
      <c r="IR259" s="51">
        <f t="shared" si="3866"/>
        <v>148563</v>
      </c>
      <c r="IS259" s="51">
        <f t="shared" si="3747"/>
        <v>148563</v>
      </c>
      <c r="IT259" s="51">
        <f t="shared" si="3748"/>
        <v>148563</v>
      </c>
      <c r="IU259" s="51">
        <f t="shared" si="3721"/>
        <v>148563</v>
      </c>
      <c r="IV259" s="51">
        <f t="shared" si="3722"/>
        <v>148563</v>
      </c>
      <c r="IW259" s="51">
        <f t="shared" si="3655"/>
        <v>148563</v>
      </c>
      <c r="IX259" s="25">
        <f t="shared" si="3623"/>
        <v>148563</v>
      </c>
      <c r="IY259" s="25">
        <f t="shared" si="3751"/>
        <v>148563</v>
      </c>
      <c r="IZ259" s="25">
        <f t="shared" si="3752"/>
        <v>154506</v>
      </c>
      <c r="JA259" s="25">
        <f t="shared" si="3753"/>
        <v>170847</v>
      </c>
      <c r="JB259" s="25">
        <f t="shared" si="3656"/>
        <v>170847</v>
      </c>
      <c r="JC259" s="25">
        <f t="shared" si="3657"/>
        <v>170847</v>
      </c>
      <c r="JD259" s="25">
        <f t="shared" si="3035"/>
        <v>170847</v>
      </c>
      <c r="JE259" s="25">
        <f t="shared" si="3036"/>
        <v>170847</v>
      </c>
      <c r="JF259" s="25">
        <f t="shared" si="3756"/>
        <v>170847</v>
      </c>
      <c r="JG259" s="25">
        <f t="shared" si="3757"/>
        <v>170847</v>
      </c>
      <c r="JH259" s="25">
        <f t="shared" si="3754"/>
        <v>170847</v>
      </c>
      <c r="JI259" s="25">
        <f t="shared" si="3755"/>
        <v>170847</v>
      </c>
      <c r="JJ259" s="25">
        <f t="shared" si="3966"/>
        <v>170847</v>
      </c>
      <c r="JK259" s="25">
        <f t="shared" si="3967"/>
        <v>170847</v>
      </c>
      <c r="JL259" s="25">
        <f t="shared" si="3584"/>
        <v>170847</v>
      </c>
      <c r="JM259" s="25">
        <f t="shared" si="3585"/>
        <v>170847</v>
      </c>
      <c r="JN259" s="25">
        <f t="shared" si="3459"/>
        <v>170847</v>
      </c>
      <c r="JO259" s="25">
        <f t="shared" si="3460"/>
        <v>170847</v>
      </c>
      <c r="JP259" s="25">
        <f t="shared" si="3823"/>
        <v>170847</v>
      </c>
      <c r="JQ259" s="25">
        <f t="shared" si="3824"/>
        <v>170847</v>
      </c>
      <c r="JR259" s="25">
        <f t="shared" si="3825"/>
        <v>170847</v>
      </c>
      <c r="JS259" s="28">
        <f t="shared" si="2952"/>
        <v>170847</v>
      </c>
      <c r="JT259" s="30">
        <f t="shared" si="3587"/>
        <v>150</v>
      </c>
      <c r="JU259" s="30">
        <f t="shared" si="3588"/>
        <v>149.92249730893434</v>
      </c>
      <c r="JV259" s="30">
        <f t="shared" si="3589"/>
        <v>149.92249730893434</v>
      </c>
      <c r="JW259" s="30">
        <f t="shared" si="3590"/>
        <v>149.92249730893434</v>
      </c>
      <c r="JX259" s="30">
        <f t="shared" si="3591"/>
        <v>149.92249730893434</v>
      </c>
      <c r="JY259" s="30">
        <f t="shared" si="3592"/>
        <v>149.92249730893434</v>
      </c>
      <c r="JZ259" s="30">
        <f t="shared" si="3593"/>
        <v>149.92249730893434</v>
      </c>
      <c r="KA259" s="30">
        <f t="shared" si="3594"/>
        <v>149.92249730893434</v>
      </c>
      <c r="KB259" s="30">
        <f t="shared" si="3595"/>
        <v>149.92249730893434</v>
      </c>
      <c r="KC259" s="30">
        <f t="shared" si="3596"/>
        <v>151.27664155005382</v>
      </c>
      <c r="KD259" s="30">
        <f t="shared" si="3597"/>
        <v>155</v>
      </c>
      <c r="KE259" s="30">
        <f t="shared" si="3598"/>
        <v>155</v>
      </c>
      <c r="KF259" s="30">
        <f t="shared" si="3599"/>
        <v>154.92034445640473</v>
      </c>
      <c r="KG259" s="30">
        <f t="shared" si="3600"/>
        <v>154.92034445640473</v>
      </c>
      <c r="KH259" s="30">
        <f t="shared" si="3601"/>
        <v>154.92034445640473</v>
      </c>
      <c r="KI259" s="30">
        <f t="shared" si="3602"/>
        <v>154.92034445640473</v>
      </c>
      <c r="KJ259" s="30">
        <f t="shared" si="3603"/>
        <v>154.92034445640473</v>
      </c>
      <c r="KK259" s="30">
        <f t="shared" si="3604"/>
        <v>154.92034445640473</v>
      </c>
      <c r="KL259" s="30">
        <f t="shared" si="3605"/>
        <v>154.92034445640473</v>
      </c>
      <c r="KM259" s="30">
        <f t="shared" si="3606"/>
        <v>154.92034445640473</v>
      </c>
      <c r="KN259" s="30">
        <f t="shared" si="3607"/>
        <v>154.92034445640473</v>
      </c>
      <c r="KO259" s="30">
        <f t="shared" si="3608"/>
        <v>156.2529601722282</v>
      </c>
      <c r="KP259" s="30">
        <f t="shared" si="3609"/>
        <v>159.91711517761033</v>
      </c>
      <c r="KQ259" s="30">
        <f t="shared" si="3610"/>
        <v>159.91711517761033</v>
      </c>
      <c r="KR259" s="30">
        <f t="shared" si="3611"/>
        <v>159.91711517761033</v>
      </c>
      <c r="KS259" s="30">
        <f t="shared" si="3612"/>
        <v>159.91711517761033</v>
      </c>
      <c r="KT259" s="30">
        <f t="shared" si="3613"/>
        <v>159.91711517761033</v>
      </c>
      <c r="KU259" s="30">
        <f t="shared" si="3614"/>
        <v>159.91711517761033</v>
      </c>
      <c r="KV259" s="30">
        <f t="shared" si="3615"/>
        <v>159.91711517761033</v>
      </c>
      <c r="KW259" s="30">
        <f t="shared" si="3616"/>
        <v>159.91711517761033</v>
      </c>
      <c r="KX259" s="30">
        <f t="shared" si="3617"/>
        <v>159.91711517761033</v>
      </c>
      <c r="KY259" s="30">
        <f t="shared" si="3618"/>
        <v>159.91711517761033</v>
      </c>
      <c r="KZ259" s="30">
        <f t="shared" si="3619"/>
        <v>159.91711517761033</v>
      </c>
      <c r="LA259" s="30">
        <f t="shared" si="3620"/>
        <v>166.31431646932185</v>
      </c>
      <c r="LB259" s="30">
        <f t="shared" si="3620"/>
        <v>183.90419806243273</v>
      </c>
      <c r="LC259" s="30">
        <f t="shared" si="3620"/>
        <v>183.90419806243273</v>
      </c>
      <c r="LD259" s="30">
        <f t="shared" si="3620"/>
        <v>183.90419806243273</v>
      </c>
      <c r="LE259" s="30">
        <f t="shared" si="3749"/>
        <v>183.90419806243273</v>
      </c>
      <c r="LF259" s="30">
        <f t="shared" si="3749"/>
        <v>183.90419806243273</v>
      </c>
      <c r="LG259" s="30">
        <f t="shared" si="3749"/>
        <v>183.90419806243273</v>
      </c>
      <c r="LH259" s="30">
        <f t="shared" si="3749"/>
        <v>183.90419806243273</v>
      </c>
      <c r="LI259" s="30">
        <f t="shared" si="3749"/>
        <v>183.90419806243273</v>
      </c>
      <c r="LJ259" s="30">
        <f t="shared" si="3940"/>
        <v>183.90419806243273</v>
      </c>
      <c r="LK259" s="30">
        <f t="shared" si="3940"/>
        <v>183.90419806243273</v>
      </c>
      <c r="LL259" s="30">
        <f t="shared" si="3940"/>
        <v>183.90419806243273</v>
      </c>
      <c r="LM259" s="30">
        <f t="shared" si="3940"/>
        <v>183.90419806243273</v>
      </c>
      <c r="LN259" s="30">
        <f t="shared" si="3940"/>
        <v>183.90419806243273</v>
      </c>
      <c r="LO259" s="30">
        <f t="shared" si="3940"/>
        <v>183.90419806243273</v>
      </c>
      <c r="LP259" s="30">
        <f t="shared" si="3940"/>
        <v>183.90419806243273</v>
      </c>
      <c r="LQ259" s="30">
        <f t="shared" si="3940"/>
        <v>183.90419806243273</v>
      </c>
      <c r="LR259" s="30">
        <f t="shared" si="3941"/>
        <v>183.90419806243273</v>
      </c>
      <c r="LS259" s="30">
        <f t="shared" si="3941"/>
        <v>183.90419806243273</v>
      </c>
      <c r="LT259" s="69">
        <f t="shared" si="2953"/>
        <v>183.90419806243273</v>
      </c>
      <c r="LU259" s="40">
        <f t="shared" si="2954"/>
        <v>183.90419806243273</v>
      </c>
      <c r="LV259" s="40">
        <f t="shared" si="2955"/>
        <v>0</v>
      </c>
    </row>
    <row r="260" spans="1:334" x14ac:dyDescent="0.25">
      <c r="A260" s="21">
        <f t="shared" si="3034"/>
        <v>259</v>
      </c>
      <c r="B260" s="22" t="s">
        <v>150</v>
      </c>
      <c r="C260" s="21" t="s">
        <v>667</v>
      </c>
      <c r="D260" s="22" t="s">
        <v>7</v>
      </c>
      <c r="E260" s="23" t="s">
        <v>967</v>
      </c>
      <c r="F260" s="21" t="s">
        <v>1213</v>
      </c>
      <c r="G260" s="23" t="s">
        <v>166</v>
      </c>
      <c r="H260" s="24" t="s">
        <v>1339</v>
      </c>
      <c r="I260" s="21" t="s">
        <v>196</v>
      </c>
      <c r="J260" s="94">
        <v>41297</v>
      </c>
      <c r="K260" s="94">
        <v>43030</v>
      </c>
      <c r="L260" s="21" t="s">
        <v>275</v>
      </c>
      <c r="M260" s="51">
        <v>346</v>
      </c>
      <c r="N260" s="51">
        <v>578</v>
      </c>
      <c r="O260" s="26">
        <v>0.1</v>
      </c>
      <c r="P260" s="52">
        <v>463343</v>
      </c>
      <c r="Q260" s="52">
        <v>682364.34</v>
      </c>
      <c r="R260" s="52">
        <v>696712</v>
      </c>
      <c r="S260" s="52">
        <v>758254.04999999993</v>
      </c>
      <c r="T260" s="51">
        <v>740056.35</v>
      </c>
      <c r="U260" s="51">
        <v>907685.14999999991</v>
      </c>
      <c r="V260" s="51">
        <v>763223.29999999993</v>
      </c>
      <c r="W260" s="51">
        <v>599709.6100000001</v>
      </c>
      <c r="X260" s="51">
        <v>785282.7300000001</v>
      </c>
      <c r="Y260" s="51">
        <v>726242.82</v>
      </c>
      <c r="Z260" s="51">
        <v>515804.75</v>
      </c>
      <c r="AA260" s="51">
        <v>764005.02</v>
      </c>
      <c r="AB260" s="51">
        <v>817863.60000000009</v>
      </c>
      <c r="AC260" s="51">
        <v>839408.49999999977</v>
      </c>
      <c r="AD260" s="51">
        <v>807493</v>
      </c>
      <c r="AE260" s="51">
        <v>867182.75</v>
      </c>
      <c r="AF260" s="51">
        <v>807272</v>
      </c>
      <c r="AG260" s="51">
        <v>574245</v>
      </c>
      <c r="AH260" s="51">
        <v>861938</v>
      </c>
      <c r="AI260" s="51">
        <v>663417</v>
      </c>
      <c r="AJ260" s="51">
        <v>718621</v>
      </c>
      <c r="AK260" s="51">
        <v>754855</v>
      </c>
      <c r="AL260" s="51">
        <v>466738.62</v>
      </c>
      <c r="AM260" s="51">
        <v>607229</v>
      </c>
      <c r="AN260" s="51">
        <v>641354</v>
      </c>
      <c r="AO260" s="51">
        <v>816696.8</v>
      </c>
      <c r="AP260" s="51">
        <v>655398.76</v>
      </c>
      <c r="AQ260" s="51">
        <v>660758.37</v>
      </c>
      <c r="AR260" s="51">
        <v>688139.53</v>
      </c>
      <c r="AS260" s="51">
        <v>532569</v>
      </c>
      <c r="AT260" s="51">
        <v>647571</v>
      </c>
      <c r="AU260" s="25">
        <v>695290.50956020993</v>
      </c>
      <c r="AV260" s="25">
        <v>627238</v>
      </c>
      <c r="AW260" s="25">
        <v>826800.71</v>
      </c>
      <c r="AX260" s="25">
        <v>924954.45975450007</v>
      </c>
      <c r="AY260" s="25">
        <v>959212.0323379999</v>
      </c>
      <c r="AZ260" s="25">
        <v>775291.94</v>
      </c>
      <c r="BA260" s="25">
        <v>841489.96360221575</v>
      </c>
      <c r="BB260" s="25">
        <v>590278.15</v>
      </c>
      <c r="BC260" s="25">
        <v>828263.35</v>
      </c>
      <c r="BD260" s="75">
        <v>772117.79</v>
      </c>
      <c r="BE260" s="75">
        <v>734078.6</v>
      </c>
      <c r="BF260" s="75">
        <v>796816</v>
      </c>
      <c r="BG260" s="75">
        <v>529747</v>
      </c>
      <c r="BH260" s="75">
        <v>729257</v>
      </c>
      <c r="BI260" s="75">
        <v>752486.35</v>
      </c>
      <c r="BJ260" s="75">
        <v>582177</v>
      </c>
      <c r="BK260" s="75">
        <v>689506</v>
      </c>
      <c r="BL260" s="75">
        <v>858397</v>
      </c>
      <c r="BM260" s="75">
        <v>735301.5</v>
      </c>
      <c r="BN260" s="75">
        <v>803155</v>
      </c>
      <c r="BO260" s="75">
        <v>916948</v>
      </c>
      <c r="BP260" s="28">
        <f t="shared" ref="BP260:BP325" si="3968">+IFERROR((SUMIF(BL260:BO260,"&gt;0",BL260:BO260)/COUNTIF(BL260:BO260,"&gt;0")),0)</f>
        <v>828450.375</v>
      </c>
      <c r="BQ260" s="29">
        <f t="shared" si="3687"/>
        <v>1339.1416184971099</v>
      </c>
      <c r="BR260" s="29">
        <f t="shared" si="3688"/>
        <v>1972.1512716763004</v>
      </c>
      <c r="BS260" s="29">
        <f t="shared" si="3689"/>
        <v>2013.6184971098266</v>
      </c>
      <c r="BT260" s="29">
        <f t="shared" si="3690"/>
        <v>2191.4856936416181</v>
      </c>
      <c r="BU260" s="29">
        <f t="shared" si="3691"/>
        <v>2138.891184971098</v>
      </c>
      <c r="BV260" s="29">
        <f t="shared" si="3692"/>
        <v>2623.3674855491327</v>
      </c>
      <c r="BW260" s="29">
        <f t="shared" si="3693"/>
        <v>2205.8476878612714</v>
      </c>
      <c r="BX260" s="29">
        <f t="shared" si="3694"/>
        <v>1733.2647687861274</v>
      </c>
      <c r="BY260" s="29">
        <f t="shared" si="3695"/>
        <v>2269.6032658959539</v>
      </c>
      <c r="BZ260" s="29">
        <f t="shared" si="3696"/>
        <v>2098.9676878612713</v>
      </c>
      <c r="CA260" s="29">
        <f t="shared" si="3697"/>
        <v>1490.7651734104047</v>
      </c>
      <c r="CB260" s="29">
        <f t="shared" si="3698"/>
        <v>2208.1069942196532</v>
      </c>
      <c r="CC260" s="29">
        <f t="shared" si="3699"/>
        <v>2363.7676300578037</v>
      </c>
      <c r="CD260" s="29">
        <f t="shared" si="3700"/>
        <v>2426.0361271676293</v>
      </c>
      <c r="CE260" s="29">
        <f t="shared" si="3701"/>
        <v>2333.7947976878613</v>
      </c>
      <c r="CF260" s="29">
        <f t="shared" si="3702"/>
        <v>2506.3085260115608</v>
      </c>
      <c r="CG260" s="29">
        <f t="shared" si="3703"/>
        <v>2333.1560693641618</v>
      </c>
      <c r="CH260" s="29">
        <f t="shared" si="3704"/>
        <v>1659.6676300578035</v>
      </c>
      <c r="CI260" s="29">
        <f t="shared" si="3705"/>
        <v>2491.150289017341</v>
      </c>
      <c r="CJ260" s="29">
        <f t="shared" si="3706"/>
        <v>1917.3901734104047</v>
      </c>
      <c r="CK260" s="29">
        <f t="shared" si="3707"/>
        <v>2076.9393063583816</v>
      </c>
      <c r="CL260" s="29">
        <f t="shared" si="3708"/>
        <v>2181.6618497109826</v>
      </c>
      <c r="CM260" s="29">
        <f t="shared" si="3709"/>
        <v>1348.9555491329479</v>
      </c>
      <c r="CN260" s="29">
        <f t="shared" si="3710"/>
        <v>1754.9971098265896</v>
      </c>
      <c r="CO260" s="29">
        <f t="shared" si="3711"/>
        <v>1853.6242774566474</v>
      </c>
      <c r="CP260" s="29">
        <f t="shared" si="3712"/>
        <v>2360.3953757225436</v>
      </c>
      <c r="CQ260" s="29">
        <f t="shared" si="3713"/>
        <v>1894.216069364162</v>
      </c>
      <c r="CR260" s="29">
        <f t="shared" si="3939"/>
        <v>1909.7062716763005</v>
      </c>
      <c r="CS260" s="29">
        <f t="shared" si="3939"/>
        <v>1988.8425722543354</v>
      </c>
      <c r="CT260" s="29">
        <f t="shared" si="3939"/>
        <v>1539.2167630057804</v>
      </c>
      <c r="CU260" s="29">
        <f t="shared" si="3939"/>
        <v>1871.592485549133</v>
      </c>
      <c r="CV260" s="29">
        <f t="shared" si="3939"/>
        <v>2009.5101432376009</v>
      </c>
      <c r="CW260" s="29">
        <f t="shared" si="3939"/>
        <v>1812.8265895953757</v>
      </c>
      <c r="CX260" s="29">
        <f t="shared" si="3938"/>
        <v>2389.5974277456648</v>
      </c>
      <c r="CY260" s="29">
        <f t="shared" si="3938"/>
        <v>2673.2787854176304</v>
      </c>
      <c r="CZ260" s="29">
        <f t="shared" si="3938"/>
        <v>2772.2891108034678</v>
      </c>
      <c r="DA260" s="29">
        <f t="shared" si="3938"/>
        <v>2240.7281502890173</v>
      </c>
      <c r="DB260" s="29">
        <f t="shared" si="3938"/>
        <v>2432.0519179254788</v>
      </c>
      <c r="DC260" s="29">
        <f t="shared" si="3938"/>
        <v>1706.0062138728324</v>
      </c>
      <c r="DD260" s="29">
        <f t="shared" si="3938"/>
        <v>2393.8247109826589</v>
      </c>
      <c r="DE260" s="29">
        <f t="shared" si="3714"/>
        <v>2231.5543063583818</v>
      </c>
      <c r="DF260" s="29">
        <f t="shared" si="3715"/>
        <v>2121.6144508670518</v>
      </c>
      <c r="DG260" s="29">
        <f t="shared" si="3716"/>
        <v>2302.9364161849712</v>
      </c>
      <c r="DH260" s="29">
        <f t="shared" si="3717"/>
        <v>1531.0606936416184</v>
      </c>
      <c r="DI260" s="29">
        <f t="shared" si="3718"/>
        <v>2107.6791907514453</v>
      </c>
      <c r="DJ260" s="29">
        <f t="shared" si="3719"/>
        <v>2174.8160404624277</v>
      </c>
      <c r="DK260" s="29">
        <f t="shared" si="3719"/>
        <v>1682.592485549133</v>
      </c>
      <c r="DL260" s="29">
        <f t="shared" si="3719"/>
        <v>1992.7919075144509</v>
      </c>
      <c r="DM260" s="29">
        <f t="shared" si="3719"/>
        <v>2480.9161849710981</v>
      </c>
      <c r="DN260" s="29">
        <f t="shared" si="3864"/>
        <v>2125.1488439306358</v>
      </c>
      <c r="DO260" s="29">
        <f t="shared" si="3864"/>
        <v>2321.2572254335259</v>
      </c>
      <c r="DP260" s="29">
        <f t="shared" si="3864"/>
        <v>2650.1387283236995</v>
      </c>
      <c r="DQ260" s="105">
        <f t="shared" si="3720"/>
        <v>2394.3652456647401</v>
      </c>
      <c r="DR260" s="51">
        <v>86700</v>
      </c>
      <c r="DS260" s="51">
        <v>86700</v>
      </c>
      <c r="DT260" s="51">
        <v>86700</v>
      </c>
      <c r="DU260" s="51">
        <v>86700</v>
      </c>
      <c r="DV260" s="51">
        <v>86700</v>
      </c>
      <c r="DW260" s="51">
        <v>86700</v>
      </c>
      <c r="DX260" s="51">
        <v>86700</v>
      </c>
      <c r="DY260" s="51">
        <v>75140</v>
      </c>
      <c r="DZ260" s="51">
        <v>75140</v>
      </c>
      <c r="EA260" s="51">
        <v>81305</v>
      </c>
      <c r="EB260" s="51">
        <v>85000</v>
      </c>
      <c r="EC260" s="51">
        <v>85000</v>
      </c>
      <c r="ED260" s="51">
        <v>85000</v>
      </c>
      <c r="EE260" s="51">
        <v>85000</v>
      </c>
      <c r="EF260" s="51">
        <v>85000</v>
      </c>
      <c r="EG260" s="51">
        <v>85000</v>
      </c>
      <c r="EH260" s="51">
        <v>85000</v>
      </c>
      <c r="EI260" s="51">
        <v>85000</v>
      </c>
      <c r="EJ260" s="51">
        <v>85000</v>
      </c>
      <c r="EK260" s="51">
        <v>85000</v>
      </c>
      <c r="EL260" s="51">
        <v>85000</v>
      </c>
      <c r="EM260" s="51">
        <v>89000</v>
      </c>
      <c r="EN260" s="51">
        <v>100000</v>
      </c>
      <c r="EO260" s="51">
        <v>100000</v>
      </c>
      <c r="EP260" s="51">
        <v>100000</v>
      </c>
      <c r="EQ260" s="51">
        <v>100000</v>
      </c>
      <c r="ER260" s="51">
        <v>100000</v>
      </c>
      <c r="ES260" s="25">
        <v>100000</v>
      </c>
      <c r="ET260" s="25">
        <v>100000</v>
      </c>
      <c r="EU260" s="25">
        <v>100000</v>
      </c>
      <c r="EV260" s="25">
        <v>100000</v>
      </c>
      <c r="EW260" s="25">
        <v>100000</v>
      </c>
      <c r="EX260" s="25">
        <v>100000</v>
      </c>
      <c r="EY260" s="25">
        <v>104000</v>
      </c>
      <c r="EZ260" s="25">
        <v>115000</v>
      </c>
      <c r="FA260" s="25">
        <v>115000</v>
      </c>
      <c r="FB260" s="25">
        <v>115000</v>
      </c>
      <c r="FC260" s="25">
        <v>115000</v>
      </c>
      <c r="FD260" s="25">
        <v>115000</v>
      </c>
      <c r="FE260" s="25">
        <v>115000</v>
      </c>
      <c r="FF260" s="25">
        <v>115000</v>
      </c>
      <c r="FG260" s="25">
        <v>115000</v>
      </c>
      <c r="FH260" s="25">
        <v>115000</v>
      </c>
      <c r="FI260" s="25">
        <v>115000</v>
      </c>
      <c r="FJ260" s="25">
        <v>115000</v>
      </c>
      <c r="FK260" s="25">
        <v>115000</v>
      </c>
      <c r="FL260" s="25">
        <v>115000</v>
      </c>
      <c r="FM260" s="25">
        <v>115000</v>
      </c>
      <c r="FN260" s="25">
        <v>115000</v>
      </c>
      <c r="FO260" s="25">
        <v>115000</v>
      </c>
      <c r="FP260" s="25">
        <v>115000</v>
      </c>
      <c r="FQ260" s="75">
        <v>115000</v>
      </c>
      <c r="FR260" s="28">
        <f t="shared" ref="FR260:FR325" si="3969">+IFERROR(SUMIF(FN260:FQ260,"&gt;0",FN260:FQ260)/COUNTIF(FN260:FQ260,"&gt;0"),0)</f>
        <v>115000</v>
      </c>
      <c r="FS260" s="51">
        <v>0</v>
      </c>
      <c r="FT260" s="51">
        <v>0</v>
      </c>
      <c r="FU260" s="51">
        <v>0</v>
      </c>
      <c r="FV260" s="51">
        <v>0</v>
      </c>
      <c r="FW260" s="51">
        <v>0</v>
      </c>
      <c r="FX260" s="51">
        <v>0</v>
      </c>
      <c r="FY260" s="51">
        <v>0</v>
      </c>
      <c r="FZ260" s="51">
        <v>0</v>
      </c>
      <c r="GA260" s="51">
        <v>3388</v>
      </c>
      <c r="GB260" s="51">
        <v>0</v>
      </c>
      <c r="GC260" s="51">
        <v>0</v>
      </c>
      <c r="GD260" s="51">
        <v>0</v>
      </c>
      <c r="GE260" s="51">
        <v>0</v>
      </c>
      <c r="GF260" s="51">
        <v>0</v>
      </c>
      <c r="GG260" s="51">
        <v>0</v>
      </c>
      <c r="GH260" s="51">
        <v>1718.2750000000087</v>
      </c>
      <c r="GI260" s="51">
        <v>0</v>
      </c>
      <c r="GJ260" s="51">
        <v>0</v>
      </c>
      <c r="GK260" s="51">
        <v>1193.8000000000029</v>
      </c>
      <c r="GL260" s="51">
        <v>0</v>
      </c>
      <c r="GM260" s="51">
        <v>0</v>
      </c>
      <c r="GN260" s="51">
        <v>0</v>
      </c>
      <c r="GO260" s="51">
        <v>0</v>
      </c>
      <c r="GP260" s="51">
        <v>0</v>
      </c>
      <c r="GQ260" s="25">
        <v>0</v>
      </c>
      <c r="GR260" s="25">
        <v>0</v>
      </c>
      <c r="GS260" s="25">
        <v>0</v>
      </c>
      <c r="GT260" s="25">
        <v>0</v>
      </c>
      <c r="GU260" s="25">
        <v>0</v>
      </c>
      <c r="GV260" s="25">
        <v>0</v>
      </c>
      <c r="GW260" s="25">
        <v>0</v>
      </c>
      <c r="GX260" s="25">
        <v>0</v>
      </c>
      <c r="GY260" s="25">
        <v>0</v>
      </c>
      <c r="GZ260" s="25">
        <v>0</v>
      </c>
      <c r="HA260" s="25">
        <v>0</v>
      </c>
      <c r="HB260" s="25">
        <v>0</v>
      </c>
      <c r="HC260" s="75">
        <v>0</v>
      </c>
      <c r="HD260" s="75">
        <v>0</v>
      </c>
      <c r="HE260" s="75">
        <v>0</v>
      </c>
      <c r="HF260" s="75">
        <v>0</v>
      </c>
      <c r="HG260" s="75">
        <v>0</v>
      </c>
      <c r="HH260" s="75">
        <v>0</v>
      </c>
      <c r="HI260" s="75">
        <v>0</v>
      </c>
      <c r="HJ260" s="75">
        <v>0</v>
      </c>
      <c r="HK260" s="75">
        <v>0</v>
      </c>
      <c r="HL260" s="75">
        <v>0</v>
      </c>
      <c r="HM260" s="75">
        <v>0</v>
      </c>
      <c r="HN260" s="75">
        <v>0</v>
      </c>
      <c r="HO260" s="75">
        <v>0</v>
      </c>
      <c r="HP260" s="75">
        <v>0</v>
      </c>
      <c r="HQ260" s="75">
        <v>0</v>
      </c>
      <c r="HR260" s="75">
        <v>0</v>
      </c>
      <c r="HS260" s="51">
        <f t="shared" si="3723"/>
        <v>86700</v>
      </c>
      <c r="HT260" s="51">
        <f t="shared" si="3724"/>
        <v>86700</v>
      </c>
      <c r="HU260" s="51">
        <f t="shared" si="3725"/>
        <v>86700</v>
      </c>
      <c r="HV260" s="51">
        <f t="shared" si="3726"/>
        <v>86700</v>
      </c>
      <c r="HW260" s="51">
        <f t="shared" si="3727"/>
        <v>86700</v>
      </c>
      <c r="HX260" s="51">
        <f t="shared" si="3728"/>
        <v>86700</v>
      </c>
      <c r="HY260" s="51">
        <f t="shared" si="3729"/>
        <v>86700</v>
      </c>
      <c r="HZ260" s="51">
        <f t="shared" si="3730"/>
        <v>75140</v>
      </c>
      <c r="IA260" s="51">
        <f t="shared" si="3731"/>
        <v>78528</v>
      </c>
      <c r="IB260" s="51">
        <f t="shared" si="3732"/>
        <v>81305</v>
      </c>
      <c r="IC260" s="51">
        <f t="shared" si="3733"/>
        <v>85000</v>
      </c>
      <c r="ID260" s="51">
        <f t="shared" si="3734"/>
        <v>85000</v>
      </c>
      <c r="IE260" s="51">
        <f t="shared" si="3735"/>
        <v>85000</v>
      </c>
      <c r="IF260" s="51">
        <f t="shared" si="3736"/>
        <v>85000</v>
      </c>
      <c r="IG260" s="51">
        <f t="shared" si="3737"/>
        <v>85000</v>
      </c>
      <c r="IH260" s="51">
        <f t="shared" si="3738"/>
        <v>86718.275000000009</v>
      </c>
      <c r="II260" s="51">
        <f t="shared" si="3739"/>
        <v>85000</v>
      </c>
      <c r="IJ260" s="51">
        <f t="shared" si="3740"/>
        <v>85000</v>
      </c>
      <c r="IK260" s="51">
        <f t="shared" si="3741"/>
        <v>86193.8</v>
      </c>
      <c r="IL260" s="51">
        <f t="shared" si="3742"/>
        <v>85000</v>
      </c>
      <c r="IM260" s="51">
        <f t="shared" si="3743"/>
        <v>85000</v>
      </c>
      <c r="IN260" s="51">
        <f t="shared" si="3744"/>
        <v>89000</v>
      </c>
      <c r="IO260" s="51">
        <f t="shared" si="3745"/>
        <v>100000</v>
      </c>
      <c r="IP260" s="51">
        <f t="shared" si="3746"/>
        <v>100000</v>
      </c>
      <c r="IQ260" s="51">
        <f t="shared" si="3865"/>
        <v>100000</v>
      </c>
      <c r="IR260" s="51">
        <f t="shared" si="3866"/>
        <v>100000</v>
      </c>
      <c r="IS260" s="51">
        <f t="shared" si="3747"/>
        <v>100000</v>
      </c>
      <c r="IT260" s="51">
        <f t="shared" si="3748"/>
        <v>100000</v>
      </c>
      <c r="IU260" s="51">
        <f t="shared" si="3721"/>
        <v>100000</v>
      </c>
      <c r="IV260" s="51">
        <f t="shared" si="3722"/>
        <v>100000</v>
      </c>
      <c r="IW260" s="51">
        <f t="shared" si="3655"/>
        <v>100000</v>
      </c>
      <c r="IX260" s="25">
        <f t="shared" si="3623"/>
        <v>100000</v>
      </c>
      <c r="IY260" s="25">
        <f t="shared" si="3751"/>
        <v>100000</v>
      </c>
      <c r="IZ260" s="25">
        <f t="shared" si="3752"/>
        <v>104000</v>
      </c>
      <c r="JA260" s="25">
        <f t="shared" si="3753"/>
        <v>115000</v>
      </c>
      <c r="JB260" s="25">
        <f t="shared" si="3656"/>
        <v>115000</v>
      </c>
      <c r="JC260" s="25">
        <f t="shared" si="3657"/>
        <v>115000</v>
      </c>
      <c r="JD260" s="25">
        <f t="shared" si="3035"/>
        <v>115000</v>
      </c>
      <c r="JE260" s="25">
        <f t="shared" si="3036"/>
        <v>115000</v>
      </c>
      <c r="JF260" s="25">
        <f t="shared" si="3756"/>
        <v>115000</v>
      </c>
      <c r="JG260" s="25">
        <f t="shared" si="3757"/>
        <v>115000</v>
      </c>
      <c r="JH260" s="25">
        <f t="shared" si="3754"/>
        <v>115000</v>
      </c>
      <c r="JI260" s="25">
        <f t="shared" si="3755"/>
        <v>115000</v>
      </c>
      <c r="JJ260" s="25">
        <f t="shared" si="3966"/>
        <v>115000</v>
      </c>
      <c r="JK260" s="25">
        <f t="shared" si="3967"/>
        <v>115000</v>
      </c>
      <c r="JL260" s="25">
        <f t="shared" si="3584"/>
        <v>115000</v>
      </c>
      <c r="JM260" s="25">
        <f t="shared" si="3585"/>
        <v>115000</v>
      </c>
      <c r="JN260" s="25">
        <f t="shared" si="3459"/>
        <v>115000</v>
      </c>
      <c r="JO260" s="25">
        <f t="shared" si="3460"/>
        <v>115000</v>
      </c>
      <c r="JP260" s="25">
        <f t="shared" si="3823"/>
        <v>115000</v>
      </c>
      <c r="JQ260" s="25">
        <f t="shared" si="3824"/>
        <v>115000</v>
      </c>
      <c r="JR260" s="25">
        <f t="shared" si="3825"/>
        <v>115000</v>
      </c>
      <c r="JS260" s="28">
        <f t="shared" ref="JS260:JS325" si="3970">+IFERROR(SUMIF(JO260:JR260,"&gt;0",JO260:JR260)/COUNTIF(JO260:JR260,"&gt;0"),0)</f>
        <v>115000</v>
      </c>
      <c r="JT260" s="30">
        <f t="shared" si="3587"/>
        <v>150</v>
      </c>
      <c r="JU260" s="30">
        <f t="shared" si="3588"/>
        <v>150</v>
      </c>
      <c r="JV260" s="30">
        <f t="shared" si="3589"/>
        <v>150</v>
      </c>
      <c r="JW260" s="30">
        <f t="shared" si="3590"/>
        <v>150</v>
      </c>
      <c r="JX260" s="30">
        <f t="shared" si="3591"/>
        <v>150</v>
      </c>
      <c r="JY260" s="30">
        <f t="shared" si="3592"/>
        <v>150</v>
      </c>
      <c r="JZ260" s="30">
        <f t="shared" si="3593"/>
        <v>150</v>
      </c>
      <c r="KA260" s="30">
        <f t="shared" si="3594"/>
        <v>130</v>
      </c>
      <c r="KB260" s="30">
        <f t="shared" si="3595"/>
        <v>135.86159169550174</v>
      </c>
      <c r="KC260" s="30">
        <f t="shared" si="3596"/>
        <v>140.66608996539793</v>
      </c>
      <c r="KD260" s="30">
        <f t="shared" si="3597"/>
        <v>147.05882352941177</v>
      </c>
      <c r="KE260" s="30">
        <f t="shared" si="3598"/>
        <v>147.05882352941177</v>
      </c>
      <c r="KF260" s="30">
        <f t="shared" si="3599"/>
        <v>147.05882352941177</v>
      </c>
      <c r="KG260" s="30">
        <f t="shared" si="3600"/>
        <v>147.05882352941177</v>
      </c>
      <c r="KH260" s="30">
        <f t="shared" si="3601"/>
        <v>147.05882352941177</v>
      </c>
      <c r="KI260" s="30">
        <f t="shared" si="3602"/>
        <v>150.03161764705885</v>
      </c>
      <c r="KJ260" s="30">
        <f t="shared" si="3603"/>
        <v>147.05882352941177</v>
      </c>
      <c r="KK260" s="30">
        <f t="shared" si="3604"/>
        <v>147.05882352941177</v>
      </c>
      <c r="KL260" s="30">
        <f t="shared" si="3605"/>
        <v>149.12422145328719</v>
      </c>
      <c r="KM260" s="30">
        <f t="shared" si="3606"/>
        <v>147.05882352941177</v>
      </c>
      <c r="KN260" s="30">
        <f t="shared" si="3607"/>
        <v>147.05882352941177</v>
      </c>
      <c r="KO260" s="30">
        <f t="shared" si="3608"/>
        <v>153.97923875432525</v>
      </c>
      <c r="KP260" s="30">
        <f t="shared" si="3609"/>
        <v>173.01038062283737</v>
      </c>
      <c r="KQ260" s="30">
        <f t="shared" si="3610"/>
        <v>173.01038062283737</v>
      </c>
      <c r="KR260" s="30">
        <f t="shared" si="3611"/>
        <v>173.01038062283737</v>
      </c>
      <c r="KS260" s="30">
        <f t="shared" si="3612"/>
        <v>173.01038062283737</v>
      </c>
      <c r="KT260" s="30">
        <f t="shared" si="3613"/>
        <v>173.01038062283737</v>
      </c>
      <c r="KU260" s="30">
        <f t="shared" si="3614"/>
        <v>173.01038062283737</v>
      </c>
      <c r="KV260" s="30">
        <f t="shared" si="3615"/>
        <v>173.01038062283737</v>
      </c>
      <c r="KW260" s="30">
        <f t="shared" si="3616"/>
        <v>173.01038062283737</v>
      </c>
      <c r="KX260" s="30">
        <f t="shared" si="3617"/>
        <v>173.01038062283737</v>
      </c>
      <c r="KY260" s="30">
        <f t="shared" si="3618"/>
        <v>173.01038062283737</v>
      </c>
      <c r="KZ260" s="30">
        <f t="shared" si="3619"/>
        <v>173.01038062283737</v>
      </c>
      <c r="LA260" s="30">
        <f t="shared" si="3620"/>
        <v>179.93079584775086</v>
      </c>
      <c r="LB260" s="30">
        <f t="shared" si="3620"/>
        <v>198.96193771626298</v>
      </c>
      <c r="LC260" s="30">
        <f t="shared" si="3620"/>
        <v>198.96193771626298</v>
      </c>
      <c r="LD260" s="30">
        <f t="shared" si="3620"/>
        <v>198.96193771626298</v>
      </c>
      <c r="LE260" s="30">
        <f t="shared" si="3749"/>
        <v>198.96193771626298</v>
      </c>
      <c r="LF260" s="30">
        <f t="shared" si="3749"/>
        <v>198.96193771626298</v>
      </c>
      <c r="LG260" s="30">
        <f t="shared" si="3749"/>
        <v>198.96193771626298</v>
      </c>
      <c r="LH260" s="30">
        <f t="shared" si="3749"/>
        <v>198.96193771626298</v>
      </c>
      <c r="LI260" s="30">
        <f t="shared" si="3749"/>
        <v>198.96193771626298</v>
      </c>
      <c r="LJ260" s="30">
        <f t="shared" si="3940"/>
        <v>198.96193771626298</v>
      </c>
      <c r="LK260" s="30">
        <f t="shared" si="3940"/>
        <v>198.96193771626298</v>
      </c>
      <c r="LL260" s="30">
        <f t="shared" si="3940"/>
        <v>198.96193771626298</v>
      </c>
      <c r="LM260" s="30">
        <f t="shared" si="3940"/>
        <v>198.96193771626298</v>
      </c>
      <c r="LN260" s="30">
        <f t="shared" si="3940"/>
        <v>198.96193771626298</v>
      </c>
      <c r="LO260" s="30">
        <f t="shared" si="3940"/>
        <v>198.96193771626298</v>
      </c>
      <c r="LP260" s="30">
        <f t="shared" si="3940"/>
        <v>198.96193771626298</v>
      </c>
      <c r="LQ260" s="30">
        <f t="shared" si="3940"/>
        <v>198.96193771626298</v>
      </c>
      <c r="LR260" s="30">
        <f t="shared" si="3941"/>
        <v>198.96193771626298</v>
      </c>
      <c r="LS260" s="30">
        <f t="shared" si="3941"/>
        <v>198.96193771626298</v>
      </c>
      <c r="LT260" s="69">
        <f t="shared" ref="LT260:LT325" si="3971">+IFERROR(SUMIF(LP260:LS260,"&gt;0",LP260:LS260)/COUNTIF(LP260:LS260,"&gt;0"),0)</f>
        <v>198.96193771626298</v>
      </c>
      <c r="LU260" s="40">
        <f t="shared" ref="LU260:LU325" si="3972">+FQ260/N260</f>
        <v>198.96193771626298</v>
      </c>
      <c r="LV260" s="40">
        <f t="shared" ref="LV260:LV325" si="3973">+(HR260/N260)</f>
        <v>0</v>
      </c>
    </row>
    <row r="261" spans="1:334" x14ac:dyDescent="0.25">
      <c r="A261" s="21">
        <f t="shared" si="3034"/>
        <v>260</v>
      </c>
      <c r="B261" s="22" t="s">
        <v>150</v>
      </c>
      <c r="C261" s="21" t="s">
        <v>668</v>
      </c>
      <c r="D261" s="22" t="s">
        <v>7</v>
      </c>
      <c r="E261" s="23" t="s">
        <v>968</v>
      </c>
      <c r="F261" s="21" t="s">
        <v>1214</v>
      </c>
      <c r="G261" s="23" t="s">
        <v>167</v>
      </c>
      <c r="H261" s="24" t="s">
        <v>1339</v>
      </c>
      <c r="I261" s="21" t="s">
        <v>196</v>
      </c>
      <c r="J261" s="94">
        <v>41297</v>
      </c>
      <c r="K261" s="94">
        <v>43091</v>
      </c>
      <c r="L261" s="21" t="s">
        <v>275</v>
      </c>
      <c r="M261" s="51">
        <v>545</v>
      </c>
      <c r="N261" s="51">
        <v>910</v>
      </c>
      <c r="O261" s="26">
        <v>0.17</v>
      </c>
      <c r="P261" s="52">
        <v>630618</v>
      </c>
      <c r="Q261" s="52">
        <v>1209726</v>
      </c>
      <c r="R261" s="52">
        <v>594793</v>
      </c>
      <c r="S261" s="52">
        <v>709289</v>
      </c>
      <c r="T261" s="51">
        <v>929099.61</v>
      </c>
      <c r="U261" s="51">
        <v>1157960.8</v>
      </c>
      <c r="V261" s="51">
        <v>685415.58</v>
      </c>
      <c r="W261" s="51">
        <v>678145.92000000016</v>
      </c>
      <c r="X261" s="51">
        <v>1070851.8599999999</v>
      </c>
      <c r="Y261" s="51">
        <v>848349.96</v>
      </c>
      <c r="Z261" s="51">
        <v>1195113</v>
      </c>
      <c r="AA261" s="51">
        <v>807905.00999999978</v>
      </c>
      <c r="AB261" s="51">
        <v>726778.33</v>
      </c>
      <c r="AC261" s="51">
        <v>958810.48</v>
      </c>
      <c r="AD261" s="51">
        <v>917817</v>
      </c>
      <c r="AE261" s="51">
        <v>939477.35</v>
      </c>
      <c r="AF261" s="51">
        <v>1292183</v>
      </c>
      <c r="AG261" s="51">
        <v>945557.64</v>
      </c>
      <c r="AH261" s="51">
        <v>818854</v>
      </c>
      <c r="AI261" s="51">
        <v>922207</v>
      </c>
      <c r="AJ261" s="51">
        <v>1242725</v>
      </c>
      <c r="AK261" s="51">
        <v>1022067</v>
      </c>
      <c r="AL261" s="51">
        <v>1469217.25</v>
      </c>
      <c r="AM261" s="51">
        <v>858704.78</v>
      </c>
      <c r="AN261" s="51">
        <v>761394</v>
      </c>
      <c r="AO261" s="51">
        <v>993054.24</v>
      </c>
      <c r="AP261" s="51">
        <v>897074.26</v>
      </c>
      <c r="AQ261" s="51">
        <v>1043451</v>
      </c>
      <c r="AR261" s="51">
        <v>1355282.31</v>
      </c>
      <c r="AS261" s="51">
        <v>1031440</v>
      </c>
      <c r="AT261" s="51">
        <v>1107223.24</v>
      </c>
      <c r="AU261" s="25">
        <v>1130363.6823151875</v>
      </c>
      <c r="AV261" s="25">
        <v>943276</v>
      </c>
      <c r="AW261" s="25">
        <v>1114415</v>
      </c>
      <c r="AX261" s="25">
        <v>1656264</v>
      </c>
      <c r="AY261" s="25">
        <v>1164958.8134773863</v>
      </c>
      <c r="AZ261" s="25">
        <v>879038</v>
      </c>
      <c r="BA261" s="25">
        <v>1116839.5665564984</v>
      </c>
      <c r="BB261" s="25">
        <v>1098014</v>
      </c>
      <c r="BC261" s="25">
        <v>1223487</v>
      </c>
      <c r="BD261" s="75">
        <v>1385591</v>
      </c>
      <c r="BE261" s="75">
        <v>1140600</v>
      </c>
      <c r="BF261" s="75">
        <v>1028526</v>
      </c>
      <c r="BG261" s="75">
        <v>979465</v>
      </c>
      <c r="BH261" s="75">
        <v>1391361.82</v>
      </c>
      <c r="BI261" s="75">
        <v>966849.56</v>
      </c>
      <c r="BJ261" s="75">
        <v>1502963</v>
      </c>
      <c r="BK261" s="75">
        <v>793474</v>
      </c>
      <c r="BL261" s="75">
        <v>791101.55</v>
      </c>
      <c r="BM261" s="75">
        <v>823853.49</v>
      </c>
      <c r="BN261" s="75">
        <v>970395.15</v>
      </c>
      <c r="BO261" s="75">
        <v>1268970.5</v>
      </c>
      <c r="BP261" s="28">
        <f t="shared" si="3968"/>
        <v>963580.17249999999</v>
      </c>
      <c r="BQ261" s="29">
        <f t="shared" si="3687"/>
        <v>1157.097247706422</v>
      </c>
      <c r="BR261" s="29">
        <f t="shared" si="3688"/>
        <v>2219.6807339449542</v>
      </c>
      <c r="BS261" s="29">
        <f t="shared" si="3689"/>
        <v>1091.3633027522935</v>
      </c>
      <c r="BT261" s="29">
        <f t="shared" si="3690"/>
        <v>1301.4477064220184</v>
      </c>
      <c r="BU261" s="29">
        <f t="shared" si="3691"/>
        <v>1704.7699266055045</v>
      </c>
      <c r="BV261" s="29">
        <f t="shared" si="3692"/>
        <v>2124.6987155963302</v>
      </c>
      <c r="BW261" s="29">
        <f t="shared" si="3693"/>
        <v>1257.6432660550458</v>
      </c>
      <c r="BX261" s="29">
        <f t="shared" si="3694"/>
        <v>1244.3044403669728</v>
      </c>
      <c r="BY261" s="29">
        <f t="shared" si="3695"/>
        <v>1964.8657981651374</v>
      </c>
      <c r="BZ261" s="29">
        <f t="shared" si="3696"/>
        <v>1556.6054311926605</v>
      </c>
      <c r="CA261" s="29">
        <f t="shared" si="3697"/>
        <v>2192.867889908257</v>
      </c>
      <c r="CB261" s="29">
        <f t="shared" si="3698"/>
        <v>1482.3945137614676</v>
      </c>
      <c r="CC261" s="29">
        <f t="shared" si="3699"/>
        <v>1333.5382201834861</v>
      </c>
      <c r="CD261" s="29">
        <f t="shared" si="3700"/>
        <v>1759.2852844036697</v>
      </c>
      <c r="CE261" s="29">
        <f t="shared" si="3701"/>
        <v>1684.0678899082568</v>
      </c>
      <c r="CF261" s="29">
        <f t="shared" si="3702"/>
        <v>1723.8116513761468</v>
      </c>
      <c r="CG261" s="29">
        <f t="shared" si="3703"/>
        <v>2370.977981651376</v>
      </c>
      <c r="CH261" s="29">
        <f t="shared" si="3704"/>
        <v>1734.9681467889909</v>
      </c>
      <c r="CI261" s="29">
        <f t="shared" si="3705"/>
        <v>1502.4844036697248</v>
      </c>
      <c r="CJ261" s="29">
        <f t="shared" si="3706"/>
        <v>1692.1229357798165</v>
      </c>
      <c r="CK261" s="29">
        <f t="shared" si="3707"/>
        <v>2280.229357798165</v>
      </c>
      <c r="CL261" s="29">
        <f t="shared" si="3708"/>
        <v>1875.3522935779818</v>
      </c>
      <c r="CM261" s="29">
        <f t="shared" si="3709"/>
        <v>2695.8114678899083</v>
      </c>
      <c r="CN261" s="29">
        <f t="shared" si="3710"/>
        <v>1575.6051009174312</v>
      </c>
      <c r="CO261" s="29">
        <f t="shared" si="3711"/>
        <v>1397.0532110091742</v>
      </c>
      <c r="CP261" s="29">
        <f t="shared" si="3712"/>
        <v>1822.1178715596329</v>
      </c>
      <c r="CQ261" s="29">
        <f t="shared" si="3713"/>
        <v>1646.0078165137616</v>
      </c>
      <c r="CR261" s="29">
        <f t="shared" si="3939"/>
        <v>1914.5889908256881</v>
      </c>
      <c r="CS261" s="29">
        <f t="shared" si="3939"/>
        <v>2486.7565321100919</v>
      </c>
      <c r="CT261" s="29">
        <f t="shared" si="3939"/>
        <v>1892.5504587155963</v>
      </c>
      <c r="CU261" s="29">
        <f t="shared" si="3939"/>
        <v>2031.6022752293577</v>
      </c>
      <c r="CV261" s="29">
        <f t="shared" si="3939"/>
        <v>2074.0618024131882</v>
      </c>
      <c r="CW261" s="29">
        <f t="shared" si="3939"/>
        <v>1730.7816513761468</v>
      </c>
      <c r="CX261" s="29">
        <f t="shared" si="3938"/>
        <v>2044.7981651376147</v>
      </c>
      <c r="CY261" s="29">
        <f t="shared" si="3938"/>
        <v>3039.0165137614681</v>
      </c>
      <c r="CZ261" s="29">
        <f t="shared" si="3938"/>
        <v>2137.5391072979564</v>
      </c>
      <c r="DA261" s="29">
        <f t="shared" si="3938"/>
        <v>1612.9137614678898</v>
      </c>
      <c r="DB261" s="29">
        <f t="shared" si="3938"/>
        <v>2049.2469111128412</v>
      </c>
      <c r="DC261" s="29">
        <f t="shared" si="3938"/>
        <v>2014.7045871559633</v>
      </c>
      <c r="DD261" s="29">
        <f t="shared" si="3938"/>
        <v>2244.9302752293579</v>
      </c>
      <c r="DE261" s="29">
        <f t="shared" si="3714"/>
        <v>2542.3688073394496</v>
      </c>
      <c r="DF261" s="29">
        <f t="shared" si="3715"/>
        <v>2092.8440366972477</v>
      </c>
      <c r="DG261" s="29">
        <f t="shared" si="3716"/>
        <v>1887.2036697247706</v>
      </c>
      <c r="DH261" s="29">
        <f t="shared" si="3717"/>
        <v>1797.1834862385322</v>
      </c>
      <c r="DI261" s="29">
        <f t="shared" si="3718"/>
        <v>2552.9574678899085</v>
      </c>
      <c r="DJ261" s="29">
        <f t="shared" si="3719"/>
        <v>1774.0358899082569</v>
      </c>
      <c r="DK261" s="29">
        <f t="shared" si="3719"/>
        <v>2757.7302752293576</v>
      </c>
      <c r="DL261" s="29">
        <f t="shared" si="3719"/>
        <v>1455.9155963302753</v>
      </c>
      <c r="DM261" s="29">
        <f t="shared" si="3719"/>
        <v>1451.5624770642203</v>
      </c>
      <c r="DN261" s="29">
        <f t="shared" si="3864"/>
        <v>1511.6577798165138</v>
      </c>
      <c r="DO261" s="29">
        <f t="shared" si="3864"/>
        <v>1780.5415596330276</v>
      </c>
      <c r="DP261" s="29">
        <f t="shared" si="3864"/>
        <v>2328.3862385321099</v>
      </c>
      <c r="DQ261" s="105">
        <f t="shared" si="3720"/>
        <v>1768.037013761468</v>
      </c>
      <c r="DR261" s="51">
        <v>109200</v>
      </c>
      <c r="DS261" s="51">
        <v>109200</v>
      </c>
      <c r="DT261" s="51">
        <v>109200</v>
      </c>
      <c r="DU261" s="51">
        <v>109200</v>
      </c>
      <c r="DV261" s="51">
        <v>109200</v>
      </c>
      <c r="DW261" s="51">
        <v>109200</v>
      </c>
      <c r="DX261" s="51">
        <v>109200</v>
      </c>
      <c r="DY261" s="51">
        <v>109200</v>
      </c>
      <c r="DZ261" s="51">
        <v>111627</v>
      </c>
      <c r="EA261" s="51">
        <v>118300</v>
      </c>
      <c r="EB261" s="51">
        <v>118300</v>
      </c>
      <c r="EC261" s="51">
        <v>118300</v>
      </c>
      <c r="ED261" s="51">
        <v>118300</v>
      </c>
      <c r="EE261" s="51">
        <v>118300</v>
      </c>
      <c r="EF261" s="51">
        <v>118300</v>
      </c>
      <c r="EG261" s="51">
        <v>118300</v>
      </c>
      <c r="EH261" s="51">
        <v>118300</v>
      </c>
      <c r="EI261" s="51">
        <v>118300</v>
      </c>
      <c r="EJ261" s="51">
        <v>118300</v>
      </c>
      <c r="EK261" s="51">
        <v>120727</v>
      </c>
      <c r="EL261" s="51">
        <v>127400</v>
      </c>
      <c r="EM261" s="51">
        <v>127400</v>
      </c>
      <c r="EN261" s="51">
        <v>127400</v>
      </c>
      <c r="EO261" s="51">
        <v>127400</v>
      </c>
      <c r="EP261" s="51">
        <v>127400</v>
      </c>
      <c r="EQ261" s="51">
        <v>127400</v>
      </c>
      <c r="ER261" s="51">
        <v>127400</v>
      </c>
      <c r="ES261" s="25">
        <v>127400</v>
      </c>
      <c r="ET261" s="25">
        <v>127400</v>
      </c>
      <c r="EU261" s="25">
        <v>127400</v>
      </c>
      <c r="EV261" s="25">
        <v>132496</v>
      </c>
      <c r="EW261" s="25">
        <v>146510</v>
      </c>
      <c r="EX261" s="25">
        <v>146510</v>
      </c>
      <c r="EY261" s="25">
        <v>146510</v>
      </c>
      <c r="EZ261" s="25">
        <v>146510</v>
      </c>
      <c r="FA261" s="25">
        <v>146510</v>
      </c>
      <c r="FB261" s="25">
        <v>146510</v>
      </c>
      <c r="FC261" s="25">
        <v>146510</v>
      </c>
      <c r="FD261" s="25">
        <v>146510</v>
      </c>
      <c r="FE261" s="25">
        <v>146510</v>
      </c>
      <c r="FF261" s="25">
        <v>146510</v>
      </c>
      <c r="FG261" s="25">
        <v>146510</v>
      </c>
      <c r="FH261" s="25">
        <v>146510</v>
      </c>
      <c r="FI261" s="25">
        <v>146510</v>
      </c>
      <c r="FJ261" s="25">
        <v>146510</v>
      </c>
      <c r="FK261" s="25">
        <v>146510</v>
      </c>
      <c r="FL261" s="25">
        <v>146510</v>
      </c>
      <c r="FM261" s="25">
        <v>146510</v>
      </c>
      <c r="FN261" s="25">
        <v>146510</v>
      </c>
      <c r="FO261" s="25">
        <v>146510</v>
      </c>
      <c r="FP261" s="25">
        <v>146510</v>
      </c>
      <c r="FQ261" s="75">
        <v>146510</v>
      </c>
      <c r="FR261" s="28">
        <f t="shared" si="3969"/>
        <v>146510</v>
      </c>
      <c r="FS261" s="51">
        <v>0</v>
      </c>
      <c r="FT261" s="51">
        <v>96453.420000000013</v>
      </c>
      <c r="FU261" s="51">
        <v>11580</v>
      </c>
      <c r="FV261" s="51">
        <v>7535</v>
      </c>
      <c r="FW261" s="51">
        <v>48590</v>
      </c>
      <c r="FX261" s="51">
        <v>21213</v>
      </c>
      <c r="FY261" s="51">
        <v>7321</v>
      </c>
      <c r="FZ261" s="51">
        <v>6085</v>
      </c>
      <c r="GA261" s="51">
        <v>70418</v>
      </c>
      <c r="GB261" s="51">
        <v>26599</v>
      </c>
      <c r="GC261" s="51">
        <v>84869</v>
      </c>
      <c r="GD261" s="51">
        <v>19044</v>
      </c>
      <c r="GE261" s="51">
        <v>5252.3160999999964</v>
      </c>
      <c r="GF261" s="51">
        <v>44697.781600000017</v>
      </c>
      <c r="GG261" s="51">
        <v>37728.890000000014</v>
      </c>
      <c r="GH261" s="51">
        <v>80262.703000000009</v>
      </c>
      <c r="GI261" s="51">
        <v>100922.80300000001</v>
      </c>
      <c r="GJ261" s="51">
        <v>42444.798800000019</v>
      </c>
      <c r="GK261" s="51">
        <v>20905.180000000022</v>
      </c>
      <c r="GL261" s="51">
        <v>36048</v>
      </c>
      <c r="GM261" s="51">
        <v>83863.250000000029</v>
      </c>
      <c r="GN261" s="51">
        <v>46351.390000000014</v>
      </c>
      <c r="GO261" s="51">
        <v>122367</v>
      </c>
      <c r="GP261" s="51">
        <v>18580</v>
      </c>
      <c r="GQ261" s="51">
        <v>2037</v>
      </c>
      <c r="GR261" s="51">
        <v>41419</v>
      </c>
      <c r="GS261" s="51">
        <v>25103</v>
      </c>
      <c r="GT261" s="51">
        <v>49987</v>
      </c>
      <c r="GU261" s="25">
        <v>102998</v>
      </c>
      <c r="GV261" s="25">
        <v>47945</v>
      </c>
      <c r="GW261" s="25">
        <v>55732</v>
      </c>
      <c r="GX261" s="25">
        <v>0</v>
      </c>
      <c r="GY261" s="25">
        <v>13847</v>
      </c>
      <c r="GZ261" s="25">
        <v>42941</v>
      </c>
      <c r="HA261" s="25">
        <v>135055</v>
      </c>
      <c r="HB261" s="25">
        <v>7057</v>
      </c>
      <c r="HC261" s="25">
        <v>2926</v>
      </c>
      <c r="HD261" s="25">
        <v>19379</v>
      </c>
      <c r="HE261" s="25">
        <v>40152</v>
      </c>
      <c r="HF261" s="25">
        <v>61483</v>
      </c>
      <c r="HG261" s="75">
        <v>89040</v>
      </c>
      <c r="HH261" s="75">
        <v>47392</v>
      </c>
      <c r="HI261" s="75">
        <v>28340</v>
      </c>
      <c r="HJ261" s="75">
        <v>19999</v>
      </c>
      <c r="HK261" s="75">
        <v>90076</v>
      </c>
      <c r="HL261" s="75">
        <v>17854</v>
      </c>
      <c r="HM261" s="75">
        <v>108994</v>
      </c>
      <c r="HN261" s="75">
        <v>0</v>
      </c>
      <c r="HO261" s="75">
        <v>0</v>
      </c>
      <c r="HP261" s="75">
        <v>0</v>
      </c>
      <c r="HQ261" s="75">
        <v>18457</v>
      </c>
      <c r="HR261" s="75">
        <v>57844</v>
      </c>
      <c r="HS261" s="51">
        <f t="shared" si="3723"/>
        <v>109200</v>
      </c>
      <c r="HT261" s="51">
        <f t="shared" si="3724"/>
        <v>205653.42</v>
      </c>
      <c r="HU261" s="51">
        <f t="shared" si="3725"/>
        <v>120780</v>
      </c>
      <c r="HV261" s="51">
        <f t="shared" si="3726"/>
        <v>116735</v>
      </c>
      <c r="HW261" s="51">
        <f t="shared" si="3727"/>
        <v>157790</v>
      </c>
      <c r="HX261" s="51">
        <f t="shared" si="3728"/>
        <v>130413</v>
      </c>
      <c r="HY261" s="51">
        <f t="shared" si="3729"/>
        <v>116521</v>
      </c>
      <c r="HZ261" s="51">
        <f t="shared" si="3730"/>
        <v>115285</v>
      </c>
      <c r="IA261" s="51">
        <f t="shared" si="3731"/>
        <v>182045</v>
      </c>
      <c r="IB261" s="51">
        <f t="shared" si="3732"/>
        <v>144899</v>
      </c>
      <c r="IC261" s="51">
        <f t="shared" si="3733"/>
        <v>203169</v>
      </c>
      <c r="ID261" s="51">
        <f t="shared" si="3734"/>
        <v>137344</v>
      </c>
      <c r="IE261" s="51">
        <f t="shared" si="3735"/>
        <v>123552.3161</v>
      </c>
      <c r="IF261" s="51">
        <f t="shared" si="3736"/>
        <v>162997.78160000002</v>
      </c>
      <c r="IG261" s="51">
        <f t="shared" si="3737"/>
        <v>156028.89000000001</v>
      </c>
      <c r="IH261" s="51">
        <f t="shared" si="3738"/>
        <v>198562.70300000001</v>
      </c>
      <c r="II261" s="51">
        <f t="shared" si="3739"/>
        <v>219222.80300000001</v>
      </c>
      <c r="IJ261" s="51">
        <f t="shared" si="3740"/>
        <v>160744.79880000002</v>
      </c>
      <c r="IK261" s="51">
        <f t="shared" si="3741"/>
        <v>139205.18000000002</v>
      </c>
      <c r="IL261" s="51">
        <f t="shared" si="3742"/>
        <v>156775</v>
      </c>
      <c r="IM261" s="51">
        <f t="shared" si="3743"/>
        <v>211263.25000000003</v>
      </c>
      <c r="IN261" s="51">
        <f t="shared" si="3744"/>
        <v>173751.39</v>
      </c>
      <c r="IO261" s="51">
        <f t="shared" si="3745"/>
        <v>249767</v>
      </c>
      <c r="IP261" s="51">
        <f t="shared" si="3746"/>
        <v>145980</v>
      </c>
      <c r="IQ261" s="51">
        <f t="shared" si="3865"/>
        <v>129437</v>
      </c>
      <c r="IR261" s="51">
        <f t="shared" si="3866"/>
        <v>168819</v>
      </c>
      <c r="IS261" s="51">
        <f t="shared" si="3747"/>
        <v>152503</v>
      </c>
      <c r="IT261" s="51">
        <f t="shared" si="3748"/>
        <v>177387</v>
      </c>
      <c r="IU261" s="51">
        <f t="shared" si="3721"/>
        <v>230398</v>
      </c>
      <c r="IV261" s="51">
        <f t="shared" si="3722"/>
        <v>175345</v>
      </c>
      <c r="IW261" s="51">
        <f t="shared" si="3655"/>
        <v>188228</v>
      </c>
      <c r="IX261" s="25">
        <f t="shared" si="3623"/>
        <v>146510</v>
      </c>
      <c r="IY261" s="25">
        <f t="shared" si="3751"/>
        <v>160357</v>
      </c>
      <c r="IZ261" s="25">
        <f t="shared" si="3752"/>
        <v>189451</v>
      </c>
      <c r="JA261" s="25">
        <f t="shared" si="3753"/>
        <v>281565</v>
      </c>
      <c r="JB261" s="25">
        <f t="shared" si="3656"/>
        <v>153567</v>
      </c>
      <c r="JC261" s="25">
        <f t="shared" si="3657"/>
        <v>149436</v>
      </c>
      <c r="JD261" s="25">
        <f t="shared" si="3035"/>
        <v>165889</v>
      </c>
      <c r="JE261" s="25">
        <f t="shared" si="3036"/>
        <v>186662</v>
      </c>
      <c r="JF261" s="25">
        <f t="shared" si="3756"/>
        <v>207993</v>
      </c>
      <c r="JG261" s="25">
        <f t="shared" si="3757"/>
        <v>235550</v>
      </c>
      <c r="JH261" s="25">
        <f t="shared" si="3754"/>
        <v>193902</v>
      </c>
      <c r="JI261" s="25">
        <f t="shared" si="3755"/>
        <v>174850</v>
      </c>
      <c r="JJ261" s="25">
        <f t="shared" si="3966"/>
        <v>166509</v>
      </c>
      <c r="JK261" s="25">
        <f t="shared" si="3967"/>
        <v>236586</v>
      </c>
      <c r="JL261" s="25">
        <f t="shared" si="3584"/>
        <v>164364</v>
      </c>
      <c r="JM261" s="25">
        <f t="shared" si="3585"/>
        <v>255504</v>
      </c>
      <c r="JN261" s="25">
        <f t="shared" si="3459"/>
        <v>146510</v>
      </c>
      <c r="JO261" s="25">
        <f t="shared" si="3460"/>
        <v>146510</v>
      </c>
      <c r="JP261" s="25">
        <f t="shared" si="3823"/>
        <v>146510</v>
      </c>
      <c r="JQ261" s="25">
        <f t="shared" si="3824"/>
        <v>164967</v>
      </c>
      <c r="JR261" s="25">
        <f t="shared" si="3825"/>
        <v>204354</v>
      </c>
      <c r="JS261" s="28">
        <f t="shared" si="3970"/>
        <v>165585.25</v>
      </c>
      <c r="JT261" s="30">
        <f t="shared" si="3587"/>
        <v>120</v>
      </c>
      <c r="JU261" s="30">
        <f t="shared" si="3588"/>
        <v>225.99276923076926</v>
      </c>
      <c r="JV261" s="30">
        <f t="shared" si="3589"/>
        <v>132.72527472527472</v>
      </c>
      <c r="JW261" s="30">
        <f t="shared" si="3590"/>
        <v>128.28021978021977</v>
      </c>
      <c r="JX261" s="30">
        <f t="shared" si="3591"/>
        <v>173.39560439560441</v>
      </c>
      <c r="JY261" s="30">
        <f t="shared" si="3592"/>
        <v>143.310989010989</v>
      </c>
      <c r="JZ261" s="30">
        <f t="shared" si="3593"/>
        <v>128.04505494505494</v>
      </c>
      <c r="KA261" s="30">
        <f t="shared" si="3594"/>
        <v>126.68681318681318</v>
      </c>
      <c r="KB261" s="30">
        <f t="shared" si="3595"/>
        <v>200.04945054945054</v>
      </c>
      <c r="KC261" s="30">
        <f t="shared" si="3596"/>
        <v>159.22967032967034</v>
      </c>
      <c r="KD261" s="30">
        <f t="shared" si="3597"/>
        <v>223.26263736263735</v>
      </c>
      <c r="KE261" s="30">
        <f t="shared" si="3598"/>
        <v>150.92747252747253</v>
      </c>
      <c r="KF261" s="30">
        <f t="shared" si="3599"/>
        <v>135.77177593406594</v>
      </c>
      <c r="KG261" s="30">
        <f t="shared" si="3600"/>
        <v>179.11844131868133</v>
      </c>
      <c r="KH261" s="30">
        <f t="shared" si="3601"/>
        <v>171.46031868131871</v>
      </c>
      <c r="KI261" s="30">
        <f t="shared" si="3602"/>
        <v>218.20077252747254</v>
      </c>
      <c r="KJ261" s="30">
        <f t="shared" si="3603"/>
        <v>240.90417912087915</v>
      </c>
      <c r="KK261" s="30">
        <f t="shared" si="3604"/>
        <v>176.64263604395606</v>
      </c>
      <c r="KL261" s="30">
        <f t="shared" si="3605"/>
        <v>152.97272527472529</v>
      </c>
      <c r="KM261" s="30">
        <f t="shared" si="3606"/>
        <v>172.28021978021977</v>
      </c>
      <c r="KN261" s="30">
        <f t="shared" si="3607"/>
        <v>232.15741758241762</v>
      </c>
      <c r="KO261" s="30">
        <f t="shared" si="3608"/>
        <v>190.93559340659343</v>
      </c>
      <c r="KP261" s="30">
        <f t="shared" si="3609"/>
        <v>274.46923076923076</v>
      </c>
      <c r="KQ261" s="30">
        <f t="shared" si="3610"/>
        <v>160.41758241758242</v>
      </c>
      <c r="KR261" s="30">
        <f t="shared" si="3611"/>
        <v>142.23846153846154</v>
      </c>
      <c r="KS261" s="30">
        <f t="shared" si="3612"/>
        <v>185.51538461538462</v>
      </c>
      <c r="KT261" s="30">
        <f t="shared" si="3613"/>
        <v>167.58571428571429</v>
      </c>
      <c r="KU261" s="30">
        <f t="shared" si="3614"/>
        <v>194.93076923076924</v>
      </c>
      <c r="KV261" s="30">
        <f t="shared" si="3615"/>
        <v>253.1846153846154</v>
      </c>
      <c r="KW261" s="30">
        <f t="shared" si="3616"/>
        <v>192.6868131868132</v>
      </c>
      <c r="KX261" s="30">
        <f t="shared" si="3617"/>
        <v>206.84395604395604</v>
      </c>
      <c r="KY261" s="30">
        <f t="shared" si="3618"/>
        <v>161</v>
      </c>
      <c r="KZ261" s="30">
        <f t="shared" si="3619"/>
        <v>176.21648351648352</v>
      </c>
      <c r="LA261" s="30">
        <f t="shared" si="3620"/>
        <v>208.18791208791208</v>
      </c>
      <c r="LB261" s="30">
        <f t="shared" si="3620"/>
        <v>309.41208791208788</v>
      </c>
      <c r="LC261" s="30">
        <f t="shared" si="3620"/>
        <v>168.75494505494507</v>
      </c>
      <c r="LD261" s="30">
        <f t="shared" si="3620"/>
        <v>164.21538461538461</v>
      </c>
      <c r="LE261" s="30">
        <f t="shared" si="3749"/>
        <v>182.29560439560439</v>
      </c>
      <c r="LF261" s="30">
        <f t="shared" si="3749"/>
        <v>205.12307692307692</v>
      </c>
      <c r="LG261" s="30">
        <f t="shared" si="3749"/>
        <v>228.56373626373627</v>
      </c>
      <c r="LH261" s="30">
        <f t="shared" si="3749"/>
        <v>258.84615384615387</v>
      </c>
      <c r="LI261" s="30">
        <f t="shared" si="3749"/>
        <v>213.07912087912089</v>
      </c>
      <c r="LJ261" s="30">
        <f t="shared" si="3940"/>
        <v>192.14285714285714</v>
      </c>
      <c r="LK261" s="30">
        <f t="shared" si="3940"/>
        <v>182.97692307692307</v>
      </c>
      <c r="LL261" s="30">
        <f t="shared" si="3940"/>
        <v>259.98461538461538</v>
      </c>
      <c r="LM261" s="30">
        <f t="shared" si="3940"/>
        <v>180.61978021978021</v>
      </c>
      <c r="LN261" s="30">
        <f t="shared" si="3940"/>
        <v>280.77362637362637</v>
      </c>
      <c r="LO261" s="30">
        <f t="shared" si="3940"/>
        <v>161</v>
      </c>
      <c r="LP261" s="30">
        <f t="shared" si="3940"/>
        <v>161</v>
      </c>
      <c r="LQ261" s="30">
        <f t="shared" si="3940"/>
        <v>161</v>
      </c>
      <c r="LR261" s="30">
        <f t="shared" si="3941"/>
        <v>181.28241758241759</v>
      </c>
      <c r="LS261" s="30">
        <f t="shared" si="3941"/>
        <v>224.56483516483516</v>
      </c>
      <c r="LT261" s="69">
        <f t="shared" si="3971"/>
        <v>181.96181318681317</v>
      </c>
      <c r="LU261" s="40">
        <f t="shared" si="3972"/>
        <v>161</v>
      </c>
      <c r="LV261" s="40">
        <f t="shared" si="3973"/>
        <v>63.564835164835166</v>
      </c>
    </row>
    <row r="262" spans="1:334" x14ac:dyDescent="0.25">
      <c r="A262" s="21">
        <f t="shared" ref="A262:A325" si="3974">+A261+1</f>
        <v>261</v>
      </c>
      <c r="B262" s="22" t="s">
        <v>150</v>
      </c>
      <c r="C262" s="21" t="s">
        <v>669</v>
      </c>
      <c r="D262" s="22" t="s">
        <v>7</v>
      </c>
      <c r="E262" s="23" t="s">
        <v>969</v>
      </c>
      <c r="F262" s="21" t="s">
        <v>1067</v>
      </c>
      <c r="G262" s="23" t="s">
        <v>266</v>
      </c>
      <c r="H262" s="24" t="s">
        <v>295</v>
      </c>
      <c r="I262" s="21" t="s">
        <v>196</v>
      </c>
      <c r="J262" s="94">
        <v>41297</v>
      </c>
      <c r="K262" s="94">
        <v>43091</v>
      </c>
      <c r="L262" s="21" t="s">
        <v>275</v>
      </c>
      <c r="M262" s="51">
        <v>1200</v>
      </c>
      <c r="N262" s="51">
        <v>2004</v>
      </c>
      <c r="O262" s="26">
        <v>4.4999999999999998E-2</v>
      </c>
      <c r="P262" s="52">
        <v>385666.9</v>
      </c>
      <c r="Q262" s="52">
        <v>2288484.23</v>
      </c>
      <c r="R262" s="52">
        <v>3763799.8799999994</v>
      </c>
      <c r="S262" s="52">
        <v>4275011.8199999994</v>
      </c>
      <c r="T262" s="51">
        <v>5013092.8100000015</v>
      </c>
      <c r="U262" s="51">
        <v>7282830.8299999982</v>
      </c>
      <c r="V262" s="51">
        <v>4913465.620000001</v>
      </c>
      <c r="W262" s="51">
        <v>4513019</v>
      </c>
      <c r="X262" s="51">
        <v>6076683</v>
      </c>
      <c r="Y262" s="51">
        <v>5866795</v>
      </c>
      <c r="Z262" s="51">
        <v>4931912.67</v>
      </c>
      <c r="AA262" s="51">
        <v>6100000</v>
      </c>
      <c r="AB262" s="51">
        <v>6404942</v>
      </c>
      <c r="AC262" s="51">
        <v>7904005.1200000001</v>
      </c>
      <c r="AD262" s="51">
        <v>7264396</v>
      </c>
      <c r="AE262" s="51">
        <v>7294520.7199999997</v>
      </c>
      <c r="AF262" s="51">
        <v>7683939</v>
      </c>
      <c r="AG262" s="51">
        <v>5986852</v>
      </c>
      <c r="AH262" s="51">
        <v>7333568.0199999996</v>
      </c>
      <c r="AI262" s="51">
        <v>7075878</v>
      </c>
      <c r="AJ262" s="51">
        <v>7662271.7199999997</v>
      </c>
      <c r="AK262" s="51">
        <v>7941769</v>
      </c>
      <c r="AL262" s="51">
        <v>6822101.75</v>
      </c>
      <c r="AM262" s="51">
        <v>7685326.2800000003</v>
      </c>
      <c r="AN262" s="51">
        <v>8316079.8700000001</v>
      </c>
      <c r="AO262" s="51">
        <v>9544625.9000000004</v>
      </c>
      <c r="AP262" s="51">
        <v>8553533.9285714272</v>
      </c>
      <c r="AQ262" s="51">
        <v>8554262</v>
      </c>
      <c r="AR262" s="51">
        <v>8490086.4299999997</v>
      </c>
      <c r="AS262" s="51">
        <v>8149966</v>
      </c>
      <c r="AT262" s="51">
        <v>7872548</v>
      </c>
      <c r="AU262" s="25">
        <v>7734617.4140957771</v>
      </c>
      <c r="AV262" s="25">
        <v>6560570</v>
      </c>
      <c r="AW262" s="25">
        <v>8538793.8000000007</v>
      </c>
      <c r="AX262" s="25">
        <v>7297996</v>
      </c>
      <c r="AY262" s="25">
        <v>7853816</v>
      </c>
      <c r="AZ262" s="25">
        <v>9070144</v>
      </c>
      <c r="BA262" s="25">
        <v>8633320.2185055912</v>
      </c>
      <c r="BB262" s="25">
        <v>8123086</v>
      </c>
      <c r="BC262" s="25">
        <v>9580412.8499999996</v>
      </c>
      <c r="BD262" s="75">
        <v>8430038.5600000005</v>
      </c>
      <c r="BE262" s="75">
        <v>7999008.8099999996</v>
      </c>
      <c r="BF262" s="75">
        <v>9076611.9600000009</v>
      </c>
      <c r="BG262" s="75">
        <v>7340531.8700000001</v>
      </c>
      <c r="BH262" s="75">
        <v>8686693.7799999993</v>
      </c>
      <c r="BI262" s="75">
        <v>8345932</v>
      </c>
      <c r="BJ262" s="75">
        <v>7033569</v>
      </c>
      <c r="BK262" s="75">
        <v>7894770.0300000003</v>
      </c>
      <c r="BL262" s="75">
        <v>9796302.5700000003</v>
      </c>
      <c r="BM262" s="75">
        <v>9155899.2599999998</v>
      </c>
      <c r="BN262" s="75">
        <v>8336067.0300000003</v>
      </c>
      <c r="BO262" s="75">
        <v>7537801</v>
      </c>
      <c r="BP262" s="28">
        <f t="shared" si="3968"/>
        <v>8706517.4649999999</v>
      </c>
      <c r="BQ262" s="29">
        <f t="shared" si="3687"/>
        <v>321.38908333333336</v>
      </c>
      <c r="BR262" s="29">
        <f t="shared" si="3688"/>
        <v>1907.0701916666667</v>
      </c>
      <c r="BS262" s="29">
        <f t="shared" si="3689"/>
        <v>3136.4998999999993</v>
      </c>
      <c r="BT262" s="29">
        <f t="shared" si="3690"/>
        <v>3562.5098499999995</v>
      </c>
      <c r="BU262" s="29">
        <f t="shared" si="3691"/>
        <v>4177.577341666668</v>
      </c>
      <c r="BV262" s="29">
        <f t="shared" si="3692"/>
        <v>6069.0256916666649</v>
      </c>
      <c r="BW262" s="29">
        <f t="shared" si="3693"/>
        <v>4094.5546833333342</v>
      </c>
      <c r="BX262" s="29">
        <f t="shared" si="3694"/>
        <v>3760.8491666666669</v>
      </c>
      <c r="BY262" s="29">
        <f t="shared" si="3695"/>
        <v>5063.9025000000001</v>
      </c>
      <c r="BZ262" s="29">
        <f t="shared" si="3696"/>
        <v>4888.9958333333334</v>
      </c>
      <c r="CA262" s="29">
        <f t="shared" si="3697"/>
        <v>4109.9272250000004</v>
      </c>
      <c r="CB262" s="29">
        <f t="shared" si="3698"/>
        <v>5083.333333333333</v>
      </c>
      <c r="CC262" s="29">
        <f t="shared" si="3699"/>
        <v>5337.4516666666668</v>
      </c>
      <c r="CD262" s="29">
        <f t="shared" si="3700"/>
        <v>6586.6709333333338</v>
      </c>
      <c r="CE262" s="29">
        <f t="shared" si="3701"/>
        <v>6053.663333333333</v>
      </c>
      <c r="CF262" s="29">
        <f t="shared" si="3702"/>
        <v>6078.7672666666667</v>
      </c>
      <c r="CG262" s="29">
        <f t="shared" si="3703"/>
        <v>6403.2825000000003</v>
      </c>
      <c r="CH262" s="29">
        <f t="shared" si="3704"/>
        <v>4989.0433333333331</v>
      </c>
      <c r="CI262" s="29">
        <f t="shared" si="3705"/>
        <v>6111.3066833333332</v>
      </c>
      <c r="CJ262" s="29">
        <f t="shared" si="3706"/>
        <v>5896.5649999999996</v>
      </c>
      <c r="CK262" s="29">
        <f t="shared" si="3707"/>
        <v>6385.2264333333333</v>
      </c>
      <c r="CL262" s="29">
        <f t="shared" si="3708"/>
        <v>6618.1408333333329</v>
      </c>
      <c r="CM262" s="29">
        <f t="shared" si="3709"/>
        <v>5685.0847916666671</v>
      </c>
      <c r="CN262" s="29">
        <f t="shared" si="3710"/>
        <v>6404.4385666666667</v>
      </c>
      <c r="CO262" s="29">
        <f t="shared" si="3711"/>
        <v>6930.066558333333</v>
      </c>
      <c r="CP262" s="29">
        <f t="shared" si="3712"/>
        <v>7953.8549166666671</v>
      </c>
      <c r="CQ262" s="29">
        <f t="shared" si="3713"/>
        <v>7127.944940476189</v>
      </c>
      <c r="CR262" s="29">
        <f t="shared" si="3939"/>
        <v>7128.5516666666663</v>
      </c>
      <c r="CS262" s="29">
        <f t="shared" si="3939"/>
        <v>7075.0720249999995</v>
      </c>
      <c r="CT262" s="29">
        <f t="shared" si="3939"/>
        <v>6791.6383333333333</v>
      </c>
      <c r="CU262" s="29">
        <f t="shared" si="3939"/>
        <v>6560.4566666666669</v>
      </c>
      <c r="CV262" s="29">
        <f t="shared" si="3939"/>
        <v>6445.5145117464808</v>
      </c>
      <c r="CW262" s="29">
        <f t="shared" si="3939"/>
        <v>5467.1416666666664</v>
      </c>
      <c r="CX262" s="29">
        <f t="shared" si="3938"/>
        <v>7115.6615000000011</v>
      </c>
      <c r="CY262" s="29">
        <f t="shared" si="3938"/>
        <v>6081.663333333333</v>
      </c>
      <c r="CZ262" s="29">
        <f t="shared" si="3938"/>
        <v>6544.8466666666664</v>
      </c>
      <c r="DA262" s="29">
        <f t="shared" si="3938"/>
        <v>7558.4533333333329</v>
      </c>
      <c r="DB262" s="29">
        <f t="shared" si="3938"/>
        <v>7194.4335154213259</v>
      </c>
      <c r="DC262" s="29">
        <f t="shared" si="3938"/>
        <v>6769.2383333333337</v>
      </c>
      <c r="DD262" s="29">
        <f t="shared" si="3938"/>
        <v>7983.6773749999993</v>
      </c>
      <c r="DE262" s="29">
        <f t="shared" si="3714"/>
        <v>7025.0321333333341</v>
      </c>
      <c r="DF262" s="29">
        <f t="shared" si="3715"/>
        <v>6665.8406749999995</v>
      </c>
      <c r="DG262" s="29">
        <f t="shared" si="3716"/>
        <v>7563.8433000000005</v>
      </c>
      <c r="DH262" s="29">
        <f t="shared" si="3717"/>
        <v>6117.109891666667</v>
      </c>
      <c r="DI262" s="29">
        <f t="shared" si="3718"/>
        <v>7238.9114833333324</v>
      </c>
      <c r="DJ262" s="29">
        <f t="shared" si="3719"/>
        <v>6954.9433333333336</v>
      </c>
      <c r="DK262" s="29">
        <f t="shared" si="3719"/>
        <v>5861.3074999999999</v>
      </c>
      <c r="DL262" s="29">
        <f t="shared" si="3719"/>
        <v>6578.9750250000006</v>
      </c>
      <c r="DM262" s="29">
        <f t="shared" si="3719"/>
        <v>8163.5854749999999</v>
      </c>
      <c r="DN262" s="29">
        <f t="shared" si="3864"/>
        <v>7629.9160499999998</v>
      </c>
      <c r="DO262" s="29">
        <f t="shared" si="3864"/>
        <v>6946.7225250000001</v>
      </c>
      <c r="DP262" s="29">
        <f t="shared" si="3864"/>
        <v>6281.5008333333335</v>
      </c>
      <c r="DQ262" s="105">
        <f t="shared" si="3720"/>
        <v>7255.4312208333331</v>
      </c>
      <c r="DR262" s="51">
        <v>210420</v>
      </c>
      <c r="DS262" s="51">
        <v>210420</v>
      </c>
      <c r="DT262" s="51">
        <v>210420</v>
      </c>
      <c r="DU262" s="51">
        <v>210420</v>
      </c>
      <c r="DV262" s="51">
        <v>210420</v>
      </c>
      <c r="DW262" s="51">
        <v>210420</v>
      </c>
      <c r="DX262" s="51">
        <v>210420</v>
      </c>
      <c r="DY262" s="51">
        <v>210420</v>
      </c>
      <c r="DZ262" s="51">
        <v>213092</v>
      </c>
      <c r="EA262" s="51">
        <v>220440</v>
      </c>
      <c r="EB262" s="51">
        <v>220440</v>
      </c>
      <c r="EC262" s="51">
        <v>220440</v>
      </c>
      <c r="ED262" s="51">
        <v>220440</v>
      </c>
      <c r="EE262" s="51">
        <v>220440</v>
      </c>
      <c r="EF262" s="51">
        <v>220440</v>
      </c>
      <c r="EG262" s="51">
        <v>220440</v>
      </c>
      <c r="EH262" s="51">
        <v>220440</v>
      </c>
      <c r="EI262" s="51">
        <v>220440</v>
      </c>
      <c r="EJ262" s="51">
        <v>220440</v>
      </c>
      <c r="EK262" s="51">
        <v>223112</v>
      </c>
      <c r="EL262" s="51">
        <v>230460</v>
      </c>
      <c r="EM262" s="51">
        <v>230460</v>
      </c>
      <c r="EN262" s="51">
        <v>230460</v>
      </c>
      <c r="EO262" s="51">
        <v>230460</v>
      </c>
      <c r="EP262" s="25">
        <v>230460</v>
      </c>
      <c r="EQ262" s="25">
        <v>230460</v>
      </c>
      <c r="ER262" s="25">
        <v>230460</v>
      </c>
      <c r="ES262" s="25">
        <v>230460</v>
      </c>
      <c r="ET262" s="25">
        <v>230460</v>
      </c>
      <c r="EU262" s="25">
        <v>230460</v>
      </c>
      <c r="EV262" s="25">
        <v>239545</v>
      </c>
      <c r="EW262" s="25">
        <v>264528</v>
      </c>
      <c r="EX262" s="25">
        <v>264528</v>
      </c>
      <c r="EY262" s="25">
        <v>264528</v>
      </c>
      <c r="EZ262" s="25">
        <v>264528</v>
      </c>
      <c r="FA262" s="25">
        <v>264528</v>
      </c>
      <c r="FB262" s="25">
        <v>264528</v>
      </c>
      <c r="FC262" s="25">
        <v>264528</v>
      </c>
      <c r="FD262" s="25">
        <v>264528</v>
      </c>
      <c r="FE262" s="25">
        <v>264528</v>
      </c>
      <c r="FF262" s="25">
        <v>264528</v>
      </c>
      <c r="FG262" s="25">
        <v>264528</v>
      </c>
      <c r="FH262" s="25">
        <v>264528</v>
      </c>
      <c r="FI262" s="25">
        <v>264528</v>
      </c>
      <c r="FJ262" s="25">
        <v>264528</v>
      </c>
      <c r="FK262" s="25">
        <v>264528</v>
      </c>
      <c r="FL262" s="25">
        <v>264528</v>
      </c>
      <c r="FM262" s="25">
        <v>264528</v>
      </c>
      <c r="FN262" s="25">
        <v>264528</v>
      </c>
      <c r="FO262" s="25">
        <v>264528</v>
      </c>
      <c r="FP262" s="25">
        <v>264528</v>
      </c>
      <c r="FQ262" s="75">
        <v>264528</v>
      </c>
      <c r="FR262" s="28">
        <f t="shared" si="3969"/>
        <v>264528</v>
      </c>
      <c r="FS262" s="51">
        <v>0</v>
      </c>
      <c r="FT262" s="51">
        <v>0</v>
      </c>
      <c r="FU262" s="51">
        <v>17537</v>
      </c>
      <c r="FV262" s="51">
        <v>0</v>
      </c>
      <c r="FW262" s="51">
        <v>15129</v>
      </c>
      <c r="FX262" s="51">
        <v>7498</v>
      </c>
      <c r="FY262" s="51">
        <v>10629</v>
      </c>
      <c r="FZ262" s="51">
        <v>0</v>
      </c>
      <c r="GA262" s="51">
        <v>60359</v>
      </c>
      <c r="GB262" s="51">
        <v>13407</v>
      </c>
      <c r="GC262" s="51">
        <v>1496</v>
      </c>
      <c r="GD262" s="51">
        <v>54435</v>
      </c>
      <c r="GE262" s="51">
        <v>67782.390000000014</v>
      </c>
      <c r="GF262" s="51">
        <v>135240.2304</v>
      </c>
      <c r="GG262" s="51">
        <v>106457.82</v>
      </c>
      <c r="GH262" s="51">
        <v>107813.43239999999</v>
      </c>
      <c r="GI262" s="51">
        <v>126441.14954999997</v>
      </c>
      <c r="GJ262" s="51">
        <v>56226.178949999972</v>
      </c>
      <c r="GK262" s="51">
        <v>109570.56089999998</v>
      </c>
      <c r="GL262" s="51">
        <v>95303</v>
      </c>
      <c r="GM262" s="51">
        <v>114342.22739999997</v>
      </c>
      <c r="GN262" s="51">
        <v>126919.60499999998</v>
      </c>
      <c r="GO262" s="51">
        <v>76527</v>
      </c>
      <c r="GP262" s="51">
        <v>115380</v>
      </c>
      <c r="GQ262" s="51">
        <v>125764</v>
      </c>
      <c r="GR262" s="25">
        <v>199048</v>
      </c>
      <c r="GS262" s="25">
        <v>111014</v>
      </c>
      <c r="GT262" s="25">
        <v>154482</v>
      </c>
      <c r="GU262" s="25">
        <v>151594</v>
      </c>
      <c r="GV262" s="25">
        <v>136288</v>
      </c>
      <c r="GW262" s="25">
        <v>114720</v>
      </c>
      <c r="GX262" s="25">
        <v>48422</v>
      </c>
      <c r="GY262" s="25">
        <v>30698</v>
      </c>
      <c r="GZ262" s="25">
        <v>119718</v>
      </c>
      <c r="HA262" s="25">
        <v>63882</v>
      </c>
      <c r="HB262" s="25">
        <v>88894</v>
      </c>
      <c r="HC262" s="25">
        <v>143628</v>
      </c>
      <c r="HD262" s="25">
        <v>112793</v>
      </c>
      <c r="HE262" s="25">
        <v>101011</v>
      </c>
      <c r="HF262" s="25">
        <v>166591</v>
      </c>
      <c r="HG262" s="75">
        <v>114824</v>
      </c>
      <c r="HH262" s="75">
        <v>95427</v>
      </c>
      <c r="HI262" s="75">
        <v>143922</v>
      </c>
      <c r="HJ262" s="75">
        <v>65796</v>
      </c>
      <c r="HK262" s="75">
        <v>126373</v>
      </c>
      <c r="HL262" s="75">
        <v>111046</v>
      </c>
      <c r="HM262" s="75">
        <v>51983</v>
      </c>
      <c r="HN262" s="75">
        <v>90736</v>
      </c>
      <c r="HO262" s="75">
        <v>176301.85499999998</v>
      </c>
      <c r="HP262" s="75">
        <v>147487</v>
      </c>
      <c r="HQ262" s="75">
        <v>110595</v>
      </c>
      <c r="HR262" s="75">
        <v>71663</v>
      </c>
      <c r="HS262" s="51">
        <f t="shared" si="3723"/>
        <v>210420</v>
      </c>
      <c r="HT262" s="51">
        <f t="shared" si="3724"/>
        <v>210420</v>
      </c>
      <c r="HU262" s="51">
        <f t="shared" si="3725"/>
        <v>227957</v>
      </c>
      <c r="HV262" s="51">
        <f t="shared" si="3726"/>
        <v>210420</v>
      </c>
      <c r="HW262" s="51">
        <f t="shared" si="3727"/>
        <v>225549</v>
      </c>
      <c r="HX262" s="51">
        <f t="shared" si="3728"/>
        <v>217918</v>
      </c>
      <c r="HY262" s="51">
        <f t="shared" si="3729"/>
        <v>221049</v>
      </c>
      <c r="HZ262" s="51">
        <f t="shared" si="3730"/>
        <v>210420</v>
      </c>
      <c r="IA262" s="51">
        <f t="shared" si="3731"/>
        <v>273451</v>
      </c>
      <c r="IB262" s="51">
        <f t="shared" si="3732"/>
        <v>233847</v>
      </c>
      <c r="IC262" s="51">
        <f t="shared" si="3733"/>
        <v>221936</v>
      </c>
      <c r="ID262" s="51">
        <f t="shared" si="3734"/>
        <v>274875</v>
      </c>
      <c r="IE262" s="51">
        <f t="shared" si="3735"/>
        <v>288222.39</v>
      </c>
      <c r="IF262" s="51">
        <f t="shared" si="3736"/>
        <v>355680.2304</v>
      </c>
      <c r="IG262" s="51">
        <f t="shared" si="3737"/>
        <v>326897.82</v>
      </c>
      <c r="IH262" s="51">
        <f t="shared" si="3738"/>
        <v>328253.43239999999</v>
      </c>
      <c r="II262" s="51">
        <f t="shared" si="3739"/>
        <v>346881.14954999997</v>
      </c>
      <c r="IJ262" s="51">
        <f t="shared" si="3740"/>
        <v>276666.17894999997</v>
      </c>
      <c r="IK262" s="51">
        <f t="shared" si="3741"/>
        <v>330010.56089999998</v>
      </c>
      <c r="IL262" s="51">
        <f t="shared" si="3742"/>
        <v>318415</v>
      </c>
      <c r="IM262" s="51">
        <f t="shared" si="3743"/>
        <v>344802.22739999997</v>
      </c>
      <c r="IN262" s="51">
        <f t="shared" si="3744"/>
        <v>357379.60499999998</v>
      </c>
      <c r="IO262" s="51">
        <f t="shared" si="3745"/>
        <v>306987</v>
      </c>
      <c r="IP262" s="51">
        <f t="shared" si="3746"/>
        <v>345840</v>
      </c>
      <c r="IQ262" s="51">
        <f t="shared" si="3865"/>
        <v>356224</v>
      </c>
      <c r="IR262" s="51">
        <f t="shared" si="3866"/>
        <v>429508</v>
      </c>
      <c r="IS262" s="51">
        <f t="shared" si="3747"/>
        <v>341474</v>
      </c>
      <c r="IT262" s="51">
        <f t="shared" si="3748"/>
        <v>384942</v>
      </c>
      <c r="IU262" s="51">
        <f t="shared" si="3721"/>
        <v>382054</v>
      </c>
      <c r="IV262" s="51">
        <f t="shared" si="3722"/>
        <v>366748</v>
      </c>
      <c r="IW262" s="51">
        <f t="shared" si="3655"/>
        <v>354265</v>
      </c>
      <c r="IX262" s="25">
        <f t="shared" si="3623"/>
        <v>312950</v>
      </c>
      <c r="IY262" s="25">
        <f t="shared" si="3751"/>
        <v>295226</v>
      </c>
      <c r="IZ262" s="25">
        <f t="shared" si="3752"/>
        <v>384246</v>
      </c>
      <c r="JA262" s="25">
        <f t="shared" si="3753"/>
        <v>328410</v>
      </c>
      <c r="JB262" s="25">
        <f t="shared" si="3656"/>
        <v>353422</v>
      </c>
      <c r="JC262" s="25">
        <f t="shared" si="3657"/>
        <v>408156</v>
      </c>
      <c r="JD262" s="25">
        <f t="shared" si="3035"/>
        <v>377321</v>
      </c>
      <c r="JE262" s="25">
        <f t="shared" si="3036"/>
        <v>365539</v>
      </c>
      <c r="JF262" s="25">
        <f t="shared" si="3756"/>
        <v>431119</v>
      </c>
      <c r="JG262" s="25">
        <f t="shared" si="3757"/>
        <v>379352</v>
      </c>
      <c r="JH262" s="25">
        <f t="shared" si="3754"/>
        <v>359955</v>
      </c>
      <c r="JI262" s="25">
        <f t="shared" si="3755"/>
        <v>408450</v>
      </c>
      <c r="JJ262" s="25">
        <f t="shared" si="3966"/>
        <v>330324</v>
      </c>
      <c r="JK262" s="25">
        <f t="shared" si="3967"/>
        <v>390901</v>
      </c>
      <c r="JL262" s="25">
        <f t="shared" si="3584"/>
        <v>375574</v>
      </c>
      <c r="JM262" s="25">
        <f t="shared" si="3585"/>
        <v>316511</v>
      </c>
      <c r="JN262" s="25">
        <f t="shared" si="3459"/>
        <v>355264</v>
      </c>
      <c r="JO262" s="25">
        <f t="shared" si="3460"/>
        <v>440829.85499999998</v>
      </c>
      <c r="JP262" s="25">
        <f t="shared" si="3823"/>
        <v>412015</v>
      </c>
      <c r="JQ262" s="25">
        <f t="shared" si="3824"/>
        <v>375123</v>
      </c>
      <c r="JR262" s="25">
        <f t="shared" si="3825"/>
        <v>336191</v>
      </c>
      <c r="JS262" s="28">
        <f t="shared" si="3970"/>
        <v>391039.71375</v>
      </c>
      <c r="JT262" s="30">
        <f t="shared" si="3587"/>
        <v>105</v>
      </c>
      <c r="JU262" s="30">
        <f t="shared" si="3588"/>
        <v>105</v>
      </c>
      <c r="JV262" s="30">
        <f t="shared" si="3589"/>
        <v>113.75099800399201</v>
      </c>
      <c r="JW262" s="30">
        <f t="shared" si="3590"/>
        <v>105</v>
      </c>
      <c r="JX262" s="30">
        <f t="shared" si="3591"/>
        <v>112.54940119760479</v>
      </c>
      <c r="JY262" s="30">
        <f t="shared" si="3592"/>
        <v>108.74151696606786</v>
      </c>
      <c r="JZ262" s="30">
        <f t="shared" si="3593"/>
        <v>110.30389221556887</v>
      </c>
      <c r="KA262" s="30">
        <f t="shared" si="3594"/>
        <v>105</v>
      </c>
      <c r="KB262" s="30">
        <f t="shared" si="3595"/>
        <v>136.45259481037925</v>
      </c>
      <c r="KC262" s="30">
        <f t="shared" si="3596"/>
        <v>116.69011976047904</v>
      </c>
      <c r="KD262" s="30">
        <f t="shared" si="3597"/>
        <v>110.74650698602794</v>
      </c>
      <c r="KE262" s="30">
        <f t="shared" si="3598"/>
        <v>137.16317365269461</v>
      </c>
      <c r="KF262" s="30">
        <f t="shared" si="3599"/>
        <v>143.82354790419163</v>
      </c>
      <c r="KG262" s="30">
        <f t="shared" si="3600"/>
        <v>177.48514491017963</v>
      </c>
      <c r="KH262" s="30">
        <f t="shared" si="3601"/>
        <v>163.12266467065868</v>
      </c>
      <c r="KI262" s="30">
        <f t="shared" si="3602"/>
        <v>163.79911796407185</v>
      </c>
      <c r="KJ262" s="30">
        <f t="shared" si="3603"/>
        <v>173.09438600299399</v>
      </c>
      <c r="KK262" s="30">
        <f t="shared" si="3604"/>
        <v>138.05697552395208</v>
      </c>
      <c r="KL262" s="30">
        <f t="shared" si="3605"/>
        <v>164.67592859281436</v>
      </c>
      <c r="KM262" s="30">
        <f t="shared" si="3606"/>
        <v>158.88972055888223</v>
      </c>
      <c r="KN262" s="30">
        <f t="shared" si="3607"/>
        <v>172.05699970059879</v>
      </c>
      <c r="KO262" s="30">
        <f t="shared" si="3608"/>
        <v>178.33313622754491</v>
      </c>
      <c r="KP262" s="30">
        <f t="shared" si="3609"/>
        <v>153.18712574850301</v>
      </c>
      <c r="KQ262" s="30">
        <f t="shared" si="3610"/>
        <v>172.57485029940119</v>
      </c>
      <c r="KR262" s="30">
        <f t="shared" si="3611"/>
        <v>177.7564870259481</v>
      </c>
      <c r="KS262" s="30">
        <f t="shared" si="3612"/>
        <v>214.32534930139721</v>
      </c>
      <c r="KT262" s="30">
        <f t="shared" si="3613"/>
        <v>170.39620758483034</v>
      </c>
      <c r="KU262" s="30">
        <f t="shared" si="3614"/>
        <v>192.08682634730539</v>
      </c>
      <c r="KV262" s="30">
        <f t="shared" si="3615"/>
        <v>190.64570858283435</v>
      </c>
      <c r="KW262" s="30">
        <f t="shared" si="3616"/>
        <v>183.00798403193613</v>
      </c>
      <c r="KX262" s="30">
        <f t="shared" si="3617"/>
        <v>176.77894211576847</v>
      </c>
      <c r="KY262" s="30">
        <f t="shared" si="3618"/>
        <v>156.16267465069859</v>
      </c>
      <c r="KZ262" s="30">
        <f t="shared" si="3619"/>
        <v>147.31836327345309</v>
      </c>
      <c r="LA262" s="30">
        <f t="shared" si="3620"/>
        <v>191.73952095808383</v>
      </c>
      <c r="LB262" s="30">
        <f t="shared" si="3620"/>
        <v>163.87724550898204</v>
      </c>
      <c r="LC262" s="30">
        <f t="shared" si="3620"/>
        <v>176.35828343313372</v>
      </c>
      <c r="LD262" s="30">
        <f t="shared" si="3620"/>
        <v>203.67065868263472</v>
      </c>
      <c r="LE262" s="30">
        <f t="shared" si="3749"/>
        <v>188.28393213572855</v>
      </c>
      <c r="LF262" s="30">
        <f t="shared" si="3749"/>
        <v>182.40469061876249</v>
      </c>
      <c r="LG262" s="30">
        <f t="shared" si="3749"/>
        <v>215.12924151696606</v>
      </c>
      <c r="LH262" s="30">
        <f t="shared" si="3749"/>
        <v>189.29740518962075</v>
      </c>
      <c r="LI262" s="30">
        <f t="shared" si="3749"/>
        <v>179.6182634730539</v>
      </c>
      <c r="LJ262" s="30">
        <f t="shared" si="3940"/>
        <v>203.81736526946108</v>
      </c>
      <c r="LK262" s="30">
        <f t="shared" si="3940"/>
        <v>164.8323353293413</v>
      </c>
      <c r="LL262" s="30">
        <f t="shared" si="3940"/>
        <v>195.06037924151696</v>
      </c>
      <c r="LM262" s="30">
        <f t="shared" si="3940"/>
        <v>187.4121756487026</v>
      </c>
      <c r="LN262" s="30">
        <f t="shared" si="3940"/>
        <v>157.93962075848304</v>
      </c>
      <c r="LO262" s="30">
        <f t="shared" si="3940"/>
        <v>177.27744510978044</v>
      </c>
      <c r="LP262" s="30">
        <f t="shared" si="3940"/>
        <v>219.97497754491016</v>
      </c>
      <c r="LQ262" s="30">
        <f t="shared" si="3940"/>
        <v>205.59630738522955</v>
      </c>
      <c r="LR262" s="30">
        <f t="shared" si="3941"/>
        <v>187.18712574850301</v>
      </c>
      <c r="LS262" s="30">
        <f t="shared" si="3941"/>
        <v>167.75998003992015</v>
      </c>
      <c r="LT262" s="69">
        <f t="shared" si="3971"/>
        <v>195.12959767964071</v>
      </c>
      <c r="LU262" s="40">
        <f t="shared" si="3972"/>
        <v>132</v>
      </c>
      <c r="LV262" s="40">
        <f t="shared" si="3973"/>
        <v>35.759980039920158</v>
      </c>
    </row>
    <row r="263" spans="1:334" x14ac:dyDescent="0.25">
      <c r="A263" s="21">
        <f t="shared" si="3974"/>
        <v>262</v>
      </c>
      <c r="B263" s="22" t="s">
        <v>150</v>
      </c>
      <c r="C263" s="21" t="s">
        <v>670</v>
      </c>
      <c r="D263" s="22" t="s">
        <v>21</v>
      </c>
      <c r="E263" s="23" t="s">
        <v>970</v>
      </c>
      <c r="F263" s="21" t="s">
        <v>1068</v>
      </c>
      <c r="G263" s="23" t="s">
        <v>215</v>
      </c>
      <c r="H263" s="24" t="s">
        <v>21</v>
      </c>
      <c r="I263" s="21" t="s">
        <v>196</v>
      </c>
      <c r="J263" s="94">
        <v>41297</v>
      </c>
      <c r="K263" s="94">
        <v>43239</v>
      </c>
      <c r="L263" s="21" t="s">
        <v>275</v>
      </c>
      <c r="M263" s="51">
        <v>1115</v>
      </c>
      <c r="N263" s="51">
        <v>1862</v>
      </c>
      <c r="O263" s="26">
        <v>0.1</v>
      </c>
      <c r="P263" s="52">
        <v>604531</v>
      </c>
      <c r="Q263" s="52">
        <v>610238</v>
      </c>
      <c r="R263" s="52">
        <v>598723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562173</v>
      </c>
      <c r="Y263" s="51">
        <v>957732</v>
      </c>
      <c r="Z263" s="51">
        <v>710000</v>
      </c>
      <c r="AA263" s="51">
        <v>669673</v>
      </c>
      <c r="AB263" s="51">
        <v>711985</v>
      </c>
      <c r="AC263" s="51">
        <v>929536.75999999989</v>
      </c>
      <c r="AD263" s="51">
        <v>922414</v>
      </c>
      <c r="AE263" s="51">
        <v>985034.17999999993</v>
      </c>
      <c r="AF263" s="51">
        <v>955561.99</v>
      </c>
      <c r="AG263" s="51">
        <v>1033183.01</v>
      </c>
      <c r="AH263" s="51">
        <v>1305092.02</v>
      </c>
      <c r="AI263" s="51">
        <v>1304245</v>
      </c>
      <c r="AJ263" s="51">
        <v>1267334.3899999999</v>
      </c>
      <c r="AK263" s="51">
        <v>1312764</v>
      </c>
      <c r="AL263" s="51">
        <v>1010081.07</v>
      </c>
      <c r="AM263" s="51">
        <v>760757.98</v>
      </c>
      <c r="AN263" s="51">
        <v>916055.03</v>
      </c>
      <c r="AO263" s="51">
        <v>1258854.47</v>
      </c>
      <c r="AP263" s="51">
        <v>981021.99</v>
      </c>
      <c r="AQ263" s="51">
        <v>914559</v>
      </c>
      <c r="AR263" s="51">
        <v>767761.01</v>
      </c>
      <c r="AS263" s="51">
        <v>826922</v>
      </c>
      <c r="AT263" s="51">
        <v>851152.99</v>
      </c>
      <c r="AU263" s="25">
        <v>817595</v>
      </c>
      <c r="AV263" s="25">
        <v>638602</v>
      </c>
      <c r="AW263" s="25">
        <v>950882.1</v>
      </c>
      <c r="AX263" s="25">
        <v>833410.01</v>
      </c>
      <c r="AY263" s="25">
        <v>880289.1888</v>
      </c>
      <c r="AZ263" s="25">
        <v>799898.06</v>
      </c>
      <c r="BA263" s="25">
        <v>949966.99</v>
      </c>
      <c r="BB263" s="25">
        <v>879582.11</v>
      </c>
      <c r="BC263" s="25">
        <v>991241.05</v>
      </c>
      <c r="BD263" s="75">
        <v>724970</v>
      </c>
      <c r="BE263" s="75">
        <v>871632</v>
      </c>
      <c r="BF263" s="75">
        <v>736028</v>
      </c>
      <c r="BG263" s="75">
        <v>730009</v>
      </c>
      <c r="BH263" s="75">
        <v>832748</v>
      </c>
      <c r="BI263" s="75">
        <v>839298</v>
      </c>
      <c r="BJ263" s="75">
        <v>551348</v>
      </c>
      <c r="BK263" s="75">
        <v>489424</v>
      </c>
      <c r="BL263" s="75">
        <v>578264</v>
      </c>
      <c r="BM263" s="75">
        <v>573204</v>
      </c>
      <c r="BN263" s="75">
        <v>499140</v>
      </c>
      <c r="BO263" s="75">
        <v>0</v>
      </c>
      <c r="BP263" s="28">
        <f t="shared" si="3968"/>
        <v>550202.66666666663</v>
      </c>
      <c r="BQ263" s="29">
        <f t="shared" si="3687"/>
        <v>542.18026905829595</v>
      </c>
      <c r="BR263" s="29">
        <f t="shared" si="3688"/>
        <v>547.29865470852019</v>
      </c>
      <c r="BS263" s="29">
        <f t="shared" si="3689"/>
        <v>536.9713004484305</v>
      </c>
      <c r="BT263" s="29">
        <f t="shared" si="3690"/>
        <v>0</v>
      </c>
      <c r="BU263" s="29">
        <f t="shared" si="3691"/>
        <v>0</v>
      </c>
      <c r="BV263" s="29">
        <f t="shared" si="3692"/>
        <v>0</v>
      </c>
      <c r="BW263" s="29">
        <f t="shared" si="3693"/>
        <v>0</v>
      </c>
      <c r="BX263" s="29">
        <f t="shared" si="3694"/>
        <v>0</v>
      </c>
      <c r="BY263" s="29">
        <f t="shared" si="3695"/>
        <v>504.19103139013453</v>
      </c>
      <c r="BZ263" s="29">
        <f t="shared" si="3696"/>
        <v>858.95246636771299</v>
      </c>
      <c r="CA263" s="29">
        <f t="shared" si="3697"/>
        <v>636.77130044843045</v>
      </c>
      <c r="CB263" s="29">
        <f t="shared" si="3698"/>
        <v>600.60358744394614</v>
      </c>
      <c r="CC263" s="29">
        <f t="shared" si="3699"/>
        <v>638.55156950672642</v>
      </c>
      <c r="CD263" s="29">
        <f t="shared" si="3700"/>
        <v>833.66525560538105</v>
      </c>
      <c r="CE263" s="29">
        <f t="shared" si="3701"/>
        <v>827.27713004484303</v>
      </c>
      <c r="CF263" s="29">
        <f t="shared" si="3702"/>
        <v>883.43872645739907</v>
      </c>
      <c r="CG263" s="29">
        <f t="shared" si="3703"/>
        <v>857.00626905829597</v>
      </c>
      <c r="CH263" s="29">
        <f t="shared" si="3704"/>
        <v>926.62153363228697</v>
      </c>
      <c r="CI263" s="29">
        <f t="shared" si="3705"/>
        <v>1170.4861165919283</v>
      </c>
      <c r="CJ263" s="29">
        <f t="shared" si="3706"/>
        <v>1169.7264573991031</v>
      </c>
      <c r="CK263" s="29">
        <f t="shared" si="3707"/>
        <v>1136.6227713004484</v>
      </c>
      <c r="CL263" s="29">
        <f t="shared" si="3708"/>
        <v>1177.3668161434978</v>
      </c>
      <c r="CM263" s="29">
        <f t="shared" si="3709"/>
        <v>905.90230493273543</v>
      </c>
      <c r="CN263" s="29">
        <f t="shared" si="3710"/>
        <v>682.29415246636768</v>
      </c>
      <c r="CO263" s="29">
        <f t="shared" si="3711"/>
        <v>821.57401793721976</v>
      </c>
      <c r="CP263" s="29">
        <f t="shared" si="3712"/>
        <v>1129.017461883408</v>
      </c>
      <c r="CQ263" s="29">
        <f t="shared" si="3713"/>
        <v>879.84034977578472</v>
      </c>
      <c r="CR263" s="29">
        <f t="shared" si="3939"/>
        <v>820.23228699551566</v>
      </c>
      <c r="CS263" s="29">
        <f t="shared" si="3939"/>
        <v>688.57489686098654</v>
      </c>
      <c r="CT263" s="29">
        <f t="shared" si="3939"/>
        <v>741.63408071748881</v>
      </c>
      <c r="CU263" s="29">
        <f t="shared" si="3939"/>
        <v>763.36591031390128</v>
      </c>
      <c r="CV263" s="29">
        <f t="shared" si="3939"/>
        <v>733.2690582959641</v>
      </c>
      <c r="CW263" s="29">
        <f t="shared" si="3939"/>
        <v>572.73721973094166</v>
      </c>
      <c r="CX263" s="29">
        <f t="shared" si="3938"/>
        <v>852.80905829596406</v>
      </c>
      <c r="CY263" s="29">
        <f t="shared" si="3938"/>
        <v>747.45292376681618</v>
      </c>
      <c r="CZ263" s="29">
        <f t="shared" si="3938"/>
        <v>789.4970303139014</v>
      </c>
      <c r="DA263" s="29">
        <f t="shared" si="3938"/>
        <v>717.39736322869965</v>
      </c>
      <c r="DB263" s="29">
        <f t="shared" si="3938"/>
        <v>851.98833183856505</v>
      </c>
      <c r="DC263" s="29">
        <f t="shared" si="3938"/>
        <v>788.86287892376686</v>
      </c>
      <c r="DD263" s="29">
        <f t="shared" si="3938"/>
        <v>889.0054260089687</v>
      </c>
      <c r="DE263" s="29">
        <f t="shared" si="3714"/>
        <v>650.1973094170404</v>
      </c>
      <c r="DF263" s="29">
        <f t="shared" si="3715"/>
        <v>781.73273542600896</v>
      </c>
      <c r="DG263" s="29">
        <f t="shared" si="3716"/>
        <v>660.11479820627801</v>
      </c>
      <c r="DH263" s="29">
        <f t="shared" si="3717"/>
        <v>654.71659192825109</v>
      </c>
      <c r="DI263" s="29">
        <f t="shared" si="3718"/>
        <v>746.85919282511213</v>
      </c>
      <c r="DJ263" s="29">
        <f t="shared" si="3719"/>
        <v>752.73363228699554</v>
      </c>
      <c r="DK263" s="29">
        <f t="shared" si="3719"/>
        <v>494.48251121076231</v>
      </c>
      <c r="DL263" s="29">
        <f t="shared" si="3719"/>
        <v>438.94529147982064</v>
      </c>
      <c r="DM263" s="29">
        <f t="shared" si="3719"/>
        <v>518.62242152466365</v>
      </c>
      <c r="DN263" s="29">
        <f t="shared" si="3864"/>
        <v>514.08430493273545</v>
      </c>
      <c r="DO263" s="29">
        <f t="shared" si="3864"/>
        <v>447.65919282511209</v>
      </c>
      <c r="DP263" s="29">
        <f t="shared" si="3864"/>
        <v>0</v>
      </c>
      <c r="DQ263" s="105">
        <f t="shared" si="3720"/>
        <v>493.45530642750373</v>
      </c>
      <c r="DR263" s="51">
        <v>212400</v>
      </c>
      <c r="DS263" s="51">
        <v>212400</v>
      </c>
      <c r="DT263" s="51">
        <v>212400</v>
      </c>
      <c r="DU263" s="51">
        <v>212400</v>
      </c>
      <c r="DV263" s="51">
        <v>286748</v>
      </c>
      <c r="DW263" s="51">
        <v>307230</v>
      </c>
      <c r="DX263" s="51">
        <v>307230</v>
      </c>
      <c r="DY263" s="51"/>
      <c r="DZ263" s="51">
        <v>307230</v>
      </c>
      <c r="EA263" s="51">
        <v>307230</v>
      </c>
      <c r="EB263" s="51">
        <v>307230</v>
      </c>
      <c r="EC263" s="51">
        <v>307230</v>
      </c>
      <c r="ED263" s="51">
        <v>307230</v>
      </c>
      <c r="EE263" s="51">
        <v>307230</v>
      </c>
      <c r="EF263" s="51">
        <v>307230</v>
      </c>
      <c r="EG263" s="51">
        <v>307230</v>
      </c>
      <c r="EH263" s="51">
        <v>324609</v>
      </c>
      <c r="EI263" s="51">
        <v>325850</v>
      </c>
      <c r="EJ263" s="51">
        <v>325850</v>
      </c>
      <c r="EK263" s="51">
        <v>325850</v>
      </c>
      <c r="EL263" s="51">
        <v>325850</v>
      </c>
      <c r="EM263" s="51">
        <v>325850</v>
      </c>
      <c r="EN263" s="51">
        <v>325850</v>
      </c>
      <c r="EO263" s="51">
        <v>325850</v>
      </c>
      <c r="EP263" s="25">
        <v>325850</v>
      </c>
      <c r="EQ263" s="25">
        <v>325850</v>
      </c>
      <c r="ER263" s="25">
        <v>325850</v>
      </c>
      <c r="ES263" s="25">
        <v>325850</v>
      </c>
      <c r="ET263" s="25">
        <v>343229</v>
      </c>
      <c r="EU263" s="25">
        <v>344470</v>
      </c>
      <c r="EV263" s="25">
        <v>344470</v>
      </c>
      <c r="EW263" s="25">
        <v>344470</v>
      </c>
      <c r="EX263" s="25">
        <v>344470</v>
      </c>
      <c r="EY263" s="25">
        <v>344470</v>
      </c>
      <c r="EZ263" s="25">
        <v>344470</v>
      </c>
      <c r="FA263" s="25">
        <v>344470</v>
      </c>
      <c r="FB263" s="25">
        <v>344470</v>
      </c>
      <c r="FC263" s="25">
        <v>344470</v>
      </c>
      <c r="FD263" s="25">
        <v>344470</v>
      </c>
      <c r="FE263" s="25">
        <v>344470</v>
      </c>
      <c r="FF263" s="25">
        <v>392697</v>
      </c>
      <c r="FG263" s="25">
        <v>396141</v>
      </c>
      <c r="FH263" s="25">
        <v>396141</v>
      </c>
      <c r="FI263" s="25">
        <v>396141</v>
      </c>
      <c r="FJ263" s="25">
        <v>396141</v>
      </c>
      <c r="FK263" s="25">
        <v>396141</v>
      </c>
      <c r="FL263" s="25">
        <v>396141</v>
      </c>
      <c r="FM263" s="25">
        <v>396141</v>
      </c>
      <c r="FN263" s="25">
        <v>396141</v>
      </c>
      <c r="FO263" s="25">
        <v>396141</v>
      </c>
      <c r="FP263" s="25">
        <v>396141</v>
      </c>
      <c r="FQ263" s="75">
        <v>191681</v>
      </c>
      <c r="FR263" s="28">
        <f t="shared" si="3969"/>
        <v>345026</v>
      </c>
      <c r="FS263" s="51">
        <v>0</v>
      </c>
      <c r="FT263" s="51">
        <v>0</v>
      </c>
      <c r="FU263" s="51">
        <v>0</v>
      </c>
      <c r="FV263" s="51">
        <v>0</v>
      </c>
      <c r="FW263" s="51">
        <v>0</v>
      </c>
      <c r="FX263" s="51">
        <v>0</v>
      </c>
      <c r="FY263" s="51">
        <v>0</v>
      </c>
      <c r="FZ263" s="51">
        <v>0</v>
      </c>
      <c r="GA263" s="51">
        <v>0</v>
      </c>
      <c r="GB263" s="51">
        <v>0</v>
      </c>
      <c r="GC263" s="51">
        <v>0</v>
      </c>
      <c r="GD263" s="51">
        <v>0</v>
      </c>
      <c r="GE263" s="51">
        <v>0</v>
      </c>
      <c r="GF263" s="51">
        <v>0</v>
      </c>
      <c r="GG263" s="51">
        <v>0</v>
      </c>
      <c r="GH263" s="51">
        <v>0</v>
      </c>
      <c r="GI263" s="51">
        <v>0</v>
      </c>
      <c r="GJ263" s="51">
        <v>0</v>
      </c>
      <c r="GK263" s="51">
        <v>0</v>
      </c>
      <c r="GL263" s="51">
        <v>0</v>
      </c>
      <c r="GM263" s="51">
        <v>0</v>
      </c>
      <c r="GN263" s="51">
        <v>0</v>
      </c>
      <c r="GO263" s="51">
        <v>0</v>
      </c>
      <c r="GP263" s="51">
        <v>0</v>
      </c>
      <c r="GQ263" s="25">
        <v>0</v>
      </c>
      <c r="GR263" s="25">
        <v>0</v>
      </c>
      <c r="GS263" s="25">
        <v>0</v>
      </c>
      <c r="GT263" s="25">
        <v>0</v>
      </c>
      <c r="GU263" s="25">
        <v>0</v>
      </c>
      <c r="GV263" s="25">
        <v>0</v>
      </c>
      <c r="GW263" s="25">
        <v>0</v>
      </c>
      <c r="GX263" s="25">
        <v>0</v>
      </c>
      <c r="GY263" s="25">
        <v>0</v>
      </c>
      <c r="GZ263" s="25">
        <v>0</v>
      </c>
      <c r="HA263" s="25">
        <v>0</v>
      </c>
      <c r="HB263" s="25">
        <v>0</v>
      </c>
      <c r="HC263" s="75">
        <v>0</v>
      </c>
      <c r="HD263" s="75">
        <v>0</v>
      </c>
      <c r="HE263" s="75">
        <v>0</v>
      </c>
      <c r="HF263" s="75">
        <v>0</v>
      </c>
      <c r="HG263" s="75">
        <v>0</v>
      </c>
      <c r="HH263" s="75">
        <v>0</v>
      </c>
      <c r="HI263" s="75">
        <v>0</v>
      </c>
      <c r="HJ263" s="75">
        <v>0</v>
      </c>
      <c r="HK263" s="75">
        <v>0</v>
      </c>
      <c r="HL263" s="75">
        <v>0</v>
      </c>
      <c r="HM263" s="75">
        <v>0</v>
      </c>
      <c r="HN263" s="75">
        <v>0</v>
      </c>
      <c r="HO263" s="75">
        <v>0</v>
      </c>
      <c r="HP263" s="75">
        <v>0</v>
      </c>
      <c r="HQ263" s="75">
        <v>0</v>
      </c>
      <c r="HR263" s="75">
        <v>0</v>
      </c>
      <c r="HS263" s="51">
        <f t="shared" si="3723"/>
        <v>212400</v>
      </c>
      <c r="HT263" s="51">
        <f t="shared" si="3724"/>
        <v>212400</v>
      </c>
      <c r="HU263" s="51">
        <f t="shared" si="3725"/>
        <v>212400</v>
      </c>
      <c r="HV263" s="51">
        <f t="shared" si="3726"/>
        <v>212400</v>
      </c>
      <c r="HW263" s="51">
        <f t="shared" si="3727"/>
        <v>286748</v>
      </c>
      <c r="HX263" s="51">
        <f t="shared" si="3728"/>
        <v>307230</v>
      </c>
      <c r="HY263" s="51">
        <f t="shared" si="3729"/>
        <v>307230</v>
      </c>
      <c r="HZ263" s="51">
        <f t="shared" si="3730"/>
        <v>0</v>
      </c>
      <c r="IA263" s="51">
        <f t="shared" si="3731"/>
        <v>307230</v>
      </c>
      <c r="IB263" s="51">
        <f t="shared" si="3732"/>
        <v>307230</v>
      </c>
      <c r="IC263" s="51">
        <f t="shared" si="3733"/>
        <v>307230</v>
      </c>
      <c r="ID263" s="51">
        <f t="shared" si="3734"/>
        <v>307230</v>
      </c>
      <c r="IE263" s="51">
        <f t="shared" si="3735"/>
        <v>307230</v>
      </c>
      <c r="IF263" s="51">
        <f t="shared" si="3736"/>
        <v>307230</v>
      </c>
      <c r="IG263" s="51">
        <f t="shared" si="3737"/>
        <v>307230</v>
      </c>
      <c r="IH263" s="51">
        <f t="shared" si="3738"/>
        <v>307230</v>
      </c>
      <c r="II263" s="51">
        <f t="shared" si="3739"/>
        <v>324609</v>
      </c>
      <c r="IJ263" s="51">
        <f t="shared" si="3740"/>
        <v>325850</v>
      </c>
      <c r="IK263" s="51">
        <f t="shared" si="3741"/>
        <v>325850</v>
      </c>
      <c r="IL263" s="51">
        <f t="shared" si="3742"/>
        <v>325850</v>
      </c>
      <c r="IM263" s="51">
        <f t="shared" si="3743"/>
        <v>325850</v>
      </c>
      <c r="IN263" s="51">
        <f t="shared" si="3744"/>
        <v>325850</v>
      </c>
      <c r="IO263" s="51">
        <f t="shared" si="3745"/>
        <v>325850</v>
      </c>
      <c r="IP263" s="51">
        <f t="shared" si="3746"/>
        <v>325850</v>
      </c>
      <c r="IQ263" s="51">
        <f t="shared" si="3865"/>
        <v>325850</v>
      </c>
      <c r="IR263" s="51">
        <f t="shared" si="3866"/>
        <v>325850</v>
      </c>
      <c r="IS263" s="51">
        <f t="shared" si="3747"/>
        <v>325850</v>
      </c>
      <c r="IT263" s="51">
        <f t="shared" si="3748"/>
        <v>325850</v>
      </c>
      <c r="IU263" s="51">
        <f t="shared" si="3721"/>
        <v>343229</v>
      </c>
      <c r="IV263" s="51">
        <f t="shared" si="3722"/>
        <v>344470</v>
      </c>
      <c r="IW263" s="51">
        <f t="shared" si="3655"/>
        <v>344470</v>
      </c>
      <c r="IX263" s="25">
        <f t="shared" si="3623"/>
        <v>344470</v>
      </c>
      <c r="IY263" s="25">
        <f t="shared" si="3751"/>
        <v>344470</v>
      </c>
      <c r="IZ263" s="25">
        <f t="shared" si="3752"/>
        <v>344470</v>
      </c>
      <c r="JA263" s="25">
        <f t="shared" si="3753"/>
        <v>344470</v>
      </c>
      <c r="JB263" s="25">
        <f t="shared" si="3656"/>
        <v>344470</v>
      </c>
      <c r="JC263" s="25">
        <f t="shared" si="3657"/>
        <v>344470</v>
      </c>
      <c r="JD263" s="25">
        <f t="shared" si="3035"/>
        <v>344470</v>
      </c>
      <c r="JE263" s="25">
        <f t="shared" si="3036"/>
        <v>344470</v>
      </c>
      <c r="JF263" s="25">
        <f t="shared" si="3756"/>
        <v>344470</v>
      </c>
      <c r="JG263" s="25">
        <f t="shared" si="3757"/>
        <v>392697</v>
      </c>
      <c r="JH263" s="25">
        <f t="shared" si="3754"/>
        <v>396141</v>
      </c>
      <c r="JI263" s="25">
        <f t="shared" si="3755"/>
        <v>396141</v>
      </c>
      <c r="JJ263" s="25">
        <f t="shared" si="3966"/>
        <v>396141</v>
      </c>
      <c r="JK263" s="25">
        <f t="shared" si="3967"/>
        <v>396141</v>
      </c>
      <c r="JL263" s="25">
        <f t="shared" si="3584"/>
        <v>396141</v>
      </c>
      <c r="JM263" s="25">
        <f t="shared" si="3585"/>
        <v>396141</v>
      </c>
      <c r="JN263" s="25">
        <f t="shared" si="3459"/>
        <v>396141</v>
      </c>
      <c r="JO263" s="25">
        <f t="shared" si="3460"/>
        <v>396141</v>
      </c>
      <c r="JP263" s="25">
        <f t="shared" si="3823"/>
        <v>396141</v>
      </c>
      <c r="JQ263" s="25">
        <f t="shared" si="3824"/>
        <v>396141</v>
      </c>
      <c r="JR263" s="25">
        <f t="shared" si="3825"/>
        <v>191681</v>
      </c>
      <c r="JS263" s="28">
        <f t="shared" si="3970"/>
        <v>345026</v>
      </c>
      <c r="JT263" s="30">
        <f t="shared" si="3587"/>
        <v>114.07089151450053</v>
      </c>
      <c r="JU263" s="30">
        <f t="shared" si="3588"/>
        <v>114.07089151450053</v>
      </c>
      <c r="JV263" s="30">
        <f t="shared" si="3589"/>
        <v>114.07089151450053</v>
      </c>
      <c r="JW263" s="30">
        <f t="shared" si="3590"/>
        <v>114.07089151450053</v>
      </c>
      <c r="JX263" s="30">
        <f t="shared" si="3591"/>
        <v>154</v>
      </c>
      <c r="JY263" s="30">
        <f t="shared" si="3592"/>
        <v>165</v>
      </c>
      <c r="JZ263" s="30">
        <f t="shared" si="3593"/>
        <v>165</v>
      </c>
      <c r="KA263" s="30">
        <f t="shared" si="3594"/>
        <v>0</v>
      </c>
      <c r="KB263" s="30">
        <f t="shared" si="3595"/>
        <v>165</v>
      </c>
      <c r="KC263" s="30">
        <f t="shared" si="3596"/>
        <v>165</v>
      </c>
      <c r="KD263" s="30">
        <f t="shared" si="3597"/>
        <v>165</v>
      </c>
      <c r="KE263" s="30">
        <f t="shared" si="3598"/>
        <v>165</v>
      </c>
      <c r="KF263" s="30">
        <f t="shared" si="3599"/>
        <v>165</v>
      </c>
      <c r="KG263" s="30">
        <f t="shared" si="3600"/>
        <v>165</v>
      </c>
      <c r="KH263" s="30">
        <f t="shared" si="3601"/>
        <v>165</v>
      </c>
      <c r="KI263" s="30">
        <f t="shared" si="3602"/>
        <v>165</v>
      </c>
      <c r="KJ263" s="30">
        <f t="shared" si="3603"/>
        <v>174.33351235230936</v>
      </c>
      <c r="KK263" s="30">
        <f t="shared" si="3604"/>
        <v>175</v>
      </c>
      <c r="KL263" s="30">
        <f t="shared" si="3605"/>
        <v>175</v>
      </c>
      <c r="KM263" s="30">
        <f t="shared" si="3606"/>
        <v>175</v>
      </c>
      <c r="KN263" s="30">
        <f t="shared" si="3607"/>
        <v>175</v>
      </c>
      <c r="KO263" s="30">
        <f t="shared" si="3608"/>
        <v>175</v>
      </c>
      <c r="KP263" s="30">
        <f t="shared" si="3609"/>
        <v>175</v>
      </c>
      <c r="KQ263" s="30">
        <f t="shared" si="3610"/>
        <v>175</v>
      </c>
      <c r="KR263" s="30">
        <f t="shared" si="3611"/>
        <v>175</v>
      </c>
      <c r="KS263" s="30">
        <f t="shared" si="3612"/>
        <v>175</v>
      </c>
      <c r="KT263" s="30">
        <f t="shared" si="3613"/>
        <v>175</v>
      </c>
      <c r="KU263" s="30">
        <f t="shared" si="3614"/>
        <v>175</v>
      </c>
      <c r="KV263" s="30">
        <f t="shared" si="3615"/>
        <v>184.33351235230936</v>
      </c>
      <c r="KW263" s="30">
        <f t="shared" si="3616"/>
        <v>185</v>
      </c>
      <c r="KX263" s="30">
        <f t="shared" si="3617"/>
        <v>185</v>
      </c>
      <c r="KY263" s="30">
        <f t="shared" si="3618"/>
        <v>185</v>
      </c>
      <c r="KZ263" s="30">
        <f t="shared" si="3619"/>
        <v>185</v>
      </c>
      <c r="LA263" s="30">
        <f t="shared" si="3620"/>
        <v>185</v>
      </c>
      <c r="LB263" s="30">
        <f t="shared" si="3620"/>
        <v>185</v>
      </c>
      <c r="LC263" s="30">
        <f t="shared" si="3620"/>
        <v>185</v>
      </c>
      <c r="LD263" s="30">
        <f t="shared" si="3620"/>
        <v>185</v>
      </c>
      <c r="LE263" s="30">
        <f t="shared" si="3749"/>
        <v>185</v>
      </c>
      <c r="LF263" s="30">
        <f t="shared" si="3749"/>
        <v>185</v>
      </c>
      <c r="LG263" s="30">
        <f t="shared" si="3749"/>
        <v>185</v>
      </c>
      <c r="LH263" s="30">
        <f t="shared" si="3749"/>
        <v>210.90064446831363</v>
      </c>
      <c r="LI263" s="30">
        <f t="shared" si="3749"/>
        <v>212.75026852846401</v>
      </c>
      <c r="LJ263" s="30">
        <f t="shared" si="3940"/>
        <v>212.75026852846401</v>
      </c>
      <c r="LK263" s="30">
        <f t="shared" si="3940"/>
        <v>212.75026852846401</v>
      </c>
      <c r="LL263" s="30">
        <f t="shared" si="3940"/>
        <v>212.75026852846401</v>
      </c>
      <c r="LM263" s="30">
        <f t="shared" si="3940"/>
        <v>212.75026852846401</v>
      </c>
      <c r="LN263" s="30">
        <f t="shared" si="3940"/>
        <v>212.75026852846401</v>
      </c>
      <c r="LO263" s="30">
        <f t="shared" si="3940"/>
        <v>212.75026852846401</v>
      </c>
      <c r="LP263" s="30">
        <f t="shared" si="3940"/>
        <v>212.75026852846401</v>
      </c>
      <c r="LQ263" s="30">
        <f t="shared" si="3940"/>
        <v>212.75026852846401</v>
      </c>
      <c r="LR263" s="30">
        <f t="shared" si="3941"/>
        <v>212.75026852846401</v>
      </c>
      <c r="LS263" s="30">
        <f t="shared" si="3941"/>
        <v>102.94360902255639</v>
      </c>
      <c r="LT263" s="69">
        <f t="shared" si="3971"/>
        <v>185.29860365198712</v>
      </c>
      <c r="LU263" s="40">
        <f t="shared" si="3972"/>
        <v>102.94360902255639</v>
      </c>
      <c r="LV263" s="40">
        <f t="shared" si="3973"/>
        <v>0</v>
      </c>
    </row>
    <row r="264" spans="1:334" x14ac:dyDescent="0.25">
      <c r="A264" s="21">
        <f t="shared" si="3974"/>
        <v>263</v>
      </c>
      <c r="B264" s="22" t="s">
        <v>150</v>
      </c>
      <c r="C264" s="21" t="s">
        <v>671</v>
      </c>
      <c r="D264" s="22" t="s">
        <v>7</v>
      </c>
      <c r="E264" s="23" t="s">
        <v>971</v>
      </c>
      <c r="F264" s="21" t="s">
        <v>1215</v>
      </c>
      <c r="G264" s="23" t="s">
        <v>168</v>
      </c>
      <c r="H264" s="24" t="s">
        <v>295</v>
      </c>
      <c r="I264" s="21" t="s">
        <v>197</v>
      </c>
      <c r="J264" s="94">
        <v>41307</v>
      </c>
      <c r="K264" s="94">
        <v>43011</v>
      </c>
      <c r="L264" s="21" t="s">
        <v>275</v>
      </c>
      <c r="M264" s="51">
        <v>859</v>
      </c>
      <c r="N264" s="51">
        <v>1435</v>
      </c>
      <c r="O264" s="26">
        <v>0.15</v>
      </c>
      <c r="P264" s="52">
        <v>855634</v>
      </c>
      <c r="Q264" s="52">
        <v>811236</v>
      </c>
      <c r="R264" s="52">
        <v>790345</v>
      </c>
      <c r="S264" s="52">
        <v>664310</v>
      </c>
      <c r="T264" s="51">
        <v>1109355</v>
      </c>
      <c r="U264" s="51">
        <v>1000000</v>
      </c>
      <c r="V264" s="51">
        <v>1060540</v>
      </c>
      <c r="W264" s="51">
        <v>1060000</v>
      </c>
      <c r="X264" s="51">
        <v>1000000</v>
      </c>
      <c r="Y264" s="51">
        <v>988000</v>
      </c>
      <c r="Z264" s="51">
        <v>1125870</v>
      </c>
      <c r="AA264" s="51">
        <v>1316000</v>
      </c>
      <c r="AB264" s="51">
        <v>1300000</v>
      </c>
      <c r="AC264" s="51">
        <v>1106755</v>
      </c>
      <c r="AD264" s="51">
        <v>1015320</v>
      </c>
      <c r="AE264" s="51">
        <v>1259324.01</v>
      </c>
      <c r="AF264" s="51">
        <v>1430000</v>
      </c>
      <c r="AG264" s="51">
        <v>1226960</v>
      </c>
      <c r="AH264" s="51">
        <v>1607537</v>
      </c>
      <c r="AI264" s="51">
        <v>1948412</v>
      </c>
      <c r="AJ264" s="51">
        <v>1507328</v>
      </c>
      <c r="AK264" s="51">
        <v>1356123</v>
      </c>
      <c r="AL264" s="51">
        <v>1298814.25</v>
      </c>
      <c r="AM264" s="51">
        <v>1528738.6</v>
      </c>
      <c r="AN264" s="51">
        <v>1913746.68</v>
      </c>
      <c r="AO264" s="51">
        <v>2170998.5924999998</v>
      </c>
      <c r="AP264" s="51">
        <v>1965899.54</v>
      </c>
      <c r="AQ264" s="51">
        <v>1549255.8</v>
      </c>
      <c r="AR264" s="51">
        <v>2209586.92</v>
      </c>
      <c r="AS264" s="51">
        <v>2017844.1500000001</v>
      </c>
      <c r="AT264" s="51">
        <v>2054194.27</v>
      </c>
      <c r="AU264" s="25">
        <v>2223996</v>
      </c>
      <c r="AV264" s="25">
        <v>1726416.3</v>
      </c>
      <c r="AW264" s="25">
        <v>1980793</v>
      </c>
      <c r="AX264" s="25">
        <v>2339213</v>
      </c>
      <c r="AY264" s="25">
        <v>2405774</v>
      </c>
      <c r="AZ264" s="25">
        <v>2756310</v>
      </c>
      <c r="BA264" s="25">
        <v>2736132.0143125942</v>
      </c>
      <c r="BB264" s="25">
        <v>2422216.02</v>
      </c>
      <c r="BC264" s="25">
        <v>2832638.03</v>
      </c>
      <c r="BD264" s="75">
        <v>2512545.0300000003</v>
      </c>
      <c r="BE264" s="75">
        <v>2139351</v>
      </c>
      <c r="BF264" s="75">
        <v>2259505.02</v>
      </c>
      <c r="BG264" s="75">
        <v>2251862</v>
      </c>
      <c r="BH264" s="75">
        <v>2598211</v>
      </c>
      <c r="BI264" s="75">
        <v>2486826</v>
      </c>
      <c r="BJ264" s="75">
        <v>2071848</v>
      </c>
      <c r="BK264" s="75">
        <v>2246108</v>
      </c>
      <c r="BL264" s="75">
        <v>2380571.0099999998</v>
      </c>
      <c r="BM264" s="75">
        <v>2126036.0300000003</v>
      </c>
      <c r="BN264" s="75">
        <v>2036308.99</v>
      </c>
      <c r="BO264" s="75">
        <v>2191756.02</v>
      </c>
      <c r="BP264" s="28">
        <f t="shared" si="3968"/>
        <v>2183668.0125000002</v>
      </c>
      <c r="BQ264" s="29">
        <f t="shared" si="3687"/>
        <v>996.08149010477302</v>
      </c>
      <c r="BR264" s="29">
        <f t="shared" si="3688"/>
        <v>944.39580908032599</v>
      </c>
      <c r="BS264" s="29">
        <f t="shared" si="3689"/>
        <v>920.07566938300351</v>
      </c>
      <c r="BT264" s="29">
        <f t="shared" si="3690"/>
        <v>773.35273573923166</v>
      </c>
      <c r="BU264" s="29">
        <f t="shared" si="3691"/>
        <v>1291.4493597206053</v>
      </c>
      <c r="BV264" s="29">
        <f t="shared" si="3692"/>
        <v>1164.1443538998835</v>
      </c>
      <c r="BW264" s="29">
        <f t="shared" si="3693"/>
        <v>1234.6216530849824</v>
      </c>
      <c r="BX264" s="29">
        <f t="shared" si="3694"/>
        <v>1233.9930151338765</v>
      </c>
      <c r="BY264" s="29">
        <f t="shared" si="3695"/>
        <v>1164.1443538998835</v>
      </c>
      <c r="BZ264" s="29">
        <f t="shared" si="3696"/>
        <v>1150.1746216530851</v>
      </c>
      <c r="CA264" s="29">
        <f t="shared" si="3697"/>
        <v>1310.675203725262</v>
      </c>
      <c r="CB264" s="29">
        <f t="shared" si="3698"/>
        <v>1532.0139697322468</v>
      </c>
      <c r="CC264" s="29">
        <f t="shared" si="3699"/>
        <v>1513.3876600698486</v>
      </c>
      <c r="CD264" s="29">
        <f t="shared" si="3700"/>
        <v>1288.4225844004657</v>
      </c>
      <c r="CE264" s="29">
        <f t="shared" si="3701"/>
        <v>1181.9790454016297</v>
      </c>
      <c r="CF264" s="29">
        <f t="shared" si="3702"/>
        <v>1466.0349359720606</v>
      </c>
      <c r="CG264" s="29">
        <f t="shared" si="3703"/>
        <v>1664.7264260768336</v>
      </c>
      <c r="CH264" s="29">
        <f t="shared" si="3704"/>
        <v>1428.3585564610012</v>
      </c>
      <c r="CI264" s="29">
        <f t="shared" si="3705"/>
        <v>1871.4051222351573</v>
      </c>
      <c r="CJ264" s="29">
        <f t="shared" si="3706"/>
        <v>2268.2328288707799</v>
      </c>
      <c r="CK264" s="29">
        <f t="shared" si="3707"/>
        <v>1754.7473806752037</v>
      </c>
      <c r="CL264" s="29">
        <f t="shared" si="3708"/>
        <v>1578.7229336437717</v>
      </c>
      <c r="CM264" s="29">
        <f t="shared" si="3709"/>
        <v>1512.0072759022119</v>
      </c>
      <c r="CN264" s="29">
        <f t="shared" si="3710"/>
        <v>1779.6724097788126</v>
      </c>
      <c r="CO264" s="29">
        <f t="shared" si="3711"/>
        <v>2227.8773923166473</v>
      </c>
      <c r="CP264" s="29">
        <f t="shared" si="3712"/>
        <v>2527.355753783469</v>
      </c>
      <c r="CQ264" s="29">
        <f t="shared" si="3713"/>
        <v>2288.5908498253784</v>
      </c>
      <c r="CR264" s="29">
        <f t="shared" si="3939"/>
        <v>1803.5573923166473</v>
      </c>
      <c r="CS264" s="29">
        <f t="shared" si="3939"/>
        <v>2572.2781373690336</v>
      </c>
      <c r="CT264" s="29">
        <f t="shared" si="3939"/>
        <v>2349.06187427241</v>
      </c>
      <c r="CU264" s="29">
        <f t="shared" si="3939"/>
        <v>2391.3786612339932</v>
      </c>
      <c r="CV264" s="29">
        <f t="shared" si="3939"/>
        <v>2589.0523864959255</v>
      </c>
      <c r="CW264" s="29">
        <f t="shared" si="3939"/>
        <v>2009.7977881257277</v>
      </c>
      <c r="CX264" s="29">
        <f t="shared" si="3938"/>
        <v>2305.928987194412</v>
      </c>
      <c r="CY264" s="29">
        <f t="shared" si="3938"/>
        <v>2723.1816065192083</v>
      </c>
      <c r="CZ264" s="29">
        <f t="shared" si="3938"/>
        <v>2800.6682188591385</v>
      </c>
      <c r="DA264" s="29">
        <f t="shared" si="3938"/>
        <v>3208.7427240977881</v>
      </c>
      <c r="DB264" s="29">
        <f t="shared" si="3938"/>
        <v>3185.252635986722</v>
      </c>
      <c r="DC264" s="29">
        <f t="shared" si="3938"/>
        <v>2819.8091036088476</v>
      </c>
      <c r="DD264" s="29">
        <f t="shared" si="3938"/>
        <v>3297.5995692665888</v>
      </c>
      <c r="DE264" s="29">
        <f t="shared" si="3714"/>
        <v>2924.9651105937141</v>
      </c>
      <c r="DF264" s="29">
        <f t="shared" si="3715"/>
        <v>2490.5133876600698</v>
      </c>
      <c r="DG264" s="29">
        <f t="shared" si="3716"/>
        <v>2630.3900116414434</v>
      </c>
      <c r="DH264" s="29">
        <f t="shared" si="3717"/>
        <v>2621.4924330616996</v>
      </c>
      <c r="DI264" s="29">
        <f t="shared" si="3718"/>
        <v>3024.6926658905704</v>
      </c>
      <c r="DJ264" s="29">
        <f t="shared" si="3719"/>
        <v>2895.0244470314319</v>
      </c>
      <c r="DK264" s="29">
        <f t="shared" si="3719"/>
        <v>2411.9301513387659</v>
      </c>
      <c r="DL264" s="29">
        <f t="shared" si="3719"/>
        <v>2614.7939464493597</v>
      </c>
      <c r="DM264" s="29">
        <f t="shared" si="3719"/>
        <v>2771.3283003492429</v>
      </c>
      <c r="DN264" s="29">
        <f t="shared" si="3864"/>
        <v>2475.0128405122236</v>
      </c>
      <c r="DO264" s="29">
        <f t="shared" si="3864"/>
        <v>2370.5576135040747</v>
      </c>
      <c r="DP264" s="29">
        <f t="shared" si="3864"/>
        <v>2551.5203958090801</v>
      </c>
      <c r="DQ264" s="105">
        <f t="shared" si="3720"/>
        <v>2542.1047875436557</v>
      </c>
      <c r="DR264" s="51">
        <v>162480</v>
      </c>
      <c r="DS264" s="51">
        <v>162480</v>
      </c>
      <c r="DT264" s="51">
        <v>162480</v>
      </c>
      <c r="DU264" s="51">
        <v>162155</v>
      </c>
      <c r="DV264" s="51">
        <v>162155</v>
      </c>
      <c r="DW264" s="51">
        <v>162155</v>
      </c>
      <c r="DX264" s="51">
        <v>162155</v>
      </c>
      <c r="DY264" s="51">
        <v>162155</v>
      </c>
      <c r="DZ264" s="51">
        <v>162155</v>
      </c>
      <c r="EA264" s="51">
        <v>162155</v>
      </c>
      <c r="EB264" s="51">
        <v>173252</v>
      </c>
      <c r="EC264" s="51">
        <v>173635</v>
      </c>
      <c r="ED264" s="51">
        <v>173635</v>
      </c>
      <c r="EE264" s="51">
        <v>173635</v>
      </c>
      <c r="EF264" s="51">
        <v>173635</v>
      </c>
      <c r="EG264" s="51">
        <v>173635</v>
      </c>
      <c r="EH264" s="51">
        <v>173635</v>
      </c>
      <c r="EI264" s="51">
        <v>173635</v>
      </c>
      <c r="EJ264" s="51">
        <v>173635</v>
      </c>
      <c r="EK264" s="51">
        <v>173635</v>
      </c>
      <c r="EL264" s="51">
        <v>173635</v>
      </c>
      <c r="EM264" s="51">
        <v>173635</v>
      </c>
      <c r="EN264" s="51">
        <v>184732</v>
      </c>
      <c r="EO264" s="51">
        <v>185115</v>
      </c>
      <c r="EP264" s="25">
        <v>185115</v>
      </c>
      <c r="EQ264" s="25">
        <v>185115</v>
      </c>
      <c r="ER264" s="25">
        <v>185115</v>
      </c>
      <c r="ES264" s="25">
        <v>185115</v>
      </c>
      <c r="ET264" s="25">
        <v>185115</v>
      </c>
      <c r="EU264" s="25">
        <v>185115</v>
      </c>
      <c r="EV264" s="25">
        <v>185115</v>
      </c>
      <c r="EW264" s="25">
        <v>185115</v>
      </c>
      <c r="EX264" s="25">
        <v>185115</v>
      </c>
      <c r="EY264" s="25">
        <v>185115</v>
      </c>
      <c r="EZ264" s="25">
        <v>197641</v>
      </c>
      <c r="FA264" s="25">
        <v>198073</v>
      </c>
      <c r="FB264" s="25">
        <v>198073</v>
      </c>
      <c r="FC264" s="25">
        <v>198073</v>
      </c>
      <c r="FD264" s="25">
        <v>198073</v>
      </c>
      <c r="FE264" s="25">
        <v>198073</v>
      </c>
      <c r="FF264" s="25">
        <v>198073</v>
      </c>
      <c r="FG264" s="25">
        <v>198073</v>
      </c>
      <c r="FH264" s="25">
        <v>198073</v>
      </c>
      <c r="FI264" s="25">
        <v>198073</v>
      </c>
      <c r="FJ264" s="25">
        <v>198073</v>
      </c>
      <c r="FK264" s="25">
        <v>198073</v>
      </c>
      <c r="FL264" s="25">
        <v>211475</v>
      </c>
      <c r="FM264" s="25">
        <v>211938</v>
      </c>
      <c r="FN264" s="25">
        <v>211938</v>
      </c>
      <c r="FO264" s="25">
        <v>211938</v>
      </c>
      <c r="FP264" s="25">
        <v>211938</v>
      </c>
      <c r="FQ264" s="75">
        <v>211938</v>
      </c>
      <c r="FR264" s="28">
        <f t="shared" si="3969"/>
        <v>211938</v>
      </c>
      <c r="FS264" s="51">
        <v>0</v>
      </c>
      <c r="FT264" s="51">
        <v>0</v>
      </c>
      <c r="FU264" s="51">
        <v>0</v>
      </c>
      <c r="FV264" s="51">
        <v>0</v>
      </c>
      <c r="FW264" s="51">
        <v>4248</v>
      </c>
      <c r="FX264" s="51">
        <v>0</v>
      </c>
      <c r="FY264" s="51">
        <v>0</v>
      </c>
      <c r="FZ264" s="51">
        <v>0</v>
      </c>
      <c r="GA264" s="51">
        <v>0</v>
      </c>
      <c r="GB264" s="51">
        <v>0</v>
      </c>
      <c r="GC264" s="51">
        <v>603</v>
      </c>
      <c r="GD264" s="51">
        <v>0</v>
      </c>
      <c r="GE264" s="51">
        <v>21365</v>
      </c>
      <c r="GF264" s="51">
        <v>0</v>
      </c>
      <c r="GG264" s="51">
        <v>0</v>
      </c>
      <c r="GH264" s="51">
        <v>13865</v>
      </c>
      <c r="GI264" s="51">
        <v>0</v>
      </c>
      <c r="GJ264" s="51">
        <v>10409</v>
      </c>
      <c r="GK264" s="51">
        <v>0</v>
      </c>
      <c r="GL264" s="51">
        <v>0</v>
      </c>
      <c r="GM264" s="51">
        <v>0</v>
      </c>
      <c r="GN264" s="51">
        <v>0</v>
      </c>
      <c r="GO264" s="51">
        <v>0</v>
      </c>
      <c r="GP264" s="51">
        <v>0</v>
      </c>
      <c r="GQ264" s="25">
        <v>0</v>
      </c>
      <c r="GR264" s="25">
        <v>3075</v>
      </c>
      <c r="GS264" s="25">
        <v>0</v>
      </c>
      <c r="GT264" s="25">
        <v>0</v>
      </c>
      <c r="GU264" s="25">
        <v>16601</v>
      </c>
      <c r="GV264" s="25">
        <v>1066</v>
      </c>
      <c r="GW264" s="25">
        <v>4913</v>
      </c>
      <c r="GX264" s="25">
        <v>0</v>
      </c>
      <c r="GY264" s="25">
        <v>0</v>
      </c>
      <c r="GZ264" s="25">
        <v>37055</v>
      </c>
      <c r="HA264" s="25">
        <v>9649</v>
      </c>
      <c r="HB264" s="25">
        <v>13545</v>
      </c>
      <c r="HC264" s="75">
        <v>37432</v>
      </c>
      <c r="HD264" s="75">
        <v>39748</v>
      </c>
      <c r="HE264" s="75">
        <v>18846</v>
      </c>
      <c r="HF264" s="75">
        <v>55682</v>
      </c>
      <c r="HG264" s="75">
        <v>22512</v>
      </c>
      <c r="HH264" s="75">
        <v>11878</v>
      </c>
      <c r="HI264" s="75">
        <v>32406</v>
      </c>
      <c r="HJ264" s="75">
        <v>6874</v>
      </c>
      <c r="HK264" s="75">
        <v>51259</v>
      </c>
      <c r="HL264" s="75">
        <v>20878</v>
      </c>
      <c r="HM264" s="75">
        <v>0</v>
      </c>
      <c r="HN264" s="75">
        <v>0</v>
      </c>
      <c r="HO264" s="75">
        <v>7757.4500000000116</v>
      </c>
      <c r="HP264" s="75">
        <v>0</v>
      </c>
      <c r="HQ264" s="75">
        <v>0</v>
      </c>
      <c r="HR264" s="75">
        <v>0</v>
      </c>
      <c r="HS264" s="51">
        <f t="shared" si="3723"/>
        <v>162480</v>
      </c>
      <c r="HT264" s="51">
        <f t="shared" si="3724"/>
        <v>162480</v>
      </c>
      <c r="HU264" s="51">
        <f t="shared" si="3725"/>
        <v>162480</v>
      </c>
      <c r="HV264" s="51">
        <f t="shared" si="3726"/>
        <v>162155</v>
      </c>
      <c r="HW264" s="51">
        <f t="shared" si="3727"/>
        <v>166403</v>
      </c>
      <c r="HX264" s="51">
        <f t="shared" si="3728"/>
        <v>162155</v>
      </c>
      <c r="HY264" s="51">
        <f t="shared" si="3729"/>
        <v>162155</v>
      </c>
      <c r="HZ264" s="51">
        <f t="shared" si="3730"/>
        <v>162155</v>
      </c>
      <c r="IA264" s="51">
        <f t="shared" si="3731"/>
        <v>162155</v>
      </c>
      <c r="IB264" s="51">
        <f t="shared" si="3732"/>
        <v>162155</v>
      </c>
      <c r="IC264" s="51">
        <f t="shared" si="3733"/>
        <v>173855</v>
      </c>
      <c r="ID264" s="51">
        <f t="shared" si="3734"/>
        <v>173635</v>
      </c>
      <c r="IE264" s="51">
        <f t="shared" si="3735"/>
        <v>195000</v>
      </c>
      <c r="IF264" s="51">
        <f t="shared" si="3736"/>
        <v>173635</v>
      </c>
      <c r="IG264" s="51">
        <f t="shared" si="3737"/>
        <v>173635</v>
      </c>
      <c r="IH264" s="51">
        <f t="shared" si="3738"/>
        <v>187500</v>
      </c>
      <c r="II264" s="51">
        <f t="shared" si="3739"/>
        <v>173635</v>
      </c>
      <c r="IJ264" s="51">
        <f t="shared" si="3740"/>
        <v>184044</v>
      </c>
      <c r="IK264" s="51">
        <f t="shared" si="3741"/>
        <v>173635</v>
      </c>
      <c r="IL264" s="51">
        <f t="shared" si="3742"/>
        <v>173635</v>
      </c>
      <c r="IM264" s="51">
        <f t="shared" si="3743"/>
        <v>173635</v>
      </c>
      <c r="IN264" s="51">
        <f t="shared" si="3744"/>
        <v>173635</v>
      </c>
      <c r="IO264" s="51">
        <f t="shared" si="3745"/>
        <v>184732</v>
      </c>
      <c r="IP264" s="51">
        <f t="shared" si="3746"/>
        <v>185115</v>
      </c>
      <c r="IQ264" s="51">
        <f t="shared" si="3865"/>
        <v>185115</v>
      </c>
      <c r="IR264" s="51">
        <f t="shared" si="3866"/>
        <v>188190</v>
      </c>
      <c r="IS264" s="51">
        <f t="shared" si="3747"/>
        <v>185115</v>
      </c>
      <c r="IT264" s="51">
        <f t="shared" si="3748"/>
        <v>185115</v>
      </c>
      <c r="IU264" s="51">
        <f t="shared" si="3721"/>
        <v>201716</v>
      </c>
      <c r="IV264" s="51">
        <f t="shared" si="3722"/>
        <v>186181</v>
      </c>
      <c r="IW264" s="51">
        <f t="shared" si="3655"/>
        <v>190028</v>
      </c>
      <c r="IX264" s="25">
        <f t="shared" si="3623"/>
        <v>185115</v>
      </c>
      <c r="IY264" s="25">
        <f t="shared" si="3751"/>
        <v>185115</v>
      </c>
      <c r="IZ264" s="25">
        <f t="shared" si="3752"/>
        <v>222170</v>
      </c>
      <c r="JA264" s="25">
        <f t="shared" si="3753"/>
        <v>207290</v>
      </c>
      <c r="JB264" s="25">
        <f t="shared" si="3656"/>
        <v>211618</v>
      </c>
      <c r="JC264" s="25">
        <f t="shared" si="3657"/>
        <v>235505</v>
      </c>
      <c r="JD264" s="25">
        <f t="shared" si="3035"/>
        <v>237821</v>
      </c>
      <c r="JE264" s="25">
        <f t="shared" si="3036"/>
        <v>216919</v>
      </c>
      <c r="JF264" s="25">
        <f t="shared" si="3756"/>
        <v>253755</v>
      </c>
      <c r="JG264" s="25">
        <f t="shared" si="3757"/>
        <v>220585</v>
      </c>
      <c r="JH264" s="25">
        <f t="shared" si="3754"/>
        <v>209951</v>
      </c>
      <c r="JI264" s="25">
        <f t="shared" si="3755"/>
        <v>230479</v>
      </c>
      <c r="JJ264" s="25">
        <f t="shared" si="3966"/>
        <v>204947</v>
      </c>
      <c r="JK264" s="25">
        <f t="shared" si="3967"/>
        <v>249332</v>
      </c>
      <c r="JL264" s="25">
        <f t="shared" si="3584"/>
        <v>218951</v>
      </c>
      <c r="JM264" s="25">
        <f t="shared" si="3585"/>
        <v>211475</v>
      </c>
      <c r="JN264" s="25">
        <f t="shared" si="3459"/>
        <v>211938</v>
      </c>
      <c r="JO264" s="25">
        <f t="shared" si="3460"/>
        <v>219695.45</v>
      </c>
      <c r="JP264" s="25">
        <f t="shared" si="3823"/>
        <v>211938</v>
      </c>
      <c r="JQ264" s="25">
        <f t="shared" si="3824"/>
        <v>211938</v>
      </c>
      <c r="JR264" s="25">
        <f t="shared" si="3825"/>
        <v>211938</v>
      </c>
      <c r="JS264" s="28">
        <f t="shared" si="3970"/>
        <v>213877.36249999999</v>
      </c>
      <c r="JT264" s="30">
        <f t="shared" si="3587"/>
        <v>113.22648083623693</v>
      </c>
      <c r="JU264" s="30">
        <f t="shared" si="3588"/>
        <v>113.22648083623693</v>
      </c>
      <c r="JV264" s="30">
        <f t="shared" si="3589"/>
        <v>113.22648083623693</v>
      </c>
      <c r="JW264" s="30">
        <f t="shared" si="3590"/>
        <v>113</v>
      </c>
      <c r="JX264" s="30">
        <f t="shared" si="3591"/>
        <v>115.9602787456446</v>
      </c>
      <c r="JY264" s="30">
        <f t="shared" si="3592"/>
        <v>113</v>
      </c>
      <c r="JZ264" s="30">
        <f t="shared" si="3593"/>
        <v>113</v>
      </c>
      <c r="KA264" s="30">
        <f t="shared" si="3594"/>
        <v>113</v>
      </c>
      <c r="KB264" s="30">
        <f t="shared" si="3595"/>
        <v>113</v>
      </c>
      <c r="KC264" s="30">
        <f t="shared" si="3596"/>
        <v>113</v>
      </c>
      <c r="KD264" s="30">
        <f t="shared" si="3597"/>
        <v>121.15331010452962</v>
      </c>
      <c r="KE264" s="30">
        <f t="shared" si="3598"/>
        <v>121</v>
      </c>
      <c r="KF264" s="30">
        <f t="shared" si="3599"/>
        <v>135.88850174216029</v>
      </c>
      <c r="KG264" s="30">
        <f t="shared" si="3600"/>
        <v>121</v>
      </c>
      <c r="KH264" s="30">
        <f t="shared" si="3601"/>
        <v>121</v>
      </c>
      <c r="KI264" s="30">
        <f t="shared" si="3602"/>
        <v>130.66202090592336</v>
      </c>
      <c r="KJ264" s="30">
        <f t="shared" si="3603"/>
        <v>121</v>
      </c>
      <c r="KK264" s="30">
        <f t="shared" si="3604"/>
        <v>128.25365853658536</v>
      </c>
      <c r="KL264" s="30">
        <f t="shared" si="3605"/>
        <v>121</v>
      </c>
      <c r="KM264" s="30">
        <f t="shared" si="3606"/>
        <v>121</v>
      </c>
      <c r="KN264" s="30">
        <f t="shared" si="3607"/>
        <v>121</v>
      </c>
      <c r="KO264" s="30">
        <f t="shared" si="3608"/>
        <v>121</v>
      </c>
      <c r="KP264" s="30">
        <f t="shared" si="3609"/>
        <v>128.73310104529617</v>
      </c>
      <c r="KQ264" s="30">
        <f t="shared" si="3610"/>
        <v>129</v>
      </c>
      <c r="KR264" s="30">
        <f t="shared" si="3611"/>
        <v>129</v>
      </c>
      <c r="KS264" s="30">
        <f t="shared" si="3612"/>
        <v>131.14285714285714</v>
      </c>
      <c r="KT264" s="30">
        <f t="shared" si="3613"/>
        <v>129</v>
      </c>
      <c r="KU264" s="30">
        <f t="shared" si="3614"/>
        <v>129</v>
      </c>
      <c r="KV264" s="30">
        <f t="shared" si="3615"/>
        <v>140.56864111498257</v>
      </c>
      <c r="KW264" s="30">
        <f t="shared" si="3616"/>
        <v>129.74285714285713</v>
      </c>
      <c r="KX264" s="30">
        <f t="shared" si="3617"/>
        <v>132.42369337979093</v>
      </c>
      <c r="KY264" s="30">
        <f t="shared" si="3618"/>
        <v>129</v>
      </c>
      <c r="KZ264" s="30">
        <f t="shared" si="3619"/>
        <v>129</v>
      </c>
      <c r="LA264" s="30">
        <f t="shared" si="3620"/>
        <v>154.82229965156793</v>
      </c>
      <c r="LB264" s="30">
        <f t="shared" si="3620"/>
        <v>144.45296167247386</v>
      </c>
      <c r="LC264" s="30">
        <f t="shared" si="3620"/>
        <v>147.46898954703832</v>
      </c>
      <c r="LD264" s="30">
        <f t="shared" si="3620"/>
        <v>164.11498257839722</v>
      </c>
      <c r="LE264" s="30">
        <f t="shared" si="3749"/>
        <v>165.72891986062717</v>
      </c>
      <c r="LF264" s="30">
        <f t="shared" si="3749"/>
        <v>151.16306620209059</v>
      </c>
      <c r="LG264" s="30">
        <f t="shared" si="3749"/>
        <v>176.83275261324042</v>
      </c>
      <c r="LH264" s="30">
        <f t="shared" si="3749"/>
        <v>153.7177700348432</v>
      </c>
      <c r="LI264" s="30">
        <f t="shared" si="3749"/>
        <v>146.30731707317074</v>
      </c>
      <c r="LJ264" s="30">
        <f t="shared" si="3940"/>
        <v>160.61254355400698</v>
      </c>
      <c r="LK264" s="30">
        <f t="shared" si="3940"/>
        <v>142.82020905923346</v>
      </c>
      <c r="LL264" s="30">
        <f t="shared" si="3940"/>
        <v>173.75052264808363</v>
      </c>
      <c r="LM264" s="30">
        <f t="shared" si="3940"/>
        <v>152.57909407665505</v>
      </c>
      <c r="LN264" s="30">
        <f t="shared" si="3940"/>
        <v>147.36933797909407</v>
      </c>
      <c r="LO264" s="30">
        <f t="shared" si="3940"/>
        <v>147.69198606271777</v>
      </c>
      <c r="LP264" s="30">
        <f t="shared" si="3940"/>
        <v>153.09787456445994</v>
      </c>
      <c r="LQ264" s="30">
        <f t="shared" si="3940"/>
        <v>147.69198606271777</v>
      </c>
      <c r="LR264" s="30">
        <f t="shared" si="3941"/>
        <v>147.69198606271777</v>
      </c>
      <c r="LS264" s="30">
        <f t="shared" si="3941"/>
        <v>147.69198606271777</v>
      </c>
      <c r="LT264" s="69">
        <f t="shared" si="3971"/>
        <v>149.04345818815332</v>
      </c>
      <c r="LU264" s="40">
        <f t="shared" si="3972"/>
        <v>147.69198606271777</v>
      </c>
      <c r="LV264" s="40">
        <f t="shared" si="3973"/>
        <v>0</v>
      </c>
    </row>
    <row r="265" spans="1:334" x14ac:dyDescent="0.25">
      <c r="A265" s="21">
        <f t="shared" si="3974"/>
        <v>264</v>
      </c>
      <c r="B265" s="21" t="s">
        <v>150</v>
      </c>
      <c r="C265" s="21" t="s">
        <v>673</v>
      </c>
      <c r="D265" s="22" t="s">
        <v>170</v>
      </c>
      <c r="E265" s="23" t="s">
        <v>1274</v>
      </c>
      <c r="F265" s="21" t="s">
        <v>1274</v>
      </c>
      <c r="G265" s="32" t="s">
        <v>205</v>
      </c>
      <c r="H265" s="24" t="s">
        <v>1343</v>
      </c>
      <c r="I265" s="21" t="s">
        <v>196</v>
      </c>
      <c r="J265" s="94">
        <v>41335</v>
      </c>
      <c r="K265" s="94"/>
      <c r="L265" s="21" t="s">
        <v>275</v>
      </c>
      <c r="M265" s="51">
        <v>7927</v>
      </c>
      <c r="N265" s="51">
        <v>12208</v>
      </c>
      <c r="O265" s="26">
        <v>0.16</v>
      </c>
      <c r="P265" s="52">
        <v>3109990</v>
      </c>
      <c r="Q265" s="52">
        <v>6290860</v>
      </c>
      <c r="R265" s="52">
        <v>5807566</v>
      </c>
      <c r="S265" s="52">
        <v>3467000</v>
      </c>
      <c r="T265" s="51">
        <v>3777000</v>
      </c>
      <c r="U265" s="51">
        <v>2990000</v>
      </c>
      <c r="V265" s="51">
        <v>3571000</v>
      </c>
      <c r="W265" s="51">
        <v>2165000</v>
      </c>
      <c r="X265" s="51">
        <v>4472893.2200000007</v>
      </c>
      <c r="Y265" s="51">
        <v>3676511.65</v>
      </c>
      <c r="Z265" s="51">
        <v>2017247.8</v>
      </c>
      <c r="AA265" s="51">
        <v>3120299.7800000003</v>
      </c>
      <c r="AB265" s="51">
        <v>4683751.6999999993</v>
      </c>
      <c r="AC265" s="51">
        <v>7305241.4899999984</v>
      </c>
      <c r="AD265" s="51">
        <v>3884768.03</v>
      </c>
      <c r="AE265" s="51">
        <v>3115380.55</v>
      </c>
      <c r="AF265" s="51">
        <v>3362211.52</v>
      </c>
      <c r="AG265" s="51">
        <v>2467647.73</v>
      </c>
      <c r="AH265" s="51">
        <v>3206060.14</v>
      </c>
      <c r="AI265" s="51">
        <v>2099658.7999999998</v>
      </c>
      <c r="AJ265" s="51">
        <v>3582251.75</v>
      </c>
      <c r="AK265" s="51">
        <v>2400748.0499999998</v>
      </c>
      <c r="AL265" s="51">
        <v>568826.97</v>
      </c>
      <c r="AM265" s="51">
        <v>2261053.58</v>
      </c>
      <c r="AN265" s="51">
        <v>2194615.4300000002</v>
      </c>
      <c r="AO265" s="51">
        <v>6241721.3499999996</v>
      </c>
      <c r="AP265" s="51">
        <v>2923613.55</v>
      </c>
      <c r="AQ265" s="39">
        <v>2492740.0499999998</v>
      </c>
      <c r="AR265" s="39">
        <v>2329407.7799999998</v>
      </c>
      <c r="AS265" s="39">
        <v>1972066.36</v>
      </c>
      <c r="AT265" s="39">
        <v>2092296.69</v>
      </c>
      <c r="AU265" s="25">
        <v>1917054.0876761393</v>
      </c>
      <c r="AV265" s="25">
        <v>0</v>
      </c>
      <c r="AW265" s="25">
        <v>0</v>
      </c>
      <c r="AX265" s="25">
        <v>4409656.5003885012</v>
      </c>
      <c r="AY265" s="25">
        <v>4572977.1115140012</v>
      </c>
      <c r="AZ265" s="25">
        <v>0</v>
      </c>
      <c r="BA265" s="25">
        <v>0</v>
      </c>
      <c r="BB265" s="25">
        <v>0</v>
      </c>
      <c r="BC265" s="25">
        <v>0</v>
      </c>
      <c r="BD265" s="75">
        <v>0</v>
      </c>
      <c r="BE265" s="75">
        <v>0</v>
      </c>
      <c r="BF265" s="75">
        <v>0</v>
      </c>
      <c r="BG265" s="75">
        <v>0</v>
      </c>
      <c r="BH265" s="75">
        <v>0</v>
      </c>
      <c r="BI265" s="75">
        <v>0</v>
      </c>
      <c r="BJ265" s="75">
        <v>0</v>
      </c>
      <c r="BK265" s="75">
        <v>0</v>
      </c>
      <c r="BL265" s="75">
        <v>0</v>
      </c>
      <c r="BM265" s="75">
        <v>0</v>
      </c>
      <c r="BN265" s="75">
        <v>0</v>
      </c>
      <c r="BO265" s="75">
        <v>0</v>
      </c>
      <c r="BP265" s="28">
        <f t="shared" si="3968"/>
        <v>0</v>
      </c>
      <c r="BQ265" s="29">
        <f t="shared" si="3687"/>
        <v>392.32874984231108</v>
      </c>
      <c r="BR265" s="29">
        <f t="shared" si="3688"/>
        <v>793.59909171187087</v>
      </c>
      <c r="BS265" s="29">
        <f t="shared" si="3689"/>
        <v>732.63100794752108</v>
      </c>
      <c r="BT265" s="29">
        <f t="shared" si="3690"/>
        <v>437.36596442538161</v>
      </c>
      <c r="BU265" s="29">
        <f t="shared" si="3691"/>
        <v>476.47281443168919</v>
      </c>
      <c r="BV265" s="29">
        <f t="shared" si="3692"/>
        <v>377.19187586728901</v>
      </c>
      <c r="BW265" s="29">
        <f t="shared" si="3693"/>
        <v>450.48568184685251</v>
      </c>
      <c r="BX265" s="29">
        <f t="shared" si="3694"/>
        <v>273.11719439888986</v>
      </c>
      <c r="BY265" s="29">
        <f t="shared" si="3695"/>
        <v>564.2605298347421</v>
      </c>
      <c r="BZ265" s="29">
        <f t="shared" si="3696"/>
        <v>463.79609562255581</v>
      </c>
      <c r="CA265" s="29">
        <f t="shared" si="3697"/>
        <v>254.47808754888356</v>
      </c>
      <c r="CB265" s="29">
        <f t="shared" si="3698"/>
        <v>393.62934022959507</v>
      </c>
      <c r="CC265" s="29">
        <f t="shared" si="3699"/>
        <v>590.86056515705809</v>
      </c>
      <c r="CD265" s="29">
        <f t="shared" si="3700"/>
        <v>921.56446196543436</v>
      </c>
      <c r="CE265" s="29">
        <f t="shared" si="3701"/>
        <v>490.06787309196415</v>
      </c>
      <c r="CF265" s="29">
        <f t="shared" si="3702"/>
        <v>393.00877381102561</v>
      </c>
      <c r="CG265" s="29">
        <f t="shared" si="3703"/>
        <v>424.14677936167527</v>
      </c>
      <c r="CH265" s="29">
        <f t="shared" si="3704"/>
        <v>311.29654724359784</v>
      </c>
      <c r="CI265" s="29">
        <f t="shared" si="3705"/>
        <v>404.44810647155293</v>
      </c>
      <c r="CJ265" s="29">
        <f t="shared" si="3706"/>
        <v>264.87432824523779</v>
      </c>
      <c r="CK265" s="29">
        <f t="shared" si="3707"/>
        <v>451.90510281317017</v>
      </c>
      <c r="CL265" s="29">
        <f t="shared" si="3708"/>
        <v>302.85707707833984</v>
      </c>
      <c r="CM265" s="29">
        <f t="shared" si="3709"/>
        <v>71.758164501072287</v>
      </c>
      <c r="CN265" s="29">
        <f t="shared" si="3710"/>
        <v>285.2344619654346</v>
      </c>
      <c r="CO265" s="29">
        <f t="shared" si="3711"/>
        <v>276.85321433076825</v>
      </c>
      <c r="CP265" s="29">
        <f t="shared" si="3712"/>
        <v>787.40019553424997</v>
      </c>
      <c r="CQ265" s="29">
        <f t="shared" si="3713"/>
        <v>368.8171502459947</v>
      </c>
      <c r="CR265" s="29">
        <f t="shared" si="3939"/>
        <v>314.46197174214706</v>
      </c>
      <c r="CS265" s="29">
        <f t="shared" si="3939"/>
        <v>293.85742147092213</v>
      </c>
      <c r="CT265" s="29">
        <f t="shared" si="3939"/>
        <v>248.77839788066103</v>
      </c>
      <c r="CU265" s="29">
        <f t="shared" si="3939"/>
        <v>263.94558975652831</v>
      </c>
      <c r="CV265" s="29">
        <f t="shared" si="3939"/>
        <v>241.83853761525663</v>
      </c>
      <c r="CW265" s="29">
        <f t="shared" si="3939"/>
        <v>0</v>
      </c>
      <c r="CX265" s="29">
        <f t="shared" si="3938"/>
        <v>0</v>
      </c>
      <c r="CY265" s="29">
        <f t="shared" si="3938"/>
        <v>556.28314625816847</v>
      </c>
      <c r="CZ265" s="29">
        <f t="shared" si="3938"/>
        <v>576.88622574921169</v>
      </c>
      <c r="DA265" s="29">
        <f t="shared" si="3938"/>
        <v>0</v>
      </c>
      <c r="DB265" s="29">
        <f t="shared" si="3938"/>
        <v>0</v>
      </c>
      <c r="DC265" s="29">
        <f t="shared" si="3938"/>
        <v>0</v>
      </c>
      <c r="DD265" s="29">
        <f t="shared" si="3938"/>
        <v>0</v>
      </c>
      <c r="DE265" s="29">
        <f t="shared" si="3714"/>
        <v>0</v>
      </c>
      <c r="DF265" s="29">
        <f t="shared" si="3715"/>
        <v>0</v>
      </c>
      <c r="DG265" s="29">
        <f t="shared" si="3716"/>
        <v>0</v>
      </c>
      <c r="DH265" s="29">
        <f t="shared" si="3717"/>
        <v>0</v>
      </c>
      <c r="DI265" s="29">
        <f t="shared" si="3718"/>
        <v>0</v>
      </c>
      <c r="DJ265" s="29">
        <f t="shared" si="3719"/>
        <v>0</v>
      </c>
      <c r="DK265" s="29">
        <f t="shared" si="3719"/>
        <v>0</v>
      </c>
      <c r="DL265" s="29">
        <f t="shared" si="3719"/>
        <v>0</v>
      </c>
      <c r="DM265" s="29">
        <f t="shared" si="3719"/>
        <v>0</v>
      </c>
      <c r="DN265" s="29">
        <f t="shared" si="3864"/>
        <v>0</v>
      </c>
      <c r="DO265" s="29">
        <f t="shared" si="3864"/>
        <v>0</v>
      </c>
      <c r="DP265" s="29">
        <f t="shared" si="3864"/>
        <v>0</v>
      </c>
      <c r="DQ265" s="105">
        <f t="shared" si="3720"/>
        <v>0</v>
      </c>
      <c r="DR265" s="51">
        <v>793520</v>
      </c>
      <c r="DS265" s="51">
        <v>793520</v>
      </c>
      <c r="DT265" s="51">
        <v>793520</v>
      </c>
      <c r="DU265" s="51">
        <v>793520</v>
      </c>
      <c r="DV265" s="51">
        <v>793520</v>
      </c>
      <c r="DW265" s="51">
        <v>793520</v>
      </c>
      <c r="DX265" s="51">
        <v>793520</v>
      </c>
      <c r="DY265" s="51">
        <v>793520</v>
      </c>
      <c r="DZ265" s="51">
        <v>793520</v>
      </c>
      <c r="EA265" s="51">
        <v>842352</v>
      </c>
      <c r="EB265" s="51">
        <v>976640</v>
      </c>
      <c r="EC265" s="51">
        <v>976640</v>
      </c>
      <c r="ED265" s="51">
        <v>976640</v>
      </c>
      <c r="EE265" s="51">
        <v>976640</v>
      </c>
      <c r="EF265" s="51">
        <v>976640</v>
      </c>
      <c r="EG265" s="51">
        <v>976640</v>
      </c>
      <c r="EH265" s="51">
        <v>976640</v>
      </c>
      <c r="EI265" s="51">
        <v>976640</v>
      </c>
      <c r="EJ265" s="51">
        <v>976640</v>
      </c>
      <c r="EK265" s="51">
        <v>976640</v>
      </c>
      <c r="EL265" s="51">
        <v>976640</v>
      </c>
      <c r="EM265" s="51">
        <v>1041749</v>
      </c>
      <c r="EN265" s="51">
        <v>1220800</v>
      </c>
      <c r="EO265" s="51">
        <v>1220800</v>
      </c>
      <c r="EP265" s="51">
        <v>1220800</v>
      </c>
      <c r="EQ265" s="51">
        <v>1220800</v>
      </c>
      <c r="ER265" s="51">
        <v>1220800</v>
      </c>
      <c r="ES265" s="25">
        <v>1220800</v>
      </c>
      <c r="ET265" s="25">
        <v>1220800</v>
      </c>
      <c r="EU265" s="25">
        <v>1220800</v>
      </c>
      <c r="EV265" s="25">
        <v>1220800</v>
      </c>
      <c r="EW265" s="25"/>
      <c r="EX265" s="25">
        <v>0</v>
      </c>
      <c r="EY265" s="25">
        <v>0</v>
      </c>
      <c r="EZ265" s="25">
        <v>0</v>
      </c>
      <c r="FA265" s="25">
        <v>0</v>
      </c>
      <c r="FB265" s="25">
        <v>0</v>
      </c>
      <c r="FC265" s="25">
        <v>0</v>
      </c>
      <c r="FD265" s="25">
        <v>0</v>
      </c>
      <c r="FE265" s="25">
        <v>0</v>
      </c>
      <c r="FF265" s="25">
        <v>0</v>
      </c>
      <c r="FG265" s="25">
        <v>0</v>
      </c>
      <c r="FH265" s="25">
        <v>0</v>
      </c>
      <c r="FI265" s="25">
        <v>0</v>
      </c>
      <c r="FJ265" s="25">
        <v>0</v>
      </c>
      <c r="FK265" s="25">
        <v>0</v>
      </c>
      <c r="FL265" s="25">
        <v>0</v>
      </c>
      <c r="FM265" s="25">
        <v>0</v>
      </c>
      <c r="FN265" s="25">
        <v>0</v>
      </c>
      <c r="FO265" s="25">
        <v>0</v>
      </c>
      <c r="FP265" s="25">
        <v>0</v>
      </c>
      <c r="FQ265" s="75">
        <v>0</v>
      </c>
      <c r="FR265" s="28">
        <f t="shared" si="3969"/>
        <v>0</v>
      </c>
      <c r="FS265" s="51">
        <v>0</v>
      </c>
      <c r="FT265" s="51">
        <v>213017.59999999998</v>
      </c>
      <c r="FU265" s="51">
        <v>0</v>
      </c>
      <c r="FV265" s="51">
        <v>0</v>
      </c>
      <c r="FW265" s="51">
        <v>0</v>
      </c>
      <c r="FX265" s="51">
        <v>0</v>
      </c>
      <c r="FY265" s="51">
        <v>0</v>
      </c>
      <c r="FZ265" s="51">
        <v>0</v>
      </c>
      <c r="GA265" s="51">
        <v>0</v>
      </c>
      <c r="GB265" s="51">
        <v>0</v>
      </c>
      <c r="GC265" s="51">
        <v>0</v>
      </c>
      <c r="GD265" s="51">
        <v>0</v>
      </c>
      <c r="GE265" s="51">
        <v>0</v>
      </c>
      <c r="GF265" s="51">
        <v>192198.63839999982</v>
      </c>
      <c r="GG265" s="51">
        <v>0</v>
      </c>
      <c r="GH265" s="51">
        <v>0</v>
      </c>
      <c r="GI265" s="51">
        <v>0</v>
      </c>
      <c r="GJ265" s="51">
        <v>0</v>
      </c>
      <c r="GK265" s="51">
        <v>0</v>
      </c>
      <c r="GL265" s="51">
        <v>0</v>
      </c>
      <c r="GM265" s="51">
        <v>0</v>
      </c>
      <c r="GN265" s="51">
        <v>0</v>
      </c>
      <c r="GO265" s="51">
        <v>0</v>
      </c>
      <c r="GP265" s="51">
        <v>0</v>
      </c>
      <c r="GQ265" s="25">
        <v>0</v>
      </c>
      <c r="GR265" s="25">
        <v>0</v>
      </c>
      <c r="GS265" s="25">
        <v>0</v>
      </c>
      <c r="GT265" s="25">
        <v>0</v>
      </c>
      <c r="GU265" s="25">
        <v>0</v>
      </c>
      <c r="GV265" s="25">
        <v>0</v>
      </c>
      <c r="GW265" s="25">
        <v>0</v>
      </c>
      <c r="GX265" s="25">
        <v>0</v>
      </c>
      <c r="GY265" s="25">
        <v>0</v>
      </c>
      <c r="GZ265" s="25">
        <v>0</v>
      </c>
      <c r="HA265" s="25">
        <v>0</v>
      </c>
      <c r="HB265" s="25">
        <v>0</v>
      </c>
      <c r="HC265" s="75">
        <v>0</v>
      </c>
      <c r="HD265" s="75">
        <v>0</v>
      </c>
      <c r="HE265" s="75">
        <v>0</v>
      </c>
      <c r="HF265" s="75">
        <v>0</v>
      </c>
      <c r="HG265" s="75">
        <v>0</v>
      </c>
      <c r="HH265" s="75">
        <v>0</v>
      </c>
      <c r="HI265" s="75">
        <v>0</v>
      </c>
      <c r="HJ265" s="75">
        <v>0</v>
      </c>
      <c r="HK265" s="75">
        <v>0</v>
      </c>
      <c r="HL265" s="75">
        <v>0</v>
      </c>
      <c r="HM265" s="75">
        <v>0</v>
      </c>
      <c r="HN265" s="75">
        <v>0</v>
      </c>
      <c r="HO265" s="75">
        <v>0</v>
      </c>
      <c r="HP265" s="75">
        <v>0</v>
      </c>
      <c r="HQ265" s="75">
        <v>0</v>
      </c>
      <c r="HR265" s="75">
        <v>0</v>
      </c>
      <c r="HS265" s="51">
        <f t="shared" ref="HS265:IV265" si="3975">+DR265+FS265</f>
        <v>793520</v>
      </c>
      <c r="HT265" s="51">
        <f t="shared" si="3975"/>
        <v>1006537.6</v>
      </c>
      <c r="HU265" s="51">
        <f t="shared" si="3975"/>
        <v>793520</v>
      </c>
      <c r="HV265" s="51">
        <f t="shared" si="3975"/>
        <v>793520</v>
      </c>
      <c r="HW265" s="51">
        <f t="shared" si="3975"/>
        <v>793520</v>
      </c>
      <c r="HX265" s="51">
        <f t="shared" si="3975"/>
        <v>793520</v>
      </c>
      <c r="HY265" s="51">
        <f t="shared" si="3975"/>
        <v>793520</v>
      </c>
      <c r="HZ265" s="51">
        <f t="shared" si="3975"/>
        <v>793520</v>
      </c>
      <c r="IA265" s="51">
        <f t="shared" si="3975"/>
        <v>793520</v>
      </c>
      <c r="IB265" s="51">
        <f t="shared" si="3975"/>
        <v>842352</v>
      </c>
      <c r="IC265" s="51">
        <f t="shared" si="3975"/>
        <v>976640</v>
      </c>
      <c r="ID265" s="51">
        <f t="shared" si="3975"/>
        <v>976640</v>
      </c>
      <c r="IE265" s="51">
        <f t="shared" si="3975"/>
        <v>976640</v>
      </c>
      <c r="IF265" s="51">
        <f t="shared" si="3975"/>
        <v>1168838.6383999998</v>
      </c>
      <c r="IG265" s="51">
        <f t="shared" si="3975"/>
        <v>976640</v>
      </c>
      <c r="IH265" s="51">
        <f t="shared" si="3975"/>
        <v>976640</v>
      </c>
      <c r="II265" s="51">
        <f t="shared" si="3975"/>
        <v>976640</v>
      </c>
      <c r="IJ265" s="51">
        <f t="shared" si="3975"/>
        <v>976640</v>
      </c>
      <c r="IK265" s="51">
        <f t="shared" si="3975"/>
        <v>976640</v>
      </c>
      <c r="IL265" s="51">
        <f t="shared" si="3975"/>
        <v>976640</v>
      </c>
      <c r="IM265" s="51">
        <f t="shared" si="3975"/>
        <v>976640</v>
      </c>
      <c r="IN265" s="51">
        <f t="shared" si="3975"/>
        <v>1041749</v>
      </c>
      <c r="IO265" s="51">
        <f t="shared" si="3975"/>
        <v>1220800</v>
      </c>
      <c r="IP265" s="51">
        <f t="shared" si="3975"/>
        <v>1220800</v>
      </c>
      <c r="IQ265" s="51">
        <f t="shared" si="3975"/>
        <v>1220800</v>
      </c>
      <c r="IR265" s="51">
        <f t="shared" si="3975"/>
        <v>1220800</v>
      </c>
      <c r="IS265" s="51">
        <f t="shared" si="3975"/>
        <v>1220800</v>
      </c>
      <c r="IT265" s="51">
        <f t="shared" si="3975"/>
        <v>1220800</v>
      </c>
      <c r="IU265" s="51">
        <f t="shared" si="3975"/>
        <v>1220800</v>
      </c>
      <c r="IV265" s="51">
        <f t="shared" si="3975"/>
        <v>1220800</v>
      </c>
      <c r="IW265" s="51">
        <f t="shared" ref="IW265:IW306" si="3976">+EV265+GW265</f>
        <v>1220800</v>
      </c>
      <c r="IX265" s="25">
        <f t="shared" si="3623"/>
        <v>0</v>
      </c>
      <c r="IY265" s="25">
        <f t="shared" si="3751"/>
        <v>0</v>
      </c>
      <c r="IZ265" s="25">
        <f t="shared" si="3752"/>
        <v>0</v>
      </c>
      <c r="JA265" s="25">
        <f t="shared" si="3753"/>
        <v>0</v>
      </c>
      <c r="JB265" s="25">
        <f t="shared" si="3656"/>
        <v>0</v>
      </c>
      <c r="JC265" s="25">
        <f t="shared" si="3657"/>
        <v>0</v>
      </c>
      <c r="JD265" s="25">
        <f t="shared" si="3035"/>
        <v>0</v>
      </c>
      <c r="JE265" s="25">
        <f t="shared" si="3036"/>
        <v>0</v>
      </c>
      <c r="JF265" s="25">
        <f t="shared" si="3756"/>
        <v>0</v>
      </c>
      <c r="JG265" s="25">
        <f t="shared" si="3757"/>
        <v>0</v>
      </c>
      <c r="JH265" s="25">
        <f t="shared" si="3754"/>
        <v>0</v>
      </c>
      <c r="JI265" s="25">
        <f t="shared" si="3755"/>
        <v>0</v>
      </c>
      <c r="JJ265" s="25">
        <f t="shared" si="3966"/>
        <v>0</v>
      </c>
      <c r="JK265" s="25">
        <f t="shared" si="3967"/>
        <v>0</v>
      </c>
      <c r="JL265" s="25">
        <f t="shared" si="3584"/>
        <v>0</v>
      </c>
      <c r="JM265" s="25">
        <f t="shared" si="3585"/>
        <v>0</v>
      </c>
      <c r="JN265" s="25">
        <f t="shared" si="3459"/>
        <v>0</v>
      </c>
      <c r="JO265" s="25">
        <f t="shared" si="3460"/>
        <v>0</v>
      </c>
      <c r="JP265" s="25">
        <f t="shared" si="3823"/>
        <v>0</v>
      </c>
      <c r="JQ265" s="25">
        <f t="shared" si="3824"/>
        <v>0</v>
      </c>
      <c r="JR265" s="25">
        <f t="shared" si="3825"/>
        <v>0</v>
      </c>
      <c r="JS265" s="28">
        <f t="shared" si="3970"/>
        <v>0</v>
      </c>
      <c r="JT265" s="30">
        <f t="shared" si="3587"/>
        <v>65</v>
      </c>
      <c r="JU265" s="30">
        <f t="shared" si="3588"/>
        <v>82.449017038007867</v>
      </c>
      <c r="JV265" s="30">
        <f t="shared" si="3589"/>
        <v>65</v>
      </c>
      <c r="JW265" s="30">
        <f t="shared" si="3590"/>
        <v>65</v>
      </c>
      <c r="JX265" s="30">
        <f t="shared" si="3591"/>
        <v>65</v>
      </c>
      <c r="JY265" s="30">
        <f t="shared" si="3592"/>
        <v>65</v>
      </c>
      <c r="JZ265" s="30">
        <f t="shared" si="3593"/>
        <v>65</v>
      </c>
      <c r="KA265" s="30">
        <f t="shared" si="3594"/>
        <v>65</v>
      </c>
      <c r="KB265" s="30">
        <f t="shared" si="3595"/>
        <v>65</v>
      </c>
      <c r="KC265" s="30">
        <f t="shared" si="3596"/>
        <v>69</v>
      </c>
      <c r="KD265" s="30">
        <f t="shared" si="3597"/>
        <v>80</v>
      </c>
      <c r="KE265" s="30">
        <f t="shared" si="3598"/>
        <v>80</v>
      </c>
      <c r="KF265" s="30">
        <f t="shared" si="3599"/>
        <v>80</v>
      </c>
      <c r="KG265" s="30">
        <f t="shared" si="3600"/>
        <v>95.743663040629087</v>
      </c>
      <c r="KH265" s="30">
        <f t="shared" si="3601"/>
        <v>80</v>
      </c>
      <c r="KI265" s="30">
        <f t="shared" si="3602"/>
        <v>80</v>
      </c>
      <c r="KJ265" s="30">
        <f t="shared" si="3603"/>
        <v>80</v>
      </c>
      <c r="KK265" s="30">
        <f t="shared" si="3604"/>
        <v>80</v>
      </c>
      <c r="KL265" s="30">
        <f t="shared" si="3605"/>
        <v>80</v>
      </c>
      <c r="KM265" s="30">
        <f t="shared" si="3606"/>
        <v>80</v>
      </c>
      <c r="KN265" s="30">
        <f t="shared" si="3607"/>
        <v>80</v>
      </c>
      <c r="KO265" s="30">
        <f t="shared" si="3608"/>
        <v>85.333306028833547</v>
      </c>
      <c r="KP265" s="30">
        <f t="shared" si="3609"/>
        <v>100</v>
      </c>
      <c r="KQ265" s="30">
        <f t="shared" si="3610"/>
        <v>100</v>
      </c>
      <c r="KR265" s="30">
        <f t="shared" si="3611"/>
        <v>100</v>
      </c>
      <c r="KS265" s="30">
        <f t="shared" si="3612"/>
        <v>100</v>
      </c>
      <c r="KT265" s="30">
        <f t="shared" si="3613"/>
        <v>100</v>
      </c>
      <c r="KU265" s="30">
        <f t="shared" si="3614"/>
        <v>100</v>
      </c>
      <c r="KV265" s="30">
        <f t="shared" si="3615"/>
        <v>100</v>
      </c>
      <c r="KW265" s="30">
        <f t="shared" si="3616"/>
        <v>100</v>
      </c>
      <c r="KX265" s="30">
        <f t="shared" si="3617"/>
        <v>100</v>
      </c>
      <c r="KY265" s="30">
        <f t="shared" si="3618"/>
        <v>0</v>
      </c>
      <c r="KZ265" s="30">
        <f t="shared" si="3619"/>
        <v>0</v>
      </c>
      <c r="LA265" s="30">
        <f t="shared" si="3620"/>
        <v>0</v>
      </c>
      <c r="LB265" s="30">
        <f t="shared" si="3620"/>
        <v>0</v>
      </c>
      <c r="LC265" s="30">
        <f t="shared" si="3620"/>
        <v>0</v>
      </c>
      <c r="LD265" s="30">
        <f t="shared" si="3620"/>
        <v>0</v>
      </c>
      <c r="LE265" s="30">
        <f t="shared" si="3749"/>
        <v>0</v>
      </c>
      <c r="LF265" s="30">
        <f t="shared" si="3749"/>
        <v>0</v>
      </c>
      <c r="LG265" s="30">
        <f t="shared" si="3749"/>
        <v>0</v>
      </c>
      <c r="LH265" s="30">
        <f t="shared" si="3749"/>
        <v>0</v>
      </c>
      <c r="LI265" s="30">
        <f t="shared" si="3749"/>
        <v>0</v>
      </c>
      <c r="LJ265" s="30">
        <f t="shared" si="3940"/>
        <v>0</v>
      </c>
      <c r="LK265" s="30">
        <f t="shared" si="3940"/>
        <v>0</v>
      </c>
      <c r="LL265" s="30">
        <f t="shared" si="3940"/>
        <v>0</v>
      </c>
      <c r="LM265" s="30">
        <f t="shared" si="3940"/>
        <v>0</v>
      </c>
      <c r="LN265" s="30">
        <f t="shared" si="3940"/>
        <v>0</v>
      </c>
      <c r="LO265" s="30">
        <f t="shared" si="3940"/>
        <v>0</v>
      </c>
      <c r="LP265" s="30">
        <f t="shared" si="3940"/>
        <v>0</v>
      </c>
      <c r="LQ265" s="30">
        <f t="shared" si="3940"/>
        <v>0</v>
      </c>
      <c r="LR265" s="30">
        <f t="shared" si="3941"/>
        <v>0</v>
      </c>
      <c r="LS265" s="30">
        <f t="shared" si="3941"/>
        <v>0</v>
      </c>
      <c r="LT265" s="69">
        <f t="shared" si="3971"/>
        <v>0</v>
      </c>
      <c r="LU265" s="40">
        <f t="shared" si="3972"/>
        <v>0</v>
      </c>
      <c r="LV265" s="40">
        <f t="shared" si="3973"/>
        <v>0</v>
      </c>
    </row>
    <row r="266" spans="1:334" x14ac:dyDescent="0.25">
      <c r="A266" s="21">
        <f t="shared" si="3974"/>
        <v>265</v>
      </c>
      <c r="B266" s="21" t="s">
        <v>150</v>
      </c>
      <c r="C266" s="21" t="s">
        <v>1453</v>
      </c>
      <c r="D266" s="22" t="s">
        <v>7</v>
      </c>
      <c r="E266" s="23" t="s">
        <v>1433</v>
      </c>
      <c r="F266" s="21" t="s">
        <v>1434</v>
      </c>
      <c r="G266" s="23" t="s">
        <v>180</v>
      </c>
      <c r="H266" s="24" t="s">
        <v>292</v>
      </c>
      <c r="I266" s="21" t="s">
        <v>196</v>
      </c>
      <c r="J266" s="94">
        <v>42766</v>
      </c>
      <c r="K266" s="94">
        <v>44484</v>
      </c>
      <c r="L266" s="21" t="s">
        <v>275</v>
      </c>
      <c r="M266" s="51">
        <v>3282</v>
      </c>
      <c r="N266" s="51">
        <v>5481</v>
      </c>
      <c r="O266" s="26">
        <v>0.1</v>
      </c>
      <c r="P266" s="52"/>
      <c r="Q266" s="52"/>
      <c r="R266" s="52"/>
      <c r="S266" s="52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39"/>
      <c r="AR266" s="39"/>
      <c r="AS266" s="39"/>
      <c r="AT266" s="39"/>
      <c r="AU266" s="25"/>
      <c r="AV266" s="25"/>
      <c r="AW266" s="25"/>
      <c r="AX266" s="25"/>
      <c r="AY266" s="25"/>
      <c r="AZ266" s="25"/>
      <c r="BA266" s="25"/>
      <c r="BB266" s="25"/>
      <c r="BC266" s="25"/>
      <c r="BD266" s="75"/>
      <c r="BE266" s="75"/>
      <c r="BF266" s="75"/>
      <c r="BG266" s="75"/>
      <c r="BH266" s="75"/>
      <c r="BI266" s="75"/>
      <c r="BJ266" s="75">
        <v>2817306.42</v>
      </c>
      <c r="BK266" s="75">
        <v>2443459.7799999998</v>
      </c>
      <c r="BL266" s="75">
        <v>2948504.05</v>
      </c>
      <c r="BM266" s="75">
        <v>3093781.68</v>
      </c>
      <c r="BN266" s="75">
        <v>3130936.14</v>
      </c>
      <c r="BO266" s="75">
        <v>3295877.13</v>
      </c>
      <c r="BP266" s="28">
        <f t="shared" si="3968"/>
        <v>3117274.75</v>
      </c>
      <c r="BQ266" s="29">
        <f t="shared" ref="BQ266" si="3977">+P266/$M266</f>
        <v>0</v>
      </c>
      <c r="BR266" s="29">
        <f t="shared" ref="BR266" si="3978">+Q266/$M266</f>
        <v>0</v>
      </c>
      <c r="BS266" s="29">
        <f t="shared" ref="BS266" si="3979">+R266/$M266</f>
        <v>0</v>
      </c>
      <c r="BT266" s="29">
        <f t="shared" ref="BT266" si="3980">+S266/$M266</f>
        <v>0</v>
      </c>
      <c r="BU266" s="29">
        <f t="shared" ref="BU266" si="3981">+T266/$M266</f>
        <v>0</v>
      </c>
      <c r="BV266" s="29">
        <f t="shared" ref="BV266" si="3982">+U266/$M266</f>
        <v>0</v>
      </c>
      <c r="BW266" s="29">
        <f t="shared" ref="BW266" si="3983">+V266/$M266</f>
        <v>0</v>
      </c>
      <c r="BX266" s="29">
        <f t="shared" ref="BX266" si="3984">+W266/$M266</f>
        <v>0</v>
      </c>
      <c r="BY266" s="29">
        <f t="shared" ref="BY266" si="3985">+X266/$M266</f>
        <v>0</v>
      </c>
      <c r="BZ266" s="29">
        <f t="shared" ref="BZ266" si="3986">+Y266/$M266</f>
        <v>0</v>
      </c>
      <c r="CA266" s="29">
        <f t="shared" ref="CA266" si="3987">+Z266/$M266</f>
        <v>0</v>
      </c>
      <c r="CB266" s="29">
        <f t="shared" ref="CB266" si="3988">+AA266/$M266</f>
        <v>0</v>
      </c>
      <c r="CC266" s="29">
        <f t="shared" ref="CC266" si="3989">+AB266/$M266</f>
        <v>0</v>
      </c>
      <c r="CD266" s="29">
        <f t="shared" ref="CD266" si="3990">+AC266/$M266</f>
        <v>0</v>
      </c>
      <c r="CE266" s="29">
        <f t="shared" ref="CE266" si="3991">+AD266/$M266</f>
        <v>0</v>
      </c>
      <c r="CF266" s="29">
        <f t="shared" ref="CF266" si="3992">+AE266/$M266</f>
        <v>0</v>
      </c>
      <c r="CG266" s="29">
        <f t="shared" ref="CG266" si="3993">+AF266/$M266</f>
        <v>0</v>
      </c>
      <c r="CH266" s="29">
        <f t="shared" ref="CH266" si="3994">+AG266/$M266</f>
        <v>0</v>
      </c>
      <c r="CI266" s="29">
        <f t="shared" ref="CI266" si="3995">+AH266/$M266</f>
        <v>0</v>
      </c>
      <c r="CJ266" s="29">
        <f t="shared" ref="CJ266" si="3996">+AI266/$M266</f>
        <v>0</v>
      </c>
      <c r="CK266" s="29">
        <f t="shared" ref="CK266" si="3997">+AJ266/$M266</f>
        <v>0</v>
      </c>
      <c r="CL266" s="29">
        <f t="shared" ref="CL266" si="3998">+AK266/$M266</f>
        <v>0</v>
      </c>
      <c r="CM266" s="29">
        <f t="shared" ref="CM266" si="3999">+AL266/$M266</f>
        <v>0</v>
      </c>
      <c r="CN266" s="29">
        <f t="shared" ref="CN266" si="4000">+AM266/$M266</f>
        <v>0</v>
      </c>
      <c r="CO266" s="29">
        <f t="shared" ref="CO266" si="4001">+AN266/$M266</f>
        <v>0</v>
      </c>
      <c r="CP266" s="29">
        <f t="shared" ref="CP266" si="4002">+AO266/$M266</f>
        <v>0</v>
      </c>
      <c r="CQ266" s="29">
        <f t="shared" ref="CQ266:DD266" si="4003">+AP266/$M266</f>
        <v>0</v>
      </c>
      <c r="CR266" s="29">
        <f t="shared" si="4003"/>
        <v>0</v>
      </c>
      <c r="CS266" s="29">
        <f t="shared" si="4003"/>
        <v>0</v>
      </c>
      <c r="CT266" s="29">
        <f t="shared" si="4003"/>
        <v>0</v>
      </c>
      <c r="CU266" s="29">
        <f t="shared" si="4003"/>
        <v>0</v>
      </c>
      <c r="CV266" s="29">
        <f t="shared" si="4003"/>
        <v>0</v>
      </c>
      <c r="CW266" s="29">
        <f t="shared" si="4003"/>
        <v>0</v>
      </c>
      <c r="CX266" s="29">
        <f t="shared" si="4003"/>
        <v>0</v>
      </c>
      <c r="CY266" s="29">
        <f t="shared" si="4003"/>
        <v>0</v>
      </c>
      <c r="CZ266" s="29">
        <f t="shared" si="4003"/>
        <v>0</v>
      </c>
      <c r="DA266" s="29">
        <f t="shared" si="4003"/>
        <v>0</v>
      </c>
      <c r="DB266" s="29">
        <f t="shared" si="4003"/>
        <v>0</v>
      </c>
      <c r="DC266" s="29">
        <f t="shared" si="4003"/>
        <v>0</v>
      </c>
      <c r="DD266" s="29">
        <f t="shared" si="4003"/>
        <v>0</v>
      </c>
      <c r="DE266" s="29">
        <f t="shared" ref="DE266" si="4004">+BD266/$M266</f>
        <v>0</v>
      </c>
      <c r="DF266" s="29">
        <f t="shared" ref="DF266" si="4005">+BE266/$M266</f>
        <v>0</v>
      </c>
      <c r="DG266" s="29">
        <f t="shared" ref="DG266" si="4006">+BF266/$M266</f>
        <v>0</v>
      </c>
      <c r="DH266" s="29">
        <f t="shared" ref="DH266" si="4007">+BG266/$M266</f>
        <v>0</v>
      </c>
      <c r="DI266" s="29">
        <f t="shared" ref="DI266" si="4008">+BH266/$M266</f>
        <v>0</v>
      </c>
      <c r="DJ266" s="29">
        <f t="shared" ref="DJ266" si="4009">+BI266/$M266</f>
        <v>0</v>
      </c>
      <c r="DK266" s="29">
        <f t="shared" ref="DK266:DP266" si="4010">+BJ266/$M266</f>
        <v>858.41146252285193</v>
      </c>
      <c r="DL266" s="29">
        <f t="shared" si="4010"/>
        <v>744.5032845825715</v>
      </c>
      <c r="DM266" s="29">
        <f t="shared" si="4010"/>
        <v>898.3863650213284</v>
      </c>
      <c r="DN266" s="29">
        <f t="shared" si="4010"/>
        <v>942.65133455210241</v>
      </c>
      <c r="DO266" s="29">
        <f t="shared" si="4010"/>
        <v>953.97201096892138</v>
      </c>
      <c r="DP266" s="29">
        <f t="shared" si="4010"/>
        <v>1004.2282541133455</v>
      </c>
      <c r="DQ266" s="105">
        <f t="shared" ref="DQ266" si="4011">+BP266/M266</f>
        <v>949.80949116392446</v>
      </c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>
        <v>548100</v>
      </c>
      <c r="FM266" s="25">
        <v>548100</v>
      </c>
      <c r="FN266" s="25">
        <v>548100</v>
      </c>
      <c r="FO266" s="25">
        <v>548100</v>
      </c>
      <c r="FP266" s="25">
        <v>548100</v>
      </c>
      <c r="FQ266" s="75">
        <v>548100</v>
      </c>
      <c r="FR266" s="28">
        <f t="shared" si="3969"/>
        <v>548100</v>
      </c>
      <c r="FS266" s="51"/>
      <c r="FT266" s="51"/>
      <c r="FU266" s="51"/>
      <c r="FV266" s="51"/>
      <c r="FW266" s="51"/>
      <c r="FX266" s="51"/>
      <c r="FY266" s="51"/>
      <c r="FZ266" s="51"/>
      <c r="GA266" s="51"/>
      <c r="GB266" s="51"/>
      <c r="GC266" s="51"/>
      <c r="GD266" s="51"/>
      <c r="GE266" s="51"/>
      <c r="GF266" s="51"/>
      <c r="GG266" s="51"/>
      <c r="GH266" s="51"/>
      <c r="GI266" s="51"/>
      <c r="GJ266" s="51"/>
      <c r="GK266" s="51"/>
      <c r="GL266" s="51"/>
      <c r="GM266" s="51"/>
      <c r="GN266" s="51"/>
      <c r="GO266" s="51"/>
      <c r="GP266" s="51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75">
        <v>16246</v>
      </c>
      <c r="HD266" s="75">
        <v>609</v>
      </c>
      <c r="HE266" s="75">
        <v>5347</v>
      </c>
      <c r="HF266" s="75">
        <v>53843</v>
      </c>
      <c r="HG266" s="75">
        <v>25929</v>
      </c>
      <c r="HH266" s="75">
        <v>0</v>
      </c>
      <c r="HI266" s="75">
        <v>93646</v>
      </c>
      <c r="HJ266" s="75">
        <v>0</v>
      </c>
      <c r="HK266" s="75">
        <v>22224</v>
      </c>
      <c r="HL266" s="75">
        <v>0</v>
      </c>
      <c r="HM266" s="75">
        <v>0</v>
      </c>
      <c r="HN266" s="75">
        <v>0</v>
      </c>
      <c r="HO266" s="75">
        <v>0</v>
      </c>
      <c r="HP266" s="75">
        <v>0</v>
      </c>
      <c r="HQ266" s="75">
        <v>0</v>
      </c>
      <c r="HR266" s="75">
        <v>0</v>
      </c>
      <c r="HS266" s="51">
        <f t="shared" ref="HS266" si="4012">+DR266+FS266</f>
        <v>0</v>
      </c>
      <c r="HT266" s="51">
        <f t="shared" ref="HT266" si="4013">+DS266+FT266</f>
        <v>0</v>
      </c>
      <c r="HU266" s="51">
        <f t="shared" ref="HU266" si="4014">+DT266+FU266</f>
        <v>0</v>
      </c>
      <c r="HV266" s="51">
        <f t="shared" ref="HV266" si="4015">+DU266+FV266</f>
        <v>0</v>
      </c>
      <c r="HW266" s="51">
        <f t="shared" ref="HW266" si="4016">+DV266+FW266</f>
        <v>0</v>
      </c>
      <c r="HX266" s="51">
        <f t="shared" ref="HX266" si="4017">+DW266+FX266</f>
        <v>0</v>
      </c>
      <c r="HY266" s="51">
        <f t="shared" ref="HY266" si="4018">+DX266+FY266</f>
        <v>0</v>
      </c>
      <c r="HZ266" s="51">
        <f t="shared" ref="HZ266" si="4019">+DY266+FZ266</f>
        <v>0</v>
      </c>
      <c r="IA266" s="51">
        <f t="shared" ref="IA266" si="4020">+DZ266+GA266</f>
        <v>0</v>
      </c>
      <c r="IB266" s="51">
        <f t="shared" ref="IB266" si="4021">+EA266+GB266</f>
        <v>0</v>
      </c>
      <c r="IC266" s="51">
        <f t="shared" ref="IC266" si="4022">+EB266+GC266</f>
        <v>0</v>
      </c>
      <c r="ID266" s="51">
        <f t="shared" ref="ID266" si="4023">+EC266+GD266</f>
        <v>0</v>
      </c>
      <c r="IE266" s="51">
        <f t="shared" ref="IE266" si="4024">+ED266+GE266</f>
        <v>0</v>
      </c>
      <c r="IF266" s="51">
        <f t="shared" ref="IF266" si="4025">+EE266+GF266</f>
        <v>0</v>
      </c>
      <c r="IG266" s="51">
        <f t="shared" ref="IG266" si="4026">+EF266+GG266</f>
        <v>0</v>
      </c>
      <c r="IH266" s="51">
        <f t="shared" ref="IH266" si="4027">+EG266+GH266</f>
        <v>0</v>
      </c>
      <c r="II266" s="51">
        <f t="shared" ref="II266" si="4028">+EH266+GI266</f>
        <v>0</v>
      </c>
      <c r="IJ266" s="51">
        <f t="shared" ref="IJ266" si="4029">+EI266+GJ266</f>
        <v>0</v>
      </c>
      <c r="IK266" s="51">
        <f t="shared" ref="IK266" si="4030">+EJ266+GK266</f>
        <v>0</v>
      </c>
      <c r="IL266" s="51">
        <f t="shared" ref="IL266" si="4031">+EK266+GL266</f>
        <v>0</v>
      </c>
      <c r="IM266" s="51">
        <f t="shared" ref="IM266" si="4032">+EL266+GM266</f>
        <v>0</v>
      </c>
      <c r="IN266" s="51">
        <f t="shared" ref="IN266" si="4033">+EM266+GN266</f>
        <v>0</v>
      </c>
      <c r="IO266" s="51">
        <f t="shared" ref="IO266" si="4034">+EN266+GO266</f>
        <v>0</v>
      </c>
      <c r="IP266" s="51">
        <f t="shared" ref="IP266" si="4035">+EO266+GP266</f>
        <v>0</v>
      </c>
      <c r="IQ266" s="51">
        <f t="shared" ref="IQ266" si="4036">+EP266+GQ266</f>
        <v>0</v>
      </c>
      <c r="IR266" s="51">
        <f t="shared" ref="IR266" si="4037">+EQ266+GR266</f>
        <v>0</v>
      </c>
      <c r="IS266" s="51">
        <f t="shared" ref="IS266" si="4038">+ER266+GS266</f>
        <v>0</v>
      </c>
      <c r="IT266" s="51">
        <f t="shared" ref="IT266" si="4039">+ES266+GT266</f>
        <v>0</v>
      </c>
      <c r="IU266" s="51">
        <f t="shared" ref="IU266" si="4040">+ET266+GU266</f>
        <v>0</v>
      </c>
      <c r="IV266" s="51">
        <f t="shared" ref="IV266" si="4041">+EU266+GV266</f>
        <v>0</v>
      </c>
      <c r="IW266" s="51">
        <f t="shared" ref="IW266" si="4042">+EV266+GW266</f>
        <v>0</v>
      </c>
      <c r="IX266" s="25">
        <f t="shared" ref="IX266" si="4043">+EW266+GX266</f>
        <v>0</v>
      </c>
      <c r="IY266" s="25">
        <f t="shared" ref="IY266" si="4044">+EX266+GY266</f>
        <v>0</v>
      </c>
      <c r="IZ266" s="25">
        <f t="shared" ref="IZ266" si="4045">+EY266+GZ266</f>
        <v>0</v>
      </c>
      <c r="JA266" s="25">
        <f t="shared" ref="JA266" si="4046">+EZ266+HA266</f>
        <v>0</v>
      </c>
      <c r="JB266" s="25">
        <f t="shared" ref="JB266" si="4047">+FA266+HB266</f>
        <v>0</v>
      </c>
      <c r="JC266" s="25">
        <f t="shared" ref="JC266" si="4048">+FB266+HC266</f>
        <v>16246</v>
      </c>
      <c r="JD266" s="25">
        <f t="shared" ref="JD266" si="4049">+FC266+HD266</f>
        <v>609</v>
      </c>
      <c r="JE266" s="25">
        <f t="shared" ref="JE266" si="4050">+FD266+HE266</f>
        <v>5347</v>
      </c>
      <c r="JF266" s="25">
        <f t="shared" ref="JF266" si="4051">+FE266+HF266</f>
        <v>53843</v>
      </c>
      <c r="JG266" s="25">
        <f t="shared" ref="JG266" si="4052">+FF266+HG266</f>
        <v>25929</v>
      </c>
      <c r="JH266" s="25">
        <f t="shared" ref="JH266" si="4053">+FG266+HH266</f>
        <v>0</v>
      </c>
      <c r="JI266" s="25">
        <f t="shared" ref="JI266" si="4054">+FH266+HI266</f>
        <v>93646</v>
      </c>
      <c r="JJ266" s="25">
        <f t="shared" ref="JJ266" si="4055">+FI266+HJ266</f>
        <v>0</v>
      </c>
      <c r="JK266" s="25">
        <f t="shared" ref="JK266" si="4056">+FJ266+HK266</f>
        <v>22224</v>
      </c>
      <c r="JL266" s="25">
        <f t="shared" ref="JL266" si="4057">+FK266+HL266</f>
        <v>0</v>
      </c>
      <c r="JM266" s="25">
        <f>+FL266+HM266</f>
        <v>548100</v>
      </c>
      <c r="JN266" s="25">
        <f t="shared" si="3459"/>
        <v>548100</v>
      </c>
      <c r="JO266" s="25">
        <f t="shared" si="3460"/>
        <v>548100</v>
      </c>
      <c r="JP266" s="25">
        <f t="shared" si="3823"/>
        <v>548100</v>
      </c>
      <c r="JQ266" s="25">
        <f t="shared" si="3824"/>
        <v>548100</v>
      </c>
      <c r="JR266" s="25">
        <f t="shared" si="3825"/>
        <v>548100</v>
      </c>
      <c r="JS266" s="28">
        <f t="shared" si="3970"/>
        <v>548100</v>
      </c>
      <c r="JT266" s="30">
        <f t="shared" ref="JT266" si="4058">+HS266/$N266</f>
        <v>0</v>
      </c>
      <c r="JU266" s="30">
        <f t="shared" ref="JU266" si="4059">+HT266/$N266</f>
        <v>0</v>
      </c>
      <c r="JV266" s="30">
        <f t="shared" ref="JV266" si="4060">+HU266/$N266</f>
        <v>0</v>
      </c>
      <c r="JW266" s="30">
        <f t="shared" ref="JW266" si="4061">+HV266/$N266</f>
        <v>0</v>
      </c>
      <c r="JX266" s="30">
        <f t="shared" ref="JX266" si="4062">+HW266/$N266</f>
        <v>0</v>
      </c>
      <c r="JY266" s="30">
        <f t="shared" ref="JY266" si="4063">+HX266/$N266</f>
        <v>0</v>
      </c>
      <c r="JZ266" s="30">
        <f t="shared" ref="JZ266" si="4064">+HY266/$N266</f>
        <v>0</v>
      </c>
      <c r="KA266" s="30">
        <f t="shared" ref="KA266" si="4065">+HZ266/$N266</f>
        <v>0</v>
      </c>
      <c r="KB266" s="30">
        <f t="shared" ref="KB266" si="4066">+IA266/$N266</f>
        <v>0</v>
      </c>
      <c r="KC266" s="30">
        <f t="shared" ref="KC266" si="4067">+IB266/$N266</f>
        <v>0</v>
      </c>
      <c r="KD266" s="30">
        <f t="shared" ref="KD266" si="4068">+IC266/$N266</f>
        <v>0</v>
      </c>
      <c r="KE266" s="30">
        <f t="shared" ref="KE266" si="4069">+ID266/$N266</f>
        <v>0</v>
      </c>
      <c r="KF266" s="30">
        <f t="shared" ref="KF266" si="4070">+IE266/$N266</f>
        <v>0</v>
      </c>
      <c r="KG266" s="30">
        <f t="shared" ref="KG266" si="4071">+IF266/$N266</f>
        <v>0</v>
      </c>
      <c r="KH266" s="30">
        <f t="shared" ref="KH266" si="4072">+IG266/$N266</f>
        <v>0</v>
      </c>
      <c r="KI266" s="30">
        <f t="shared" ref="KI266" si="4073">+IH266/$N266</f>
        <v>0</v>
      </c>
      <c r="KJ266" s="30">
        <f t="shared" ref="KJ266" si="4074">+II266/$N266</f>
        <v>0</v>
      </c>
      <c r="KK266" s="30">
        <f t="shared" ref="KK266" si="4075">+IJ266/$N266</f>
        <v>0</v>
      </c>
      <c r="KL266" s="30">
        <f t="shared" ref="KL266" si="4076">+IK266/$N266</f>
        <v>0</v>
      </c>
      <c r="KM266" s="30">
        <f t="shared" ref="KM266" si="4077">+IL266/$N266</f>
        <v>0</v>
      </c>
      <c r="KN266" s="30">
        <f t="shared" ref="KN266" si="4078">+IM266/$N266</f>
        <v>0</v>
      </c>
      <c r="KO266" s="30">
        <f t="shared" ref="KO266" si="4079">+IN266/$N266</f>
        <v>0</v>
      </c>
      <c r="KP266" s="30">
        <f t="shared" ref="KP266" si="4080">+IO266/$N266</f>
        <v>0</v>
      </c>
      <c r="KQ266" s="30">
        <f t="shared" ref="KQ266" si="4081">+IP266/$N266</f>
        <v>0</v>
      </c>
      <c r="KR266" s="30">
        <f t="shared" ref="KR266" si="4082">+IQ266/$N266</f>
        <v>0</v>
      </c>
      <c r="KS266" s="30">
        <f t="shared" ref="KS266" si="4083">+IR266/$N266</f>
        <v>0</v>
      </c>
      <c r="KT266" s="30">
        <f t="shared" ref="KT266" si="4084">+IS266/$N266</f>
        <v>0</v>
      </c>
      <c r="KU266" s="30">
        <f t="shared" ref="KU266" si="4085">+IT266/$N266</f>
        <v>0</v>
      </c>
      <c r="KV266" s="30">
        <f t="shared" ref="KV266" si="4086">+IU266/$N266</f>
        <v>0</v>
      </c>
      <c r="KW266" s="30">
        <f t="shared" ref="KW266" si="4087">+IV266/$N266</f>
        <v>0</v>
      </c>
      <c r="KX266" s="30">
        <f t="shared" ref="KX266" si="4088">+IW266/$N266</f>
        <v>0</v>
      </c>
      <c r="KY266" s="30">
        <f t="shared" ref="KY266" si="4089">+IX266/$N266</f>
        <v>0</v>
      </c>
      <c r="KZ266" s="30">
        <f t="shared" ref="KZ266:LI266" si="4090">+IY266/$N266</f>
        <v>0</v>
      </c>
      <c r="LA266" s="30">
        <f t="shared" si="4090"/>
        <v>0</v>
      </c>
      <c r="LB266" s="30">
        <f t="shared" si="4090"/>
        <v>0</v>
      </c>
      <c r="LC266" s="30">
        <f t="shared" si="4090"/>
        <v>0</v>
      </c>
      <c r="LD266" s="30">
        <f t="shared" si="4090"/>
        <v>2.964057653712826</v>
      </c>
      <c r="LE266" s="30">
        <f t="shared" si="4090"/>
        <v>0.1111111111111111</v>
      </c>
      <c r="LF266" s="30">
        <f t="shared" si="4090"/>
        <v>0.97555190658638935</v>
      </c>
      <c r="LG266" s="30">
        <f t="shared" si="4090"/>
        <v>9.8235723408137208</v>
      </c>
      <c r="LH266" s="30">
        <f t="shared" si="4090"/>
        <v>4.7307060755336616</v>
      </c>
      <c r="LI266" s="30">
        <f t="shared" si="4090"/>
        <v>0</v>
      </c>
      <c r="LJ266" s="30">
        <f t="shared" ref="LJ266" si="4091">+JI266/$N266</f>
        <v>17.085568326947637</v>
      </c>
      <c r="LK266" s="30">
        <f t="shared" ref="LK266" si="4092">+JJ266/$N266</f>
        <v>0</v>
      </c>
      <c r="LL266" s="30">
        <f t="shared" ref="LL266" si="4093">+JK266/$N266</f>
        <v>4.0547345374931583</v>
      </c>
      <c r="LM266" s="30">
        <f t="shared" ref="LM266" si="4094">+JL266/$N266</f>
        <v>0</v>
      </c>
      <c r="LN266" s="30">
        <f t="shared" ref="LN266:LS266" si="4095">+JM266/$N266</f>
        <v>100</v>
      </c>
      <c r="LO266" s="30">
        <f t="shared" si="4095"/>
        <v>100</v>
      </c>
      <c r="LP266" s="30">
        <f t="shared" si="4095"/>
        <v>100</v>
      </c>
      <c r="LQ266" s="30">
        <f t="shared" si="4095"/>
        <v>100</v>
      </c>
      <c r="LR266" s="30">
        <f t="shared" si="4095"/>
        <v>100</v>
      </c>
      <c r="LS266" s="30">
        <f t="shared" si="4095"/>
        <v>100</v>
      </c>
      <c r="LT266" s="69">
        <f t="shared" si="3971"/>
        <v>100</v>
      </c>
      <c r="LU266" s="40">
        <f t="shared" si="3972"/>
        <v>100</v>
      </c>
      <c r="LV266" s="40">
        <f t="shared" si="3973"/>
        <v>0</v>
      </c>
    </row>
    <row r="267" spans="1:334" x14ac:dyDescent="0.25">
      <c r="A267" s="21">
        <f t="shared" si="3974"/>
        <v>266</v>
      </c>
      <c r="B267" s="21" t="s">
        <v>150</v>
      </c>
      <c r="C267" s="21" t="s">
        <v>1453</v>
      </c>
      <c r="D267" s="22" t="s">
        <v>7</v>
      </c>
      <c r="E267" s="23" t="s">
        <v>1472</v>
      </c>
      <c r="F267" s="21" t="s">
        <v>1473</v>
      </c>
      <c r="G267" s="23" t="s">
        <v>169</v>
      </c>
      <c r="H267" s="24" t="s">
        <v>281</v>
      </c>
      <c r="I267" s="21" t="s">
        <v>196</v>
      </c>
      <c r="J267" s="94">
        <v>41351</v>
      </c>
      <c r="K267" s="94">
        <v>44517</v>
      </c>
      <c r="L267" s="21" t="s">
        <v>275</v>
      </c>
      <c r="M267" s="51">
        <v>2484</v>
      </c>
      <c r="N267" s="51">
        <v>4148</v>
      </c>
      <c r="O267" s="26">
        <v>0.1</v>
      </c>
      <c r="P267" s="52"/>
      <c r="Q267" s="52"/>
      <c r="R267" s="52"/>
      <c r="S267" s="52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39"/>
      <c r="AR267" s="39"/>
      <c r="AS267" s="39"/>
      <c r="AT267" s="39"/>
      <c r="AU267" s="25"/>
      <c r="AV267" s="25"/>
      <c r="AW267" s="25"/>
      <c r="AX267" s="25"/>
      <c r="AY267" s="25"/>
      <c r="AZ267" s="25"/>
      <c r="BA267" s="25"/>
      <c r="BB267" s="25"/>
      <c r="BC267" s="25"/>
      <c r="BD267" s="75"/>
      <c r="BE267" s="75"/>
      <c r="BF267" s="75"/>
      <c r="BG267" s="75"/>
      <c r="BH267" s="75"/>
      <c r="BI267" s="75"/>
      <c r="BJ267" s="75"/>
      <c r="BK267" s="75">
        <v>5575865.8799999999</v>
      </c>
      <c r="BL267" s="75">
        <v>5398479.71</v>
      </c>
      <c r="BM267" s="75">
        <v>6185747</v>
      </c>
      <c r="BN267" s="75">
        <v>7533685</v>
      </c>
      <c r="BO267" s="75">
        <v>6714819</v>
      </c>
      <c r="BP267" s="28">
        <f t="shared" si="3968"/>
        <v>6458182.6775000002</v>
      </c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>
        <f t="shared" ref="DL267:DP267" si="4096">+BK267/$M267</f>
        <v>2244.7125120772948</v>
      </c>
      <c r="DM267" s="29">
        <f t="shared" si="4096"/>
        <v>2173.3010104669888</v>
      </c>
      <c r="DN267" s="29">
        <f t="shared" si="4096"/>
        <v>2490.2363123993559</v>
      </c>
      <c r="DO267" s="29">
        <f t="shared" si="4096"/>
        <v>3032.8844605475042</v>
      </c>
      <c r="DP267" s="29">
        <f t="shared" si="4096"/>
        <v>2703.228260869565</v>
      </c>
      <c r="DQ267" s="105">
        <f t="shared" ref="DQ267" si="4097">+BP267/M267</f>
        <v>2599.9125110708537</v>
      </c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>
        <v>497760</v>
      </c>
      <c r="FN267" s="25">
        <v>497760</v>
      </c>
      <c r="FO267" s="25">
        <v>497760</v>
      </c>
      <c r="FP267" s="25">
        <v>497760</v>
      </c>
      <c r="FQ267" s="75">
        <v>497760</v>
      </c>
      <c r="FR267" s="28">
        <f t="shared" si="3969"/>
        <v>497760</v>
      </c>
      <c r="FS267" s="51"/>
      <c r="FT267" s="51"/>
      <c r="FU267" s="51"/>
      <c r="FV267" s="51"/>
      <c r="FW267" s="51"/>
      <c r="FX267" s="51"/>
      <c r="FY267" s="51"/>
      <c r="FZ267" s="51"/>
      <c r="GA267" s="51"/>
      <c r="GB267" s="51"/>
      <c r="GC267" s="51"/>
      <c r="GD267" s="51"/>
      <c r="GE267" s="51"/>
      <c r="GF267" s="51"/>
      <c r="GG267" s="51"/>
      <c r="GH267" s="51"/>
      <c r="GI267" s="51"/>
      <c r="GJ267" s="51"/>
      <c r="GK267" s="51"/>
      <c r="GL267" s="51"/>
      <c r="GM267" s="51"/>
      <c r="GN267" s="51"/>
      <c r="GO267" s="51"/>
      <c r="GP267" s="51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75">
        <v>0</v>
      </c>
      <c r="HD267" s="75">
        <v>0</v>
      </c>
      <c r="HE267" s="75">
        <v>0</v>
      </c>
      <c r="HF267" s="75">
        <v>0</v>
      </c>
      <c r="HG267" s="75">
        <v>0</v>
      </c>
      <c r="HH267" s="75">
        <v>0</v>
      </c>
      <c r="HI267" s="75">
        <v>0</v>
      </c>
      <c r="HJ267" s="75">
        <v>0</v>
      </c>
      <c r="HK267" s="75">
        <v>0</v>
      </c>
      <c r="HL267" s="75">
        <v>0</v>
      </c>
      <c r="HM267" s="75">
        <v>0</v>
      </c>
      <c r="HN267" s="75">
        <v>0</v>
      </c>
      <c r="HO267" s="75">
        <v>44050.371000000159</v>
      </c>
      <c r="HP267" s="75">
        <v>111775</v>
      </c>
      <c r="HQ267" s="75">
        <v>255609</v>
      </c>
      <c r="HR267" s="75">
        <v>167033</v>
      </c>
      <c r="HS267" s="51">
        <f t="shared" ref="HS267:HS269" si="4098">+DR267+FS267</f>
        <v>0</v>
      </c>
      <c r="HT267" s="51">
        <f t="shared" ref="HT267:HT269" si="4099">+DS267+FT267</f>
        <v>0</v>
      </c>
      <c r="HU267" s="51">
        <f t="shared" ref="HU267:HU269" si="4100">+DT267+FU267</f>
        <v>0</v>
      </c>
      <c r="HV267" s="51">
        <f t="shared" ref="HV267:HV269" si="4101">+DU267+FV267</f>
        <v>0</v>
      </c>
      <c r="HW267" s="51">
        <f t="shared" ref="HW267:HW269" si="4102">+DV267+FW267</f>
        <v>0</v>
      </c>
      <c r="HX267" s="51">
        <f t="shared" ref="HX267:HX269" si="4103">+DW267+FX267</f>
        <v>0</v>
      </c>
      <c r="HY267" s="51">
        <f t="shared" ref="HY267:HY269" si="4104">+DX267+FY267</f>
        <v>0</v>
      </c>
      <c r="HZ267" s="51">
        <f t="shared" ref="HZ267:HZ269" si="4105">+DY267+FZ267</f>
        <v>0</v>
      </c>
      <c r="IA267" s="51">
        <f t="shared" ref="IA267:IA269" si="4106">+DZ267+GA267</f>
        <v>0</v>
      </c>
      <c r="IB267" s="51">
        <f t="shared" ref="IB267:IB269" si="4107">+EA267+GB267</f>
        <v>0</v>
      </c>
      <c r="IC267" s="51">
        <f t="shared" ref="IC267:IC269" si="4108">+EB267+GC267</f>
        <v>0</v>
      </c>
      <c r="ID267" s="51">
        <f t="shared" ref="ID267:ID269" si="4109">+EC267+GD267</f>
        <v>0</v>
      </c>
      <c r="IE267" s="51">
        <f t="shared" ref="IE267:IE269" si="4110">+ED267+GE267</f>
        <v>0</v>
      </c>
      <c r="IF267" s="51">
        <f t="shared" ref="IF267:IF269" si="4111">+EE267+GF267</f>
        <v>0</v>
      </c>
      <c r="IG267" s="51">
        <f t="shared" ref="IG267:IG269" si="4112">+EF267+GG267</f>
        <v>0</v>
      </c>
      <c r="IH267" s="51">
        <f t="shared" ref="IH267:IH269" si="4113">+EG267+GH267</f>
        <v>0</v>
      </c>
      <c r="II267" s="51">
        <f t="shared" ref="II267:II269" si="4114">+EH267+GI267</f>
        <v>0</v>
      </c>
      <c r="IJ267" s="51">
        <f t="shared" ref="IJ267:IJ269" si="4115">+EI267+GJ267</f>
        <v>0</v>
      </c>
      <c r="IK267" s="51">
        <f t="shared" ref="IK267:IK269" si="4116">+EJ267+GK267</f>
        <v>0</v>
      </c>
      <c r="IL267" s="51">
        <f t="shared" ref="IL267:IL269" si="4117">+EK267+GL267</f>
        <v>0</v>
      </c>
      <c r="IM267" s="51">
        <f t="shared" ref="IM267:IM269" si="4118">+EL267+GM267</f>
        <v>0</v>
      </c>
      <c r="IN267" s="51">
        <f t="shared" ref="IN267:IN269" si="4119">+EM267+GN267</f>
        <v>0</v>
      </c>
      <c r="IO267" s="51">
        <f t="shared" ref="IO267:IO269" si="4120">+EN267+GO267</f>
        <v>0</v>
      </c>
      <c r="IP267" s="51">
        <f t="shared" ref="IP267:IP269" si="4121">+EO267+GP267</f>
        <v>0</v>
      </c>
      <c r="IQ267" s="51">
        <f t="shared" ref="IQ267:IQ269" si="4122">+EP267+GQ267</f>
        <v>0</v>
      </c>
      <c r="IR267" s="51">
        <f t="shared" ref="IR267:IR269" si="4123">+EQ267+GR267</f>
        <v>0</v>
      </c>
      <c r="IS267" s="51">
        <f t="shared" ref="IS267:IS269" si="4124">+ER267+GS267</f>
        <v>0</v>
      </c>
      <c r="IT267" s="51">
        <f t="shared" ref="IT267:IT269" si="4125">+ES267+GT267</f>
        <v>0</v>
      </c>
      <c r="IU267" s="51">
        <f t="shared" ref="IU267:IU269" si="4126">+ET267+GU267</f>
        <v>0</v>
      </c>
      <c r="IV267" s="51">
        <f t="shared" ref="IV267:IV269" si="4127">+EU267+GV267</f>
        <v>0</v>
      </c>
      <c r="IW267" s="51">
        <f t="shared" ref="IW267:IW269" si="4128">+EV267+GW267</f>
        <v>0</v>
      </c>
      <c r="IX267" s="25">
        <f t="shared" ref="IX267:IX269" si="4129">+EW267+GX267</f>
        <v>0</v>
      </c>
      <c r="IY267" s="25">
        <f t="shared" ref="IY267:IY269" si="4130">+EX267+GY267</f>
        <v>0</v>
      </c>
      <c r="IZ267" s="25">
        <f t="shared" ref="IZ267:IZ269" si="4131">+EY267+GZ267</f>
        <v>0</v>
      </c>
      <c r="JA267" s="25">
        <f t="shared" ref="JA267:JA269" si="4132">+EZ267+HA267</f>
        <v>0</v>
      </c>
      <c r="JB267" s="25">
        <f t="shared" ref="JB267:JB269" si="4133">+FA267+HB267</f>
        <v>0</v>
      </c>
      <c r="JC267" s="25">
        <f t="shared" ref="JC267:JC269" si="4134">+FB267+HC267</f>
        <v>0</v>
      </c>
      <c r="JD267" s="25">
        <f t="shared" ref="JD267:JD269" si="4135">+FC267+HD267</f>
        <v>0</v>
      </c>
      <c r="JE267" s="25">
        <f t="shared" ref="JE267:JE269" si="4136">+FD267+HE267</f>
        <v>0</v>
      </c>
      <c r="JF267" s="25">
        <f t="shared" ref="JF267:JF269" si="4137">+FE267+HF267</f>
        <v>0</v>
      </c>
      <c r="JG267" s="25">
        <f t="shared" ref="JG267:JG269" si="4138">+FF267+HG267</f>
        <v>0</v>
      </c>
      <c r="JH267" s="25">
        <f t="shared" ref="JH267:JH269" si="4139">+FG267+HH267</f>
        <v>0</v>
      </c>
      <c r="JI267" s="25">
        <f t="shared" ref="JI267:JI269" si="4140">+FH267+HI267</f>
        <v>0</v>
      </c>
      <c r="JJ267" s="25">
        <f t="shared" ref="JJ267:JJ269" si="4141">+FI267+HJ267</f>
        <v>0</v>
      </c>
      <c r="JK267" s="25">
        <f t="shared" ref="JK267:JK269" si="4142">+FJ267+HK267</f>
        <v>0</v>
      </c>
      <c r="JL267" s="25">
        <f t="shared" ref="JL267:JL269" si="4143">+FK267+HL267</f>
        <v>0</v>
      </c>
      <c r="JM267" s="25">
        <f t="shared" ref="JM267:JM269" si="4144">+FL267+HM267</f>
        <v>0</v>
      </c>
      <c r="JN267" s="25">
        <f t="shared" si="3459"/>
        <v>497760</v>
      </c>
      <c r="JO267" s="25">
        <f t="shared" si="3460"/>
        <v>541810.37100000016</v>
      </c>
      <c r="JP267" s="25">
        <f t="shared" si="3823"/>
        <v>609535</v>
      </c>
      <c r="JQ267" s="25">
        <f t="shared" si="3824"/>
        <v>753369</v>
      </c>
      <c r="JR267" s="25">
        <f t="shared" si="3825"/>
        <v>664793</v>
      </c>
      <c r="JS267" s="28">
        <f t="shared" si="3970"/>
        <v>642376.84275000007</v>
      </c>
      <c r="JT267" s="30">
        <f t="shared" ref="JT267:JT269" si="4145">+HS267/$N267</f>
        <v>0</v>
      </c>
      <c r="JU267" s="30">
        <f t="shared" ref="JU267:JU269" si="4146">+HT267/$N267</f>
        <v>0</v>
      </c>
      <c r="JV267" s="30">
        <f t="shared" ref="JV267:JV269" si="4147">+HU267/$N267</f>
        <v>0</v>
      </c>
      <c r="JW267" s="30">
        <f t="shared" ref="JW267:JW269" si="4148">+HV267/$N267</f>
        <v>0</v>
      </c>
      <c r="JX267" s="30">
        <f t="shared" ref="JX267:JX269" si="4149">+HW267/$N267</f>
        <v>0</v>
      </c>
      <c r="JY267" s="30">
        <f t="shared" ref="JY267:JY269" si="4150">+HX267/$N267</f>
        <v>0</v>
      </c>
      <c r="JZ267" s="30">
        <f t="shared" ref="JZ267:JZ269" si="4151">+HY267/$N267</f>
        <v>0</v>
      </c>
      <c r="KA267" s="30">
        <f t="shared" ref="KA267:KA269" si="4152">+HZ267/$N267</f>
        <v>0</v>
      </c>
      <c r="KB267" s="30">
        <f t="shared" ref="KB267:KB269" si="4153">+IA267/$N267</f>
        <v>0</v>
      </c>
      <c r="KC267" s="30">
        <f t="shared" ref="KC267:KC269" si="4154">+IB267/$N267</f>
        <v>0</v>
      </c>
      <c r="KD267" s="30">
        <f t="shared" ref="KD267:KD269" si="4155">+IC267/$N267</f>
        <v>0</v>
      </c>
      <c r="KE267" s="30">
        <f t="shared" ref="KE267:KE269" si="4156">+ID267/$N267</f>
        <v>0</v>
      </c>
      <c r="KF267" s="30">
        <f t="shared" ref="KF267:KF269" si="4157">+IE267/$N267</f>
        <v>0</v>
      </c>
      <c r="KG267" s="30">
        <f t="shared" ref="KG267:KG269" si="4158">+IF267/$N267</f>
        <v>0</v>
      </c>
      <c r="KH267" s="30">
        <f t="shared" ref="KH267:KH269" si="4159">+IG267/$N267</f>
        <v>0</v>
      </c>
      <c r="KI267" s="30">
        <f t="shared" ref="KI267:KI269" si="4160">+IH267/$N267</f>
        <v>0</v>
      </c>
      <c r="KJ267" s="30">
        <f t="shared" ref="KJ267:KJ269" si="4161">+II267/$N267</f>
        <v>0</v>
      </c>
      <c r="KK267" s="30">
        <f t="shared" ref="KK267:KK269" si="4162">+IJ267/$N267</f>
        <v>0</v>
      </c>
      <c r="KL267" s="30">
        <f t="shared" ref="KL267:KL269" si="4163">+IK267/$N267</f>
        <v>0</v>
      </c>
      <c r="KM267" s="30">
        <f t="shared" ref="KM267:KM269" si="4164">+IL267/$N267</f>
        <v>0</v>
      </c>
      <c r="KN267" s="30">
        <f t="shared" ref="KN267:KN269" si="4165">+IM267/$N267</f>
        <v>0</v>
      </c>
      <c r="KO267" s="30">
        <f t="shared" ref="KO267:KO269" si="4166">+IN267/$N267</f>
        <v>0</v>
      </c>
      <c r="KP267" s="30">
        <f t="shared" ref="KP267:KP269" si="4167">+IO267/$N267</f>
        <v>0</v>
      </c>
      <c r="KQ267" s="30">
        <f t="shared" ref="KQ267:KQ269" si="4168">+IP267/$N267</f>
        <v>0</v>
      </c>
      <c r="KR267" s="30">
        <f t="shared" ref="KR267:KR269" si="4169">+IQ267/$N267</f>
        <v>0</v>
      </c>
      <c r="KS267" s="30">
        <f t="shared" ref="KS267:KS269" si="4170">+IR267/$N267</f>
        <v>0</v>
      </c>
      <c r="KT267" s="30">
        <f t="shared" ref="KT267:KT269" si="4171">+IS267/$N267</f>
        <v>0</v>
      </c>
      <c r="KU267" s="30">
        <f t="shared" ref="KU267:KU269" si="4172">+IT267/$N267</f>
        <v>0</v>
      </c>
      <c r="KV267" s="30">
        <f t="shared" ref="KV267:KV269" si="4173">+IU267/$N267</f>
        <v>0</v>
      </c>
      <c r="KW267" s="30">
        <f t="shared" ref="KW267:KW269" si="4174">+IV267/$N267</f>
        <v>0</v>
      </c>
      <c r="KX267" s="30">
        <f t="shared" ref="KX267:KX269" si="4175">+IW267/$N267</f>
        <v>0</v>
      </c>
      <c r="KY267" s="30">
        <f t="shared" ref="KY267:KY269" si="4176">+IX267/$N267</f>
        <v>0</v>
      </c>
      <c r="KZ267" s="30">
        <f t="shared" ref="KZ267:KZ269" si="4177">+IY267/$N267</f>
        <v>0</v>
      </c>
      <c r="LA267" s="30">
        <f t="shared" ref="LA267:LA269" si="4178">+IZ267/$N267</f>
        <v>0</v>
      </c>
      <c r="LB267" s="30">
        <f t="shared" ref="LB267:LB269" si="4179">+JA267/$N267</f>
        <v>0</v>
      </c>
      <c r="LC267" s="30">
        <f t="shared" ref="LC267:LC269" si="4180">+JB267/$N267</f>
        <v>0</v>
      </c>
      <c r="LD267" s="30">
        <f t="shared" ref="LD267:LD269" si="4181">+JC267/$N267</f>
        <v>0</v>
      </c>
      <c r="LE267" s="30">
        <f t="shared" ref="LE267:LE269" si="4182">+JD267/$N267</f>
        <v>0</v>
      </c>
      <c r="LF267" s="30">
        <f t="shared" ref="LF267:LF269" si="4183">+JE267/$N267</f>
        <v>0</v>
      </c>
      <c r="LG267" s="30">
        <f t="shared" ref="LG267:LG269" si="4184">+JF267/$N267</f>
        <v>0</v>
      </c>
      <c r="LH267" s="30">
        <f t="shared" ref="LH267:LH269" si="4185">+JG267/$N267</f>
        <v>0</v>
      </c>
      <c r="LI267" s="30">
        <f t="shared" ref="LI267:LI269" si="4186">+JH267/$N267</f>
        <v>0</v>
      </c>
      <c r="LJ267" s="30">
        <f t="shared" ref="LJ267:LJ269" si="4187">+JI267/$N267</f>
        <v>0</v>
      </c>
      <c r="LK267" s="30">
        <f t="shared" ref="LK267:LK269" si="4188">+JJ267/$N267</f>
        <v>0</v>
      </c>
      <c r="LL267" s="30">
        <f t="shared" ref="LL267:LL269" si="4189">+JK267/$N267</f>
        <v>0</v>
      </c>
      <c r="LM267" s="30">
        <f t="shared" ref="LM267:LM269" si="4190">+JL267/$N267</f>
        <v>0</v>
      </c>
      <c r="LN267" s="30">
        <f t="shared" ref="LN267:LN269" si="4191">+JM267/$N267</f>
        <v>0</v>
      </c>
      <c r="LO267" s="30">
        <f t="shared" ref="LO267:LS269" si="4192">+JN267/$N267</f>
        <v>120</v>
      </c>
      <c r="LP267" s="30">
        <f t="shared" si="4192"/>
        <v>130.61966513982645</v>
      </c>
      <c r="LQ267" s="30">
        <f t="shared" si="4192"/>
        <v>146.94672131147541</v>
      </c>
      <c r="LR267" s="30">
        <f t="shared" si="4192"/>
        <v>181.62222757955641</v>
      </c>
      <c r="LS267" s="30">
        <f t="shared" si="4192"/>
        <v>160.26832208293155</v>
      </c>
      <c r="LT267" s="69">
        <f t="shared" si="3971"/>
        <v>154.86423402844747</v>
      </c>
      <c r="LU267" s="40">
        <f t="shared" si="3972"/>
        <v>120</v>
      </c>
      <c r="LV267" s="40">
        <f t="shared" si="3973"/>
        <v>40.268322082931533</v>
      </c>
    </row>
    <row r="268" spans="1:334" x14ac:dyDescent="0.25">
      <c r="A268" s="21">
        <f t="shared" si="3974"/>
        <v>267</v>
      </c>
      <c r="B268" s="22" t="s">
        <v>150</v>
      </c>
      <c r="C268" s="22" t="s">
        <v>1508</v>
      </c>
      <c r="D268" s="22" t="s">
        <v>7</v>
      </c>
      <c r="E268" s="23" t="s">
        <v>1505</v>
      </c>
      <c r="F268" s="21" t="s">
        <v>1506</v>
      </c>
      <c r="G268" s="23" t="s">
        <v>1507</v>
      </c>
      <c r="H268" s="24" t="s">
        <v>1341</v>
      </c>
      <c r="I268" s="21" t="s">
        <v>196</v>
      </c>
      <c r="J268" s="94">
        <v>42869</v>
      </c>
      <c r="K268" s="94">
        <v>44592</v>
      </c>
      <c r="L268" s="21" t="s">
        <v>275</v>
      </c>
      <c r="M268" s="51">
        <v>5529</v>
      </c>
      <c r="N268" s="51">
        <v>8515</v>
      </c>
      <c r="O268" s="26">
        <v>0.09</v>
      </c>
      <c r="P268" s="52"/>
      <c r="Q268" s="52"/>
      <c r="R268" s="52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25"/>
      <c r="AV268" s="25"/>
      <c r="AW268" s="25"/>
      <c r="AX268" s="25"/>
      <c r="AY268" s="25"/>
      <c r="AZ268" s="25"/>
      <c r="BA268" s="25"/>
      <c r="BB268" s="25"/>
      <c r="BC268" s="2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>
        <v>5224703.55</v>
      </c>
      <c r="BN268" s="75">
        <v>8318686</v>
      </c>
      <c r="BO268" s="75">
        <v>6974754.4000000004</v>
      </c>
      <c r="BP268" s="28">
        <f t="shared" si="3968"/>
        <v>6839381.3166666673</v>
      </c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>
        <f>+BM268/$M268</f>
        <v>944.96356483993486</v>
      </c>
      <c r="DO268" s="29">
        <f>+BN268/$M268</f>
        <v>1504.5552541146681</v>
      </c>
      <c r="DP268" s="29">
        <f>+BO268/$M268</f>
        <v>1261.485693615482</v>
      </c>
      <c r="DQ268" s="105">
        <f>+BP268/M268</f>
        <v>1237.0015041900285</v>
      </c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>
        <v>766319</v>
      </c>
      <c r="FP268" s="25">
        <v>766319</v>
      </c>
      <c r="FQ268" s="75">
        <v>766319</v>
      </c>
      <c r="FR268" s="28">
        <f t="shared" si="3969"/>
        <v>766319</v>
      </c>
      <c r="FS268" s="51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75"/>
      <c r="HD268" s="75"/>
      <c r="HE268" s="75"/>
      <c r="HF268" s="75"/>
      <c r="HG268" s="75"/>
      <c r="HH268" s="75"/>
      <c r="HI268" s="75"/>
      <c r="HJ268" s="75"/>
      <c r="HK268" s="75"/>
      <c r="HL268" s="75"/>
      <c r="HM268" s="75"/>
      <c r="HN268" s="75"/>
      <c r="HO268" s="75">
        <v>0</v>
      </c>
      <c r="HP268" s="75">
        <v>61520</v>
      </c>
      <c r="HQ268" s="75">
        <v>0</v>
      </c>
      <c r="HR268" s="75">
        <v>0</v>
      </c>
      <c r="HS268" s="51">
        <f t="shared" ref="HS268" si="4193">+DR268+FS268</f>
        <v>0</v>
      </c>
      <c r="HT268" s="51">
        <f t="shared" ref="HT268" si="4194">+DS268+FT268</f>
        <v>0</v>
      </c>
      <c r="HU268" s="51">
        <f t="shared" ref="HU268" si="4195">+DT268+FU268</f>
        <v>0</v>
      </c>
      <c r="HV268" s="51">
        <f t="shared" ref="HV268" si="4196">+DU268+FV268</f>
        <v>0</v>
      </c>
      <c r="HW268" s="51">
        <f t="shared" ref="HW268" si="4197">+DV268+FW268</f>
        <v>0</v>
      </c>
      <c r="HX268" s="51">
        <f t="shared" ref="HX268" si="4198">+DW268+FX268</f>
        <v>0</v>
      </c>
      <c r="HY268" s="51">
        <f t="shared" ref="HY268" si="4199">+DX268+FY268</f>
        <v>0</v>
      </c>
      <c r="HZ268" s="51">
        <f t="shared" ref="HZ268" si="4200">+DY268+FZ268</f>
        <v>0</v>
      </c>
      <c r="IA268" s="51">
        <f t="shared" ref="IA268" si="4201">+DZ268+GA268</f>
        <v>0</v>
      </c>
      <c r="IB268" s="51">
        <f t="shared" ref="IB268" si="4202">+EA268+GB268</f>
        <v>0</v>
      </c>
      <c r="IC268" s="51">
        <f t="shared" ref="IC268" si="4203">+EB268+GC268</f>
        <v>0</v>
      </c>
      <c r="ID268" s="51">
        <f t="shared" ref="ID268" si="4204">+EC268+GD268</f>
        <v>0</v>
      </c>
      <c r="IE268" s="51">
        <f t="shared" ref="IE268" si="4205">+ED268+GE268</f>
        <v>0</v>
      </c>
      <c r="IF268" s="51">
        <f t="shared" ref="IF268" si="4206">+EE268+GF268</f>
        <v>0</v>
      </c>
      <c r="IG268" s="51">
        <f t="shared" ref="IG268" si="4207">+EF268+GG268</f>
        <v>0</v>
      </c>
      <c r="IH268" s="51">
        <f t="shared" ref="IH268" si="4208">+EG268+GH268</f>
        <v>0</v>
      </c>
      <c r="II268" s="51">
        <f t="shared" ref="II268" si="4209">+EH268+GI268</f>
        <v>0</v>
      </c>
      <c r="IJ268" s="51">
        <f t="shared" ref="IJ268" si="4210">+EI268+GJ268</f>
        <v>0</v>
      </c>
      <c r="IK268" s="51">
        <f t="shared" ref="IK268" si="4211">+EJ268+GK268</f>
        <v>0</v>
      </c>
      <c r="IL268" s="51">
        <f t="shared" ref="IL268" si="4212">+EK268+GL268</f>
        <v>0</v>
      </c>
      <c r="IM268" s="51">
        <f t="shared" ref="IM268" si="4213">+EL268+GM268</f>
        <v>0</v>
      </c>
      <c r="IN268" s="51">
        <f t="shared" ref="IN268" si="4214">+EM268+GN268</f>
        <v>0</v>
      </c>
      <c r="IO268" s="51">
        <f t="shared" ref="IO268" si="4215">+EN268+GO268</f>
        <v>0</v>
      </c>
      <c r="IP268" s="51">
        <f t="shared" ref="IP268" si="4216">+EO268+GP268</f>
        <v>0</v>
      </c>
      <c r="IQ268" s="51">
        <f t="shared" ref="IQ268" si="4217">+EP268+GQ268</f>
        <v>0</v>
      </c>
      <c r="IR268" s="51">
        <f t="shared" ref="IR268" si="4218">+EQ268+GR268</f>
        <v>0</v>
      </c>
      <c r="IS268" s="51">
        <f t="shared" ref="IS268" si="4219">+ER268+GS268</f>
        <v>0</v>
      </c>
      <c r="IT268" s="51">
        <f t="shared" ref="IT268" si="4220">+ES268+GT268</f>
        <v>0</v>
      </c>
      <c r="IU268" s="51">
        <f t="shared" ref="IU268" si="4221">+ET268+GU268</f>
        <v>0</v>
      </c>
      <c r="IV268" s="51">
        <f t="shared" ref="IV268" si="4222">+EU268+GV268</f>
        <v>0</v>
      </c>
      <c r="IW268" s="51">
        <f t="shared" ref="IW268" si="4223">+EV268+GW268</f>
        <v>0</v>
      </c>
      <c r="IX268" s="25">
        <f t="shared" ref="IX268" si="4224">+EW268+GX268</f>
        <v>0</v>
      </c>
      <c r="IY268" s="25">
        <f t="shared" ref="IY268" si="4225">+EX268+GY268</f>
        <v>0</v>
      </c>
      <c r="IZ268" s="25">
        <f t="shared" ref="IZ268" si="4226">+EY268+GZ268</f>
        <v>0</v>
      </c>
      <c r="JA268" s="25">
        <f t="shared" ref="JA268" si="4227">+EZ268+HA268</f>
        <v>0</v>
      </c>
      <c r="JB268" s="25">
        <f t="shared" ref="JB268" si="4228">+FA268+HB268</f>
        <v>0</v>
      </c>
      <c r="JC268" s="25">
        <f t="shared" ref="JC268" si="4229">+FB268+HC268</f>
        <v>0</v>
      </c>
      <c r="JD268" s="25">
        <f t="shared" ref="JD268" si="4230">+FC268+HD268</f>
        <v>0</v>
      </c>
      <c r="JE268" s="25">
        <f t="shared" ref="JE268" si="4231">+FD268+HE268</f>
        <v>0</v>
      </c>
      <c r="JF268" s="25">
        <f t="shared" ref="JF268" si="4232">+FE268+HF268</f>
        <v>0</v>
      </c>
      <c r="JG268" s="25">
        <f t="shared" ref="JG268" si="4233">+FF268+HG268</f>
        <v>0</v>
      </c>
      <c r="JH268" s="25">
        <f t="shared" ref="JH268" si="4234">+FG268+HH268</f>
        <v>0</v>
      </c>
      <c r="JI268" s="25">
        <f t="shared" ref="JI268" si="4235">+FH268+HI268</f>
        <v>0</v>
      </c>
      <c r="JJ268" s="25">
        <f t="shared" ref="JJ268" si="4236">+FI268+HJ268</f>
        <v>0</v>
      </c>
      <c r="JK268" s="25">
        <f t="shared" ref="JK268" si="4237">+FJ268+HK268</f>
        <v>0</v>
      </c>
      <c r="JL268" s="25">
        <f t="shared" ref="JL268" si="4238">+FK268+HL268</f>
        <v>0</v>
      </c>
      <c r="JM268" s="25">
        <f t="shared" ref="JM268" si="4239">+FL268+HM268</f>
        <v>0</v>
      </c>
      <c r="JN268" s="25">
        <f t="shared" ref="JN268" si="4240">+FM268+HN268</f>
        <v>0</v>
      </c>
      <c r="JO268" s="25">
        <f t="shared" ref="JO268" si="4241">+FN268+HO268</f>
        <v>0</v>
      </c>
      <c r="JP268" s="25">
        <f t="shared" si="3823"/>
        <v>827839</v>
      </c>
      <c r="JQ268" s="25">
        <f t="shared" si="3824"/>
        <v>766319</v>
      </c>
      <c r="JR268" s="25">
        <f t="shared" si="3825"/>
        <v>766319</v>
      </c>
      <c r="JS268" s="28">
        <f t="shared" si="3970"/>
        <v>786825.66666666663</v>
      </c>
      <c r="JT268" s="30">
        <f t="shared" ref="JT268:KY268" si="4242">+HS268/$N268</f>
        <v>0</v>
      </c>
      <c r="JU268" s="30">
        <f t="shared" si="4242"/>
        <v>0</v>
      </c>
      <c r="JV268" s="30">
        <f t="shared" si="4242"/>
        <v>0</v>
      </c>
      <c r="JW268" s="30">
        <f t="shared" si="4242"/>
        <v>0</v>
      </c>
      <c r="JX268" s="30">
        <f t="shared" si="4242"/>
        <v>0</v>
      </c>
      <c r="JY268" s="30">
        <f t="shared" si="4242"/>
        <v>0</v>
      </c>
      <c r="JZ268" s="30">
        <f t="shared" si="4242"/>
        <v>0</v>
      </c>
      <c r="KA268" s="30">
        <f t="shared" si="4242"/>
        <v>0</v>
      </c>
      <c r="KB268" s="30">
        <f t="shared" si="4242"/>
        <v>0</v>
      </c>
      <c r="KC268" s="30">
        <f t="shared" si="4242"/>
        <v>0</v>
      </c>
      <c r="KD268" s="30">
        <f t="shared" si="4242"/>
        <v>0</v>
      </c>
      <c r="KE268" s="30">
        <f t="shared" si="4242"/>
        <v>0</v>
      </c>
      <c r="KF268" s="30">
        <f t="shared" si="4242"/>
        <v>0</v>
      </c>
      <c r="KG268" s="30">
        <f t="shared" si="4242"/>
        <v>0</v>
      </c>
      <c r="KH268" s="30">
        <f t="shared" si="4242"/>
        <v>0</v>
      </c>
      <c r="KI268" s="30">
        <f t="shared" si="4242"/>
        <v>0</v>
      </c>
      <c r="KJ268" s="30">
        <f t="shared" si="4242"/>
        <v>0</v>
      </c>
      <c r="KK268" s="30">
        <f t="shared" si="4242"/>
        <v>0</v>
      </c>
      <c r="KL268" s="30">
        <f t="shared" si="4242"/>
        <v>0</v>
      </c>
      <c r="KM268" s="30">
        <f t="shared" si="4242"/>
        <v>0</v>
      </c>
      <c r="KN268" s="30">
        <f t="shared" si="4242"/>
        <v>0</v>
      </c>
      <c r="KO268" s="30">
        <f t="shared" si="4242"/>
        <v>0</v>
      </c>
      <c r="KP268" s="30">
        <f t="shared" si="4242"/>
        <v>0</v>
      </c>
      <c r="KQ268" s="30">
        <f t="shared" si="4242"/>
        <v>0</v>
      </c>
      <c r="KR268" s="30">
        <f t="shared" si="4242"/>
        <v>0</v>
      </c>
      <c r="KS268" s="30">
        <f t="shared" si="4242"/>
        <v>0</v>
      </c>
      <c r="KT268" s="30">
        <f t="shared" si="4242"/>
        <v>0</v>
      </c>
      <c r="KU268" s="30">
        <f t="shared" si="4242"/>
        <v>0</v>
      </c>
      <c r="KV268" s="30">
        <f t="shared" si="4242"/>
        <v>0</v>
      </c>
      <c r="KW268" s="30">
        <f t="shared" si="4242"/>
        <v>0</v>
      </c>
      <c r="KX268" s="30">
        <f t="shared" si="4242"/>
        <v>0</v>
      </c>
      <c r="KY268" s="30">
        <f t="shared" si="4242"/>
        <v>0</v>
      </c>
      <c r="KZ268" s="30">
        <f t="shared" si="4177"/>
        <v>0</v>
      </c>
      <c r="LA268" s="30">
        <f t="shared" si="4178"/>
        <v>0</v>
      </c>
      <c r="LB268" s="30">
        <f t="shared" si="4179"/>
        <v>0</v>
      </c>
      <c r="LC268" s="30">
        <f t="shared" si="4180"/>
        <v>0</v>
      </c>
      <c r="LD268" s="30">
        <f t="shared" si="4181"/>
        <v>0</v>
      </c>
      <c r="LE268" s="30">
        <f t="shared" si="4182"/>
        <v>0</v>
      </c>
      <c r="LF268" s="30">
        <f t="shared" si="4183"/>
        <v>0</v>
      </c>
      <c r="LG268" s="30">
        <f t="shared" si="4184"/>
        <v>0</v>
      </c>
      <c r="LH268" s="30">
        <f t="shared" si="4185"/>
        <v>0</v>
      </c>
      <c r="LI268" s="30">
        <f t="shared" si="4186"/>
        <v>0</v>
      </c>
      <c r="LJ268" s="30">
        <f t="shared" si="4187"/>
        <v>0</v>
      </c>
      <c r="LK268" s="30">
        <f t="shared" si="4188"/>
        <v>0</v>
      </c>
      <c r="LL268" s="30">
        <f t="shared" si="4189"/>
        <v>0</v>
      </c>
      <c r="LM268" s="30">
        <f t="shared" si="4190"/>
        <v>0</v>
      </c>
      <c r="LN268" s="30">
        <f t="shared" si="4191"/>
        <v>0</v>
      </c>
      <c r="LO268" s="30">
        <f t="shared" si="4192"/>
        <v>0</v>
      </c>
      <c r="LP268" s="30">
        <f t="shared" si="4192"/>
        <v>0</v>
      </c>
      <c r="LQ268" s="30">
        <f t="shared" si="4192"/>
        <v>97.221256605989424</v>
      </c>
      <c r="LR268" s="30">
        <f t="shared" si="4192"/>
        <v>89.996359365825015</v>
      </c>
      <c r="LS268" s="30">
        <f t="shared" si="4192"/>
        <v>89.996359365825015</v>
      </c>
      <c r="LT268" s="69">
        <f t="shared" si="3971"/>
        <v>92.404658445879818</v>
      </c>
      <c r="LU268" s="40">
        <f t="shared" si="3972"/>
        <v>89.996359365825015</v>
      </c>
      <c r="LV268" s="40">
        <f t="shared" si="3973"/>
        <v>0</v>
      </c>
    </row>
    <row r="269" spans="1:334" x14ac:dyDescent="0.25">
      <c r="A269" s="21">
        <f t="shared" si="3974"/>
        <v>268</v>
      </c>
      <c r="B269" s="21" t="s">
        <v>150</v>
      </c>
      <c r="C269" s="21" t="s">
        <v>674</v>
      </c>
      <c r="D269" s="22" t="s">
        <v>63</v>
      </c>
      <c r="E269" s="23" t="s">
        <v>972</v>
      </c>
      <c r="F269" s="21" t="s">
        <v>1216</v>
      </c>
      <c r="G269" s="32" t="s">
        <v>1452</v>
      </c>
      <c r="H269" s="24" t="s">
        <v>281</v>
      </c>
      <c r="I269" s="21" t="s">
        <v>196</v>
      </c>
      <c r="J269" s="94">
        <v>41351</v>
      </c>
      <c r="K269" s="94"/>
      <c r="L269" s="21" t="s">
        <v>275</v>
      </c>
      <c r="M269" s="51">
        <v>4199</v>
      </c>
      <c r="N269" s="51">
        <v>7012</v>
      </c>
      <c r="O269" s="26">
        <v>0.1</v>
      </c>
      <c r="P269" s="52">
        <v>5200878</v>
      </c>
      <c r="Q269" s="52">
        <v>4395361</v>
      </c>
      <c r="R269" s="52">
        <v>5062839</v>
      </c>
      <c r="S269" s="52">
        <v>8351000</v>
      </c>
      <c r="T269" s="51">
        <v>7007000</v>
      </c>
      <c r="U269" s="51">
        <v>4478000</v>
      </c>
      <c r="V269" s="51">
        <v>6899000</v>
      </c>
      <c r="W269" s="51">
        <v>4900000</v>
      </c>
      <c r="X269" s="51">
        <v>6786377.3099999996</v>
      </c>
      <c r="Y269" s="51">
        <v>5287822.67</v>
      </c>
      <c r="Z269" s="51">
        <v>3917436.83</v>
      </c>
      <c r="AA269" s="51">
        <v>4059176.5</v>
      </c>
      <c r="AB269" s="51">
        <v>5062700.3900000006</v>
      </c>
      <c r="AC269" s="51">
        <v>6257669.6500000004</v>
      </c>
      <c r="AD269" s="51">
        <v>7424663.7699999996</v>
      </c>
      <c r="AE269" s="51">
        <v>9441008.1199999992</v>
      </c>
      <c r="AF269" s="51">
        <v>8190736.7800000003</v>
      </c>
      <c r="AG269" s="51">
        <v>5442221.8300000001</v>
      </c>
      <c r="AH269" s="51">
        <v>9973032.5199999996</v>
      </c>
      <c r="AI269" s="51">
        <v>6714368.1899999995</v>
      </c>
      <c r="AJ269" s="51">
        <v>7046398.6399999997</v>
      </c>
      <c r="AK269" s="51">
        <v>6127426.9500000002</v>
      </c>
      <c r="AL269" s="51">
        <v>4956075.07</v>
      </c>
      <c r="AM269" s="51">
        <v>6592870.25</v>
      </c>
      <c r="AN269" s="51">
        <v>5443630.54</v>
      </c>
      <c r="AO269" s="51">
        <v>6043261</v>
      </c>
      <c r="AP269" s="51">
        <v>6189017</v>
      </c>
      <c r="AQ269" s="51">
        <v>8903771.1600000001</v>
      </c>
      <c r="AR269" s="51">
        <v>8058688</v>
      </c>
      <c r="AS269" s="51">
        <v>4937701</v>
      </c>
      <c r="AT269" s="51">
        <v>7307627.5</v>
      </c>
      <c r="AU269" s="25">
        <v>6572793.4228079058</v>
      </c>
      <c r="AV269" s="25">
        <v>4010296.61</v>
      </c>
      <c r="AW269" s="25">
        <v>4799232.59</v>
      </c>
      <c r="AX269" s="25">
        <v>6490585.3188337199</v>
      </c>
      <c r="AY269" s="25">
        <v>6800947.4400000004</v>
      </c>
      <c r="AZ269" s="25">
        <v>5220213.1100000003</v>
      </c>
      <c r="BA269" s="25">
        <v>5982494.1741447011</v>
      </c>
      <c r="BB269" s="25">
        <v>7775686</v>
      </c>
      <c r="BC269" s="25">
        <v>8465449</v>
      </c>
      <c r="BD269" s="75">
        <v>7446420.6600000001</v>
      </c>
      <c r="BE269" s="75">
        <v>5047528.1500000004</v>
      </c>
      <c r="BF269" s="75">
        <v>11967851.52</v>
      </c>
      <c r="BG269" s="75">
        <v>4311990.99</v>
      </c>
      <c r="BH269" s="75">
        <v>0</v>
      </c>
      <c r="BI269" s="75">
        <v>0</v>
      </c>
      <c r="BJ269" s="75">
        <v>0</v>
      </c>
      <c r="BK269" s="75">
        <v>0</v>
      </c>
      <c r="BL269" s="75">
        <v>0</v>
      </c>
      <c r="BM269" s="75">
        <v>0</v>
      </c>
      <c r="BN269" s="75">
        <v>0</v>
      </c>
      <c r="BO269" s="75">
        <v>0</v>
      </c>
      <c r="BP269" s="28">
        <f t="shared" si="3968"/>
        <v>0</v>
      </c>
      <c r="BQ269" s="29">
        <f t="shared" si="3687"/>
        <v>1238.5991902834007</v>
      </c>
      <c r="BR269" s="29">
        <f t="shared" si="3688"/>
        <v>1046.7637532745891</v>
      </c>
      <c r="BS269" s="29">
        <f t="shared" si="3689"/>
        <v>1205.7249345082162</v>
      </c>
      <c r="BT269" s="29">
        <f t="shared" si="3690"/>
        <v>1988.8068587758989</v>
      </c>
      <c r="BU269" s="29">
        <f t="shared" si="3691"/>
        <v>1668.7306501547987</v>
      </c>
      <c r="BV269" s="29">
        <f t="shared" si="3692"/>
        <v>1066.444391521791</v>
      </c>
      <c r="BW269" s="29">
        <f t="shared" si="3693"/>
        <v>1643.0102405334603</v>
      </c>
      <c r="BX269" s="29">
        <f t="shared" si="3694"/>
        <v>1166.9445105977613</v>
      </c>
      <c r="BY269" s="29">
        <f t="shared" si="3695"/>
        <v>1616.1889283162657</v>
      </c>
      <c r="BZ269" s="29">
        <f t="shared" si="3696"/>
        <v>1259.3052321981424</v>
      </c>
      <c r="CA269" s="29">
        <f t="shared" si="3697"/>
        <v>932.94518456775427</v>
      </c>
      <c r="CB269" s="29">
        <f t="shared" si="3698"/>
        <v>966.70076208621106</v>
      </c>
      <c r="CC269" s="29">
        <f t="shared" si="3699"/>
        <v>1205.6919242676829</v>
      </c>
      <c r="CD269" s="29">
        <f t="shared" si="3700"/>
        <v>1490.2761728983091</v>
      </c>
      <c r="CE269" s="29">
        <f t="shared" si="3701"/>
        <v>1768.1980876399141</v>
      </c>
      <c r="CF269" s="29">
        <f t="shared" si="3702"/>
        <v>2248.3944081924265</v>
      </c>
      <c r="CG269" s="29">
        <f t="shared" si="3703"/>
        <v>1950.6398618718742</v>
      </c>
      <c r="CH269" s="29">
        <f t="shared" si="3704"/>
        <v>1296.0756918313884</v>
      </c>
      <c r="CI269" s="29">
        <f t="shared" si="3705"/>
        <v>2375.0970516789712</v>
      </c>
      <c r="CJ269" s="29">
        <f t="shared" si="3706"/>
        <v>1599.0398166230054</v>
      </c>
      <c r="CK269" s="29">
        <f t="shared" si="3707"/>
        <v>1678.1135127411287</v>
      </c>
      <c r="CL269" s="29">
        <f t="shared" si="3708"/>
        <v>1459.258621100262</v>
      </c>
      <c r="CM269" s="29">
        <f t="shared" si="3709"/>
        <v>1180.2988973565136</v>
      </c>
      <c r="CN269" s="29">
        <f t="shared" si="3710"/>
        <v>1570.1048463919981</v>
      </c>
      <c r="CO269" s="29">
        <f t="shared" si="3711"/>
        <v>1296.4111788521077</v>
      </c>
      <c r="CP269" s="29">
        <f t="shared" si="3712"/>
        <v>1439.2143367468445</v>
      </c>
      <c r="CQ269" s="29">
        <f t="shared" si="3713"/>
        <v>1473.92641105025</v>
      </c>
      <c r="CR269" s="29">
        <f t="shared" si="3939"/>
        <v>2120.4503834246248</v>
      </c>
      <c r="CS269" s="29">
        <f t="shared" si="3939"/>
        <v>1919.1921886163373</v>
      </c>
      <c r="CT269" s="29">
        <f t="shared" si="3939"/>
        <v>1175.9230769230769</v>
      </c>
      <c r="CU269" s="29">
        <f t="shared" si="3939"/>
        <v>1740.3256727792332</v>
      </c>
      <c r="CV269" s="29">
        <f t="shared" si="3939"/>
        <v>1565.3235110283176</v>
      </c>
      <c r="CW269" s="29">
        <f t="shared" si="3939"/>
        <v>955.0599214098595</v>
      </c>
      <c r="CX269" s="29">
        <f t="shared" si="3938"/>
        <v>1142.9465563229339</v>
      </c>
      <c r="CY269" s="29">
        <f t="shared" si="3938"/>
        <v>1545.7454915060061</v>
      </c>
      <c r="CZ269" s="29">
        <f t="shared" si="3938"/>
        <v>1619.6588330554896</v>
      </c>
      <c r="DA269" s="29">
        <f t="shared" si="3938"/>
        <v>1243.2038842581567</v>
      </c>
      <c r="DB269" s="29">
        <f t="shared" si="3938"/>
        <v>1424.7425992247443</v>
      </c>
      <c r="DC269" s="29">
        <f t="shared" si="3938"/>
        <v>1851.7947130269113</v>
      </c>
      <c r="DD269" s="29">
        <f t="shared" si="3938"/>
        <v>2016.0631102643486</v>
      </c>
      <c r="DE269" s="29">
        <f t="shared" si="3714"/>
        <v>1773.3795332221957</v>
      </c>
      <c r="DF269" s="29">
        <f t="shared" si="3715"/>
        <v>1202.0786258633009</v>
      </c>
      <c r="DG269" s="29">
        <f t="shared" si="3716"/>
        <v>2850.1670683496068</v>
      </c>
      <c r="DH269" s="29">
        <f t="shared" si="3717"/>
        <v>1026.9090235770423</v>
      </c>
      <c r="DI269" s="29">
        <f t="shared" si="3718"/>
        <v>0</v>
      </c>
      <c r="DJ269" s="29">
        <f t="shared" si="3719"/>
        <v>0</v>
      </c>
      <c r="DK269" s="29">
        <f t="shared" si="3719"/>
        <v>0</v>
      </c>
      <c r="DL269" s="29">
        <f t="shared" si="3719"/>
        <v>0</v>
      </c>
      <c r="DM269" s="29">
        <f t="shared" si="3719"/>
        <v>0</v>
      </c>
      <c r="DN269" s="29">
        <f t="shared" si="3864"/>
        <v>0</v>
      </c>
      <c r="DO269" s="29">
        <f t="shared" si="3864"/>
        <v>0</v>
      </c>
      <c r="DP269" s="29">
        <f t="shared" si="3864"/>
        <v>0</v>
      </c>
      <c r="DQ269" s="105">
        <f t="shared" si="3720"/>
        <v>0</v>
      </c>
      <c r="DR269" s="51">
        <v>631125</v>
      </c>
      <c r="DS269" s="51">
        <v>596020</v>
      </c>
      <c r="DT269" s="51">
        <v>596020</v>
      </c>
      <c r="DU269" s="51">
        <v>596020</v>
      </c>
      <c r="DV269" s="51">
        <v>596020</v>
      </c>
      <c r="DW269" s="51">
        <v>596020</v>
      </c>
      <c r="DX269" s="51">
        <v>596020</v>
      </c>
      <c r="DY269" s="51">
        <v>596020</v>
      </c>
      <c r="DZ269" s="51">
        <v>596020</v>
      </c>
      <c r="EA269" s="51">
        <v>596020</v>
      </c>
      <c r="EB269" s="51">
        <v>596020</v>
      </c>
      <c r="EC269" s="51">
        <v>648610</v>
      </c>
      <c r="ED269" s="51">
        <v>701200</v>
      </c>
      <c r="EE269" s="51">
        <v>701200</v>
      </c>
      <c r="EF269" s="51">
        <v>701200</v>
      </c>
      <c r="EG269" s="51">
        <v>701200</v>
      </c>
      <c r="EH269" s="51">
        <v>701200</v>
      </c>
      <c r="EI269" s="51">
        <v>701200</v>
      </c>
      <c r="EJ269" s="51">
        <v>701200</v>
      </c>
      <c r="EK269" s="51">
        <v>701200</v>
      </c>
      <c r="EL269" s="51">
        <v>701200</v>
      </c>
      <c r="EM269" s="51">
        <v>701200</v>
      </c>
      <c r="EN269" s="51">
        <v>701200</v>
      </c>
      <c r="EO269" s="51">
        <v>736260</v>
      </c>
      <c r="EP269" s="51">
        <v>771320</v>
      </c>
      <c r="EQ269" s="51">
        <v>771320</v>
      </c>
      <c r="ER269" s="51">
        <v>771320</v>
      </c>
      <c r="ES269" s="25">
        <v>771320</v>
      </c>
      <c r="ET269" s="25">
        <v>771320</v>
      </c>
      <c r="EU269" s="25">
        <v>771320</v>
      </c>
      <c r="EV269" s="25">
        <v>771320</v>
      </c>
      <c r="EW269" s="25">
        <v>771320</v>
      </c>
      <c r="EX269" s="25">
        <v>771320</v>
      </c>
      <c r="EY269" s="25">
        <v>771320</v>
      </c>
      <c r="EZ269" s="25">
        <v>771320</v>
      </c>
      <c r="FA269" s="25">
        <v>771320</v>
      </c>
      <c r="FB269" s="25">
        <v>771320</v>
      </c>
      <c r="FC269" s="25">
        <v>771320</v>
      </c>
      <c r="FD269" s="25">
        <v>771320</v>
      </c>
      <c r="FE269" s="25">
        <v>771320</v>
      </c>
      <c r="FF269" s="25">
        <v>771320</v>
      </c>
      <c r="FG269" s="25">
        <v>890524</v>
      </c>
      <c r="FH269" s="25">
        <v>890524</v>
      </c>
      <c r="FI269" s="25">
        <v>890524</v>
      </c>
      <c r="FJ269" s="25">
        <v>0</v>
      </c>
      <c r="FK269" s="25">
        <v>0</v>
      </c>
      <c r="FL269" s="25">
        <v>0</v>
      </c>
      <c r="FM269" s="25">
        <v>0</v>
      </c>
      <c r="FN269" s="25">
        <v>0</v>
      </c>
      <c r="FO269" s="25">
        <v>0</v>
      </c>
      <c r="FP269" s="25">
        <v>0</v>
      </c>
      <c r="FQ269" s="75">
        <v>0</v>
      </c>
      <c r="FR269" s="28">
        <f t="shared" si="3969"/>
        <v>0</v>
      </c>
      <c r="FS269" s="51">
        <v>0</v>
      </c>
      <c r="FT269" s="51">
        <v>0</v>
      </c>
      <c r="FU269" s="51">
        <v>0</v>
      </c>
      <c r="FV269" s="51">
        <v>0</v>
      </c>
      <c r="FW269" s="51">
        <v>0</v>
      </c>
      <c r="FX269" s="51">
        <v>0</v>
      </c>
      <c r="FY269" s="51">
        <v>0</v>
      </c>
      <c r="FZ269" s="51">
        <v>0</v>
      </c>
      <c r="GA269" s="51">
        <v>0</v>
      </c>
      <c r="GB269" s="51">
        <v>0</v>
      </c>
      <c r="GC269" s="51">
        <v>0</v>
      </c>
      <c r="GD269" s="51">
        <v>0</v>
      </c>
      <c r="GE269" s="51">
        <v>0</v>
      </c>
      <c r="GF269" s="51">
        <v>0</v>
      </c>
      <c r="GG269" s="51">
        <v>0</v>
      </c>
      <c r="GH269" s="51">
        <v>0</v>
      </c>
      <c r="GI269" s="51">
        <v>0</v>
      </c>
      <c r="GJ269" s="51">
        <v>0</v>
      </c>
      <c r="GK269" s="51">
        <v>0</v>
      </c>
      <c r="GL269" s="51">
        <v>0</v>
      </c>
      <c r="GM269" s="51">
        <v>0</v>
      </c>
      <c r="GN269" s="51">
        <v>0</v>
      </c>
      <c r="GO269" s="51">
        <v>0</v>
      </c>
      <c r="GP269" s="51">
        <v>0</v>
      </c>
      <c r="GQ269" s="25">
        <v>0</v>
      </c>
      <c r="GR269" s="25">
        <v>0</v>
      </c>
      <c r="GS269" s="25">
        <v>0</v>
      </c>
      <c r="GT269" s="25">
        <v>0</v>
      </c>
      <c r="GU269" s="25">
        <v>0</v>
      </c>
      <c r="GV269" s="25">
        <v>0</v>
      </c>
      <c r="GW269" s="25">
        <v>0</v>
      </c>
      <c r="GX269" s="25">
        <v>0</v>
      </c>
      <c r="GY269" s="25">
        <v>0</v>
      </c>
      <c r="GZ269" s="25">
        <v>0</v>
      </c>
      <c r="HA269" s="25">
        <v>0</v>
      </c>
      <c r="HB269" s="25">
        <v>0</v>
      </c>
      <c r="HC269" s="75">
        <v>0</v>
      </c>
      <c r="HD269" s="75">
        <v>0</v>
      </c>
      <c r="HE269" s="75">
        <v>0</v>
      </c>
      <c r="HF269" s="75">
        <v>0</v>
      </c>
      <c r="HG269" s="75">
        <v>0</v>
      </c>
      <c r="HH269" s="75">
        <v>0</v>
      </c>
      <c r="HI269" s="75">
        <v>0</v>
      </c>
      <c r="HJ269" s="75">
        <v>0</v>
      </c>
      <c r="HK269" s="75">
        <v>0</v>
      </c>
      <c r="HL269" s="75">
        <v>0</v>
      </c>
      <c r="HM269" s="75">
        <v>0</v>
      </c>
      <c r="HN269" s="75">
        <v>0</v>
      </c>
      <c r="HO269" s="75">
        <v>0</v>
      </c>
      <c r="HP269" s="75">
        <v>0</v>
      </c>
      <c r="HQ269" s="75">
        <v>0</v>
      </c>
      <c r="HR269" s="75">
        <v>0</v>
      </c>
      <c r="HS269" s="51">
        <f t="shared" si="4098"/>
        <v>631125</v>
      </c>
      <c r="HT269" s="51">
        <f t="shared" si="4099"/>
        <v>596020</v>
      </c>
      <c r="HU269" s="51">
        <f t="shared" si="4100"/>
        <v>596020</v>
      </c>
      <c r="HV269" s="51">
        <f t="shared" si="4101"/>
        <v>596020</v>
      </c>
      <c r="HW269" s="51">
        <f t="shared" si="4102"/>
        <v>596020</v>
      </c>
      <c r="HX269" s="51">
        <f t="shared" si="4103"/>
        <v>596020</v>
      </c>
      <c r="HY269" s="51">
        <f t="shared" si="4104"/>
        <v>596020</v>
      </c>
      <c r="HZ269" s="51">
        <f t="shared" si="4105"/>
        <v>596020</v>
      </c>
      <c r="IA269" s="51">
        <f t="shared" si="4106"/>
        <v>596020</v>
      </c>
      <c r="IB269" s="51">
        <f t="shared" si="4107"/>
        <v>596020</v>
      </c>
      <c r="IC269" s="51">
        <f t="shared" si="4108"/>
        <v>596020</v>
      </c>
      <c r="ID269" s="51">
        <f t="shared" si="4109"/>
        <v>648610</v>
      </c>
      <c r="IE269" s="51">
        <f t="shared" si="4110"/>
        <v>701200</v>
      </c>
      <c r="IF269" s="51">
        <f t="shared" si="4111"/>
        <v>701200</v>
      </c>
      <c r="IG269" s="51">
        <f t="shared" si="4112"/>
        <v>701200</v>
      </c>
      <c r="IH269" s="51">
        <f t="shared" si="4113"/>
        <v>701200</v>
      </c>
      <c r="II269" s="51">
        <f t="shared" si="4114"/>
        <v>701200</v>
      </c>
      <c r="IJ269" s="51">
        <f t="shared" si="4115"/>
        <v>701200</v>
      </c>
      <c r="IK269" s="51">
        <f t="shared" si="4116"/>
        <v>701200</v>
      </c>
      <c r="IL269" s="51">
        <f t="shared" si="4117"/>
        <v>701200</v>
      </c>
      <c r="IM269" s="51">
        <f t="shared" si="4118"/>
        <v>701200</v>
      </c>
      <c r="IN269" s="51">
        <f t="shared" si="4119"/>
        <v>701200</v>
      </c>
      <c r="IO269" s="51">
        <f t="shared" si="4120"/>
        <v>701200</v>
      </c>
      <c r="IP269" s="51">
        <f t="shared" si="4121"/>
        <v>736260</v>
      </c>
      <c r="IQ269" s="51">
        <f t="shared" si="4122"/>
        <v>771320</v>
      </c>
      <c r="IR269" s="51">
        <f t="shared" si="4123"/>
        <v>771320</v>
      </c>
      <c r="IS269" s="51">
        <f t="shared" si="4124"/>
        <v>771320</v>
      </c>
      <c r="IT269" s="51">
        <f t="shared" si="4125"/>
        <v>771320</v>
      </c>
      <c r="IU269" s="51">
        <f t="shared" si="4126"/>
        <v>771320</v>
      </c>
      <c r="IV269" s="51">
        <f t="shared" si="4127"/>
        <v>771320</v>
      </c>
      <c r="IW269" s="51">
        <f t="shared" si="4128"/>
        <v>771320</v>
      </c>
      <c r="IX269" s="25">
        <f t="shared" si="4129"/>
        <v>771320</v>
      </c>
      <c r="IY269" s="25">
        <f t="shared" si="4130"/>
        <v>771320</v>
      </c>
      <c r="IZ269" s="25">
        <f t="shared" si="4131"/>
        <v>771320</v>
      </c>
      <c r="JA269" s="25">
        <f t="shared" si="4132"/>
        <v>771320</v>
      </c>
      <c r="JB269" s="25">
        <f t="shared" si="4133"/>
        <v>771320</v>
      </c>
      <c r="JC269" s="25">
        <f t="shared" si="4134"/>
        <v>771320</v>
      </c>
      <c r="JD269" s="25">
        <f t="shared" si="4135"/>
        <v>771320</v>
      </c>
      <c r="JE269" s="25">
        <f t="shared" si="4136"/>
        <v>771320</v>
      </c>
      <c r="JF269" s="25">
        <f t="shared" si="4137"/>
        <v>771320</v>
      </c>
      <c r="JG269" s="25">
        <f t="shared" si="4138"/>
        <v>771320</v>
      </c>
      <c r="JH269" s="25">
        <f t="shared" si="4139"/>
        <v>890524</v>
      </c>
      <c r="JI269" s="25">
        <f t="shared" si="4140"/>
        <v>890524</v>
      </c>
      <c r="JJ269" s="25">
        <f t="shared" si="4141"/>
        <v>890524</v>
      </c>
      <c r="JK269" s="25">
        <f t="shared" si="4142"/>
        <v>0</v>
      </c>
      <c r="JL269" s="25">
        <f t="shared" si="4143"/>
        <v>0</v>
      </c>
      <c r="JM269" s="25">
        <f t="shared" si="4144"/>
        <v>0</v>
      </c>
      <c r="JN269" s="25">
        <f t="shared" si="3459"/>
        <v>0</v>
      </c>
      <c r="JO269" s="25">
        <f t="shared" si="3460"/>
        <v>0</v>
      </c>
      <c r="JP269" s="25">
        <f t="shared" si="3823"/>
        <v>0</v>
      </c>
      <c r="JQ269" s="25">
        <f t="shared" si="3824"/>
        <v>0</v>
      </c>
      <c r="JR269" s="25">
        <f t="shared" si="3825"/>
        <v>0</v>
      </c>
      <c r="JS269" s="28">
        <f t="shared" si="3970"/>
        <v>0</v>
      </c>
      <c r="JT269" s="30">
        <f t="shared" si="4145"/>
        <v>90.006417569880199</v>
      </c>
      <c r="JU269" s="30">
        <f t="shared" si="4146"/>
        <v>85</v>
      </c>
      <c r="JV269" s="30">
        <f t="shared" si="4147"/>
        <v>85</v>
      </c>
      <c r="JW269" s="30">
        <f t="shared" si="4148"/>
        <v>85</v>
      </c>
      <c r="JX269" s="30">
        <f t="shared" si="4149"/>
        <v>85</v>
      </c>
      <c r="JY269" s="30">
        <f t="shared" si="4150"/>
        <v>85</v>
      </c>
      <c r="JZ269" s="30">
        <f t="shared" si="4151"/>
        <v>85</v>
      </c>
      <c r="KA269" s="30">
        <f t="shared" si="4152"/>
        <v>85</v>
      </c>
      <c r="KB269" s="30">
        <f t="shared" si="4153"/>
        <v>85</v>
      </c>
      <c r="KC269" s="30">
        <f t="shared" si="4154"/>
        <v>85</v>
      </c>
      <c r="KD269" s="30">
        <f t="shared" si="4155"/>
        <v>85</v>
      </c>
      <c r="KE269" s="30">
        <f t="shared" si="4156"/>
        <v>92.5</v>
      </c>
      <c r="KF269" s="30">
        <f t="shared" si="4157"/>
        <v>100</v>
      </c>
      <c r="KG269" s="30">
        <f t="shared" si="4158"/>
        <v>100</v>
      </c>
      <c r="KH269" s="30">
        <f t="shared" si="4159"/>
        <v>100</v>
      </c>
      <c r="KI269" s="30">
        <f t="shared" si="4160"/>
        <v>100</v>
      </c>
      <c r="KJ269" s="30">
        <f t="shared" si="4161"/>
        <v>100</v>
      </c>
      <c r="KK269" s="30">
        <f t="shared" si="4162"/>
        <v>100</v>
      </c>
      <c r="KL269" s="30">
        <f t="shared" si="4163"/>
        <v>100</v>
      </c>
      <c r="KM269" s="30">
        <f t="shared" si="4164"/>
        <v>100</v>
      </c>
      <c r="KN269" s="30">
        <f t="shared" si="4165"/>
        <v>100</v>
      </c>
      <c r="KO269" s="30">
        <f t="shared" si="4166"/>
        <v>100</v>
      </c>
      <c r="KP269" s="30">
        <f t="shared" si="4167"/>
        <v>100</v>
      </c>
      <c r="KQ269" s="30">
        <f t="shared" si="4168"/>
        <v>105</v>
      </c>
      <c r="KR269" s="30">
        <f t="shared" si="4169"/>
        <v>110</v>
      </c>
      <c r="KS269" s="30">
        <f t="shared" si="4170"/>
        <v>110</v>
      </c>
      <c r="KT269" s="30">
        <f t="shared" si="4171"/>
        <v>110</v>
      </c>
      <c r="KU269" s="30">
        <f t="shared" si="4172"/>
        <v>110</v>
      </c>
      <c r="KV269" s="30">
        <f t="shared" si="4173"/>
        <v>110</v>
      </c>
      <c r="KW269" s="30">
        <f t="shared" si="4174"/>
        <v>110</v>
      </c>
      <c r="KX269" s="30">
        <f t="shared" si="4175"/>
        <v>110</v>
      </c>
      <c r="KY269" s="30">
        <f t="shared" si="4176"/>
        <v>110</v>
      </c>
      <c r="KZ269" s="30">
        <f t="shared" si="4177"/>
        <v>110</v>
      </c>
      <c r="LA269" s="30">
        <f t="shared" si="4178"/>
        <v>110</v>
      </c>
      <c r="LB269" s="30">
        <f t="shared" si="4179"/>
        <v>110</v>
      </c>
      <c r="LC269" s="30">
        <f t="shared" si="4180"/>
        <v>110</v>
      </c>
      <c r="LD269" s="30">
        <f t="shared" si="4181"/>
        <v>110</v>
      </c>
      <c r="LE269" s="30">
        <f t="shared" si="4182"/>
        <v>110</v>
      </c>
      <c r="LF269" s="30">
        <f t="shared" si="4183"/>
        <v>110</v>
      </c>
      <c r="LG269" s="30">
        <f t="shared" si="4184"/>
        <v>110</v>
      </c>
      <c r="LH269" s="30">
        <f t="shared" si="4185"/>
        <v>110</v>
      </c>
      <c r="LI269" s="30">
        <f t="shared" si="4186"/>
        <v>127</v>
      </c>
      <c r="LJ269" s="30">
        <f t="shared" si="4187"/>
        <v>127</v>
      </c>
      <c r="LK269" s="30">
        <f t="shared" si="4188"/>
        <v>127</v>
      </c>
      <c r="LL269" s="30">
        <f t="shared" si="4189"/>
        <v>0</v>
      </c>
      <c r="LM269" s="30">
        <f t="shared" si="4190"/>
        <v>0</v>
      </c>
      <c r="LN269" s="30">
        <f t="shared" si="4191"/>
        <v>0</v>
      </c>
      <c r="LO269" s="30">
        <f t="shared" si="4192"/>
        <v>0</v>
      </c>
      <c r="LP269" s="30">
        <f t="shared" si="4192"/>
        <v>0</v>
      </c>
      <c r="LQ269" s="30">
        <f t="shared" si="4192"/>
        <v>0</v>
      </c>
      <c r="LR269" s="30">
        <f t="shared" si="4192"/>
        <v>0</v>
      </c>
      <c r="LS269" s="30">
        <f t="shared" si="4192"/>
        <v>0</v>
      </c>
      <c r="LT269" s="69">
        <f t="shared" si="3971"/>
        <v>0</v>
      </c>
      <c r="LU269" s="40">
        <f t="shared" si="3972"/>
        <v>0</v>
      </c>
      <c r="LV269" s="40">
        <f t="shared" si="3973"/>
        <v>0</v>
      </c>
    </row>
    <row r="270" spans="1:334" x14ac:dyDescent="0.25">
      <c r="A270" s="21">
        <f t="shared" si="3974"/>
        <v>269</v>
      </c>
      <c r="B270" s="22" t="s">
        <v>150</v>
      </c>
      <c r="C270" s="21" t="s">
        <v>675</v>
      </c>
      <c r="D270" s="22" t="s">
        <v>17</v>
      </c>
      <c r="E270" s="23" t="s">
        <v>1275</v>
      </c>
      <c r="F270" s="21" t="s">
        <v>1275</v>
      </c>
      <c r="G270" s="32" t="s">
        <v>203</v>
      </c>
      <c r="H270" s="24" t="s">
        <v>1403</v>
      </c>
      <c r="I270" s="21" t="s">
        <v>196</v>
      </c>
      <c r="J270" s="94">
        <v>41445</v>
      </c>
      <c r="K270" s="94"/>
      <c r="L270" s="21" t="s">
        <v>275</v>
      </c>
      <c r="M270" s="51">
        <v>193</v>
      </c>
      <c r="N270" s="51">
        <v>322</v>
      </c>
      <c r="O270" s="26">
        <v>0.17</v>
      </c>
      <c r="P270" s="52">
        <v>0</v>
      </c>
      <c r="Q270" s="52">
        <v>0</v>
      </c>
      <c r="R270" s="52">
        <v>75000</v>
      </c>
      <c r="S270" s="52">
        <v>130000</v>
      </c>
      <c r="T270" s="51">
        <v>88221</v>
      </c>
      <c r="U270" s="51">
        <v>300000</v>
      </c>
      <c r="V270" s="51">
        <v>350000</v>
      </c>
      <c r="W270" s="51">
        <v>325000</v>
      </c>
      <c r="X270" s="51">
        <v>86381</v>
      </c>
      <c r="Y270" s="51">
        <v>69974.05</v>
      </c>
      <c r="Z270" s="51">
        <v>0</v>
      </c>
      <c r="AA270" s="51">
        <v>62947</v>
      </c>
      <c r="AB270" s="51">
        <v>119313.15000000001</v>
      </c>
      <c r="AC270" s="51">
        <v>185000</v>
      </c>
      <c r="AD270" s="51">
        <v>26300.29</v>
      </c>
      <c r="AE270" s="51">
        <v>185000</v>
      </c>
      <c r="AF270" s="51">
        <v>159343.9</v>
      </c>
      <c r="AG270" s="51">
        <v>111010.55</v>
      </c>
      <c r="AH270" s="51">
        <v>117038.8</v>
      </c>
      <c r="AI270" s="51">
        <v>70726.55</v>
      </c>
      <c r="AJ270" s="51">
        <v>27476.7</v>
      </c>
      <c r="AK270" s="51">
        <v>120000</v>
      </c>
      <c r="AL270" s="51">
        <v>68010</v>
      </c>
      <c r="AM270" s="51">
        <v>109821</v>
      </c>
      <c r="AN270" s="51">
        <v>180000</v>
      </c>
      <c r="AO270" s="51">
        <v>115000</v>
      </c>
      <c r="AP270" s="51">
        <v>0</v>
      </c>
      <c r="AQ270" s="51">
        <v>0</v>
      </c>
      <c r="AR270" s="51">
        <v>0</v>
      </c>
      <c r="AS270" s="51">
        <v>0</v>
      </c>
      <c r="AT270" s="51">
        <v>0</v>
      </c>
      <c r="AU270" s="25">
        <v>0</v>
      </c>
      <c r="AV270" s="25">
        <v>0</v>
      </c>
      <c r="AW270" s="25">
        <v>53167</v>
      </c>
      <c r="AX270" s="25">
        <v>276646.03200000001</v>
      </c>
      <c r="AY270" s="25">
        <v>286892.18133333337</v>
      </c>
      <c r="AZ270" s="25">
        <v>0</v>
      </c>
      <c r="BA270" s="25">
        <v>0</v>
      </c>
      <c r="BB270" s="25">
        <v>0</v>
      </c>
      <c r="BC270" s="25">
        <v>0</v>
      </c>
      <c r="BD270" s="75">
        <v>0</v>
      </c>
      <c r="BE270" s="75">
        <v>0</v>
      </c>
      <c r="BF270" s="75">
        <v>0</v>
      </c>
      <c r="BG270" s="75">
        <v>0</v>
      </c>
      <c r="BH270" s="75">
        <v>0</v>
      </c>
      <c r="BI270" s="75">
        <v>0</v>
      </c>
      <c r="BJ270" s="75">
        <v>0</v>
      </c>
      <c r="BK270" s="75">
        <v>0</v>
      </c>
      <c r="BL270" s="75">
        <v>0</v>
      </c>
      <c r="BM270" s="75">
        <v>0</v>
      </c>
      <c r="BN270" s="75">
        <v>0</v>
      </c>
      <c r="BO270" s="75">
        <v>0</v>
      </c>
      <c r="BP270" s="28">
        <f t="shared" si="3968"/>
        <v>0</v>
      </c>
      <c r="BQ270" s="29">
        <f t="shared" si="3687"/>
        <v>0</v>
      </c>
      <c r="BR270" s="29">
        <f t="shared" si="3688"/>
        <v>0</v>
      </c>
      <c r="BS270" s="29">
        <f t="shared" si="3689"/>
        <v>388.60103626943004</v>
      </c>
      <c r="BT270" s="29">
        <f t="shared" si="3690"/>
        <v>673.57512953367871</v>
      </c>
      <c r="BU270" s="29">
        <f t="shared" si="3691"/>
        <v>457.10362694300517</v>
      </c>
      <c r="BV270" s="29">
        <f t="shared" si="3692"/>
        <v>1554.4041450777202</v>
      </c>
      <c r="BW270" s="29">
        <f t="shared" si="3693"/>
        <v>1813.4715025906735</v>
      </c>
      <c r="BX270" s="29">
        <f t="shared" si="3694"/>
        <v>1683.9378238341969</v>
      </c>
      <c r="BY270" s="29">
        <f t="shared" si="3695"/>
        <v>447.56994818652851</v>
      </c>
      <c r="BZ270" s="29">
        <f t="shared" si="3696"/>
        <v>362.55984455958549</v>
      </c>
      <c r="CA270" s="29">
        <f t="shared" si="3697"/>
        <v>0</v>
      </c>
      <c r="CB270" s="29">
        <f t="shared" si="3698"/>
        <v>326.15025906735752</v>
      </c>
      <c r="CC270" s="29">
        <f t="shared" si="3699"/>
        <v>618.20284974093272</v>
      </c>
      <c r="CD270" s="29">
        <f t="shared" si="3700"/>
        <v>958.54922279792743</v>
      </c>
      <c r="CE270" s="29">
        <f t="shared" si="3701"/>
        <v>136.27093264248705</v>
      </c>
      <c r="CF270" s="29">
        <f t="shared" si="3702"/>
        <v>958.54922279792743</v>
      </c>
      <c r="CG270" s="29">
        <f t="shared" si="3703"/>
        <v>825.61606217616577</v>
      </c>
      <c r="CH270" s="29">
        <f t="shared" si="3704"/>
        <v>575.18419689119173</v>
      </c>
      <c r="CI270" s="29">
        <f t="shared" si="3705"/>
        <v>606.41865284974097</v>
      </c>
      <c r="CJ270" s="29">
        <f t="shared" si="3706"/>
        <v>366.45880829015545</v>
      </c>
      <c r="CK270" s="29">
        <f t="shared" si="3707"/>
        <v>142.36632124352332</v>
      </c>
      <c r="CL270" s="29">
        <f t="shared" si="3708"/>
        <v>621.76165803108813</v>
      </c>
      <c r="CM270" s="29">
        <f t="shared" si="3709"/>
        <v>352.38341968911919</v>
      </c>
      <c r="CN270" s="29">
        <f t="shared" si="3710"/>
        <v>569.02072538860102</v>
      </c>
      <c r="CO270" s="29">
        <f t="shared" si="3711"/>
        <v>932.64248704663214</v>
      </c>
      <c r="CP270" s="29">
        <f t="shared" si="3712"/>
        <v>595.85492227979273</v>
      </c>
      <c r="CQ270" s="29">
        <f t="shared" si="3713"/>
        <v>0</v>
      </c>
      <c r="CR270" s="29">
        <f t="shared" si="3939"/>
        <v>0</v>
      </c>
      <c r="CS270" s="29">
        <f t="shared" si="3939"/>
        <v>0</v>
      </c>
      <c r="CT270" s="29">
        <f t="shared" si="3939"/>
        <v>0</v>
      </c>
      <c r="CU270" s="29">
        <f t="shared" si="3939"/>
        <v>0</v>
      </c>
      <c r="CV270" s="29">
        <f t="shared" si="3939"/>
        <v>0</v>
      </c>
      <c r="CW270" s="29">
        <f t="shared" si="3939"/>
        <v>0</v>
      </c>
      <c r="CX270" s="29">
        <f t="shared" si="3938"/>
        <v>275.47668393782385</v>
      </c>
      <c r="CY270" s="29">
        <f t="shared" si="3938"/>
        <v>1433.3991295336789</v>
      </c>
      <c r="CZ270" s="29">
        <f t="shared" si="3938"/>
        <v>1486.4879861830746</v>
      </c>
      <c r="DA270" s="29">
        <f t="shared" si="3938"/>
        <v>0</v>
      </c>
      <c r="DB270" s="29">
        <f t="shared" si="3938"/>
        <v>0</v>
      </c>
      <c r="DC270" s="29">
        <f t="shared" si="3938"/>
        <v>0</v>
      </c>
      <c r="DD270" s="29">
        <f t="shared" si="3938"/>
        <v>0</v>
      </c>
      <c r="DE270" s="29">
        <f t="shared" si="3714"/>
        <v>0</v>
      </c>
      <c r="DF270" s="29">
        <f t="shared" si="3715"/>
        <v>0</v>
      </c>
      <c r="DG270" s="29">
        <f t="shared" si="3716"/>
        <v>0</v>
      </c>
      <c r="DH270" s="29">
        <f t="shared" si="3717"/>
        <v>0</v>
      </c>
      <c r="DI270" s="29">
        <f t="shared" si="3718"/>
        <v>0</v>
      </c>
      <c r="DJ270" s="29">
        <f t="shared" si="3719"/>
        <v>0</v>
      </c>
      <c r="DK270" s="29">
        <f t="shared" si="3719"/>
        <v>0</v>
      </c>
      <c r="DL270" s="29">
        <f t="shared" si="3719"/>
        <v>0</v>
      </c>
      <c r="DM270" s="29">
        <f t="shared" si="3719"/>
        <v>0</v>
      </c>
      <c r="DN270" s="29">
        <f t="shared" si="3864"/>
        <v>0</v>
      </c>
      <c r="DO270" s="29">
        <f t="shared" si="3864"/>
        <v>0</v>
      </c>
      <c r="DP270" s="29">
        <f t="shared" si="3864"/>
        <v>0</v>
      </c>
      <c r="DQ270" s="105">
        <f t="shared" si="3720"/>
        <v>0</v>
      </c>
      <c r="DR270" s="51"/>
      <c r="DS270" s="51"/>
      <c r="DT270" s="51">
        <v>33000</v>
      </c>
      <c r="DU270" s="51">
        <v>90000</v>
      </c>
      <c r="DV270" s="51">
        <v>90000</v>
      </c>
      <c r="DW270" s="51">
        <v>90000</v>
      </c>
      <c r="DX270" s="51">
        <v>90000</v>
      </c>
      <c r="DY270" s="51">
        <v>90000</v>
      </c>
      <c r="DZ270" s="51">
        <v>90000</v>
      </c>
      <c r="EA270" s="51">
        <v>90000</v>
      </c>
      <c r="EB270" s="51">
        <v>90000</v>
      </c>
      <c r="EC270" s="51">
        <v>90000</v>
      </c>
      <c r="ED270" s="51">
        <v>90000</v>
      </c>
      <c r="EE270" s="51">
        <v>90000</v>
      </c>
      <c r="EF270" s="51">
        <v>110000</v>
      </c>
      <c r="EG270" s="51">
        <v>110000</v>
      </c>
      <c r="EH270" s="51">
        <v>110000</v>
      </c>
      <c r="EI270" s="51">
        <v>110000</v>
      </c>
      <c r="EJ270" s="51">
        <v>110000</v>
      </c>
      <c r="EK270" s="51">
        <v>110000</v>
      </c>
      <c r="EL270" s="51">
        <v>110000</v>
      </c>
      <c r="EM270" s="51">
        <v>110000</v>
      </c>
      <c r="EN270" s="51">
        <v>110000</v>
      </c>
      <c r="EO270" s="51">
        <v>110000</v>
      </c>
      <c r="EP270" s="25">
        <v>115667</v>
      </c>
      <c r="EQ270" s="25">
        <v>120000</v>
      </c>
      <c r="ER270" s="25">
        <v>120000</v>
      </c>
      <c r="ES270" s="25">
        <v>0</v>
      </c>
      <c r="ET270" s="25">
        <v>0</v>
      </c>
      <c r="EU270" s="25">
        <v>0</v>
      </c>
      <c r="EV270" s="25">
        <v>0</v>
      </c>
      <c r="EW270" s="25">
        <v>0</v>
      </c>
      <c r="EX270" s="25">
        <v>0</v>
      </c>
      <c r="EY270" s="25">
        <v>0</v>
      </c>
      <c r="EZ270" s="25">
        <v>0</v>
      </c>
      <c r="FA270" s="25">
        <v>0</v>
      </c>
      <c r="FB270" s="25">
        <v>0</v>
      </c>
      <c r="FC270" s="25">
        <v>0</v>
      </c>
      <c r="FD270" s="25">
        <v>0</v>
      </c>
      <c r="FE270" s="25">
        <v>0</v>
      </c>
      <c r="FF270" s="25">
        <v>0</v>
      </c>
      <c r="FG270" s="25">
        <v>0</v>
      </c>
      <c r="FH270" s="25">
        <v>0</v>
      </c>
      <c r="FI270" s="25">
        <v>0</v>
      </c>
      <c r="FJ270" s="25">
        <v>0</v>
      </c>
      <c r="FK270" s="25">
        <v>0</v>
      </c>
      <c r="FL270" s="25">
        <v>0</v>
      </c>
      <c r="FM270" s="25">
        <v>0</v>
      </c>
      <c r="FN270" s="25">
        <v>0</v>
      </c>
      <c r="FO270" s="25">
        <v>0</v>
      </c>
      <c r="FP270" s="25">
        <v>0</v>
      </c>
      <c r="FQ270" s="75">
        <v>0</v>
      </c>
      <c r="FR270" s="28">
        <f t="shared" si="3969"/>
        <v>0</v>
      </c>
      <c r="FS270" s="51">
        <v>0</v>
      </c>
      <c r="FT270" s="51">
        <v>0</v>
      </c>
      <c r="FU270" s="51">
        <v>0</v>
      </c>
      <c r="FV270" s="51">
        <v>0</v>
      </c>
      <c r="FW270" s="51">
        <v>0</v>
      </c>
      <c r="FX270" s="51">
        <v>0</v>
      </c>
      <c r="FY270" s="51">
        <v>0</v>
      </c>
      <c r="FZ270" s="51">
        <v>0</v>
      </c>
      <c r="GA270" s="51">
        <v>0</v>
      </c>
      <c r="GB270" s="51">
        <v>0</v>
      </c>
      <c r="GC270" s="51">
        <v>0</v>
      </c>
      <c r="GD270" s="51">
        <v>0</v>
      </c>
      <c r="GE270" s="51">
        <v>0</v>
      </c>
      <c r="GF270" s="51">
        <v>0</v>
      </c>
      <c r="GG270" s="51">
        <v>0</v>
      </c>
      <c r="GH270" s="51">
        <v>0</v>
      </c>
      <c r="GI270" s="51">
        <v>0</v>
      </c>
      <c r="GJ270" s="51">
        <v>0</v>
      </c>
      <c r="GK270" s="51">
        <v>0</v>
      </c>
      <c r="GL270" s="51">
        <v>0</v>
      </c>
      <c r="GM270" s="51">
        <v>0</v>
      </c>
      <c r="GN270" s="51">
        <v>0</v>
      </c>
      <c r="GO270" s="51">
        <v>0</v>
      </c>
      <c r="GP270" s="51">
        <v>0</v>
      </c>
      <c r="GQ270" s="25">
        <v>0</v>
      </c>
      <c r="GR270" s="25">
        <v>0</v>
      </c>
      <c r="GS270" s="25">
        <v>0</v>
      </c>
      <c r="GT270" s="25">
        <v>0</v>
      </c>
      <c r="GU270" s="25">
        <v>0</v>
      </c>
      <c r="GV270" s="25">
        <v>0</v>
      </c>
      <c r="GW270" s="25">
        <v>0</v>
      </c>
      <c r="GX270" s="25">
        <v>0</v>
      </c>
      <c r="GY270" s="25">
        <v>0</v>
      </c>
      <c r="GZ270" s="25">
        <v>0</v>
      </c>
      <c r="HA270" s="25">
        <v>0</v>
      </c>
      <c r="HB270" s="25">
        <v>0</v>
      </c>
      <c r="HC270" s="75">
        <v>0</v>
      </c>
      <c r="HD270" s="75">
        <v>0</v>
      </c>
      <c r="HE270" s="75">
        <v>0</v>
      </c>
      <c r="HF270" s="75">
        <v>0</v>
      </c>
      <c r="HG270" s="75">
        <v>0</v>
      </c>
      <c r="HH270" s="75">
        <v>0</v>
      </c>
      <c r="HI270" s="75">
        <v>0</v>
      </c>
      <c r="HJ270" s="75">
        <v>0</v>
      </c>
      <c r="HK270" s="75">
        <v>0</v>
      </c>
      <c r="HL270" s="75">
        <v>0</v>
      </c>
      <c r="HM270" s="75">
        <v>0</v>
      </c>
      <c r="HN270" s="75">
        <v>0</v>
      </c>
      <c r="HO270" s="75">
        <v>0</v>
      </c>
      <c r="HP270" s="75">
        <v>0</v>
      </c>
      <c r="HQ270" s="75">
        <v>0</v>
      </c>
      <c r="HR270" s="75">
        <v>0</v>
      </c>
      <c r="HS270" s="51">
        <f t="shared" si="3723"/>
        <v>0</v>
      </c>
      <c r="HT270" s="51">
        <f t="shared" si="3724"/>
        <v>0</v>
      </c>
      <c r="HU270" s="51">
        <f t="shared" si="3725"/>
        <v>33000</v>
      </c>
      <c r="HV270" s="51">
        <f t="shared" si="3726"/>
        <v>90000</v>
      </c>
      <c r="HW270" s="51">
        <f t="shared" si="3727"/>
        <v>90000</v>
      </c>
      <c r="HX270" s="51">
        <f t="shared" si="3728"/>
        <v>90000</v>
      </c>
      <c r="HY270" s="51">
        <f t="shared" si="3729"/>
        <v>90000</v>
      </c>
      <c r="HZ270" s="51">
        <f t="shared" si="3730"/>
        <v>90000</v>
      </c>
      <c r="IA270" s="51">
        <f t="shared" si="3731"/>
        <v>90000</v>
      </c>
      <c r="IB270" s="51">
        <f t="shared" si="3732"/>
        <v>90000</v>
      </c>
      <c r="IC270" s="51">
        <f t="shared" si="3733"/>
        <v>90000</v>
      </c>
      <c r="ID270" s="51">
        <f t="shared" si="3734"/>
        <v>90000</v>
      </c>
      <c r="IE270" s="51">
        <f t="shared" si="3735"/>
        <v>90000</v>
      </c>
      <c r="IF270" s="51">
        <f t="shared" si="3736"/>
        <v>90000</v>
      </c>
      <c r="IG270" s="51">
        <f t="shared" si="3737"/>
        <v>110000</v>
      </c>
      <c r="IH270" s="51">
        <f t="shared" si="3738"/>
        <v>110000</v>
      </c>
      <c r="II270" s="51">
        <f t="shared" si="3739"/>
        <v>110000</v>
      </c>
      <c r="IJ270" s="51">
        <f t="shared" si="3740"/>
        <v>110000</v>
      </c>
      <c r="IK270" s="51">
        <f t="shared" si="3741"/>
        <v>110000</v>
      </c>
      <c r="IL270" s="51">
        <f t="shared" si="3742"/>
        <v>110000</v>
      </c>
      <c r="IM270" s="51">
        <f t="shared" si="3743"/>
        <v>110000</v>
      </c>
      <c r="IN270" s="51">
        <f t="shared" si="3744"/>
        <v>110000</v>
      </c>
      <c r="IO270" s="51">
        <f t="shared" si="3745"/>
        <v>110000</v>
      </c>
      <c r="IP270" s="51">
        <f t="shared" si="3746"/>
        <v>110000</v>
      </c>
      <c r="IQ270" s="51">
        <f t="shared" si="3865"/>
        <v>115667</v>
      </c>
      <c r="IR270" s="51">
        <f t="shared" si="3866"/>
        <v>120000</v>
      </c>
      <c r="IS270" s="51">
        <f t="shared" si="3747"/>
        <v>120000</v>
      </c>
      <c r="IT270" s="51">
        <f t="shared" si="3748"/>
        <v>0</v>
      </c>
      <c r="IU270" s="51">
        <f t="shared" si="3721"/>
        <v>0</v>
      </c>
      <c r="IV270" s="51">
        <f t="shared" si="3722"/>
        <v>0</v>
      </c>
      <c r="IW270" s="51">
        <f t="shared" si="3976"/>
        <v>0</v>
      </c>
      <c r="IX270" s="25">
        <f t="shared" si="3623"/>
        <v>0</v>
      </c>
      <c r="IY270" s="25">
        <f t="shared" si="3751"/>
        <v>0</v>
      </c>
      <c r="IZ270" s="25">
        <f t="shared" si="3752"/>
        <v>0</v>
      </c>
      <c r="JA270" s="25">
        <f t="shared" si="3753"/>
        <v>0</v>
      </c>
      <c r="JB270" s="25">
        <f t="shared" si="3656"/>
        <v>0</v>
      </c>
      <c r="JC270" s="25">
        <f t="shared" si="3657"/>
        <v>0</v>
      </c>
      <c r="JD270" s="25">
        <f t="shared" ref="JD270:JD328" si="4243">+FC270+HD270</f>
        <v>0</v>
      </c>
      <c r="JE270" s="25">
        <f t="shared" ref="JE270:JE328" si="4244">+FD270+HE270</f>
        <v>0</v>
      </c>
      <c r="JF270" s="25">
        <f t="shared" si="3756"/>
        <v>0</v>
      </c>
      <c r="JG270" s="25">
        <f t="shared" si="3757"/>
        <v>0</v>
      </c>
      <c r="JH270" s="25">
        <f t="shared" si="3754"/>
        <v>0</v>
      </c>
      <c r="JI270" s="25">
        <f t="shared" si="3755"/>
        <v>0</v>
      </c>
      <c r="JJ270" s="25">
        <f t="shared" si="3966"/>
        <v>0</v>
      </c>
      <c r="JK270" s="25">
        <f t="shared" si="3967"/>
        <v>0</v>
      </c>
      <c r="JL270" s="25">
        <f t="shared" ref="JL270:JL292" si="4245">+FK270+HL270</f>
        <v>0</v>
      </c>
      <c r="JM270" s="25">
        <f t="shared" ref="JM270:JM292" si="4246">+FL270+HM270</f>
        <v>0</v>
      </c>
      <c r="JN270" s="25">
        <f t="shared" si="3459"/>
        <v>0</v>
      </c>
      <c r="JO270" s="25">
        <f t="shared" si="3460"/>
        <v>0</v>
      </c>
      <c r="JP270" s="25">
        <f t="shared" si="3823"/>
        <v>0</v>
      </c>
      <c r="JQ270" s="25">
        <f t="shared" si="3824"/>
        <v>0</v>
      </c>
      <c r="JR270" s="25">
        <f t="shared" si="3825"/>
        <v>0</v>
      </c>
      <c r="JS270" s="28">
        <f t="shared" si="3970"/>
        <v>0</v>
      </c>
      <c r="JT270" s="30">
        <f t="shared" si="3587"/>
        <v>0</v>
      </c>
      <c r="JU270" s="30">
        <f t="shared" si="3588"/>
        <v>0</v>
      </c>
      <c r="JV270" s="30">
        <f t="shared" si="3589"/>
        <v>102.48447204968944</v>
      </c>
      <c r="JW270" s="30">
        <f t="shared" si="3590"/>
        <v>279.50310559006209</v>
      </c>
      <c r="JX270" s="30">
        <f t="shared" si="3591"/>
        <v>279.50310559006209</v>
      </c>
      <c r="JY270" s="30">
        <f t="shared" si="3592"/>
        <v>279.50310559006209</v>
      </c>
      <c r="JZ270" s="30">
        <f t="shared" si="3593"/>
        <v>279.50310559006209</v>
      </c>
      <c r="KA270" s="30">
        <f t="shared" si="3594"/>
        <v>279.50310559006209</v>
      </c>
      <c r="KB270" s="30">
        <f t="shared" si="3595"/>
        <v>279.50310559006209</v>
      </c>
      <c r="KC270" s="30">
        <f t="shared" si="3596"/>
        <v>279.50310559006209</v>
      </c>
      <c r="KD270" s="30">
        <f t="shared" si="3597"/>
        <v>279.50310559006209</v>
      </c>
      <c r="KE270" s="30">
        <f t="shared" si="3598"/>
        <v>279.50310559006209</v>
      </c>
      <c r="KF270" s="30">
        <f t="shared" si="3599"/>
        <v>279.50310559006209</v>
      </c>
      <c r="KG270" s="30">
        <f t="shared" si="3600"/>
        <v>279.50310559006209</v>
      </c>
      <c r="KH270" s="30">
        <f t="shared" si="3601"/>
        <v>341.61490683229812</v>
      </c>
      <c r="KI270" s="30">
        <f t="shared" si="3602"/>
        <v>341.61490683229812</v>
      </c>
      <c r="KJ270" s="30">
        <f t="shared" si="3603"/>
        <v>341.61490683229812</v>
      </c>
      <c r="KK270" s="30">
        <f t="shared" si="3604"/>
        <v>341.61490683229812</v>
      </c>
      <c r="KL270" s="30">
        <f t="shared" si="3605"/>
        <v>341.61490683229812</v>
      </c>
      <c r="KM270" s="30">
        <f t="shared" si="3606"/>
        <v>341.61490683229812</v>
      </c>
      <c r="KN270" s="30">
        <f t="shared" si="3607"/>
        <v>341.61490683229812</v>
      </c>
      <c r="KO270" s="30">
        <f t="shared" si="3608"/>
        <v>341.61490683229812</v>
      </c>
      <c r="KP270" s="30">
        <f t="shared" si="3609"/>
        <v>341.61490683229812</v>
      </c>
      <c r="KQ270" s="30">
        <f t="shared" si="3610"/>
        <v>341.61490683229812</v>
      </c>
      <c r="KR270" s="30">
        <f t="shared" si="3611"/>
        <v>359.21428571428572</v>
      </c>
      <c r="KS270" s="30">
        <f t="shared" si="3612"/>
        <v>372.67080745341616</v>
      </c>
      <c r="KT270" s="30">
        <f t="shared" si="3613"/>
        <v>372.67080745341616</v>
      </c>
      <c r="KU270" s="30">
        <f t="shared" si="3614"/>
        <v>0</v>
      </c>
      <c r="KV270" s="30">
        <f t="shared" si="3615"/>
        <v>0</v>
      </c>
      <c r="KW270" s="30">
        <f t="shared" si="3616"/>
        <v>0</v>
      </c>
      <c r="KX270" s="30">
        <f t="shared" si="3617"/>
        <v>0</v>
      </c>
      <c r="KY270" s="30">
        <f t="shared" si="3618"/>
        <v>0</v>
      </c>
      <c r="KZ270" s="30">
        <f t="shared" si="3619"/>
        <v>0</v>
      </c>
      <c r="LA270" s="30">
        <f t="shared" si="3620"/>
        <v>0</v>
      </c>
      <c r="LB270" s="30">
        <f t="shared" si="3620"/>
        <v>0</v>
      </c>
      <c r="LC270" s="30">
        <f t="shared" si="3620"/>
        <v>0</v>
      </c>
      <c r="LD270" s="30">
        <f t="shared" si="3620"/>
        <v>0</v>
      </c>
      <c r="LE270" s="30">
        <f t="shared" si="3749"/>
        <v>0</v>
      </c>
      <c r="LF270" s="30">
        <f t="shared" si="3749"/>
        <v>0</v>
      </c>
      <c r="LG270" s="30">
        <f t="shared" si="3749"/>
        <v>0</v>
      </c>
      <c r="LH270" s="30">
        <f t="shared" si="3749"/>
        <v>0</v>
      </c>
      <c r="LI270" s="30">
        <f t="shared" si="3749"/>
        <v>0</v>
      </c>
      <c r="LJ270" s="30">
        <f t="shared" si="3940"/>
        <v>0</v>
      </c>
      <c r="LK270" s="30">
        <f t="shared" si="3940"/>
        <v>0</v>
      </c>
      <c r="LL270" s="30">
        <f t="shared" si="3940"/>
        <v>0</v>
      </c>
      <c r="LM270" s="30">
        <f t="shared" si="3940"/>
        <v>0</v>
      </c>
      <c r="LN270" s="30">
        <f t="shared" si="3940"/>
        <v>0</v>
      </c>
      <c r="LO270" s="30">
        <f t="shared" si="3940"/>
        <v>0</v>
      </c>
      <c r="LP270" s="30">
        <f t="shared" si="3940"/>
        <v>0</v>
      </c>
      <c r="LQ270" s="30">
        <f t="shared" si="3940"/>
        <v>0</v>
      </c>
      <c r="LR270" s="30">
        <f t="shared" si="3941"/>
        <v>0</v>
      </c>
      <c r="LS270" s="30">
        <f t="shared" si="3941"/>
        <v>0</v>
      </c>
      <c r="LT270" s="69">
        <f t="shared" si="3971"/>
        <v>0</v>
      </c>
      <c r="LU270" s="40">
        <f t="shared" si="3972"/>
        <v>0</v>
      </c>
      <c r="LV270" s="40">
        <f t="shared" si="3973"/>
        <v>0</v>
      </c>
    </row>
    <row r="271" spans="1:334" x14ac:dyDescent="0.25">
      <c r="A271" s="21">
        <f t="shared" si="3974"/>
        <v>270</v>
      </c>
      <c r="B271" s="22" t="s">
        <v>150</v>
      </c>
      <c r="C271" s="21" t="s">
        <v>675</v>
      </c>
      <c r="D271" s="22" t="s">
        <v>17</v>
      </c>
      <c r="E271" s="23" t="s">
        <v>811</v>
      </c>
      <c r="F271" s="21" t="s">
        <v>1069</v>
      </c>
      <c r="G271" s="32" t="s">
        <v>1326</v>
      </c>
      <c r="H271" s="24" t="s">
        <v>1403</v>
      </c>
      <c r="I271" s="21" t="s">
        <v>196</v>
      </c>
      <c r="J271" s="94">
        <v>42391</v>
      </c>
      <c r="K271" s="94"/>
      <c r="L271" s="21" t="s">
        <v>275</v>
      </c>
      <c r="M271" s="51">
        <v>193</v>
      </c>
      <c r="N271" s="51">
        <v>322</v>
      </c>
      <c r="O271" s="26">
        <v>0.15</v>
      </c>
      <c r="P271" s="52"/>
      <c r="Q271" s="52"/>
      <c r="R271" s="52"/>
      <c r="S271" s="52"/>
      <c r="T271" s="51"/>
      <c r="U271" s="51"/>
      <c r="V271" s="51"/>
      <c r="W271" s="51"/>
      <c r="X271" s="51"/>
      <c r="Y271" s="51">
        <v>0</v>
      </c>
      <c r="Z271" s="51">
        <v>0</v>
      </c>
      <c r="AA271" s="51"/>
      <c r="AB271" s="51"/>
      <c r="AC271" s="51"/>
      <c r="AD271" s="51">
        <v>0</v>
      </c>
      <c r="AE271" s="51">
        <v>0</v>
      </c>
      <c r="AF271" s="51">
        <v>0</v>
      </c>
      <c r="AG271" s="51">
        <v>0</v>
      </c>
      <c r="AH271" s="51">
        <v>0</v>
      </c>
      <c r="AI271" s="51">
        <v>0</v>
      </c>
      <c r="AJ271" s="51">
        <v>0</v>
      </c>
      <c r="AK271" s="51">
        <v>0</v>
      </c>
      <c r="AL271" s="51">
        <v>0</v>
      </c>
      <c r="AM271" s="51">
        <v>0</v>
      </c>
      <c r="AN271" s="51">
        <v>0</v>
      </c>
      <c r="AO271" s="51">
        <v>0</v>
      </c>
      <c r="AP271" s="51">
        <v>0</v>
      </c>
      <c r="AQ271" s="51">
        <v>0</v>
      </c>
      <c r="AR271" s="51">
        <v>0</v>
      </c>
      <c r="AS271" s="51">
        <v>0</v>
      </c>
      <c r="AT271" s="51">
        <v>0</v>
      </c>
      <c r="AU271" s="25">
        <v>0</v>
      </c>
      <c r="AV271" s="25">
        <v>0</v>
      </c>
      <c r="AW271" s="25">
        <v>0</v>
      </c>
      <c r="AX271" s="25">
        <v>0</v>
      </c>
      <c r="AY271" s="25">
        <v>174381</v>
      </c>
      <c r="AZ271" s="25">
        <v>248338.31</v>
      </c>
      <c r="BA271" s="25">
        <v>327671.18</v>
      </c>
      <c r="BB271" s="25">
        <v>161964.89000000001</v>
      </c>
      <c r="BC271" s="25">
        <v>175659</v>
      </c>
      <c r="BD271" s="75">
        <v>137466</v>
      </c>
      <c r="BE271" s="75">
        <v>0</v>
      </c>
      <c r="BF271" s="75">
        <v>0</v>
      </c>
      <c r="BG271" s="75">
        <v>0</v>
      </c>
      <c r="BH271" s="75">
        <v>0</v>
      </c>
      <c r="BI271" s="75">
        <v>0</v>
      </c>
      <c r="BJ271" s="75">
        <v>0</v>
      </c>
      <c r="BK271" s="75">
        <v>0</v>
      </c>
      <c r="BL271" s="75">
        <v>0</v>
      </c>
      <c r="BM271" s="75">
        <v>0</v>
      </c>
      <c r="BN271" s="75">
        <v>0</v>
      </c>
      <c r="BO271" s="75">
        <v>0</v>
      </c>
      <c r="BP271" s="28">
        <f t="shared" si="3968"/>
        <v>0</v>
      </c>
      <c r="BQ271" s="29">
        <f t="shared" si="3687"/>
        <v>0</v>
      </c>
      <c r="BR271" s="29">
        <f t="shared" si="3688"/>
        <v>0</v>
      </c>
      <c r="BS271" s="29">
        <f t="shared" si="3689"/>
        <v>0</v>
      </c>
      <c r="BT271" s="29">
        <f t="shared" si="3690"/>
        <v>0</v>
      </c>
      <c r="BU271" s="29">
        <f t="shared" si="3691"/>
        <v>0</v>
      </c>
      <c r="BV271" s="29">
        <f t="shared" si="3692"/>
        <v>0</v>
      </c>
      <c r="BW271" s="29">
        <f t="shared" si="3693"/>
        <v>0</v>
      </c>
      <c r="BX271" s="29">
        <f t="shared" si="3694"/>
        <v>0</v>
      </c>
      <c r="BY271" s="29">
        <f t="shared" si="3695"/>
        <v>0</v>
      </c>
      <c r="BZ271" s="29">
        <f t="shared" si="3696"/>
        <v>0</v>
      </c>
      <c r="CA271" s="29">
        <f t="shared" si="3697"/>
        <v>0</v>
      </c>
      <c r="CB271" s="29">
        <f t="shared" si="3698"/>
        <v>0</v>
      </c>
      <c r="CC271" s="29">
        <f t="shared" si="3699"/>
        <v>0</v>
      </c>
      <c r="CD271" s="29">
        <f t="shared" si="3700"/>
        <v>0</v>
      </c>
      <c r="CE271" s="29">
        <f t="shared" si="3701"/>
        <v>0</v>
      </c>
      <c r="CF271" s="29">
        <f t="shared" si="3702"/>
        <v>0</v>
      </c>
      <c r="CG271" s="29">
        <f t="shared" si="3703"/>
        <v>0</v>
      </c>
      <c r="CH271" s="29">
        <f t="shared" si="3704"/>
        <v>0</v>
      </c>
      <c r="CI271" s="29">
        <f t="shared" si="3705"/>
        <v>0</v>
      </c>
      <c r="CJ271" s="29">
        <f t="shared" si="3706"/>
        <v>0</v>
      </c>
      <c r="CK271" s="29">
        <f t="shared" si="3707"/>
        <v>0</v>
      </c>
      <c r="CL271" s="29">
        <f t="shared" si="3708"/>
        <v>0</v>
      </c>
      <c r="CM271" s="29">
        <f t="shared" si="3709"/>
        <v>0</v>
      </c>
      <c r="CN271" s="29">
        <f t="shared" si="3710"/>
        <v>0</v>
      </c>
      <c r="CO271" s="29">
        <f t="shared" si="3711"/>
        <v>0</v>
      </c>
      <c r="CP271" s="29">
        <f t="shared" si="3712"/>
        <v>0</v>
      </c>
      <c r="CQ271" s="29">
        <f t="shared" si="3713"/>
        <v>0</v>
      </c>
      <c r="CR271" s="29">
        <f t="shared" si="3939"/>
        <v>0</v>
      </c>
      <c r="CS271" s="29">
        <f t="shared" si="3939"/>
        <v>0</v>
      </c>
      <c r="CT271" s="29">
        <f t="shared" si="3939"/>
        <v>0</v>
      </c>
      <c r="CU271" s="29">
        <f t="shared" si="3939"/>
        <v>0</v>
      </c>
      <c r="CV271" s="29">
        <f t="shared" si="3939"/>
        <v>0</v>
      </c>
      <c r="CW271" s="29">
        <f t="shared" si="3939"/>
        <v>0</v>
      </c>
      <c r="CX271" s="29">
        <f t="shared" si="3938"/>
        <v>0</v>
      </c>
      <c r="CY271" s="29">
        <f t="shared" si="3938"/>
        <v>0</v>
      </c>
      <c r="CZ271" s="29">
        <f t="shared" si="3938"/>
        <v>903.52849740932641</v>
      </c>
      <c r="DA271" s="29">
        <f t="shared" si="3938"/>
        <v>1286.7269948186529</v>
      </c>
      <c r="DB271" s="29">
        <f t="shared" si="3938"/>
        <v>1697.7781347150258</v>
      </c>
      <c r="DC271" s="29">
        <f t="shared" si="3938"/>
        <v>839.19632124352336</v>
      </c>
      <c r="DD271" s="29">
        <f t="shared" si="3938"/>
        <v>910.15025906735752</v>
      </c>
      <c r="DE271" s="29">
        <f t="shared" si="3714"/>
        <v>712.259067357513</v>
      </c>
      <c r="DF271" s="29">
        <f t="shared" si="3715"/>
        <v>0</v>
      </c>
      <c r="DG271" s="29">
        <f t="shared" si="3716"/>
        <v>0</v>
      </c>
      <c r="DH271" s="29">
        <f t="shared" si="3717"/>
        <v>0</v>
      </c>
      <c r="DI271" s="29">
        <f t="shared" si="3718"/>
        <v>0</v>
      </c>
      <c r="DJ271" s="29">
        <f t="shared" si="3719"/>
        <v>0</v>
      </c>
      <c r="DK271" s="29">
        <f t="shared" si="3719"/>
        <v>0</v>
      </c>
      <c r="DL271" s="29">
        <f t="shared" si="3719"/>
        <v>0</v>
      </c>
      <c r="DM271" s="29">
        <f t="shared" si="3719"/>
        <v>0</v>
      </c>
      <c r="DN271" s="29">
        <f t="shared" si="3864"/>
        <v>0</v>
      </c>
      <c r="DO271" s="29">
        <f t="shared" si="3864"/>
        <v>0</v>
      </c>
      <c r="DP271" s="29">
        <f t="shared" si="3864"/>
        <v>0</v>
      </c>
      <c r="DQ271" s="105">
        <f t="shared" si="3720"/>
        <v>0</v>
      </c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>
        <v>100000</v>
      </c>
      <c r="EZ271" s="25">
        <v>125000</v>
      </c>
      <c r="FA271" s="25">
        <v>125000</v>
      </c>
      <c r="FB271" s="25">
        <v>125000</v>
      </c>
      <c r="FC271" s="25">
        <v>125000</v>
      </c>
      <c r="FD271" s="25">
        <v>125000</v>
      </c>
      <c r="FE271" s="25">
        <v>125000</v>
      </c>
      <c r="FF271" s="25">
        <v>125000</v>
      </c>
      <c r="FG271" s="25">
        <v>0</v>
      </c>
      <c r="FH271" s="25">
        <v>0</v>
      </c>
      <c r="FI271" s="25">
        <v>0</v>
      </c>
      <c r="FJ271" s="25">
        <v>0</v>
      </c>
      <c r="FK271" s="25">
        <v>0</v>
      </c>
      <c r="FL271" s="25">
        <v>0</v>
      </c>
      <c r="FM271" s="25">
        <v>0</v>
      </c>
      <c r="FN271" s="25">
        <v>0</v>
      </c>
      <c r="FO271" s="25">
        <v>0</v>
      </c>
      <c r="FP271" s="25">
        <v>0</v>
      </c>
      <c r="FQ271" s="75">
        <v>0</v>
      </c>
      <c r="FR271" s="28">
        <f t="shared" si="3969"/>
        <v>0</v>
      </c>
      <c r="FS271" s="25">
        <v>0</v>
      </c>
      <c r="FT271" s="25">
        <v>0</v>
      </c>
      <c r="FU271" s="25">
        <v>0</v>
      </c>
      <c r="FV271" s="25">
        <v>0</v>
      </c>
      <c r="FW271" s="25">
        <v>0</v>
      </c>
      <c r="FX271" s="25">
        <v>0</v>
      </c>
      <c r="FY271" s="25">
        <v>0</v>
      </c>
      <c r="FZ271" s="25">
        <v>0</v>
      </c>
      <c r="GA271" s="25">
        <v>0</v>
      </c>
      <c r="GB271" s="25">
        <v>0</v>
      </c>
      <c r="GC271" s="25">
        <v>0</v>
      </c>
      <c r="GD271" s="25">
        <v>0</v>
      </c>
      <c r="GE271" s="25">
        <v>0</v>
      </c>
      <c r="GF271" s="25">
        <v>0</v>
      </c>
      <c r="GG271" s="25">
        <v>0</v>
      </c>
      <c r="GH271" s="25">
        <v>0</v>
      </c>
      <c r="GI271" s="25">
        <v>0</v>
      </c>
      <c r="GJ271" s="25">
        <v>0</v>
      </c>
      <c r="GK271" s="25">
        <v>0</v>
      </c>
      <c r="GL271" s="25">
        <v>0</v>
      </c>
      <c r="GM271" s="25">
        <v>0</v>
      </c>
      <c r="GN271" s="25">
        <v>0</v>
      </c>
      <c r="GO271" s="25">
        <v>0</v>
      </c>
      <c r="GP271" s="25">
        <v>0</v>
      </c>
      <c r="GQ271" s="25">
        <v>0</v>
      </c>
      <c r="GR271" s="25">
        <v>0</v>
      </c>
      <c r="GS271" s="25">
        <v>0</v>
      </c>
      <c r="GT271" s="25">
        <v>0</v>
      </c>
      <c r="GU271" s="25">
        <v>0</v>
      </c>
      <c r="GV271" s="25">
        <v>0</v>
      </c>
      <c r="GW271" s="25">
        <v>0</v>
      </c>
      <c r="GX271" s="25">
        <v>0</v>
      </c>
      <c r="GY271" s="25">
        <v>0</v>
      </c>
      <c r="GZ271" s="25">
        <v>0</v>
      </c>
      <c r="HA271" s="25">
        <v>0</v>
      </c>
      <c r="HB271" s="25">
        <v>0</v>
      </c>
      <c r="HC271" s="75">
        <v>0</v>
      </c>
      <c r="HD271" s="75">
        <v>0</v>
      </c>
      <c r="HE271" s="75">
        <v>0</v>
      </c>
      <c r="HF271" s="75">
        <v>0</v>
      </c>
      <c r="HG271" s="75">
        <v>0</v>
      </c>
      <c r="HH271" s="75">
        <v>0</v>
      </c>
      <c r="HI271" s="75">
        <v>0</v>
      </c>
      <c r="HJ271" s="75">
        <v>0</v>
      </c>
      <c r="HK271" s="75">
        <v>0</v>
      </c>
      <c r="HL271" s="75">
        <v>0</v>
      </c>
      <c r="HM271" s="75">
        <v>0</v>
      </c>
      <c r="HN271" s="75">
        <v>0</v>
      </c>
      <c r="HO271" s="75">
        <v>0</v>
      </c>
      <c r="HP271" s="75">
        <v>0</v>
      </c>
      <c r="HQ271" s="75">
        <v>0</v>
      </c>
      <c r="HR271" s="75">
        <v>0</v>
      </c>
      <c r="HS271" s="51">
        <f t="shared" ref="HS271" si="4247">+DR271+FS271</f>
        <v>0</v>
      </c>
      <c r="HT271" s="51">
        <f t="shared" ref="HT271" si="4248">+DS271+FT271</f>
        <v>0</v>
      </c>
      <c r="HU271" s="51">
        <f t="shared" ref="HU271" si="4249">+DT271+FU271</f>
        <v>0</v>
      </c>
      <c r="HV271" s="51">
        <f t="shared" ref="HV271" si="4250">+DU271+FV271</f>
        <v>0</v>
      </c>
      <c r="HW271" s="51">
        <f t="shared" ref="HW271" si="4251">+DV271+FW271</f>
        <v>0</v>
      </c>
      <c r="HX271" s="51">
        <f t="shared" ref="HX271" si="4252">+DW271+FX271</f>
        <v>0</v>
      </c>
      <c r="HY271" s="51">
        <f t="shared" ref="HY271" si="4253">+DX271+FY271</f>
        <v>0</v>
      </c>
      <c r="HZ271" s="51">
        <f t="shared" ref="HZ271" si="4254">+DY271+FZ271</f>
        <v>0</v>
      </c>
      <c r="IA271" s="51">
        <f t="shared" ref="IA271" si="4255">+DZ271+GA271</f>
        <v>0</v>
      </c>
      <c r="IB271" s="51">
        <f t="shared" ref="IB271" si="4256">+EA271+GB271</f>
        <v>0</v>
      </c>
      <c r="IC271" s="51">
        <f t="shared" ref="IC271" si="4257">+EB271+GC271</f>
        <v>0</v>
      </c>
      <c r="ID271" s="51">
        <f t="shared" ref="ID271" si="4258">+EC271+GD271</f>
        <v>0</v>
      </c>
      <c r="IE271" s="51">
        <f t="shared" ref="IE271" si="4259">+ED271+GE271</f>
        <v>0</v>
      </c>
      <c r="IF271" s="51">
        <f t="shared" ref="IF271" si="4260">+EE271+GF271</f>
        <v>0</v>
      </c>
      <c r="IG271" s="51">
        <f t="shared" ref="IG271" si="4261">+EF271+GG271</f>
        <v>0</v>
      </c>
      <c r="IH271" s="51">
        <f t="shared" ref="IH271" si="4262">+EG271+GH271</f>
        <v>0</v>
      </c>
      <c r="II271" s="51">
        <f t="shared" ref="II271" si="4263">+EH271+GI271</f>
        <v>0</v>
      </c>
      <c r="IJ271" s="51">
        <f t="shared" ref="IJ271" si="4264">+EI271+GJ271</f>
        <v>0</v>
      </c>
      <c r="IK271" s="51">
        <f t="shared" ref="IK271" si="4265">+EJ271+GK271</f>
        <v>0</v>
      </c>
      <c r="IL271" s="51">
        <f t="shared" ref="IL271" si="4266">+EK271+GL271</f>
        <v>0</v>
      </c>
      <c r="IM271" s="51">
        <f t="shared" ref="IM271" si="4267">+EL271+GM271</f>
        <v>0</v>
      </c>
      <c r="IN271" s="51">
        <f t="shared" ref="IN271" si="4268">+EM271+GN271</f>
        <v>0</v>
      </c>
      <c r="IO271" s="51">
        <f t="shared" ref="IO271" si="4269">+EN271+GO271</f>
        <v>0</v>
      </c>
      <c r="IP271" s="51">
        <f t="shared" ref="IP271" si="4270">+EO271+GP271</f>
        <v>0</v>
      </c>
      <c r="IQ271" s="51">
        <f t="shared" ref="IQ271" si="4271">+EP271+GQ271</f>
        <v>0</v>
      </c>
      <c r="IR271" s="51">
        <f t="shared" ref="IR271" si="4272">+EQ271+GR271</f>
        <v>0</v>
      </c>
      <c r="IS271" s="51">
        <f t="shared" ref="IS271" si="4273">+ER271+GS271</f>
        <v>0</v>
      </c>
      <c r="IT271" s="51">
        <f t="shared" ref="IT271" si="4274">+ES271+GT271</f>
        <v>0</v>
      </c>
      <c r="IU271" s="51">
        <f t="shared" ref="IU271" si="4275">+ET271+GU271</f>
        <v>0</v>
      </c>
      <c r="IV271" s="51">
        <f t="shared" ref="IV271" si="4276">+EU271+GV271</f>
        <v>0</v>
      </c>
      <c r="IW271" s="51">
        <f t="shared" ref="IW271" si="4277">+EV271+GW271</f>
        <v>0</v>
      </c>
      <c r="IX271" s="25">
        <f t="shared" ref="IX271" si="4278">+EW271+GX271</f>
        <v>0</v>
      </c>
      <c r="IY271" s="25">
        <f t="shared" ref="IY271" si="4279">+EX271+GY271</f>
        <v>0</v>
      </c>
      <c r="IZ271" s="25">
        <f>+EY271+GZ271</f>
        <v>100000</v>
      </c>
      <c r="JA271" s="25">
        <f t="shared" si="3753"/>
        <v>125000</v>
      </c>
      <c r="JB271" s="25">
        <f t="shared" si="3656"/>
        <v>125000</v>
      </c>
      <c r="JC271" s="25">
        <f t="shared" si="3657"/>
        <v>125000</v>
      </c>
      <c r="JD271" s="25">
        <f t="shared" si="4243"/>
        <v>125000</v>
      </c>
      <c r="JE271" s="25">
        <f t="shared" si="4244"/>
        <v>125000</v>
      </c>
      <c r="JF271" s="25">
        <f t="shared" si="3756"/>
        <v>125000</v>
      </c>
      <c r="JG271" s="25">
        <f t="shared" si="3757"/>
        <v>125000</v>
      </c>
      <c r="JH271" s="25">
        <f t="shared" si="3754"/>
        <v>0</v>
      </c>
      <c r="JI271" s="25">
        <f t="shared" si="3755"/>
        <v>0</v>
      </c>
      <c r="JJ271" s="25">
        <f t="shared" si="3966"/>
        <v>0</v>
      </c>
      <c r="JK271" s="25">
        <f t="shared" si="3967"/>
        <v>0</v>
      </c>
      <c r="JL271" s="25">
        <f t="shared" si="4245"/>
        <v>0</v>
      </c>
      <c r="JM271" s="25">
        <f t="shared" si="4246"/>
        <v>0</v>
      </c>
      <c r="JN271" s="25">
        <f t="shared" si="3459"/>
        <v>0</v>
      </c>
      <c r="JO271" s="25">
        <f t="shared" si="3460"/>
        <v>0</v>
      </c>
      <c r="JP271" s="25">
        <f t="shared" si="3823"/>
        <v>0</v>
      </c>
      <c r="JQ271" s="25">
        <f t="shared" si="3824"/>
        <v>0</v>
      </c>
      <c r="JR271" s="25">
        <f t="shared" si="3825"/>
        <v>0</v>
      </c>
      <c r="JS271" s="28">
        <f t="shared" si="3970"/>
        <v>0</v>
      </c>
      <c r="JT271" s="30">
        <f t="shared" ref="JT271" si="4280">+HS271/$N271</f>
        <v>0</v>
      </c>
      <c r="JU271" s="30">
        <f t="shared" ref="JU271" si="4281">+HT271/$N271</f>
        <v>0</v>
      </c>
      <c r="JV271" s="30">
        <f t="shared" ref="JV271" si="4282">+HU271/$N271</f>
        <v>0</v>
      </c>
      <c r="JW271" s="30">
        <f t="shared" ref="JW271" si="4283">+HV271/$N271</f>
        <v>0</v>
      </c>
      <c r="JX271" s="30">
        <f t="shared" ref="JX271" si="4284">+HW271/$N271</f>
        <v>0</v>
      </c>
      <c r="JY271" s="30">
        <f t="shared" ref="JY271" si="4285">+HX271/$N271</f>
        <v>0</v>
      </c>
      <c r="JZ271" s="30">
        <f t="shared" ref="JZ271" si="4286">+HY271/$N271</f>
        <v>0</v>
      </c>
      <c r="KA271" s="30">
        <f t="shared" ref="KA271" si="4287">+HZ271/$N271</f>
        <v>0</v>
      </c>
      <c r="KB271" s="30">
        <f t="shared" ref="KB271" si="4288">+IA271/$N271</f>
        <v>0</v>
      </c>
      <c r="KC271" s="30">
        <f t="shared" ref="KC271" si="4289">+IB271/$N271</f>
        <v>0</v>
      </c>
      <c r="KD271" s="30">
        <f t="shared" ref="KD271" si="4290">+IC271/$N271</f>
        <v>0</v>
      </c>
      <c r="KE271" s="30">
        <f t="shared" ref="KE271" si="4291">+ID271/$N271</f>
        <v>0</v>
      </c>
      <c r="KF271" s="30">
        <f t="shared" ref="KF271" si="4292">+IE271/$N271</f>
        <v>0</v>
      </c>
      <c r="KG271" s="30">
        <f t="shared" ref="KG271" si="4293">+IF271/$N271</f>
        <v>0</v>
      </c>
      <c r="KH271" s="30">
        <f t="shared" ref="KH271" si="4294">+IG271/$N271</f>
        <v>0</v>
      </c>
      <c r="KI271" s="30">
        <f t="shared" ref="KI271" si="4295">+IH271/$N271</f>
        <v>0</v>
      </c>
      <c r="KJ271" s="30">
        <f t="shared" ref="KJ271" si="4296">+II271/$N271</f>
        <v>0</v>
      </c>
      <c r="KK271" s="30">
        <f t="shared" ref="KK271" si="4297">+IJ271/$N271</f>
        <v>0</v>
      </c>
      <c r="KL271" s="30">
        <f t="shared" ref="KL271" si="4298">+IK271/$N271</f>
        <v>0</v>
      </c>
      <c r="KM271" s="30">
        <f t="shared" ref="KM271" si="4299">+IL271/$N271</f>
        <v>0</v>
      </c>
      <c r="KN271" s="30">
        <f t="shared" ref="KN271" si="4300">+IM271/$N271</f>
        <v>0</v>
      </c>
      <c r="KO271" s="30">
        <f t="shared" ref="KO271" si="4301">+IN271/$N271</f>
        <v>0</v>
      </c>
      <c r="KP271" s="30">
        <f t="shared" ref="KP271" si="4302">+IO271/$N271</f>
        <v>0</v>
      </c>
      <c r="KQ271" s="30">
        <f t="shared" ref="KQ271" si="4303">+IP271/$N271</f>
        <v>0</v>
      </c>
      <c r="KR271" s="30">
        <f t="shared" ref="KR271" si="4304">+IQ271/$N271</f>
        <v>0</v>
      </c>
      <c r="KS271" s="30">
        <f t="shared" ref="KS271" si="4305">+IR271/$N271</f>
        <v>0</v>
      </c>
      <c r="KT271" s="30">
        <f t="shared" ref="KT271" si="4306">+IS271/$N271</f>
        <v>0</v>
      </c>
      <c r="KU271" s="30">
        <f t="shared" ref="KU271" si="4307">+IT271/$N271</f>
        <v>0</v>
      </c>
      <c r="KV271" s="30">
        <f t="shared" ref="KV271" si="4308">+IU271/$N271</f>
        <v>0</v>
      </c>
      <c r="KW271" s="30">
        <f t="shared" ref="KW271" si="4309">+IV271/$N271</f>
        <v>0</v>
      </c>
      <c r="KX271" s="30">
        <f t="shared" ref="KX271" si="4310">+IW271/$N271</f>
        <v>0</v>
      </c>
      <c r="KY271" s="30">
        <f t="shared" ref="KY271" si="4311">+IX271/$N271</f>
        <v>0</v>
      </c>
      <c r="KZ271" s="30">
        <f t="shared" ref="KZ271" si="4312">+IY271/$N271</f>
        <v>0</v>
      </c>
      <c r="LA271" s="30">
        <f t="shared" ref="LA271:LS271" si="4313">+IZ271/$N271</f>
        <v>310.55900621118013</v>
      </c>
      <c r="LB271" s="30">
        <f t="shared" si="4313"/>
        <v>388.19875776397515</v>
      </c>
      <c r="LC271" s="30">
        <f t="shared" si="4313"/>
        <v>388.19875776397515</v>
      </c>
      <c r="LD271" s="30">
        <f t="shared" si="4313"/>
        <v>388.19875776397515</v>
      </c>
      <c r="LE271" s="30">
        <f t="shared" si="4313"/>
        <v>388.19875776397515</v>
      </c>
      <c r="LF271" s="30">
        <f t="shared" si="4313"/>
        <v>388.19875776397515</v>
      </c>
      <c r="LG271" s="30">
        <f t="shared" si="4313"/>
        <v>388.19875776397515</v>
      </c>
      <c r="LH271" s="30">
        <f t="shared" si="4313"/>
        <v>388.19875776397515</v>
      </c>
      <c r="LI271" s="30">
        <f t="shared" si="4313"/>
        <v>0</v>
      </c>
      <c r="LJ271" s="30">
        <f t="shared" si="4313"/>
        <v>0</v>
      </c>
      <c r="LK271" s="30">
        <f t="shared" si="4313"/>
        <v>0</v>
      </c>
      <c r="LL271" s="30">
        <f t="shared" si="4313"/>
        <v>0</v>
      </c>
      <c r="LM271" s="30">
        <f t="shared" si="4313"/>
        <v>0</v>
      </c>
      <c r="LN271" s="30">
        <f t="shared" si="4313"/>
        <v>0</v>
      </c>
      <c r="LO271" s="30">
        <f t="shared" si="4313"/>
        <v>0</v>
      </c>
      <c r="LP271" s="30">
        <f t="shared" si="4313"/>
        <v>0</v>
      </c>
      <c r="LQ271" s="30">
        <f t="shared" si="4313"/>
        <v>0</v>
      </c>
      <c r="LR271" s="30">
        <f t="shared" si="4313"/>
        <v>0</v>
      </c>
      <c r="LS271" s="30">
        <f t="shared" si="4313"/>
        <v>0</v>
      </c>
      <c r="LT271" s="69">
        <f t="shared" si="3971"/>
        <v>0</v>
      </c>
      <c r="LU271" s="40">
        <f t="shared" si="3972"/>
        <v>0</v>
      </c>
      <c r="LV271" s="40">
        <f t="shared" si="3973"/>
        <v>0</v>
      </c>
    </row>
    <row r="272" spans="1:334" x14ac:dyDescent="0.25">
      <c r="A272" s="21">
        <f t="shared" si="3974"/>
        <v>271</v>
      </c>
      <c r="B272" s="22" t="s">
        <v>150</v>
      </c>
      <c r="C272" s="21" t="s">
        <v>672</v>
      </c>
      <c r="D272" s="22" t="s">
        <v>7</v>
      </c>
      <c r="E272" s="23" t="s">
        <v>973</v>
      </c>
      <c r="F272" s="21" t="s">
        <v>1217</v>
      </c>
      <c r="G272" s="32" t="s">
        <v>1325</v>
      </c>
      <c r="H272" s="24" t="s">
        <v>1342</v>
      </c>
      <c r="I272" s="21" t="s">
        <v>197</v>
      </c>
      <c r="J272" s="94">
        <v>41974</v>
      </c>
      <c r="K272" s="94"/>
      <c r="L272" s="21" t="s">
        <v>275</v>
      </c>
      <c r="M272" s="51">
        <v>296</v>
      </c>
      <c r="N272" s="51">
        <v>494</v>
      </c>
      <c r="O272" s="26">
        <v>0</v>
      </c>
      <c r="P272" s="23"/>
      <c r="Q272" s="23"/>
      <c r="R272" s="23"/>
      <c r="S272" s="23"/>
      <c r="T272" s="23"/>
      <c r="U272" s="23"/>
      <c r="V272" s="23"/>
      <c r="W272" s="23"/>
      <c r="X272" s="23"/>
      <c r="Y272" s="39">
        <v>0</v>
      </c>
      <c r="Z272" s="39">
        <v>0</v>
      </c>
      <c r="AA272" s="23"/>
      <c r="AB272" s="23"/>
      <c r="AC272" s="23"/>
      <c r="AD272" s="39">
        <v>0</v>
      </c>
      <c r="AE272" s="39">
        <v>0</v>
      </c>
      <c r="AF272" s="39">
        <v>0</v>
      </c>
      <c r="AG272" s="39">
        <v>0</v>
      </c>
      <c r="AH272" s="39">
        <v>0</v>
      </c>
      <c r="AI272" s="39">
        <v>0</v>
      </c>
      <c r="AJ272" s="39">
        <v>97000</v>
      </c>
      <c r="AK272" s="39">
        <v>90000</v>
      </c>
      <c r="AL272" s="39">
        <v>300000</v>
      </c>
      <c r="AM272" s="39">
        <v>100000</v>
      </c>
      <c r="AN272" s="39">
        <v>8877540</v>
      </c>
      <c r="AO272" s="39">
        <v>9000000</v>
      </c>
      <c r="AP272" s="39">
        <v>8967540</v>
      </c>
      <c r="AQ272" s="39">
        <v>8500000</v>
      </c>
      <c r="AR272" s="39">
        <v>8784585</v>
      </c>
      <c r="AS272" s="39">
        <v>8500000</v>
      </c>
      <c r="AT272" s="39">
        <v>7965230</v>
      </c>
      <c r="AU272" s="25">
        <v>7243440</v>
      </c>
      <c r="AV272" s="25">
        <v>8500000</v>
      </c>
      <c r="AW272" s="25">
        <v>8500000</v>
      </c>
      <c r="AX272" s="25">
        <v>8133140</v>
      </c>
      <c r="AY272" s="25">
        <v>7944230</v>
      </c>
      <c r="AZ272" s="25">
        <v>7639415</v>
      </c>
      <c r="BA272" s="25">
        <v>7588152.8607458798</v>
      </c>
      <c r="BB272" s="25">
        <v>7459370</v>
      </c>
      <c r="BC272" s="25">
        <v>7986460</v>
      </c>
      <c r="BD272" s="75">
        <v>8175350</v>
      </c>
      <c r="BE272" s="75">
        <v>7992460</v>
      </c>
      <c r="BF272" s="75">
        <v>8267350</v>
      </c>
      <c r="BG272" s="75">
        <v>0</v>
      </c>
      <c r="BH272" s="75">
        <v>0</v>
      </c>
      <c r="BI272" s="75">
        <v>0</v>
      </c>
      <c r="BJ272" s="75">
        <v>0</v>
      </c>
      <c r="BK272" s="75">
        <v>0</v>
      </c>
      <c r="BL272" s="75">
        <v>0</v>
      </c>
      <c r="BM272" s="75">
        <v>0</v>
      </c>
      <c r="BN272" s="75">
        <v>0</v>
      </c>
      <c r="BO272" s="75">
        <v>0</v>
      </c>
      <c r="BP272" s="28">
        <f t="shared" si="3968"/>
        <v>0</v>
      </c>
      <c r="BQ272" s="29">
        <f t="shared" si="3687"/>
        <v>0</v>
      </c>
      <c r="BR272" s="29">
        <f t="shared" si="3688"/>
        <v>0</v>
      </c>
      <c r="BS272" s="29">
        <f t="shared" si="3689"/>
        <v>0</v>
      </c>
      <c r="BT272" s="29">
        <f t="shared" si="3690"/>
        <v>0</v>
      </c>
      <c r="BU272" s="29">
        <f t="shared" si="3691"/>
        <v>0</v>
      </c>
      <c r="BV272" s="29">
        <f t="shared" si="3692"/>
        <v>0</v>
      </c>
      <c r="BW272" s="29">
        <f t="shared" si="3693"/>
        <v>0</v>
      </c>
      <c r="BX272" s="29">
        <f t="shared" si="3694"/>
        <v>0</v>
      </c>
      <c r="BY272" s="29">
        <f t="shared" si="3695"/>
        <v>0</v>
      </c>
      <c r="BZ272" s="29">
        <f t="shared" si="3696"/>
        <v>0</v>
      </c>
      <c r="CA272" s="29">
        <f t="shared" si="3697"/>
        <v>0</v>
      </c>
      <c r="CB272" s="29">
        <f t="shared" si="3698"/>
        <v>0</v>
      </c>
      <c r="CC272" s="29">
        <f t="shared" si="3699"/>
        <v>0</v>
      </c>
      <c r="CD272" s="29">
        <f t="shared" si="3700"/>
        <v>0</v>
      </c>
      <c r="CE272" s="29">
        <f t="shared" si="3701"/>
        <v>0</v>
      </c>
      <c r="CF272" s="29">
        <f t="shared" si="3702"/>
        <v>0</v>
      </c>
      <c r="CG272" s="29">
        <f t="shared" si="3703"/>
        <v>0</v>
      </c>
      <c r="CH272" s="29">
        <f t="shared" si="3704"/>
        <v>0</v>
      </c>
      <c r="CI272" s="29">
        <f t="shared" si="3705"/>
        <v>0</v>
      </c>
      <c r="CJ272" s="29">
        <f t="shared" si="3706"/>
        <v>0</v>
      </c>
      <c r="CK272" s="29">
        <f t="shared" si="3707"/>
        <v>327.70270270270271</v>
      </c>
      <c r="CL272" s="29">
        <f t="shared" si="3708"/>
        <v>304.05405405405406</v>
      </c>
      <c r="CM272" s="29">
        <f t="shared" si="3709"/>
        <v>1013.5135135135135</v>
      </c>
      <c r="CN272" s="29">
        <f t="shared" si="3710"/>
        <v>337.83783783783781</v>
      </c>
      <c r="CO272" s="29">
        <f t="shared" si="3711"/>
        <v>29991.68918918919</v>
      </c>
      <c r="CP272" s="29">
        <f t="shared" si="3712"/>
        <v>30405.405405405407</v>
      </c>
      <c r="CQ272" s="29">
        <f t="shared" si="3713"/>
        <v>30295.743243243243</v>
      </c>
      <c r="CR272" s="29">
        <f t="shared" si="3939"/>
        <v>28716.216216216217</v>
      </c>
      <c r="CS272" s="29">
        <f t="shared" si="3939"/>
        <v>29677.652027027027</v>
      </c>
      <c r="CT272" s="29">
        <f t="shared" si="3939"/>
        <v>28716.216216216217</v>
      </c>
      <c r="CU272" s="29">
        <f t="shared" si="3939"/>
        <v>26909.56081081081</v>
      </c>
      <c r="CV272" s="29">
        <f t="shared" si="3939"/>
        <v>24471.08108108108</v>
      </c>
      <c r="CW272" s="29">
        <f t="shared" si="3939"/>
        <v>28716.216216216217</v>
      </c>
      <c r="CX272" s="29">
        <f t="shared" si="3938"/>
        <v>28716.216216216217</v>
      </c>
      <c r="CY272" s="29">
        <f t="shared" si="3938"/>
        <v>27476.824324324323</v>
      </c>
      <c r="CZ272" s="29">
        <f t="shared" si="3938"/>
        <v>26838.614864864863</v>
      </c>
      <c r="DA272" s="29">
        <f t="shared" si="3938"/>
        <v>25808.83445945946</v>
      </c>
      <c r="DB272" s="29">
        <f t="shared" si="3938"/>
        <v>25635.651556573917</v>
      </c>
      <c r="DC272" s="29">
        <f t="shared" si="3938"/>
        <v>25200.574324324323</v>
      </c>
      <c r="DD272" s="29">
        <f t="shared" si="3938"/>
        <v>26981.283783783783</v>
      </c>
      <c r="DE272" s="29">
        <f t="shared" si="3714"/>
        <v>27619.425675675677</v>
      </c>
      <c r="DF272" s="29">
        <f t="shared" si="3715"/>
        <v>27001.554054054053</v>
      </c>
      <c r="DG272" s="29">
        <f t="shared" si="3716"/>
        <v>27930.236486486487</v>
      </c>
      <c r="DH272" s="29">
        <f t="shared" si="3717"/>
        <v>0</v>
      </c>
      <c r="DI272" s="29">
        <f t="shared" si="3718"/>
        <v>0</v>
      </c>
      <c r="DJ272" s="29">
        <f t="shared" si="3719"/>
        <v>0</v>
      </c>
      <c r="DK272" s="29">
        <f t="shared" si="3719"/>
        <v>0</v>
      </c>
      <c r="DL272" s="29">
        <f t="shared" si="3719"/>
        <v>0</v>
      </c>
      <c r="DM272" s="29">
        <f t="shared" si="3719"/>
        <v>0</v>
      </c>
      <c r="DN272" s="29">
        <f t="shared" si="3864"/>
        <v>0</v>
      </c>
      <c r="DO272" s="29">
        <f t="shared" si="3864"/>
        <v>0</v>
      </c>
      <c r="DP272" s="29">
        <f t="shared" si="3864"/>
        <v>0</v>
      </c>
      <c r="DQ272" s="105">
        <f t="shared" si="3720"/>
        <v>0</v>
      </c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39"/>
      <c r="EH272" s="39"/>
      <c r="EI272" s="39"/>
      <c r="EJ272" s="51"/>
      <c r="EK272" s="51"/>
      <c r="EL272" s="51">
        <v>60000</v>
      </c>
      <c r="EM272" s="51">
        <v>60000</v>
      </c>
      <c r="EN272" s="51">
        <v>60000</v>
      </c>
      <c r="EO272" s="51">
        <v>60000</v>
      </c>
      <c r="EP272" s="51">
        <v>60000</v>
      </c>
      <c r="EQ272" s="51">
        <v>60000</v>
      </c>
      <c r="ER272" s="51">
        <v>60000</v>
      </c>
      <c r="ES272" s="25">
        <v>60000</v>
      </c>
      <c r="ET272" s="25">
        <v>60000</v>
      </c>
      <c r="EU272" s="25">
        <v>60000</v>
      </c>
      <c r="EV272" s="25">
        <v>60167</v>
      </c>
      <c r="EW272" s="25">
        <v>65000</v>
      </c>
      <c r="EX272" s="25">
        <v>65000</v>
      </c>
      <c r="EY272" s="25">
        <v>65000</v>
      </c>
      <c r="EZ272" s="25">
        <v>65000</v>
      </c>
      <c r="FA272" s="25">
        <v>65000</v>
      </c>
      <c r="FB272" s="25">
        <v>65000</v>
      </c>
      <c r="FC272" s="25">
        <v>65000</v>
      </c>
      <c r="FD272" s="25">
        <v>65000</v>
      </c>
      <c r="FE272" s="25">
        <v>65000</v>
      </c>
      <c r="FF272" s="25">
        <v>65000</v>
      </c>
      <c r="FG272" s="25">
        <v>65000</v>
      </c>
      <c r="FH272" s="25">
        <v>65167</v>
      </c>
      <c r="FI272" s="25">
        <v>0</v>
      </c>
      <c r="FJ272" s="25">
        <v>0</v>
      </c>
      <c r="FK272" s="25">
        <v>0</v>
      </c>
      <c r="FL272" s="25">
        <v>0</v>
      </c>
      <c r="FM272" s="25">
        <v>0</v>
      </c>
      <c r="FN272" s="25">
        <v>0</v>
      </c>
      <c r="FO272" s="25">
        <v>0</v>
      </c>
      <c r="FP272" s="25">
        <v>0</v>
      </c>
      <c r="FQ272" s="75">
        <v>0</v>
      </c>
      <c r="FR272" s="28">
        <f t="shared" si="3969"/>
        <v>0</v>
      </c>
      <c r="FS272" s="39">
        <v>0</v>
      </c>
      <c r="FT272" s="39">
        <v>0</v>
      </c>
      <c r="FU272" s="39">
        <v>0</v>
      </c>
      <c r="FV272" s="39">
        <v>0</v>
      </c>
      <c r="FW272" s="39">
        <v>0</v>
      </c>
      <c r="FX272" s="39">
        <v>0</v>
      </c>
      <c r="FY272" s="39">
        <v>0</v>
      </c>
      <c r="FZ272" s="39">
        <v>0</v>
      </c>
      <c r="GA272" s="39">
        <v>0</v>
      </c>
      <c r="GB272" s="39">
        <v>0</v>
      </c>
      <c r="GC272" s="39">
        <v>0</v>
      </c>
      <c r="GD272" s="39">
        <v>0</v>
      </c>
      <c r="GE272" s="39">
        <v>0</v>
      </c>
      <c r="GF272" s="39">
        <v>0</v>
      </c>
      <c r="GG272" s="39">
        <v>0</v>
      </c>
      <c r="GH272" s="39">
        <v>0</v>
      </c>
      <c r="GI272" s="51">
        <v>0</v>
      </c>
      <c r="GJ272" s="51">
        <v>0</v>
      </c>
      <c r="GK272" s="51">
        <v>0</v>
      </c>
      <c r="GL272" s="51">
        <v>0</v>
      </c>
      <c r="GM272" s="51">
        <v>0</v>
      </c>
      <c r="GN272" s="51">
        <v>0</v>
      </c>
      <c r="GO272" s="51">
        <v>0</v>
      </c>
      <c r="GP272" s="51">
        <v>0</v>
      </c>
      <c r="GQ272" s="25">
        <v>0</v>
      </c>
      <c r="GR272" s="25">
        <v>0</v>
      </c>
      <c r="GS272" s="25">
        <v>0</v>
      </c>
      <c r="GT272" s="25">
        <v>0</v>
      </c>
      <c r="GU272" s="25">
        <v>0</v>
      </c>
      <c r="GV272" s="25">
        <v>0</v>
      </c>
      <c r="GW272" s="25">
        <v>0</v>
      </c>
      <c r="GX272" s="25">
        <v>0</v>
      </c>
      <c r="GY272" s="25">
        <v>0</v>
      </c>
      <c r="GZ272" s="25">
        <v>0</v>
      </c>
      <c r="HA272" s="25">
        <v>0</v>
      </c>
      <c r="HB272" s="25">
        <v>0</v>
      </c>
      <c r="HC272" s="75">
        <v>0</v>
      </c>
      <c r="HD272" s="75">
        <v>0</v>
      </c>
      <c r="HE272" s="75">
        <v>0</v>
      </c>
      <c r="HF272" s="75">
        <v>0</v>
      </c>
      <c r="HG272" s="75">
        <v>0</v>
      </c>
      <c r="HH272" s="75">
        <v>0</v>
      </c>
      <c r="HI272" s="75">
        <v>0</v>
      </c>
      <c r="HJ272" s="75">
        <v>0</v>
      </c>
      <c r="HK272" s="75">
        <v>0</v>
      </c>
      <c r="HL272" s="75">
        <v>0</v>
      </c>
      <c r="HM272" s="75">
        <v>0</v>
      </c>
      <c r="HN272" s="75">
        <v>0</v>
      </c>
      <c r="HO272" s="75">
        <v>0</v>
      </c>
      <c r="HP272" s="75">
        <v>0</v>
      </c>
      <c r="HQ272" s="75">
        <v>0</v>
      </c>
      <c r="HR272" s="75">
        <v>0</v>
      </c>
      <c r="HS272" s="51">
        <f t="shared" ref="HS272:IV272" si="4314">+DR272+FS272</f>
        <v>0</v>
      </c>
      <c r="HT272" s="51">
        <f t="shared" si="4314"/>
        <v>0</v>
      </c>
      <c r="HU272" s="51">
        <f t="shared" si="4314"/>
        <v>0</v>
      </c>
      <c r="HV272" s="51">
        <f t="shared" si="4314"/>
        <v>0</v>
      </c>
      <c r="HW272" s="51">
        <f t="shared" si="4314"/>
        <v>0</v>
      </c>
      <c r="HX272" s="51">
        <f t="shared" si="4314"/>
        <v>0</v>
      </c>
      <c r="HY272" s="51">
        <f t="shared" si="4314"/>
        <v>0</v>
      </c>
      <c r="HZ272" s="51">
        <f t="shared" si="4314"/>
        <v>0</v>
      </c>
      <c r="IA272" s="51">
        <f t="shared" si="4314"/>
        <v>0</v>
      </c>
      <c r="IB272" s="51">
        <f t="shared" si="4314"/>
        <v>0</v>
      </c>
      <c r="IC272" s="51">
        <f t="shared" si="4314"/>
        <v>0</v>
      </c>
      <c r="ID272" s="51">
        <f t="shared" si="4314"/>
        <v>0</v>
      </c>
      <c r="IE272" s="51">
        <f t="shared" si="4314"/>
        <v>0</v>
      </c>
      <c r="IF272" s="51">
        <f t="shared" si="4314"/>
        <v>0</v>
      </c>
      <c r="IG272" s="51">
        <f t="shared" si="4314"/>
        <v>0</v>
      </c>
      <c r="IH272" s="51">
        <f t="shared" si="4314"/>
        <v>0</v>
      </c>
      <c r="II272" s="51">
        <f t="shared" si="4314"/>
        <v>0</v>
      </c>
      <c r="IJ272" s="51">
        <f t="shared" si="4314"/>
        <v>0</v>
      </c>
      <c r="IK272" s="51">
        <f t="shared" si="4314"/>
        <v>0</v>
      </c>
      <c r="IL272" s="51">
        <f t="shared" si="4314"/>
        <v>0</v>
      </c>
      <c r="IM272" s="51">
        <f t="shared" si="4314"/>
        <v>60000</v>
      </c>
      <c r="IN272" s="51">
        <f t="shared" si="4314"/>
        <v>60000</v>
      </c>
      <c r="IO272" s="51">
        <f t="shared" si="4314"/>
        <v>60000</v>
      </c>
      <c r="IP272" s="51">
        <f t="shared" si="4314"/>
        <v>60000</v>
      </c>
      <c r="IQ272" s="51">
        <f t="shared" si="4314"/>
        <v>60000</v>
      </c>
      <c r="IR272" s="51">
        <f t="shared" si="4314"/>
        <v>60000</v>
      </c>
      <c r="IS272" s="51">
        <f t="shared" si="4314"/>
        <v>60000</v>
      </c>
      <c r="IT272" s="51">
        <f t="shared" si="4314"/>
        <v>60000</v>
      </c>
      <c r="IU272" s="51">
        <f t="shared" si="4314"/>
        <v>60000</v>
      </c>
      <c r="IV272" s="51">
        <f t="shared" si="4314"/>
        <v>60000</v>
      </c>
      <c r="IW272" s="51">
        <f t="shared" si="3976"/>
        <v>60167</v>
      </c>
      <c r="IX272" s="25">
        <f t="shared" si="3623"/>
        <v>65000</v>
      </c>
      <c r="IY272" s="25">
        <f t="shared" ref="IY272:IY328" si="4315">+EX272+GY272</f>
        <v>65000</v>
      </c>
      <c r="IZ272" s="25">
        <f t="shared" ref="IZ272:IZ328" si="4316">+EY272+GZ272</f>
        <v>65000</v>
      </c>
      <c r="JA272" s="25">
        <f t="shared" si="3753"/>
        <v>65000</v>
      </c>
      <c r="JB272" s="25">
        <f t="shared" si="3656"/>
        <v>65000</v>
      </c>
      <c r="JC272" s="25">
        <f t="shared" si="3657"/>
        <v>65000</v>
      </c>
      <c r="JD272" s="25">
        <f t="shared" si="4243"/>
        <v>65000</v>
      </c>
      <c r="JE272" s="25">
        <f t="shared" si="4244"/>
        <v>65000</v>
      </c>
      <c r="JF272" s="25">
        <f t="shared" si="3756"/>
        <v>65000</v>
      </c>
      <c r="JG272" s="25">
        <f t="shared" si="3757"/>
        <v>65000</v>
      </c>
      <c r="JH272" s="25">
        <f t="shared" si="3754"/>
        <v>65000</v>
      </c>
      <c r="JI272" s="25">
        <f t="shared" si="3755"/>
        <v>65167</v>
      </c>
      <c r="JJ272" s="25">
        <f t="shared" si="3966"/>
        <v>0</v>
      </c>
      <c r="JK272" s="25">
        <f t="shared" si="3967"/>
        <v>0</v>
      </c>
      <c r="JL272" s="25">
        <f t="shared" si="4245"/>
        <v>0</v>
      </c>
      <c r="JM272" s="25">
        <f t="shared" si="4246"/>
        <v>0</v>
      </c>
      <c r="JN272" s="25">
        <f t="shared" si="3459"/>
        <v>0</v>
      </c>
      <c r="JO272" s="25">
        <f t="shared" si="3460"/>
        <v>0</v>
      </c>
      <c r="JP272" s="25">
        <f t="shared" si="3823"/>
        <v>0</v>
      </c>
      <c r="JQ272" s="25">
        <f t="shared" si="3824"/>
        <v>0</v>
      </c>
      <c r="JR272" s="25">
        <f t="shared" si="3825"/>
        <v>0</v>
      </c>
      <c r="JS272" s="28">
        <f t="shared" si="3970"/>
        <v>0</v>
      </c>
      <c r="JT272" s="39">
        <f t="shared" si="3587"/>
        <v>0</v>
      </c>
      <c r="JU272" s="39">
        <f t="shared" si="3588"/>
        <v>0</v>
      </c>
      <c r="JV272" s="39">
        <f t="shared" si="3589"/>
        <v>0</v>
      </c>
      <c r="JW272" s="39">
        <f t="shared" si="3590"/>
        <v>0</v>
      </c>
      <c r="JX272" s="39">
        <f t="shared" si="3591"/>
        <v>0</v>
      </c>
      <c r="JY272" s="39">
        <f t="shared" si="3592"/>
        <v>0</v>
      </c>
      <c r="JZ272" s="39">
        <f t="shared" si="3593"/>
        <v>0</v>
      </c>
      <c r="KA272" s="39">
        <f t="shared" si="3594"/>
        <v>0</v>
      </c>
      <c r="KB272" s="39">
        <f t="shared" si="3595"/>
        <v>0</v>
      </c>
      <c r="KC272" s="39">
        <f t="shared" si="3596"/>
        <v>0</v>
      </c>
      <c r="KD272" s="39">
        <f t="shared" si="3597"/>
        <v>0</v>
      </c>
      <c r="KE272" s="39">
        <f t="shared" si="3598"/>
        <v>0</v>
      </c>
      <c r="KF272" s="39">
        <f t="shared" si="3599"/>
        <v>0</v>
      </c>
      <c r="KG272" s="39">
        <f t="shared" si="3600"/>
        <v>0</v>
      </c>
      <c r="KH272" s="30">
        <f t="shared" si="3601"/>
        <v>0</v>
      </c>
      <c r="KI272" s="30">
        <f t="shared" si="3602"/>
        <v>0</v>
      </c>
      <c r="KJ272" s="30">
        <f t="shared" si="3603"/>
        <v>0</v>
      </c>
      <c r="KK272" s="30">
        <f t="shared" si="3604"/>
        <v>0</v>
      </c>
      <c r="KL272" s="30">
        <f t="shared" si="3605"/>
        <v>0</v>
      </c>
      <c r="KM272" s="30">
        <f t="shared" si="3606"/>
        <v>0</v>
      </c>
      <c r="KN272" s="30">
        <f t="shared" si="3607"/>
        <v>121.4574898785425</v>
      </c>
      <c r="KO272" s="30">
        <f t="shared" si="3608"/>
        <v>121.4574898785425</v>
      </c>
      <c r="KP272" s="30">
        <f t="shared" si="3609"/>
        <v>121.4574898785425</v>
      </c>
      <c r="KQ272" s="30">
        <f t="shared" si="3610"/>
        <v>121.4574898785425</v>
      </c>
      <c r="KR272" s="30">
        <f t="shared" si="3611"/>
        <v>121.4574898785425</v>
      </c>
      <c r="KS272" s="30">
        <f t="shared" si="3612"/>
        <v>121.4574898785425</v>
      </c>
      <c r="KT272" s="30">
        <f t="shared" si="3613"/>
        <v>121.4574898785425</v>
      </c>
      <c r="KU272" s="30">
        <f t="shared" si="3614"/>
        <v>121.4574898785425</v>
      </c>
      <c r="KV272" s="30">
        <f t="shared" si="3615"/>
        <v>121.4574898785425</v>
      </c>
      <c r="KW272" s="30">
        <f t="shared" si="3616"/>
        <v>121.4574898785425</v>
      </c>
      <c r="KX272" s="30">
        <f t="shared" si="3617"/>
        <v>121.79554655870446</v>
      </c>
      <c r="KY272" s="30">
        <f t="shared" si="3618"/>
        <v>131.57894736842104</v>
      </c>
      <c r="KZ272" s="30">
        <f t="shared" si="3619"/>
        <v>131.57894736842104</v>
      </c>
      <c r="LA272" s="30">
        <f t="shared" si="3620"/>
        <v>131.57894736842104</v>
      </c>
      <c r="LB272" s="30">
        <f t="shared" si="3620"/>
        <v>131.57894736842104</v>
      </c>
      <c r="LC272" s="30">
        <f t="shared" si="3620"/>
        <v>131.57894736842104</v>
      </c>
      <c r="LD272" s="30">
        <f t="shared" si="3620"/>
        <v>131.57894736842104</v>
      </c>
      <c r="LE272" s="30">
        <f t="shared" si="3749"/>
        <v>131.57894736842104</v>
      </c>
      <c r="LF272" s="30">
        <f t="shared" si="3749"/>
        <v>131.57894736842104</v>
      </c>
      <c r="LG272" s="30">
        <f t="shared" si="3749"/>
        <v>131.57894736842104</v>
      </c>
      <c r="LH272" s="30">
        <f t="shared" si="3749"/>
        <v>131.57894736842104</v>
      </c>
      <c r="LI272" s="30">
        <f t="shared" si="3749"/>
        <v>131.57894736842104</v>
      </c>
      <c r="LJ272" s="30">
        <f t="shared" si="3940"/>
        <v>131.91700404858301</v>
      </c>
      <c r="LK272" s="30">
        <f t="shared" si="3940"/>
        <v>0</v>
      </c>
      <c r="LL272" s="30">
        <f t="shared" si="3940"/>
        <v>0</v>
      </c>
      <c r="LM272" s="30">
        <f t="shared" si="3940"/>
        <v>0</v>
      </c>
      <c r="LN272" s="30">
        <f t="shared" si="3940"/>
        <v>0</v>
      </c>
      <c r="LO272" s="30">
        <f t="shared" si="3940"/>
        <v>0</v>
      </c>
      <c r="LP272" s="30">
        <f t="shared" si="3940"/>
        <v>0</v>
      </c>
      <c r="LQ272" s="30">
        <f t="shared" si="3940"/>
        <v>0</v>
      </c>
      <c r="LR272" s="30">
        <f t="shared" si="3941"/>
        <v>0</v>
      </c>
      <c r="LS272" s="30">
        <f t="shared" si="3941"/>
        <v>0</v>
      </c>
      <c r="LT272" s="69">
        <f t="shared" si="3971"/>
        <v>0</v>
      </c>
      <c r="LU272" s="40">
        <f t="shared" si="3972"/>
        <v>0</v>
      </c>
      <c r="LV272" s="40">
        <f t="shared" si="3973"/>
        <v>0</v>
      </c>
    </row>
    <row r="273" spans="1:334" x14ac:dyDescent="0.25">
      <c r="A273" s="21">
        <f t="shared" si="3974"/>
        <v>272</v>
      </c>
      <c r="B273" s="22" t="s">
        <v>150</v>
      </c>
      <c r="C273" s="21" t="s">
        <v>676</v>
      </c>
      <c r="D273" s="22" t="s">
        <v>7</v>
      </c>
      <c r="E273" s="23" t="s">
        <v>1276</v>
      </c>
      <c r="F273" s="21" t="s">
        <v>1276</v>
      </c>
      <c r="G273" s="32" t="s">
        <v>240</v>
      </c>
      <c r="H273" s="24" t="s">
        <v>294</v>
      </c>
      <c r="I273" s="21" t="s">
        <v>197</v>
      </c>
      <c r="J273" s="94">
        <v>41610</v>
      </c>
      <c r="K273" s="94"/>
      <c r="L273" s="21" t="s">
        <v>275</v>
      </c>
      <c r="M273" s="51">
        <v>362</v>
      </c>
      <c r="N273" s="51">
        <v>605</v>
      </c>
      <c r="O273" s="26">
        <v>0.15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1">
        <v>0</v>
      </c>
      <c r="W273" s="51">
        <v>0</v>
      </c>
      <c r="X273" s="51">
        <v>285000</v>
      </c>
      <c r="Y273" s="51">
        <v>0</v>
      </c>
      <c r="Z273" s="51">
        <v>137000</v>
      </c>
      <c r="AA273" s="51">
        <v>1050000</v>
      </c>
      <c r="AB273" s="51">
        <v>124000</v>
      </c>
      <c r="AC273" s="51">
        <v>120000</v>
      </c>
      <c r="AD273" s="51">
        <v>127000</v>
      </c>
      <c r="AE273" s="51">
        <v>123780</v>
      </c>
      <c r="AF273" s="51">
        <v>80000</v>
      </c>
      <c r="AG273" s="51">
        <v>119000</v>
      </c>
      <c r="AH273" s="51">
        <v>60456</v>
      </c>
      <c r="AI273" s="51">
        <v>266500</v>
      </c>
      <c r="AJ273" s="51">
        <v>193000</v>
      </c>
      <c r="AK273" s="51">
        <v>198000</v>
      </c>
      <c r="AL273" s="51">
        <v>188000</v>
      </c>
      <c r="AM273" s="51">
        <v>204000</v>
      </c>
      <c r="AN273" s="51">
        <v>211000</v>
      </c>
      <c r="AO273" s="51">
        <v>207000</v>
      </c>
      <c r="AP273" s="51">
        <v>197000</v>
      </c>
      <c r="AQ273" s="51">
        <v>174000</v>
      </c>
      <c r="AR273" s="51">
        <v>167000</v>
      </c>
      <c r="AS273" s="51">
        <v>0</v>
      </c>
      <c r="AT273" s="51">
        <v>0</v>
      </c>
      <c r="AU273" s="25">
        <v>0</v>
      </c>
      <c r="AV273" s="25">
        <v>0</v>
      </c>
      <c r="AW273" s="25">
        <v>0</v>
      </c>
      <c r="AX273" s="25">
        <v>417276</v>
      </c>
      <c r="AY273" s="25">
        <v>432730.66666666669</v>
      </c>
      <c r="AZ273" s="25">
        <v>0</v>
      </c>
      <c r="BA273" s="25">
        <v>0</v>
      </c>
      <c r="BB273" s="25">
        <v>0</v>
      </c>
      <c r="BC273" s="25">
        <v>0</v>
      </c>
      <c r="BD273" s="75">
        <v>0</v>
      </c>
      <c r="BE273" s="75">
        <v>0</v>
      </c>
      <c r="BF273" s="75">
        <v>0</v>
      </c>
      <c r="BG273" s="75">
        <v>0</v>
      </c>
      <c r="BH273" s="75">
        <v>0</v>
      </c>
      <c r="BI273" s="75">
        <v>0</v>
      </c>
      <c r="BJ273" s="75">
        <v>0</v>
      </c>
      <c r="BK273" s="75">
        <v>0</v>
      </c>
      <c r="BL273" s="75">
        <v>0</v>
      </c>
      <c r="BM273" s="75">
        <v>0</v>
      </c>
      <c r="BN273" s="75">
        <v>0</v>
      </c>
      <c r="BO273" s="75">
        <v>0</v>
      </c>
      <c r="BP273" s="28">
        <f t="shared" si="3968"/>
        <v>0</v>
      </c>
      <c r="BQ273" s="29">
        <f t="shared" si="3687"/>
        <v>0</v>
      </c>
      <c r="BR273" s="29">
        <f t="shared" si="3688"/>
        <v>0</v>
      </c>
      <c r="BS273" s="29">
        <f t="shared" si="3689"/>
        <v>0</v>
      </c>
      <c r="BT273" s="29">
        <f t="shared" si="3690"/>
        <v>0</v>
      </c>
      <c r="BU273" s="29">
        <f t="shared" si="3691"/>
        <v>0</v>
      </c>
      <c r="BV273" s="29">
        <f t="shared" si="3692"/>
        <v>0</v>
      </c>
      <c r="BW273" s="29">
        <f t="shared" si="3693"/>
        <v>0</v>
      </c>
      <c r="BX273" s="29">
        <f t="shared" si="3694"/>
        <v>0</v>
      </c>
      <c r="BY273" s="29">
        <f t="shared" si="3695"/>
        <v>787.29281767955797</v>
      </c>
      <c r="BZ273" s="29">
        <f t="shared" si="3696"/>
        <v>0</v>
      </c>
      <c r="CA273" s="29">
        <f t="shared" si="3697"/>
        <v>378.45303867403317</v>
      </c>
      <c r="CB273" s="29">
        <f t="shared" si="3698"/>
        <v>2900.5524861878453</v>
      </c>
      <c r="CC273" s="29">
        <f t="shared" si="3699"/>
        <v>342.54143646408841</v>
      </c>
      <c r="CD273" s="29">
        <f t="shared" si="3700"/>
        <v>331.49171270718233</v>
      </c>
      <c r="CE273" s="29">
        <f t="shared" si="3701"/>
        <v>350.82872928176795</v>
      </c>
      <c r="CF273" s="29">
        <f t="shared" si="3702"/>
        <v>341.93370165745858</v>
      </c>
      <c r="CG273" s="29">
        <f t="shared" si="3703"/>
        <v>220.99447513812154</v>
      </c>
      <c r="CH273" s="29">
        <f t="shared" si="3704"/>
        <v>328.7292817679558</v>
      </c>
      <c r="CI273" s="29">
        <f t="shared" si="3705"/>
        <v>167.00552486187846</v>
      </c>
      <c r="CJ273" s="29">
        <f t="shared" si="3706"/>
        <v>736.18784530386745</v>
      </c>
      <c r="CK273" s="29">
        <f t="shared" si="3707"/>
        <v>533.14917127071828</v>
      </c>
      <c r="CL273" s="29">
        <f t="shared" si="3708"/>
        <v>546.96132596685084</v>
      </c>
      <c r="CM273" s="29">
        <f t="shared" si="3709"/>
        <v>519.33701657458562</v>
      </c>
      <c r="CN273" s="29">
        <f t="shared" si="3710"/>
        <v>563.53591160220992</v>
      </c>
      <c r="CO273" s="29">
        <f t="shared" si="3711"/>
        <v>582.87292817679554</v>
      </c>
      <c r="CP273" s="29">
        <f t="shared" si="3712"/>
        <v>571.82320441988952</v>
      </c>
      <c r="CQ273" s="29">
        <f t="shared" si="3713"/>
        <v>544.1988950276243</v>
      </c>
      <c r="CR273" s="29">
        <f t="shared" si="3939"/>
        <v>480.66298342541438</v>
      </c>
      <c r="CS273" s="29">
        <f t="shared" si="3939"/>
        <v>461.32596685082871</v>
      </c>
      <c r="CT273" s="29">
        <f t="shared" si="3939"/>
        <v>0</v>
      </c>
      <c r="CU273" s="29">
        <f t="shared" si="3939"/>
        <v>0</v>
      </c>
      <c r="CV273" s="29">
        <f t="shared" si="3939"/>
        <v>0</v>
      </c>
      <c r="CW273" s="29">
        <f t="shared" si="3939"/>
        <v>0</v>
      </c>
      <c r="CX273" s="29">
        <f t="shared" si="3938"/>
        <v>0</v>
      </c>
      <c r="CY273" s="29">
        <f t="shared" si="3938"/>
        <v>1152.6961325966852</v>
      </c>
      <c r="CZ273" s="29">
        <f t="shared" si="3938"/>
        <v>1195.3885819521179</v>
      </c>
      <c r="DA273" s="29">
        <f t="shared" si="3938"/>
        <v>0</v>
      </c>
      <c r="DB273" s="29">
        <f t="shared" si="3938"/>
        <v>0</v>
      </c>
      <c r="DC273" s="29">
        <f t="shared" si="3938"/>
        <v>0</v>
      </c>
      <c r="DD273" s="29">
        <f t="shared" si="3938"/>
        <v>0</v>
      </c>
      <c r="DE273" s="29">
        <f t="shared" si="3714"/>
        <v>0</v>
      </c>
      <c r="DF273" s="29">
        <f t="shared" si="3715"/>
        <v>0</v>
      </c>
      <c r="DG273" s="29">
        <f t="shared" si="3716"/>
        <v>0</v>
      </c>
      <c r="DH273" s="29">
        <f t="shared" si="3717"/>
        <v>0</v>
      </c>
      <c r="DI273" s="29">
        <f t="shared" si="3718"/>
        <v>0</v>
      </c>
      <c r="DJ273" s="29">
        <f t="shared" si="3719"/>
        <v>0</v>
      </c>
      <c r="DK273" s="29">
        <f t="shared" si="3719"/>
        <v>0</v>
      </c>
      <c r="DL273" s="29">
        <f t="shared" si="3719"/>
        <v>0</v>
      </c>
      <c r="DM273" s="29">
        <f t="shared" si="3719"/>
        <v>0</v>
      </c>
      <c r="DN273" s="29">
        <f t="shared" si="3864"/>
        <v>0</v>
      </c>
      <c r="DO273" s="29">
        <f t="shared" si="3864"/>
        <v>0</v>
      </c>
      <c r="DP273" s="29">
        <f t="shared" si="3864"/>
        <v>0</v>
      </c>
      <c r="DQ273" s="105">
        <f t="shared" si="3720"/>
        <v>0</v>
      </c>
      <c r="DR273" s="51"/>
      <c r="DS273" s="51"/>
      <c r="DT273" s="51"/>
      <c r="DU273" s="51"/>
      <c r="DV273" s="51"/>
      <c r="DW273" s="51"/>
      <c r="DX273" s="51">
        <v>100000</v>
      </c>
      <c r="DY273" s="51">
        <v>100000</v>
      </c>
      <c r="DZ273" s="51">
        <v>100000</v>
      </c>
      <c r="EA273" s="51">
        <v>100000</v>
      </c>
      <c r="EB273" s="51">
        <v>100000</v>
      </c>
      <c r="EC273" s="51">
        <v>100000</v>
      </c>
      <c r="ED273" s="51">
        <v>100000</v>
      </c>
      <c r="EE273" s="51">
        <v>100000</v>
      </c>
      <c r="EF273" s="51">
        <v>100000</v>
      </c>
      <c r="EG273" s="51">
        <v>120000</v>
      </c>
      <c r="EH273" s="51">
        <v>120000</v>
      </c>
      <c r="EI273" s="51">
        <v>120000</v>
      </c>
      <c r="EJ273" s="51">
        <v>120000</v>
      </c>
      <c r="EK273" s="51">
        <v>120000</v>
      </c>
      <c r="EL273" s="51">
        <v>120000</v>
      </c>
      <c r="EM273" s="51">
        <v>120000</v>
      </c>
      <c r="EN273" s="51">
        <v>120000</v>
      </c>
      <c r="EO273" s="51">
        <v>120000</v>
      </c>
      <c r="EP273" s="51">
        <v>120000</v>
      </c>
      <c r="EQ273" s="51">
        <v>120000</v>
      </c>
      <c r="ER273" s="51">
        <v>120000</v>
      </c>
      <c r="ES273" s="25">
        <v>140000</v>
      </c>
      <c r="ET273" s="25">
        <v>140000</v>
      </c>
      <c r="EU273" s="25">
        <v>0</v>
      </c>
      <c r="EV273" s="25">
        <v>0</v>
      </c>
      <c r="EW273" s="25">
        <v>0</v>
      </c>
      <c r="EX273" s="25">
        <v>0</v>
      </c>
      <c r="EY273" s="25">
        <v>0</v>
      </c>
      <c r="EZ273" s="25">
        <v>0</v>
      </c>
      <c r="FA273" s="25">
        <v>0</v>
      </c>
      <c r="FB273" s="25">
        <v>0</v>
      </c>
      <c r="FC273" s="25">
        <v>0</v>
      </c>
      <c r="FD273" s="25">
        <v>0</v>
      </c>
      <c r="FE273" s="25">
        <v>0</v>
      </c>
      <c r="FF273" s="25">
        <v>0</v>
      </c>
      <c r="FG273" s="25">
        <v>0</v>
      </c>
      <c r="FH273" s="25">
        <v>0</v>
      </c>
      <c r="FI273" s="25">
        <v>0</v>
      </c>
      <c r="FJ273" s="25">
        <v>0</v>
      </c>
      <c r="FK273" s="25">
        <v>0</v>
      </c>
      <c r="FL273" s="25">
        <v>0</v>
      </c>
      <c r="FM273" s="25">
        <v>0</v>
      </c>
      <c r="FN273" s="25">
        <v>0</v>
      </c>
      <c r="FO273" s="25">
        <v>0</v>
      </c>
      <c r="FP273" s="25">
        <v>0</v>
      </c>
      <c r="FQ273" s="75">
        <v>0</v>
      </c>
      <c r="FR273" s="28">
        <f t="shared" si="3969"/>
        <v>0</v>
      </c>
      <c r="FS273" s="51">
        <v>0</v>
      </c>
      <c r="FT273" s="51">
        <v>0</v>
      </c>
      <c r="FU273" s="51">
        <v>0</v>
      </c>
      <c r="FV273" s="51">
        <v>0</v>
      </c>
      <c r="FW273" s="51">
        <v>0</v>
      </c>
      <c r="FX273" s="51">
        <v>0</v>
      </c>
      <c r="FY273" s="51">
        <v>0</v>
      </c>
      <c r="FZ273" s="51">
        <v>0</v>
      </c>
      <c r="GA273" s="51">
        <v>0</v>
      </c>
      <c r="GB273" s="51">
        <v>0</v>
      </c>
      <c r="GC273" s="51">
        <v>0</v>
      </c>
      <c r="GD273" s="51">
        <v>57500</v>
      </c>
      <c r="GE273" s="51">
        <v>0</v>
      </c>
      <c r="GF273" s="51">
        <v>0</v>
      </c>
      <c r="GG273" s="51">
        <v>0</v>
      </c>
      <c r="GH273" s="51">
        <v>0</v>
      </c>
      <c r="GI273" s="51">
        <v>0</v>
      </c>
      <c r="GJ273" s="51">
        <v>0</v>
      </c>
      <c r="GK273" s="51">
        <v>0</v>
      </c>
      <c r="GL273" s="51">
        <v>0</v>
      </c>
      <c r="GM273" s="51">
        <v>0</v>
      </c>
      <c r="GN273" s="51">
        <v>0</v>
      </c>
      <c r="GO273" s="51">
        <v>0</v>
      </c>
      <c r="GP273" s="51">
        <v>0</v>
      </c>
      <c r="GQ273" s="25">
        <v>0</v>
      </c>
      <c r="GR273" s="25">
        <v>0</v>
      </c>
      <c r="GS273" s="25">
        <v>0</v>
      </c>
      <c r="GT273" s="25">
        <v>0</v>
      </c>
      <c r="GU273" s="25">
        <v>0</v>
      </c>
      <c r="GV273" s="25">
        <v>0</v>
      </c>
      <c r="GW273" s="25">
        <v>0</v>
      </c>
      <c r="GX273" s="25">
        <v>0</v>
      </c>
      <c r="GY273" s="25">
        <v>0</v>
      </c>
      <c r="GZ273" s="25">
        <v>0</v>
      </c>
      <c r="HA273" s="25">
        <v>0</v>
      </c>
      <c r="HB273" s="25">
        <v>0</v>
      </c>
      <c r="HC273" s="75">
        <v>0</v>
      </c>
      <c r="HD273" s="75">
        <v>0</v>
      </c>
      <c r="HE273" s="75">
        <v>0</v>
      </c>
      <c r="HF273" s="75">
        <v>0</v>
      </c>
      <c r="HG273" s="75">
        <v>0</v>
      </c>
      <c r="HH273" s="75">
        <v>0</v>
      </c>
      <c r="HI273" s="75">
        <v>0</v>
      </c>
      <c r="HJ273" s="75">
        <v>0</v>
      </c>
      <c r="HK273" s="75">
        <v>0</v>
      </c>
      <c r="HL273" s="75">
        <v>0</v>
      </c>
      <c r="HM273" s="75">
        <v>0</v>
      </c>
      <c r="HN273" s="75">
        <v>0</v>
      </c>
      <c r="HO273" s="75">
        <v>0</v>
      </c>
      <c r="HP273" s="75">
        <v>0</v>
      </c>
      <c r="HQ273" s="75">
        <v>0</v>
      </c>
      <c r="HR273" s="75">
        <v>0</v>
      </c>
      <c r="HS273" s="51">
        <f t="shared" si="3723"/>
        <v>0</v>
      </c>
      <c r="HT273" s="51">
        <f t="shared" si="3724"/>
        <v>0</v>
      </c>
      <c r="HU273" s="51">
        <f t="shared" si="3725"/>
        <v>0</v>
      </c>
      <c r="HV273" s="51">
        <f t="shared" si="3726"/>
        <v>0</v>
      </c>
      <c r="HW273" s="51">
        <f t="shared" si="3727"/>
        <v>0</v>
      </c>
      <c r="HX273" s="51">
        <f t="shared" si="3728"/>
        <v>0</v>
      </c>
      <c r="HY273" s="51">
        <f t="shared" si="3729"/>
        <v>100000</v>
      </c>
      <c r="HZ273" s="51">
        <f t="shared" si="3730"/>
        <v>100000</v>
      </c>
      <c r="IA273" s="51">
        <f t="shared" si="3731"/>
        <v>100000</v>
      </c>
      <c r="IB273" s="51">
        <f t="shared" si="3732"/>
        <v>100000</v>
      </c>
      <c r="IC273" s="51">
        <f t="shared" si="3733"/>
        <v>100000</v>
      </c>
      <c r="ID273" s="51">
        <f t="shared" si="3734"/>
        <v>157500</v>
      </c>
      <c r="IE273" s="51">
        <f t="shared" si="3735"/>
        <v>100000</v>
      </c>
      <c r="IF273" s="51">
        <f t="shared" si="3736"/>
        <v>100000</v>
      </c>
      <c r="IG273" s="51">
        <f t="shared" si="3737"/>
        <v>100000</v>
      </c>
      <c r="IH273" s="51">
        <f t="shared" si="3738"/>
        <v>120000</v>
      </c>
      <c r="II273" s="51">
        <f t="shared" si="3739"/>
        <v>120000</v>
      </c>
      <c r="IJ273" s="51">
        <f t="shared" si="3740"/>
        <v>120000</v>
      </c>
      <c r="IK273" s="51">
        <f t="shared" si="3741"/>
        <v>120000</v>
      </c>
      <c r="IL273" s="51">
        <f t="shared" si="3742"/>
        <v>120000</v>
      </c>
      <c r="IM273" s="51">
        <f t="shared" si="3743"/>
        <v>120000</v>
      </c>
      <c r="IN273" s="51">
        <f t="shared" si="3744"/>
        <v>120000</v>
      </c>
      <c r="IO273" s="51">
        <f t="shared" si="3745"/>
        <v>120000</v>
      </c>
      <c r="IP273" s="51">
        <f t="shared" si="3746"/>
        <v>120000</v>
      </c>
      <c r="IQ273" s="51">
        <f t="shared" si="3865"/>
        <v>120000</v>
      </c>
      <c r="IR273" s="51">
        <f t="shared" si="3866"/>
        <v>120000</v>
      </c>
      <c r="IS273" s="51">
        <f t="shared" si="3747"/>
        <v>120000</v>
      </c>
      <c r="IT273" s="51">
        <f t="shared" si="3748"/>
        <v>140000</v>
      </c>
      <c r="IU273" s="51">
        <f t="shared" si="3721"/>
        <v>140000</v>
      </c>
      <c r="IV273" s="51">
        <f t="shared" si="3722"/>
        <v>0</v>
      </c>
      <c r="IW273" s="51">
        <f t="shared" si="3976"/>
        <v>0</v>
      </c>
      <c r="IX273" s="25">
        <f t="shared" si="3623"/>
        <v>0</v>
      </c>
      <c r="IY273" s="25">
        <f t="shared" si="4315"/>
        <v>0</v>
      </c>
      <c r="IZ273" s="25">
        <f t="shared" si="4316"/>
        <v>0</v>
      </c>
      <c r="JA273" s="25">
        <f t="shared" si="3753"/>
        <v>0</v>
      </c>
      <c r="JB273" s="25">
        <f t="shared" si="3656"/>
        <v>0</v>
      </c>
      <c r="JC273" s="25">
        <f t="shared" si="3657"/>
        <v>0</v>
      </c>
      <c r="JD273" s="25">
        <f t="shared" si="4243"/>
        <v>0</v>
      </c>
      <c r="JE273" s="25">
        <f t="shared" si="4244"/>
        <v>0</v>
      </c>
      <c r="JF273" s="25">
        <f t="shared" si="3756"/>
        <v>0</v>
      </c>
      <c r="JG273" s="25">
        <f t="shared" si="3757"/>
        <v>0</v>
      </c>
      <c r="JH273" s="25">
        <f t="shared" si="3754"/>
        <v>0</v>
      </c>
      <c r="JI273" s="25">
        <f t="shared" si="3755"/>
        <v>0</v>
      </c>
      <c r="JJ273" s="25">
        <f t="shared" si="3966"/>
        <v>0</v>
      </c>
      <c r="JK273" s="25">
        <f t="shared" si="3967"/>
        <v>0</v>
      </c>
      <c r="JL273" s="25">
        <f t="shared" si="4245"/>
        <v>0</v>
      </c>
      <c r="JM273" s="25">
        <f t="shared" si="4246"/>
        <v>0</v>
      </c>
      <c r="JN273" s="25">
        <f t="shared" si="3459"/>
        <v>0</v>
      </c>
      <c r="JO273" s="25">
        <f t="shared" si="3460"/>
        <v>0</v>
      </c>
      <c r="JP273" s="25">
        <f t="shared" si="3823"/>
        <v>0</v>
      </c>
      <c r="JQ273" s="25">
        <f t="shared" si="3824"/>
        <v>0</v>
      </c>
      <c r="JR273" s="25">
        <f t="shared" si="3825"/>
        <v>0</v>
      </c>
      <c r="JS273" s="28">
        <f t="shared" si="3970"/>
        <v>0</v>
      </c>
      <c r="JT273" s="30">
        <f t="shared" si="3587"/>
        <v>0</v>
      </c>
      <c r="JU273" s="30">
        <f t="shared" si="3588"/>
        <v>0</v>
      </c>
      <c r="JV273" s="30">
        <f t="shared" si="3589"/>
        <v>0</v>
      </c>
      <c r="JW273" s="30">
        <f t="shared" si="3590"/>
        <v>0</v>
      </c>
      <c r="JX273" s="30">
        <f t="shared" si="3591"/>
        <v>0</v>
      </c>
      <c r="JY273" s="30">
        <f t="shared" si="3592"/>
        <v>0</v>
      </c>
      <c r="JZ273" s="30">
        <f t="shared" si="3593"/>
        <v>165.28925619834712</v>
      </c>
      <c r="KA273" s="30">
        <f t="shared" si="3594"/>
        <v>165.28925619834712</v>
      </c>
      <c r="KB273" s="30">
        <f t="shared" si="3595"/>
        <v>165.28925619834712</v>
      </c>
      <c r="KC273" s="30">
        <f t="shared" si="3596"/>
        <v>165.28925619834712</v>
      </c>
      <c r="KD273" s="30">
        <f t="shared" si="3597"/>
        <v>165.28925619834712</v>
      </c>
      <c r="KE273" s="30">
        <f t="shared" si="3598"/>
        <v>260.3305785123967</v>
      </c>
      <c r="KF273" s="30">
        <f t="shared" si="3599"/>
        <v>165.28925619834712</v>
      </c>
      <c r="KG273" s="30">
        <f t="shared" si="3600"/>
        <v>165.28925619834712</v>
      </c>
      <c r="KH273" s="30">
        <f t="shared" si="3601"/>
        <v>165.28925619834712</v>
      </c>
      <c r="KI273" s="30">
        <f t="shared" si="3602"/>
        <v>198.34710743801654</v>
      </c>
      <c r="KJ273" s="30">
        <f t="shared" si="3603"/>
        <v>198.34710743801654</v>
      </c>
      <c r="KK273" s="30">
        <f t="shared" si="3604"/>
        <v>198.34710743801654</v>
      </c>
      <c r="KL273" s="30">
        <f t="shared" si="3605"/>
        <v>198.34710743801654</v>
      </c>
      <c r="KM273" s="30">
        <f t="shared" si="3606"/>
        <v>198.34710743801654</v>
      </c>
      <c r="KN273" s="30">
        <f t="shared" si="3607"/>
        <v>198.34710743801654</v>
      </c>
      <c r="KO273" s="30">
        <f t="shared" si="3608"/>
        <v>198.34710743801654</v>
      </c>
      <c r="KP273" s="30">
        <f t="shared" si="3609"/>
        <v>198.34710743801654</v>
      </c>
      <c r="KQ273" s="30">
        <f t="shared" si="3610"/>
        <v>198.34710743801654</v>
      </c>
      <c r="KR273" s="30">
        <f t="shared" si="3611"/>
        <v>198.34710743801654</v>
      </c>
      <c r="KS273" s="30">
        <f t="shared" si="3612"/>
        <v>198.34710743801654</v>
      </c>
      <c r="KT273" s="30">
        <f t="shared" si="3613"/>
        <v>198.34710743801654</v>
      </c>
      <c r="KU273" s="30">
        <f t="shared" si="3614"/>
        <v>231.40495867768595</v>
      </c>
      <c r="KV273" s="30">
        <f t="shared" si="3615"/>
        <v>231.40495867768595</v>
      </c>
      <c r="KW273" s="30">
        <f t="shared" si="3616"/>
        <v>0</v>
      </c>
      <c r="KX273" s="30">
        <f t="shared" si="3617"/>
        <v>0</v>
      </c>
      <c r="KY273" s="30">
        <f t="shared" si="3618"/>
        <v>0</v>
      </c>
      <c r="KZ273" s="30">
        <f t="shared" si="3619"/>
        <v>0</v>
      </c>
      <c r="LA273" s="30">
        <f t="shared" si="3620"/>
        <v>0</v>
      </c>
      <c r="LB273" s="30">
        <f t="shared" si="3620"/>
        <v>0</v>
      </c>
      <c r="LC273" s="30">
        <f t="shared" si="3620"/>
        <v>0</v>
      </c>
      <c r="LD273" s="30">
        <f t="shared" si="3620"/>
        <v>0</v>
      </c>
      <c r="LE273" s="30">
        <f t="shared" si="3749"/>
        <v>0</v>
      </c>
      <c r="LF273" s="30">
        <f t="shared" si="3749"/>
        <v>0</v>
      </c>
      <c r="LG273" s="30">
        <f t="shared" si="3749"/>
        <v>0</v>
      </c>
      <c r="LH273" s="30">
        <f t="shared" si="3749"/>
        <v>0</v>
      </c>
      <c r="LI273" s="30">
        <f t="shared" si="3749"/>
        <v>0</v>
      </c>
      <c r="LJ273" s="30">
        <f t="shared" si="3940"/>
        <v>0</v>
      </c>
      <c r="LK273" s="30">
        <f t="shared" si="3940"/>
        <v>0</v>
      </c>
      <c r="LL273" s="30">
        <f t="shared" si="3940"/>
        <v>0</v>
      </c>
      <c r="LM273" s="30">
        <f t="shared" si="3940"/>
        <v>0</v>
      </c>
      <c r="LN273" s="30">
        <f t="shared" si="3940"/>
        <v>0</v>
      </c>
      <c r="LO273" s="30">
        <f t="shared" si="3940"/>
        <v>0</v>
      </c>
      <c r="LP273" s="30">
        <f t="shared" si="3940"/>
        <v>0</v>
      </c>
      <c r="LQ273" s="30">
        <f t="shared" si="3940"/>
        <v>0</v>
      </c>
      <c r="LR273" s="30">
        <f t="shared" si="3941"/>
        <v>0</v>
      </c>
      <c r="LS273" s="30">
        <f t="shared" si="3941"/>
        <v>0</v>
      </c>
      <c r="LT273" s="69">
        <f t="shared" si="3971"/>
        <v>0</v>
      </c>
      <c r="LU273" s="40">
        <f t="shared" si="3972"/>
        <v>0</v>
      </c>
      <c r="LV273" s="40">
        <f t="shared" si="3973"/>
        <v>0</v>
      </c>
    </row>
    <row r="274" spans="1:334" x14ac:dyDescent="0.25">
      <c r="A274" s="21">
        <f t="shared" si="3974"/>
        <v>273</v>
      </c>
      <c r="B274" s="22" t="s">
        <v>150</v>
      </c>
      <c r="C274" s="21" t="s">
        <v>676</v>
      </c>
      <c r="D274" s="22" t="s">
        <v>7</v>
      </c>
      <c r="E274" s="23" t="s">
        <v>974</v>
      </c>
      <c r="F274" s="21" t="s">
        <v>1218</v>
      </c>
      <c r="G274" s="32" t="s">
        <v>758</v>
      </c>
      <c r="H274" s="24" t="s">
        <v>281</v>
      </c>
      <c r="I274" s="21" t="s">
        <v>196</v>
      </c>
      <c r="J274" s="94">
        <v>42492</v>
      </c>
      <c r="K274" s="94"/>
      <c r="L274" s="21" t="s">
        <v>275</v>
      </c>
      <c r="M274" s="51">
        <v>362</v>
      </c>
      <c r="N274" s="51">
        <v>605</v>
      </c>
      <c r="O274" s="26">
        <v>0.15</v>
      </c>
      <c r="P274" s="52"/>
      <c r="Q274" s="52"/>
      <c r="R274" s="52"/>
      <c r="S274" s="52"/>
      <c r="T274" s="51"/>
      <c r="U274" s="51"/>
      <c r="V274" s="51"/>
      <c r="W274" s="51"/>
      <c r="X274" s="51"/>
      <c r="Y274" s="51">
        <v>0</v>
      </c>
      <c r="Z274" s="51">
        <v>0</v>
      </c>
      <c r="AA274" s="51"/>
      <c r="AB274" s="51"/>
      <c r="AC274" s="51"/>
      <c r="AD274" s="51">
        <v>0</v>
      </c>
      <c r="AE274" s="51">
        <v>0</v>
      </c>
      <c r="AF274" s="51">
        <v>0</v>
      </c>
      <c r="AG274" s="51">
        <v>0</v>
      </c>
      <c r="AH274" s="51">
        <v>0</v>
      </c>
      <c r="AI274" s="51">
        <v>0</v>
      </c>
      <c r="AJ274" s="51">
        <v>0</v>
      </c>
      <c r="AK274" s="51">
        <v>0</v>
      </c>
      <c r="AL274" s="51">
        <v>0</v>
      </c>
      <c r="AM274" s="51">
        <v>0</v>
      </c>
      <c r="AN274" s="51">
        <v>0</v>
      </c>
      <c r="AO274" s="25">
        <v>0</v>
      </c>
      <c r="AP274" s="25">
        <v>0</v>
      </c>
      <c r="AQ274" s="25">
        <v>0</v>
      </c>
      <c r="AR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AY274" s="25">
        <v>0</v>
      </c>
      <c r="AZ274" s="25">
        <v>0</v>
      </c>
      <c r="BA274" s="25">
        <v>599398.51</v>
      </c>
      <c r="BB274" s="25">
        <v>576758</v>
      </c>
      <c r="BC274" s="25">
        <v>760058</v>
      </c>
      <c r="BD274" s="75">
        <v>450231</v>
      </c>
      <c r="BE274" s="75">
        <v>56456</v>
      </c>
      <c r="BF274" s="75">
        <v>0</v>
      </c>
      <c r="BG274" s="75">
        <v>0</v>
      </c>
      <c r="BH274" s="75">
        <v>0</v>
      </c>
      <c r="BI274" s="75">
        <v>0</v>
      </c>
      <c r="BJ274" s="75">
        <v>0</v>
      </c>
      <c r="BK274" s="75">
        <v>0</v>
      </c>
      <c r="BL274" s="75">
        <v>0</v>
      </c>
      <c r="BM274" s="75">
        <v>0</v>
      </c>
      <c r="BN274" s="75">
        <v>0</v>
      </c>
      <c r="BO274" s="75">
        <v>0</v>
      </c>
      <c r="BP274" s="28">
        <f t="shared" si="3968"/>
        <v>0</v>
      </c>
      <c r="BQ274" s="29">
        <f t="shared" si="3687"/>
        <v>0</v>
      </c>
      <c r="BR274" s="29">
        <f t="shared" si="3688"/>
        <v>0</v>
      </c>
      <c r="BS274" s="29">
        <f t="shared" si="3689"/>
        <v>0</v>
      </c>
      <c r="BT274" s="29">
        <f t="shared" si="3690"/>
        <v>0</v>
      </c>
      <c r="BU274" s="29">
        <f t="shared" si="3691"/>
        <v>0</v>
      </c>
      <c r="BV274" s="29">
        <f t="shared" si="3692"/>
        <v>0</v>
      </c>
      <c r="BW274" s="29">
        <f t="shared" si="3693"/>
        <v>0</v>
      </c>
      <c r="BX274" s="29">
        <f t="shared" si="3694"/>
        <v>0</v>
      </c>
      <c r="BY274" s="29">
        <f t="shared" si="3695"/>
        <v>0</v>
      </c>
      <c r="BZ274" s="29">
        <f t="shared" si="3696"/>
        <v>0</v>
      </c>
      <c r="CA274" s="29">
        <f t="shared" si="3697"/>
        <v>0</v>
      </c>
      <c r="CB274" s="29">
        <f t="shared" si="3698"/>
        <v>0</v>
      </c>
      <c r="CC274" s="29">
        <f t="shared" si="3699"/>
        <v>0</v>
      </c>
      <c r="CD274" s="29">
        <f t="shared" si="3700"/>
        <v>0</v>
      </c>
      <c r="CE274" s="29">
        <f t="shared" si="3701"/>
        <v>0</v>
      </c>
      <c r="CF274" s="29">
        <f t="shared" si="3702"/>
        <v>0</v>
      </c>
      <c r="CG274" s="29">
        <f t="shared" si="3703"/>
        <v>0</v>
      </c>
      <c r="CH274" s="29">
        <f t="shared" si="3704"/>
        <v>0</v>
      </c>
      <c r="CI274" s="29">
        <f t="shared" si="3705"/>
        <v>0</v>
      </c>
      <c r="CJ274" s="29">
        <f t="shared" si="3706"/>
        <v>0</v>
      </c>
      <c r="CK274" s="29">
        <f t="shared" si="3707"/>
        <v>0</v>
      </c>
      <c r="CL274" s="29">
        <f t="shared" si="3708"/>
        <v>0</v>
      </c>
      <c r="CM274" s="29">
        <f t="shared" si="3709"/>
        <v>0</v>
      </c>
      <c r="CN274" s="29">
        <f t="shared" si="3710"/>
        <v>0</v>
      </c>
      <c r="CO274" s="29">
        <f t="shared" si="3711"/>
        <v>0</v>
      </c>
      <c r="CP274" s="29">
        <f t="shared" si="3712"/>
        <v>0</v>
      </c>
      <c r="CQ274" s="29">
        <f t="shared" si="3713"/>
        <v>0</v>
      </c>
      <c r="CR274" s="29">
        <f t="shared" si="3939"/>
        <v>0</v>
      </c>
      <c r="CS274" s="29">
        <f t="shared" si="3939"/>
        <v>0</v>
      </c>
      <c r="CT274" s="29">
        <f t="shared" si="3939"/>
        <v>0</v>
      </c>
      <c r="CU274" s="29">
        <f t="shared" si="3939"/>
        <v>0</v>
      </c>
      <c r="CV274" s="29">
        <f t="shared" si="3939"/>
        <v>0</v>
      </c>
      <c r="CW274" s="29">
        <f t="shared" si="3939"/>
        <v>0</v>
      </c>
      <c r="CX274" s="29">
        <f t="shared" si="3938"/>
        <v>0</v>
      </c>
      <c r="CY274" s="29">
        <f t="shared" si="3938"/>
        <v>0</v>
      </c>
      <c r="CZ274" s="29">
        <f t="shared" si="3938"/>
        <v>0</v>
      </c>
      <c r="DA274" s="29">
        <f t="shared" si="3938"/>
        <v>0</v>
      </c>
      <c r="DB274" s="29">
        <f t="shared" si="3938"/>
        <v>1655.7969889502763</v>
      </c>
      <c r="DC274" s="29">
        <f t="shared" si="3938"/>
        <v>1593.2541436464089</v>
      </c>
      <c r="DD274" s="29">
        <f t="shared" si="3938"/>
        <v>2099.6077348066297</v>
      </c>
      <c r="DE274" s="29">
        <f t="shared" si="3714"/>
        <v>1243.732044198895</v>
      </c>
      <c r="DF274" s="29">
        <f t="shared" si="3715"/>
        <v>155.95580110497238</v>
      </c>
      <c r="DG274" s="29">
        <f t="shared" si="3716"/>
        <v>0</v>
      </c>
      <c r="DH274" s="29">
        <f t="shared" si="3717"/>
        <v>0</v>
      </c>
      <c r="DI274" s="29">
        <f t="shared" si="3718"/>
        <v>0</v>
      </c>
      <c r="DJ274" s="29">
        <f t="shared" si="3719"/>
        <v>0</v>
      </c>
      <c r="DK274" s="29">
        <f t="shared" si="3719"/>
        <v>0</v>
      </c>
      <c r="DL274" s="29">
        <f t="shared" si="3719"/>
        <v>0</v>
      </c>
      <c r="DM274" s="29">
        <f t="shared" si="3719"/>
        <v>0</v>
      </c>
      <c r="DN274" s="29">
        <f t="shared" si="3864"/>
        <v>0</v>
      </c>
      <c r="DO274" s="29">
        <f t="shared" si="3864"/>
        <v>0</v>
      </c>
      <c r="DP274" s="29">
        <f t="shared" si="3864"/>
        <v>0</v>
      </c>
      <c r="DQ274" s="105">
        <f t="shared" si="3720"/>
        <v>0</v>
      </c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25"/>
      <c r="ET274" s="25"/>
      <c r="EU274" s="25"/>
      <c r="EV274" s="25"/>
      <c r="EW274" s="25"/>
      <c r="EX274" s="25"/>
      <c r="EY274" s="25"/>
      <c r="EZ274" s="25"/>
      <c r="FA274" s="25">
        <v>4437</v>
      </c>
      <c r="FB274" s="25">
        <v>133100</v>
      </c>
      <c r="FC274" s="25">
        <v>133100</v>
      </c>
      <c r="FD274" s="25">
        <v>133100</v>
      </c>
      <c r="FE274" s="25">
        <v>133100</v>
      </c>
      <c r="FF274" s="25">
        <v>133100</v>
      </c>
      <c r="FG274" s="25">
        <v>22183</v>
      </c>
      <c r="FH274" s="25">
        <v>0</v>
      </c>
      <c r="FI274" s="25">
        <v>0</v>
      </c>
      <c r="FJ274" s="25">
        <v>0</v>
      </c>
      <c r="FK274" s="25">
        <v>0</v>
      </c>
      <c r="FL274" s="25">
        <v>0</v>
      </c>
      <c r="FM274" s="25">
        <v>0</v>
      </c>
      <c r="FN274" s="25">
        <v>0</v>
      </c>
      <c r="FO274" s="25">
        <v>0</v>
      </c>
      <c r="FP274" s="25">
        <v>0</v>
      </c>
      <c r="FQ274" s="75">
        <v>0</v>
      </c>
      <c r="FR274" s="28">
        <f t="shared" si="3969"/>
        <v>0</v>
      </c>
      <c r="FS274" s="51">
        <v>0</v>
      </c>
      <c r="FT274" s="51">
        <v>0</v>
      </c>
      <c r="FU274" s="51">
        <v>0</v>
      </c>
      <c r="FV274" s="51">
        <v>0</v>
      </c>
      <c r="FW274" s="51">
        <v>0</v>
      </c>
      <c r="FX274" s="51">
        <v>0</v>
      </c>
      <c r="FY274" s="51">
        <v>0</v>
      </c>
      <c r="FZ274" s="51">
        <v>0</v>
      </c>
      <c r="GA274" s="51">
        <v>0</v>
      </c>
      <c r="GB274" s="51">
        <v>0</v>
      </c>
      <c r="GC274" s="51">
        <v>0</v>
      </c>
      <c r="GD274" s="51">
        <v>0</v>
      </c>
      <c r="GE274" s="51">
        <v>0</v>
      </c>
      <c r="GF274" s="51">
        <v>0</v>
      </c>
      <c r="GG274" s="51">
        <v>0</v>
      </c>
      <c r="GH274" s="51">
        <v>0</v>
      </c>
      <c r="GI274" s="51">
        <v>0</v>
      </c>
      <c r="GJ274" s="51">
        <v>0</v>
      </c>
      <c r="GK274" s="51">
        <v>0</v>
      </c>
      <c r="GL274" s="51">
        <v>0</v>
      </c>
      <c r="GM274" s="51">
        <v>0</v>
      </c>
      <c r="GN274" s="51">
        <v>0</v>
      </c>
      <c r="GO274" s="51">
        <v>0</v>
      </c>
      <c r="GP274" s="51">
        <v>0</v>
      </c>
      <c r="GQ274" s="51">
        <v>0</v>
      </c>
      <c r="GR274" s="51">
        <v>0</v>
      </c>
      <c r="GS274" s="51">
        <v>0</v>
      </c>
      <c r="GT274" s="51">
        <v>0</v>
      </c>
      <c r="GU274" s="51">
        <v>0</v>
      </c>
      <c r="GV274" s="51">
        <v>0</v>
      </c>
      <c r="GW274" s="51">
        <v>0</v>
      </c>
      <c r="GX274" s="51">
        <v>0</v>
      </c>
      <c r="GY274" s="51">
        <v>0</v>
      </c>
      <c r="GZ274" s="51">
        <v>0</v>
      </c>
      <c r="HA274" s="51">
        <v>0</v>
      </c>
      <c r="HB274" s="51">
        <v>0</v>
      </c>
      <c r="HC274" s="75">
        <v>0</v>
      </c>
      <c r="HD274" s="75">
        <v>0</v>
      </c>
      <c r="HE274" s="75">
        <v>0</v>
      </c>
      <c r="HF274" s="75">
        <v>0</v>
      </c>
      <c r="HG274" s="75">
        <v>0</v>
      </c>
      <c r="HH274" s="75">
        <v>0</v>
      </c>
      <c r="HI274" s="75">
        <v>0</v>
      </c>
      <c r="HJ274" s="75">
        <v>0</v>
      </c>
      <c r="HK274" s="75">
        <v>0</v>
      </c>
      <c r="HL274" s="75">
        <v>0</v>
      </c>
      <c r="HM274" s="75">
        <v>0</v>
      </c>
      <c r="HN274" s="75">
        <v>0</v>
      </c>
      <c r="HO274" s="75">
        <v>0</v>
      </c>
      <c r="HP274" s="75">
        <v>0</v>
      </c>
      <c r="HQ274" s="75">
        <v>0</v>
      </c>
      <c r="HR274" s="75">
        <v>0</v>
      </c>
      <c r="HS274" s="51">
        <f t="shared" ref="HS274" si="4317">+DR274+FS274</f>
        <v>0</v>
      </c>
      <c r="HT274" s="51">
        <f t="shared" ref="HT274" si="4318">+DS274+FT274</f>
        <v>0</v>
      </c>
      <c r="HU274" s="51">
        <f t="shared" ref="HU274" si="4319">+DT274+FU274</f>
        <v>0</v>
      </c>
      <c r="HV274" s="51">
        <f t="shared" ref="HV274" si="4320">+DU274+FV274</f>
        <v>0</v>
      </c>
      <c r="HW274" s="51">
        <f t="shared" ref="HW274" si="4321">+DV274+FW274</f>
        <v>0</v>
      </c>
      <c r="HX274" s="51">
        <f t="shared" ref="HX274" si="4322">+DW274+FX274</f>
        <v>0</v>
      </c>
      <c r="HY274" s="51">
        <f t="shared" ref="HY274" si="4323">+DX274+FY274</f>
        <v>0</v>
      </c>
      <c r="HZ274" s="51">
        <f t="shared" ref="HZ274" si="4324">+DY274+FZ274</f>
        <v>0</v>
      </c>
      <c r="IA274" s="51">
        <f t="shared" ref="IA274" si="4325">+DZ274+GA274</f>
        <v>0</v>
      </c>
      <c r="IB274" s="51">
        <f t="shared" ref="IB274" si="4326">+EA274+GB274</f>
        <v>0</v>
      </c>
      <c r="IC274" s="51">
        <f t="shared" ref="IC274" si="4327">+EB274+GC274</f>
        <v>0</v>
      </c>
      <c r="ID274" s="51">
        <f t="shared" ref="ID274" si="4328">+EC274+GD274</f>
        <v>0</v>
      </c>
      <c r="IE274" s="51">
        <f t="shared" ref="IE274" si="4329">+ED274+GE274</f>
        <v>0</v>
      </c>
      <c r="IF274" s="51">
        <f t="shared" ref="IF274" si="4330">+EE274+GF274</f>
        <v>0</v>
      </c>
      <c r="IG274" s="51">
        <f t="shared" ref="IG274" si="4331">+EF274+GG274</f>
        <v>0</v>
      </c>
      <c r="IH274" s="51">
        <f t="shared" ref="IH274" si="4332">+EG274+GH274</f>
        <v>0</v>
      </c>
      <c r="II274" s="51">
        <f t="shared" ref="II274" si="4333">+EH274+GI274</f>
        <v>0</v>
      </c>
      <c r="IJ274" s="51">
        <f t="shared" ref="IJ274" si="4334">+EI274+GJ274</f>
        <v>0</v>
      </c>
      <c r="IK274" s="51">
        <f t="shared" ref="IK274" si="4335">+EJ274+GK274</f>
        <v>0</v>
      </c>
      <c r="IL274" s="51">
        <f t="shared" ref="IL274" si="4336">+EK274+GL274</f>
        <v>0</v>
      </c>
      <c r="IM274" s="51">
        <f t="shared" ref="IM274" si="4337">+EL274+GM274</f>
        <v>0</v>
      </c>
      <c r="IN274" s="51">
        <f t="shared" ref="IN274" si="4338">+EM274+GN274</f>
        <v>0</v>
      </c>
      <c r="IO274" s="51">
        <f t="shared" ref="IO274" si="4339">+EN274+GO274</f>
        <v>0</v>
      </c>
      <c r="IP274" s="51">
        <f t="shared" ref="IP274" si="4340">+EO274+GP274</f>
        <v>0</v>
      </c>
      <c r="IQ274" s="51">
        <f t="shared" ref="IQ274" si="4341">+EP274+GQ274</f>
        <v>0</v>
      </c>
      <c r="IR274" s="51">
        <f t="shared" ref="IR274" si="4342">+EQ274+GR274</f>
        <v>0</v>
      </c>
      <c r="IS274" s="51">
        <f t="shared" ref="IS274" si="4343">+ER274+GS274</f>
        <v>0</v>
      </c>
      <c r="IT274" s="51">
        <f t="shared" ref="IT274" si="4344">+ES274+GT274</f>
        <v>0</v>
      </c>
      <c r="IU274" s="51">
        <f t="shared" ref="IU274" si="4345">+ET274+GU274</f>
        <v>0</v>
      </c>
      <c r="IV274" s="51">
        <f t="shared" ref="IV274" si="4346">+EU274+GV274</f>
        <v>0</v>
      </c>
      <c r="IW274" s="51">
        <f t="shared" ref="IW274" si="4347">+EV274+GW274</f>
        <v>0</v>
      </c>
      <c r="IX274" s="25">
        <f t="shared" ref="IX274" si="4348">+EW274+GX274</f>
        <v>0</v>
      </c>
      <c r="IY274" s="25">
        <f t="shared" ref="IY274" si="4349">+EX274+GY274</f>
        <v>0</v>
      </c>
      <c r="IZ274" s="25">
        <f t="shared" ref="IZ274" si="4350">+EY274+GZ274</f>
        <v>0</v>
      </c>
      <c r="JA274" s="25">
        <f t="shared" ref="JA274" si="4351">+EZ274+HA274</f>
        <v>0</v>
      </c>
      <c r="JB274" s="25">
        <f t="shared" ref="JB274" si="4352">+FA274+HB274</f>
        <v>4437</v>
      </c>
      <c r="JC274" s="25">
        <f>+FB274+HC274</f>
        <v>133100</v>
      </c>
      <c r="JD274" s="25">
        <f t="shared" si="4243"/>
        <v>133100</v>
      </c>
      <c r="JE274" s="25">
        <f t="shared" si="4244"/>
        <v>133100</v>
      </c>
      <c r="JF274" s="25">
        <f t="shared" si="3756"/>
        <v>133100</v>
      </c>
      <c r="JG274" s="25">
        <f t="shared" si="3757"/>
        <v>133100</v>
      </c>
      <c r="JH274" s="25">
        <f t="shared" si="3754"/>
        <v>22183</v>
      </c>
      <c r="JI274" s="25">
        <f t="shared" si="3755"/>
        <v>0</v>
      </c>
      <c r="JJ274" s="25">
        <f t="shared" si="3966"/>
        <v>0</v>
      </c>
      <c r="JK274" s="25">
        <f t="shared" si="3967"/>
        <v>0</v>
      </c>
      <c r="JL274" s="25">
        <f t="shared" si="4245"/>
        <v>0</v>
      </c>
      <c r="JM274" s="25">
        <f t="shared" si="4246"/>
        <v>0</v>
      </c>
      <c r="JN274" s="25">
        <f t="shared" si="3459"/>
        <v>0</v>
      </c>
      <c r="JO274" s="25">
        <f t="shared" si="3460"/>
        <v>0</v>
      </c>
      <c r="JP274" s="25">
        <f t="shared" si="3823"/>
        <v>0</v>
      </c>
      <c r="JQ274" s="25">
        <f t="shared" si="3824"/>
        <v>0</v>
      </c>
      <c r="JR274" s="25">
        <f t="shared" si="3825"/>
        <v>0</v>
      </c>
      <c r="JS274" s="28">
        <f t="shared" si="3970"/>
        <v>0</v>
      </c>
      <c r="JT274" s="30">
        <f t="shared" ref="JT274" si="4353">+HS274/$N274</f>
        <v>0</v>
      </c>
      <c r="JU274" s="30">
        <f t="shared" ref="JU274" si="4354">+HT274/$N274</f>
        <v>0</v>
      </c>
      <c r="JV274" s="30">
        <f t="shared" ref="JV274" si="4355">+HU274/$N274</f>
        <v>0</v>
      </c>
      <c r="JW274" s="30">
        <f t="shared" ref="JW274" si="4356">+HV274/$N274</f>
        <v>0</v>
      </c>
      <c r="JX274" s="30">
        <f t="shared" ref="JX274" si="4357">+HW274/$N274</f>
        <v>0</v>
      </c>
      <c r="JY274" s="30">
        <f t="shared" ref="JY274" si="4358">+HX274/$N274</f>
        <v>0</v>
      </c>
      <c r="JZ274" s="30">
        <f t="shared" ref="JZ274" si="4359">+HY274/$N274</f>
        <v>0</v>
      </c>
      <c r="KA274" s="30">
        <f t="shared" ref="KA274" si="4360">+HZ274/$N274</f>
        <v>0</v>
      </c>
      <c r="KB274" s="30">
        <f t="shared" ref="KB274" si="4361">+IA274/$N274</f>
        <v>0</v>
      </c>
      <c r="KC274" s="30">
        <f t="shared" ref="KC274" si="4362">+IB274/$N274</f>
        <v>0</v>
      </c>
      <c r="KD274" s="30">
        <f t="shared" ref="KD274" si="4363">+IC274/$N274</f>
        <v>0</v>
      </c>
      <c r="KE274" s="30">
        <f t="shared" ref="KE274" si="4364">+ID274/$N274</f>
        <v>0</v>
      </c>
      <c r="KF274" s="30">
        <f t="shared" ref="KF274" si="4365">+IE274/$N274</f>
        <v>0</v>
      </c>
      <c r="KG274" s="30">
        <f t="shared" ref="KG274" si="4366">+IF274/$N274</f>
        <v>0</v>
      </c>
      <c r="KH274" s="30">
        <f t="shared" ref="KH274" si="4367">+IG274/$N274</f>
        <v>0</v>
      </c>
      <c r="KI274" s="30">
        <f t="shared" ref="KI274" si="4368">+IH274/$N274</f>
        <v>0</v>
      </c>
      <c r="KJ274" s="30">
        <f t="shared" ref="KJ274" si="4369">+II274/$N274</f>
        <v>0</v>
      </c>
      <c r="KK274" s="30">
        <f t="shared" ref="KK274" si="4370">+IJ274/$N274</f>
        <v>0</v>
      </c>
      <c r="KL274" s="30">
        <f t="shared" ref="KL274" si="4371">+IK274/$N274</f>
        <v>0</v>
      </c>
      <c r="KM274" s="30">
        <f t="shared" ref="KM274" si="4372">+IL274/$N274</f>
        <v>0</v>
      </c>
      <c r="KN274" s="30">
        <f t="shared" ref="KN274" si="4373">+IM274/$N274</f>
        <v>0</v>
      </c>
      <c r="KO274" s="30">
        <f t="shared" ref="KO274" si="4374">+IN274/$N274</f>
        <v>0</v>
      </c>
      <c r="KP274" s="30">
        <f t="shared" ref="KP274" si="4375">+IO274/$N274</f>
        <v>0</v>
      </c>
      <c r="KQ274" s="30">
        <f t="shared" ref="KQ274" si="4376">+IP274/$N274</f>
        <v>0</v>
      </c>
      <c r="KR274" s="30">
        <f t="shared" ref="KR274" si="4377">+IQ274/$N274</f>
        <v>0</v>
      </c>
      <c r="KS274" s="30">
        <f t="shared" ref="KS274" si="4378">+IR274/$N274</f>
        <v>0</v>
      </c>
      <c r="KT274" s="30">
        <f t="shared" ref="KT274" si="4379">+IS274/$N274</f>
        <v>0</v>
      </c>
      <c r="KU274" s="30">
        <f t="shared" ref="KU274" si="4380">+IT274/$N274</f>
        <v>0</v>
      </c>
      <c r="KV274" s="30">
        <f t="shared" ref="KV274" si="4381">+IU274/$N274</f>
        <v>0</v>
      </c>
      <c r="KW274" s="30">
        <f t="shared" ref="KW274" si="4382">+IV274/$N274</f>
        <v>0</v>
      </c>
      <c r="KX274" s="30">
        <f t="shared" ref="KX274" si="4383">+IW274/$N274</f>
        <v>0</v>
      </c>
      <c r="KY274" s="30">
        <f t="shared" ref="KY274" si="4384">+IX274/$N274</f>
        <v>0</v>
      </c>
      <c r="KZ274" s="30">
        <f t="shared" ref="KZ274:LS274" si="4385">+IY274/$N274</f>
        <v>0</v>
      </c>
      <c r="LA274" s="30">
        <f t="shared" si="4385"/>
        <v>0</v>
      </c>
      <c r="LB274" s="30">
        <f t="shared" si="4385"/>
        <v>0</v>
      </c>
      <c r="LC274" s="30">
        <f t="shared" si="4385"/>
        <v>7.3338842975206608</v>
      </c>
      <c r="LD274" s="30">
        <f t="shared" si="4385"/>
        <v>220</v>
      </c>
      <c r="LE274" s="30">
        <f t="shared" si="4385"/>
        <v>220</v>
      </c>
      <c r="LF274" s="30">
        <f t="shared" si="4385"/>
        <v>220</v>
      </c>
      <c r="LG274" s="30">
        <f t="shared" si="4385"/>
        <v>220</v>
      </c>
      <c r="LH274" s="30">
        <f t="shared" si="4385"/>
        <v>220</v>
      </c>
      <c r="LI274" s="30">
        <f t="shared" si="4385"/>
        <v>36.666115702479338</v>
      </c>
      <c r="LJ274" s="30">
        <f t="shared" si="4385"/>
        <v>0</v>
      </c>
      <c r="LK274" s="30">
        <f t="shared" si="4385"/>
        <v>0</v>
      </c>
      <c r="LL274" s="30">
        <f t="shared" si="4385"/>
        <v>0</v>
      </c>
      <c r="LM274" s="30">
        <f t="shared" si="4385"/>
        <v>0</v>
      </c>
      <c r="LN274" s="30">
        <f t="shared" si="4385"/>
        <v>0</v>
      </c>
      <c r="LO274" s="30">
        <f t="shared" si="4385"/>
        <v>0</v>
      </c>
      <c r="LP274" s="30">
        <f t="shared" si="4385"/>
        <v>0</v>
      </c>
      <c r="LQ274" s="30">
        <f t="shared" si="4385"/>
        <v>0</v>
      </c>
      <c r="LR274" s="30">
        <f t="shared" si="4385"/>
        <v>0</v>
      </c>
      <c r="LS274" s="30">
        <f t="shared" si="4385"/>
        <v>0</v>
      </c>
      <c r="LT274" s="69">
        <f t="shared" si="3971"/>
        <v>0</v>
      </c>
      <c r="LU274" s="40">
        <f t="shared" si="3972"/>
        <v>0</v>
      </c>
      <c r="LV274" s="40">
        <f t="shared" si="3973"/>
        <v>0</v>
      </c>
    </row>
    <row r="275" spans="1:334" x14ac:dyDescent="0.25">
      <c r="A275" s="21">
        <f t="shared" si="3974"/>
        <v>274</v>
      </c>
      <c r="B275" s="22" t="s">
        <v>150</v>
      </c>
      <c r="C275" s="21" t="s">
        <v>677</v>
      </c>
      <c r="D275" s="22" t="s">
        <v>7</v>
      </c>
      <c r="E275" s="23" t="s">
        <v>975</v>
      </c>
      <c r="F275" s="21" t="s">
        <v>1436</v>
      </c>
      <c r="G275" s="32" t="s">
        <v>1407</v>
      </c>
      <c r="H275" s="24" t="s">
        <v>289</v>
      </c>
      <c r="I275" s="21" t="s">
        <v>197</v>
      </c>
      <c r="J275" s="94">
        <v>42096</v>
      </c>
      <c r="K275" s="94"/>
      <c r="L275" s="21" t="s">
        <v>275</v>
      </c>
      <c r="M275" s="51">
        <v>1461</v>
      </c>
      <c r="N275" s="51">
        <v>2440</v>
      </c>
      <c r="O275" s="26">
        <v>0.09</v>
      </c>
      <c r="P275" s="52"/>
      <c r="Q275" s="52"/>
      <c r="R275" s="52"/>
      <c r="S275" s="52"/>
      <c r="T275" s="51"/>
      <c r="U275" s="51"/>
      <c r="V275" s="51"/>
      <c r="W275" s="51"/>
      <c r="X275" s="51"/>
      <c r="Y275" s="51">
        <v>0</v>
      </c>
      <c r="Z275" s="51">
        <v>0</v>
      </c>
      <c r="AA275" s="51"/>
      <c r="AB275" s="51"/>
      <c r="AC275" s="51"/>
      <c r="AD275" s="51">
        <v>0</v>
      </c>
      <c r="AE275" s="51">
        <v>0</v>
      </c>
      <c r="AF275" s="51">
        <v>0</v>
      </c>
      <c r="AG275" s="51">
        <v>0</v>
      </c>
      <c r="AH275" s="51">
        <v>0</v>
      </c>
      <c r="AI275" s="51">
        <v>0</v>
      </c>
      <c r="AJ275" s="51">
        <v>0</v>
      </c>
      <c r="AK275" s="51">
        <v>0</v>
      </c>
      <c r="AL275" s="51">
        <v>0</v>
      </c>
      <c r="AM275" s="51">
        <v>0</v>
      </c>
      <c r="AN275" s="51">
        <v>707000</v>
      </c>
      <c r="AO275" s="51">
        <v>1110396</v>
      </c>
      <c r="AP275" s="51">
        <v>1065117</v>
      </c>
      <c r="AQ275" s="51">
        <v>1294550</v>
      </c>
      <c r="AR275" s="51">
        <v>1206000</v>
      </c>
      <c r="AS275" s="51">
        <v>884422</v>
      </c>
      <c r="AT275" s="51">
        <v>911121</v>
      </c>
      <c r="AU275" s="25">
        <v>1063917</v>
      </c>
      <c r="AV275" s="25">
        <v>1094790</v>
      </c>
      <c r="AW275" s="25">
        <v>1368831</v>
      </c>
      <c r="AX275" s="25">
        <v>2100000</v>
      </c>
      <c r="AY275" s="25">
        <v>2528400</v>
      </c>
      <c r="AZ275" s="25">
        <v>832980</v>
      </c>
      <c r="BA275" s="25">
        <v>1541234</v>
      </c>
      <c r="BB275" s="25">
        <v>1100000</v>
      </c>
      <c r="BC275" s="25">
        <v>1890763</v>
      </c>
      <c r="BD275" s="75">
        <v>1264538</v>
      </c>
      <c r="BE275" s="75">
        <v>1030831</v>
      </c>
      <c r="BF275" s="75">
        <v>1247236</v>
      </c>
      <c r="BG275" s="75">
        <v>626500</v>
      </c>
      <c r="BH275" s="75">
        <v>0</v>
      </c>
      <c r="BI275" s="75">
        <v>0</v>
      </c>
      <c r="BJ275" s="75">
        <v>0</v>
      </c>
      <c r="BK275" s="75">
        <v>0</v>
      </c>
      <c r="BL275" s="75">
        <v>0</v>
      </c>
      <c r="BM275" s="75">
        <v>0</v>
      </c>
      <c r="BN275" s="75">
        <v>0</v>
      </c>
      <c r="BO275" s="75">
        <v>0</v>
      </c>
      <c r="BP275" s="28">
        <f t="shared" si="3968"/>
        <v>0</v>
      </c>
      <c r="BQ275" s="29">
        <f t="shared" si="3687"/>
        <v>0</v>
      </c>
      <c r="BR275" s="29">
        <f t="shared" si="3688"/>
        <v>0</v>
      </c>
      <c r="BS275" s="29">
        <f t="shared" si="3689"/>
        <v>0</v>
      </c>
      <c r="BT275" s="29">
        <f t="shared" si="3690"/>
        <v>0</v>
      </c>
      <c r="BU275" s="29">
        <f t="shared" si="3691"/>
        <v>0</v>
      </c>
      <c r="BV275" s="29">
        <f t="shared" si="3692"/>
        <v>0</v>
      </c>
      <c r="BW275" s="29">
        <f t="shared" si="3693"/>
        <v>0</v>
      </c>
      <c r="BX275" s="29">
        <f t="shared" si="3694"/>
        <v>0</v>
      </c>
      <c r="BY275" s="29">
        <f t="shared" si="3695"/>
        <v>0</v>
      </c>
      <c r="BZ275" s="29">
        <f t="shared" si="3696"/>
        <v>0</v>
      </c>
      <c r="CA275" s="29">
        <f t="shared" si="3697"/>
        <v>0</v>
      </c>
      <c r="CB275" s="29">
        <f t="shared" si="3698"/>
        <v>0</v>
      </c>
      <c r="CC275" s="29">
        <f t="shared" si="3699"/>
        <v>0</v>
      </c>
      <c r="CD275" s="29">
        <f t="shared" si="3700"/>
        <v>0</v>
      </c>
      <c r="CE275" s="29">
        <f t="shared" si="3701"/>
        <v>0</v>
      </c>
      <c r="CF275" s="29">
        <f t="shared" si="3702"/>
        <v>0</v>
      </c>
      <c r="CG275" s="29">
        <f t="shared" si="3703"/>
        <v>0</v>
      </c>
      <c r="CH275" s="29">
        <f t="shared" si="3704"/>
        <v>0</v>
      </c>
      <c r="CI275" s="29">
        <f t="shared" si="3705"/>
        <v>0</v>
      </c>
      <c r="CJ275" s="29">
        <f t="shared" si="3706"/>
        <v>0</v>
      </c>
      <c r="CK275" s="29">
        <f t="shared" si="3707"/>
        <v>0</v>
      </c>
      <c r="CL275" s="29">
        <f t="shared" si="3708"/>
        <v>0</v>
      </c>
      <c r="CM275" s="29">
        <f t="shared" si="3709"/>
        <v>0</v>
      </c>
      <c r="CN275" s="29">
        <f t="shared" si="3710"/>
        <v>0</v>
      </c>
      <c r="CO275" s="29">
        <f t="shared" si="3711"/>
        <v>483.91512662559893</v>
      </c>
      <c r="CP275" s="29">
        <f t="shared" si="3712"/>
        <v>760.02464065708421</v>
      </c>
      <c r="CQ275" s="29">
        <f t="shared" si="3713"/>
        <v>729.03285420944553</v>
      </c>
      <c r="CR275" s="29">
        <f t="shared" si="3939"/>
        <v>886.07118412046543</v>
      </c>
      <c r="CS275" s="29">
        <f t="shared" si="3939"/>
        <v>825.46201232032854</v>
      </c>
      <c r="CT275" s="29">
        <f t="shared" si="3939"/>
        <v>605.35386721423686</v>
      </c>
      <c r="CU275" s="29">
        <f t="shared" si="3939"/>
        <v>623.62833675564684</v>
      </c>
      <c r="CV275" s="29">
        <f t="shared" si="3939"/>
        <v>728.21149897330599</v>
      </c>
      <c r="CW275" s="29">
        <f t="shared" si="3939"/>
        <v>749.34291581108835</v>
      </c>
      <c r="CX275" s="29">
        <f t="shared" si="3938"/>
        <v>936.91375770020534</v>
      </c>
      <c r="CY275" s="29">
        <f t="shared" si="3938"/>
        <v>1437.3716632443532</v>
      </c>
      <c r="CZ275" s="29">
        <f t="shared" si="3938"/>
        <v>1730.5954825462013</v>
      </c>
      <c r="DA275" s="29">
        <f t="shared" si="3938"/>
        <v>570.1437371663244</v>
      </c>
      <c r="DB275" s="29">
        <f t="shared" si="3938"/>
        <v>1054.9171800136892</v>
      </c>
      <c r="DC275" s="29">
        <f t="shared" si="3938"/>
        <v>752.90896646132785</v>
      </c>
      <c r="DD275" s="29">
        <f t="shared" si="3938"/>
        <v>1294.1567419575633</v>
      </c>
      <c r="DE275" s="29">
        <f t="shared" si="3714"/>
        <v>865.52908966461325</v>
      </c>
      <c r="DF275" s="29">
        <f t="shared" si="3715"/>
        <v>705.56536618754274</v>
      </c>
      <c r="DG275" s="29">
        <f t="shared" si="3716"/>
        <v>853.68651608487335</v>
      </c>
      <c r="DH275" s="29">
        <f t="shared" si="3717"/>
        <v>428.81587953456534</v>
      </c>
      <c r="DI275" s="29">
        <f t="shared" si="3718"/>
        <v>0</v>
      </c>
      <c r="DJ275" s="29">
        <f t="shared" si="3719"/>
        <v>0</v>
      </c>
      <c r="DK275" s="29">
        <f t="shared" si="3719"/>
        <v>0</v>
      </c>
      <c r="DL275" s="29">
        <f t="shared" si="3719"/>
        <v>0</v>
      </c>
      <c r="DM275" s="29">
        <f t="shared" si="3719"/>
        <v>0</v>
      </c>
      <c r="DN275" s="29">
        <f t="shared" si="3864"/>
        <v>0</v>
      </c>
      <c r="DO275" s="29">
        <f t="shared" si="3864"/>
        <v>0</v>
      </c>
      <c r="DP275" s="29">
        <f t="shared" si="3864"/>
        <v>0</v>
      </c>
      <c r="DQ275" s="105">
        <f t="shared" si="3720"/>
        <v>0</v>
      </c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>
        <v>141230</v>
      </c>
      <c r="EQ275" s="51">
        <v>146100</v>
      </c>
      <c r="ER275" s="51">
        <v>146100</v>
      </c>
      <c r="ES275" s="25">
        <v>146100</v>
      </c>
      <c r="ET275" s="25">
        <v>146100</v>
      </c>
      <c r="EU275" s="25">
        <v>146100</v>
      </c>
      <c r="EV275" s="25">
        <v>146100</v>
      </c>
      <c r="EW275" s="25">
        <v>146100</v>
      </c>
      <c r="EX275" s="25">
        <v>146100</v>
      </c>
      <c r="EY275" s="25">
        <v>146100</v>
      </c>
      <c r="EZ275" s="25">
        <v>146100</v>
      </c>
      <c r="FA275" s="25">
        <v>146100</v>
      </c>
      <c r="FB275" s="25">
        <v>155840</v>
      </c>
      <c r="FC275" s="25">
        <v>182625</v>
      </c>
      <c r="FD275" s="25">
        <v>182625</v>
      </c>
      <c r="FE275" s="25">
        <v>182625</v>
      </c>
      <c r="FF275" s="25">
        <v>182625</v>
      </c>
      <c r="FG275" s="25">
        <v>182625</v>
      </c>
      <c r="FH275" s="25">
        <v>182625</v>
      </c>
      <c r="FI275" s="25">
        <v>182625</v>
      </c>
      <c r="FJ275" s="25">
        <v>0</v>
      </c>
      <c r="FK275" s="25">
        <v>0</v>
      </c>
      <c r="FL275" s="25">
        <v>0</v>
      </c>
      <c r="FM275" s="25">
        <v>0</v>
      </c>
      <c r="FN275" s="25">
        <v>0</v>
      </c>
      <c r="FO275" s="25">
        <v>0</v>
      </c>
      <c r="FP275" s="25">
        <v>0</v>
      </c>
      <c r="FQ275" s="75">
        <v>0</v>
      </c>
      <c r="FR275" s="28">
        <f t="shared" si="3969"/>
        <v>0</v>
      </c>
      <c r="FS275" s="51">
        <v>0</v>
      </c>
      <c r="FT275" s="25">
        <v>0</v>
      </c>
      <c r="FU275" s="25">
        <v>0</v>
      </c>
      <c r="FV275" s="25">
        <v>0</v>
      </c>
      <c r="FW275" s="25">
        <v>0</v>
      </c>
      <c r="FX275" s="25">
        <v>0</v>
      </c>
      <c r="FY275" s="25">
        <v>0</v>
      </c>
      <c r="FZ275" s="25">
        <v>0</v>
      </c>
      <c r="GA275" s="25">
        <v>0</v>
      </c>
      <c r="GB275" s="25">
        <v>0</v>
      </c>
      <c r="GC275" s="25">
        <v>0</v>
      </c>
      <c r="GD275" s="25">
        <v>0</v>
      </c>
      <c r="GE275" s="25">
        <v>0</v>
      </c>
      <c r="GF275" s="25">
        <v>0</v>
      </c>
      <c r="GG275" s="25">
        <v>0</v>
      </c>
      <c r="GH275" s="25">
        <v>0</v>
      </c>
      <c r="GI275" s="25">
        <v>0</v>
      </c>
      <c r="GJ275" s="25">
        <v>0</v>
      </c>
      <c r="GK275" s="25">
        <v>0</v>
      </c>
      <c r="GL275" s="25">
        <v>0</v>
      </c>
      <c r="GM275" s="25">
        <v>0</v>
      </c>
      <c r="GN275" s="25">
        <v>0</v>
      </c>
      <c r="GO275" s="25">
        <v>0</v>
      </c>
      <c r="GP275" s="25">
        <v>0</v>
      </c>
      <c r="GQ275" s="25">
        <v>0</v>
      </c>
      <c r="GR275" s="25">
        <v>0</v>
      </c>
      <c r="GS275" s="25">
        <v>0</v>
      </c>
      <c r="GT275" s="25">
        <v>0</v>
      </c>
      <c r="GU275" s="25">
        <v>0</v>
      </c>
      <c r="GV275" s="25">
        <v>0</v>
      </c>
      <c r="GW275" s="25">
        <v>0</v>
      </c>
      <c r="GX275" s="25">
        <v>0</v>
      </c>
      <c r="GY275" s="25">
        <v>0</v>
      </c>
      <c r="GZ275" s="25">
        <v>0</v>
      </c>
      <c r="HA275" s="25">
        <v>0</v>
      </c>
      <c r="HB275" s="25">
        <v>0</v>
      </c>
      <c r="HC275" s="75">
        <v>0</v>
      </c>
      <c r="HD275" s="75">
        <v>0</v>
      </c>
      <c r="HE275" s="75">
        <v>0</v>
      </c>
      <c r="HF275" s="75">
        <v>0</v>
      </c>
      <c r="HG275" s="75">
        <v>0</v>
      </c>
      <c r="HH275" s="75">
        <v>0</v>
      </c>
      <c r="HI275" s="75">
        <v>0</v>
      </c>
      <c r="HJ275" s="75">
        <v>0</v>
      </c>
      <c r="HK275" s="75">
        <v>0</v>
      </c>
      <c r="HL275" s="75">
        <v>0</v>
      </c>
      <c r="HM275" s="75">
        <v>0</v>
      </c>
      <c r="HN275" s="75">
        <v>0</v>
      </c>
      <c r="HO275" s="75">
        <v>0</v>
      </c>
      <c r="HP275" s="75">
        <v>0</v>
      </c>
      <c r="HQ275" s="75">
        <v>0</v>
      </c>
      <c r="HR275" s="75">
        <v>0</v>
      </c>
      <c r="HS275" s="51">
        <f t="shared" ref="HS275" si="4386">+DR275+FS275</f>
        <v>0</v>
      </c>
      <c r="HT275" s="51">
        <f t="shared" ref="HT275" si="4387">+DS275+FT275</f>
        <v>0</v>
      </c>
      <c r="HU275" s="51">
        <f t="shared" ref="HU275" si="4388">+DT275+FU275</f>
        <v>0</v>
      </c>
      <c r="HV275" s="51">
        <f t="shared" ref="HV275" si="4389">+DU275+FV275</f>
        <v>0</v>
      </c>
      <c r="HW275" s="51">
        <f t="shared" ref="HW275" si="4390">+DV275+FW275</f>
        <v>0</v>
      </c>
      <c r="HX275" s="51">
        <f t="shared" ref="HX275" si="4391">+DW275+FX275</f>
        <v>0</v>
      </c>
      <c r="HY275" s="51">
        <f t="shared" ref="HY275" si="4392">+DX275+FY275</f>
        <v>0</v>
      </c>
      <c r="HZ275" s="51">
        <f t="shared" ref="HZ275" si="4393">+DY275+FZ275</f>
        <v>0</v>
      </c>
      <c r="IA275" s="51">
        <f t="shared" ref="IA275" si="4394">+DZ275+GA275</f>
        <v>0</v>
      </c>
      <c r="IB275" s="51">
        <f t="shared" ref="IB275" si="4395">+EA275+GB275</f>
        <v>0</v>
      </c>
      <c r="IC275" s="51">
        <f t="shared" ref="IC275" si="4396">+EB275+GC275</f>
        <v>0</v>
      </c>
      <c r="ID275" s="51">
        <f t="shared" ref="ID275" si="4397">+EC275+GD275</f>
        <v>0</v>
      </c>
      <c r="IE275" s="51">
        <f t="shared" ref="IE275" si="4398">+ED275+GE275</f>
        <v>0</v>
      </c>
      <c r="IF275" s="51">
        <f t="shared" ref="IF275" si="4399">+EE275+GF275</f>
        <v>0</v>
      </c>
      <c r="IG275" s="51">
        <f t="shared" ref="IG275" si="4400">+EF275+GG275</f>
        <v>0</v>
      </c>
      <c r="IH275" s="51">
        <f t="shared" ref="IH275" si="4401">+EG275+GH275</f>
        <v>0</v>
      </c>
      <c r="II275" s="51">
        <f t="shared" ref="II275" si="4402">+EH275+GI275</f>
        <v>0</v>
      </c>
      <c r="IJ275" s="51">
        <f t="shared" ref="IJ275" si="4403">+EI275+GJ275</f>
        <v>0</v>
      </c>
      <c r="IK275" s="51">
        <f t="shared" ref="IK275" si="4404">+EJ275+GK275</f>
        <v>0</v>
      </c>
      <c r="IL275" s="51">
        <f t="shared" ref="IL275" si="4405">+EK275+GL275</f>
        <v>0</v>
      </c>
      <c r="IM275" s="51">
        <f t="shared" ref="IM275" si="4406">+EL275+GM275</f>
        <v>0</v>
      </c>
      <c r="IN275" s="51">
        <f t="shared" ref="IN275" si="4407">+EM275+GN275</f>
        <v>0</v>
      </c>
      <c r="IO275" s="51">
        <f t="shared" ref="IO275" si="4408">+EN275+GO275</f>
        <v>0</v>
      </c>
      <c r="IP275" s="51">
        <f t="shared" ref="IP275" si="4409">+EO275+GP275</f>
        <v>0</v>
      </c>
      <c r="IQ275" s="51">
        <f t="shared" si="3865"/>
        <v>141230</v>
      </c>
      <c r="IR275" s="51">
        <f t="shared" si="3866"/>
        <v>146100</v>
      </c>
      <c r="IS275" s="51">
        <f t="shared" si="3747"/>
        <v>146100</v>
      </c>
      <c r="IT275" s="51">
        <f t="shared" si="3748"/>
        <v>146100</v>
      </c>
      <c r="IU275" s="51">
        <f t="shared" si="3721"/>
        <v>146100</v>
      </c>
      <c r="IV275" s="51">
        <f t="shared" si="3722"/>
        <v>146100</v>
      </c>
      <c r="IW275" s="51">
        <f t="shared" si="3976"/>
        <v>146100</v>
      </c>
      <c r="IX275" s="25">
        <f t="shared" si="3623"/>
        <v>146100</v>
      </c>
      <c r="IY275" s="25">
        <f t="shared" si="4315"/>
        <v>146100</v>
      </c>
      <c r="IZ275" s="25">
        <f t="shared" si="4316"/>
        <v>146100</v>
      </c>
      <c r="JA275" s="25">
        <f t="shared" si="3753"/>
        <v>146100</v>
      </c>
      <c r="JB275" s="25">
        <f t="shared" ref="JB275:JB328" si="4410">+FA275+HB275</f>
        <v>146100</v>
      </c>
      <c r="JC275" s="25">
        <f t="shared" ref="JC275:JC328" si="4411">+FB275+HC275</f>
        <v>155840</v>
      </c>
      <c r="JD275" s="25">
        <f t="shared" si="4243"/>
        <v>182625</v>
      </c>
      <c r="JE275" s="25">
        <f t="shared" si="4244"/>
        <v>182625</v>
      </c>
      <c r="JF275" s="25">
        <f t="shared" si="3756"/>
        <v>182625</v>
      </c>
      <c r="JG275" s="25">
        <f t="shared" si="3757"/>
        <v>182625</v>
      </c>
      <c r="JH275" s="25">
        <f t="shared" si="3754"/>
        <v>182625</v>
      </c>
      <c r="JI275" s="25">
        <f t="shared" si="3755"/>
        <v>182625</v>
      </c>
      <c r="JJ275" s="25">
        <f t="shared" si="3966"/>
        <v>182625</v>
      </c>
      <c r="JK275" s="25">
        <f t="shared" si="3967"/>
        <v>0</v>
      </c>
      <c r="JL275" s="25">
        <f t="shared" si="4245"/>
        <v>0</v>
      </c>
      <c r="JM275" s="25">
        <f t="shared" si="4246"/>
        <v>0</v>
      </c>
      <c r="JN275" s="25">
        <f t="shared" si="3459"/>
        <v>0</v>
      </c>
      <c r="JO275" s="25">
        <f t="shared" si="3460"/>
        <v>0</v>
      </c>
      <c r="JP275" s="25">
        <f t="shared" si="3823"/>
        <v>0</v>
      </c>
      <c r="JQ275" s="25">
        <f t="shared" si="3824"/>
        <v>0</v>
      </c>
      <c r="JR275" s="25">
        <f t="shared" si="3825"/>
        <v>0</v>
      </c>
      <c r="JS275" s="28">
        <f t="shared" si="3970"/>
        <v>0</v>
      </c>
      <c r="JT275" s="30">
        <f t="shared" si="3587"/>
        <v>0</v>
      </c>
      <c r="JU275" s="30">
        <f t="shared" si="3588"/>
        <v>0</v>
      </c>
      <c r="JV275" s="30">
        <f t="shared" si="3589"/>
        <v>0</v>
      </c>
      <c r="JW275" s="30">
        <f t="shared" si="3590"/>
        <v>0</v>
      </c>
      <c r="JX275" s="30">
        <f t="shared" si="3591"/>
        <v>0</v>
      </c>
      <c r="JY275" s="30">
        <f t="shared" si="3592"/>
        <v>0</v>
      </c>
      <c r="JZ275" s="30">
        <f t="shared" si="3593"/>
        <v>0</v>
      </c>
      <c r="KA275" s="30">
        <f t="shared" si="3594"/>
        <v>0</v>
      </c>
      <c r="KB275" s="30">
        <f t="shared" si="3595"/>
        <v>0</v>
      </c>
      <c r="KC275" s="30">
        <f t="shared" si="3596"/>
        <v>0</v>
      </c>
      <c r="KD275" s="30">
        <f t="shared" si="3597"/>
        <v>0</v>
      </c>
      <c r="KE275" s="30">
        <f t="shared" si="3598"/>
        <v>0</v>
      </c>
      <c r="KF275" s="30">
        <f t="shared" si="3599"/>
        <v>0</v>
      </c>
      <c r="KG275" s="30">
        <f t="shared" si="3600"/>
        <v>0</v>
      </c>
      <c r="KH275" s="30">
        <f t="shared" si="3601"/>
        <v>0</v>
      </c>
      <c r="KI275" s="30">
        <f t="shared" si="3602"/>
        <v>0</v>
      </c>
      <c r="KJ275" s="30">
        <f t="shared" si="3603"/>
        <v>0</v>
      </c>
      <c r="KK275" s="30">
        <f t="shared" si="3604"/>
        <v>0</v>
      </c>
      <c r="KL275" s="30">
        <f t="shared" si="3605"/>
        <v>0</v>
      </c>
      <c r="KM275" s="30">
        <f t="shared" si="3606"/>
        <v>0</v>
      </c>
      <c r="KN275" s="30">
        <f t="shared" si="3607"/>
        <v>0</v>
      </c>
      <c r="KO275" s="30">
        <f t="shared" si="3608"/>
        <v>0</v>
      </c>
      <c r="KP275" s="30">
        <f t="shared" si="3609"/>
        <v>0</v>
      </c>
      <c r="KQ275" s="30">
        <f t="shared" si="3610"/>
        <v>0</v>
      </c>
      <c r="KR275" s="30">
        <f t="shared" si="3611"/>
        <v>57.881147540983605</v>
      </c>
      <c r="KS275" s="30">
        <f t="shared" si="3612"/>
        <v>59.877049180327866</v>
      </c>
      <c r="KT275" s="30">
        <f t="shared" si="3613"/>
        <v>59.877049180327866</v>
      </c>
      <c r="KU275" s="30">
        <f t="shared" si="3614"/>
        <v>59.877049180327866</v>
      </c>
      <c r="KV275" s="30">
        <f t="shared" si="3615"/>
        <v>59.877049180327866</v>
      </c>
      <c r="KW275" s="30">
        <f t="shared" si="3616"/>
        <v>59.877049180327866</v>
      </c>
      <c r="KX275" s="30">
        <f t="shared" si="3617"/>
        <v>59.877049180327866</v>
      </c>
      <c r="KY275" s="30">
        <f t="shared" si="3618"/>
        <v>59.877049180327866</v>
      </c>
      <c r="KZ275" s="30">
        <f t="shared" si="3619"/>
        <v>59.877049180327866</v>
      </c>
      <c r="LA275" s="30">
        <f t="shared" si="3620"/>
        <v>59.877049180327866</v>
      </c>
      <c r="LB275" s="30">
        <f t="shared" si="3620"/>
        <v>59.877049180327866</v>
      </c>
      <c r="LC275" s="30">
        <f t="shared" si="3620"/>
        <v>59.877049180327866</v>
      </c>
      <c r="LD275" s="30">
        <f t="shared" si="3620"/>
        <v>63.868852459016395</v>
      </c>
      <c r="LE275" s="30">
        <f t="shared" si="3749"/>
        <v>74.846311475409834</v>
      </c>
      <c r="LF275" s="30">
        <f t="shared" si="3749"/>
        <v>74.846311475409834</v>
      </c>
      <c r="LG275" s="30">
        <f t="shared" si="3749"/>
        <v>74.846311475409834</v>
      </c>
      <c r="LH275" s="30">
        <f t="shared" si="3749"/>
        <v>74.846311475409834</v>
      </c>
      <c r="LI275" s="30">
        <f t="shared" si="3749"/>
        <v>74.846311475409834</v>
      </c>
      <c r="LJ275" s="30">
        <f t="shared" si="3940"/>
        <v>74.846311475409834</v>
      </c>
      <c r="LK275" s="30">
        <f t="shared" si="3940"/>
        <v>74.846311475409834</v>
      </c>
      <c r="LL275" s="30">
        <f t="shared" si="3940"/>
        <v>0</v>
      </c>
      <c r="LM275" s="30">
        <f t="shared" si="3940"/>
        <v>0</v>
      </c>
      <c r="LN275" s="30">
        <f t="shared" si="3940"/>
        <v>0</v>
      </c>
      <c r="LO275" s="30">
        <f t="shared" si="3940"/>
        <v>0</v>
      </c>
      <c r="LP275" s="30">
        <f t="shared" si="3940"/>
        <v>0</v>
      </c>
      <c r="LQ275" s="30">
        <f t="shared" si="3940"/>
        <v>0</v>
      </c>
      <c r="LR275" s="30">
        <f t="shared" si="3941"/>
        <v>0</v>
      </c>
      <c r="LS275" s="30">
        <f t="shared" si="3941"/>
        <v>0</v>
      </c>
      <c r="LT275" s="69">
        <f t="shared" si="3971"/>
        <v>0</v>
      </c>
      <c r="LU275" s="40">
        <f t="shared" si="3972"/>
        <v>0</v>
      </c>
      <c r="LV275" s="40">
        <f t="shared" si="3973"/>
        <v>0</v>
      </c>
    </row>
    <row r="276" spans="1:334" x14ac:dyDescent="0.25">
      <c r="A276" s="21">
        <f t="shared" si="3974"/>
        <v>275</v>
      </c>
      <c r="B276" s="22" t="s">
        <v>150</v>
      </c>
      <c r="C276" s="22" t="s">
        <v>678</v>
      </c>
      <c r="D276" s="22" t="s">
        <v>7</v>
      </c>
      <c r="E276" s="23" t="s">
        <v>1277</v>
      </c>
      <c r="F276" s="21" t="s">
        <v>1277</v>
      </c>
      <c r="G276" s="32" t="s">
        <v>302</v>
      </c>
      <c r="H276" s="24" t="s">
        <v>1403</v>
      </c>
      <c r="I276" s="21" t="s">
        <v>197</v>
      </c>
      <c r="J276" s="94">
        <v>41760</v>
      </c>
      <c r="K276" s="94"/>
      <c r="L276" s="21" t="s">
        <v>275</v>
      </c>
      <c r="M276" s="51">
        <v>203</v>
      </c>
      <c r="N276" s="51">
        <v>339</v>
      </c>
      <c r="O276" s="26">
        <v>0</v>
      </c>
      <c r="P276" s="52"/>
      <c r="Q276" s="52"/>
      <c r="R276" s="52"/>
      <c r="S276" s="51"/>
      <c r="T276" s="51"/>
      <c r="U276" s="51"/>
      <c r="V276" s="51"/>
      <c r="W276" s="51"/>
      <c r="X276" s="51"/>
      <c r="Y276" s="51">
        <v>0</v>
      </c>
      <c r="Z276" s="51">
        <v>0</v>
      </c>
      <c r="AA276" s="51"/>
      <c r="AB276" s="51"/>
      <c r="AC276" s="51">
        <v>280000</v>
      </c>
      <c r="AD276" s="51">
        <v>235877</v>
      </c>
      <c r="AE276" s="51">
        <v>260000</v>
      </c>
      <c r="AF276" s="51">
        <v>0</v>
      </c>
      <c r="AG276" s="51">
        <v>0</v>
      </c>
      <c r="AH276" s="51">
        <v>0</v>
      </c>
      <c r="AI276" s="51">
        <v>0</v>
      </c>
      <c r="AJ276" s="51">
        <v>0</v>
      </c>
      <c r="AK276" s="51">
        <v>0</v>
      </c>
      <c r="AL276" s="51">
        <v>0</v>
      </c>
      <c r="AM276" s="51">
        <v>0</v>
      </c>
      <c r="AN276" s="51">
        <v>0</v>
      </c>
      <c r="AO276" s="51">
        <v>0</v>
      </c>
      <c r="AP276" s="51">
        <v>0</v>
      </c>
      <c r="AQ276" s="51">
        <v>0</v>
      </c>
      <c r="AR276" s="51">
        <v>0</v>
      </c>
      <c r="AS276" s="51">
        <v>0</v>
      </c>
      <c r="AT276" s="51">
        <v>0</v>
      </c>
      <c r="AU276" s="25">
        <v>0</v>
      </c>
      <c r="AV276" s="25">
        <v>0</v>
      </c>
      <c r="AW276" s="25">
        <v>0</v>
      </c>
      <c r="AX276" s="25">
        <v>0</v>
      </c>
      <c r="AY276" s="25">
        <v>0</v>
      </c>
      <c r="AZ276" s="25">
        <v>0</v>
      </c>
      <c r="BA276" s="25">
        <v>0</v>
      </c>
      <c r="BB276" s="25">
        <v>0</v>
      </c>
      <c r="BC276" s="25">
        <v>0</v>
      </c>
      <c r="BD276" s="75">
        <v>0</v>
      </c>
      <c r="BE276" s="75">
        <v>0</v>
      </c>
      <c r="BF276" s="75">
        <v>0</v>
      </c>
      <c r="BG276" s="75">
        <v>0</v>
      </c>
      <c r="BH276" s="75">
        <v>0</v>
      </c>
      <c r="BI276" s="75">
        <v>0</v>
      </c>
      <c r="BJ276" s="75">
        <v>0</v>
      </c>
      <c r="BK276" s="75">
        <v>0</v>
      </c>
      <c r="BL276" s="75">
        <v>0</v>
      </c>
      <c r="BM276" s="75">
        <v>0</v>
      </c>
      <c r="BN276" s="75">
        <v>0</v>
      </c>
      <c r="BO276" s="75">
        <v>0</v>
      </c>
      <c r="BP276" s="28">
        <f t="shared" si="3968"/>
        <v>0</v>
      </c>
      <c r="BQ276" s="29">
        <f t="shared" si="3687"/>
        <v>0</v>
      </c>
      <c r="BR276" s="29">
        <f t="shared" si="3688"/>
        <v>0</v>
      </c>
      <c r="BS276" s="29">
        <f t="shared" si="3689"/>
        <v>0</v>
      </c>
      <c r="BT276" s="29">
        <f t="shared" si="3690"/>
        <v>0</v>
      </c>
      <c r="BU276" s="29">
        <f t="shared" si="3691"/>
        <v>0</v>
      </c>
      <c r="BV276" s="29">
        <f t="shared" si="3692"/>
        <v>0</v>
      </c>
      <c r="BW276" s="29">
        <f t="shared" si="3693"/>
        <v>0</v>
      </c>
      <c r="BX276" s="29">
        <f t="shared" si="3694"/>
        <v>0</v>
      </c>
      <c r="BY276" s="29">
        <f t="shared" si="3695"/>
        <v>0</v>
      </c>
      <c r="BZ276" s="29">
        <f t="shared" si="3696"/>
        <v>0</v>
      </c>
      <c r="CA276" s="29">
        <f t="shared" si="3697"/>
        <v>0</v>
      </c>
      <c r="CB276" s="29">
        <f t="shared" si="3698"/>
        <v>0</v>
      </c>
      <c r="CC276" s="29">
        <f t="shared" si="3699"/>
        <v>0</v>
      </c>
      <c r="CD276" s="29">
        <f t="shared" si="3700"/>
        <v>1379.3103448275863</v>
      </c>
      <c r="CE276" s="29">
        <f t="shared" si="3701"/>
        <v>1161.9556650246304</v>
      </c>
      <c r="CF276" s="29">
        <f t="shared" si="3702"/>
        <v>1280.7881773399015</v>
      </c>
      <c r="CG276" s="29">
        <f t="shared" si="3703"/>
        <v>0</v>
      </c>
      <c r="CH276" s="29">
        <f t="shared" si="3704"/>
        <v>0</v>
      </c>
      <c r="CI276" s="29">
        <f t="shared" si="3705"/>
        <v>0</v>
      </c>
      <c r="CJ276" s="29">
        <f t="shared" si="3706"/>
        <v>0</v>
      </c>
      <c r="CK276" s="29">
        <f t="shared" si="3707"/>
        <v>0</v>
      </c>
      <c r="CL276" s="29">
        <f t="shared" si="3708"/>
        <v>0</v>
      </c>
      <c r="CM276" s="29">
        <f t="shared" si="3709"/>
        <v>0</v>
      </c>
      <c r="CN276" s="29">
        <f t="shared" si="3710"/>
        <v>0</v>
      </c>
      <c r="CO276" s="29">
        <f t="shared" si="3711"/>
        <v>0</v>
      </c>
      <c r="CP276" s="29">
        <f t="shared" si="3712"/>
        <v>0</v>
      </c>
      <c r="CQ276" s="29">
        <f t="shared" si="3713"/>
        <v>0</v>
      </c>
      <c r="CR276" s="29">
        <f t="shared" si="3939"/>
        <v>0</v>
      </c>
      <c r="CS276" s="29">
        <f t="shared" si="3939"/>
        <v>0</v>
      </c>
      <c r="CT276" s="29">
        <f t="shared" si="3939"/>
        <v>0</v>
      </c>
      <c r="CU276" s="29">
        <f t="shared" si="3939"/>
        <v>0</v>
      </c>
      <c r="CV276" s="29">
        <f t="shared" si="3939"/>
        <v>0</v>
      </c>
      <c r="CW276" s="29">
        <f t="shared" si="3939"/>
        <v>0</v>
      </c>
      <c r="CX276" s="29">
        <f t="shared" si="3938"/>
        <v>0</v>
      </c>
      <c r="CY276" s="29">
        <f t="shared" si="3938"/>
        <v>0</v>
      </c>
      <c r="CZ276" s="29">
        <f t="shared" si="3938"/>
        <v>0</v>
      </c>
      <c r="DA276" s="29">
        <f t="shared" si="3938"/>
        <v>0</v>
      </c>
      <c r="DB276" s="29">
        <f t="shared" si="3938"/>
        <v>0</v>
      </c>
      <c r="DC276" s="29">
        <f t="shared" si="3938"/>
        <v>0</v>
      </c>
      <c r="DD276" s="29">
        <f t="shared" si="3938"/>
        <v>0</v>
      </c>
      <c r="DE276" s="29">
        <f t="shared" si="3714"/>
        <v>0</v>
      </c>
      <c r="DF276" s="29">
        <f t="shared" si="3715"/>
        <v>0</v>
      </c>
      <c r="DG276" s="29">
        <f t="shared" si="3716"/>
        <v>0</v>
      </c>
      <c r="DH276" s="29">
        <f t="shared" si="3717"/>
        <v>0</v>
      </c>
      <c r="DI276" s="29">
        <f t="shared" si="3718"/>
        <v>0</v>
      </c>
      <c r="DJ276" s="29">
        <f t="shared" si="3719"/>
        <v>0</v>
      </c>
      <c r="DK276" s="29">
        <f t="shared" si="3719"/>
        <v>0</v>
      </c>
      <c r="DL276" s="29">
        <f t="shared" si="3719"/>
        <v>0</v>
      </c>
      <c r="DM276" s="29">
        <f t="shared" si="3719"/>
        <v>0</v>
      </c>
      <c r="DN276" s="29">
        <f t="shared" si="3864"/>
        <v>0</v>
      </c>
      <c r="DO276" s="29">
        <f t="shared" si="3864"/>
        <v>0</v>
      </c>
      <c r="DP276" s="29">
        <f t="shared" si="3864"/>
        <v>0</v>
      </c>
      <c r="DQ276" s="105">
        <f t="shared" si="3720"/>
        <v>0</v>
      </c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>
        <v>60000</v>
      </c>
      <c r="EF276" s="51">
        <v>60000</v>
      </c>
      <c r="EG276" s="51">
        <v>60000</v>
      </c>
      <c r="EH276" s="51">
        <v>60000</v>
      </c>
      <c r="EI276" s="51">
        <v>0</v>
      </c>
      <c r="EJ276" s="51">
        <v>0</v>
      </c>
      <c r="EK276" s="51">
        <v>0</v>
      </c>
      <c r="EL276" s="51">
        <v>0</v>
      </c>
      <c r="EM276" s="51">
        <v>0</v>
      </c>
      <c r="EN276" s="51">
        <v>0</v>
      </c>
      <c r="EO276" s="51">
        <v>0</v>
      </c>
      <c r="EP276" s="25">
        <v>0</v>
      </c>
      <c r="EQ276" s="25">
        <v>0</v>
      </c>
      <c r="ER276" s="25">
        <v>0</v>
      </c>
      <c r="ES276" s="25">
        <v>0</v>
      </c>
      <c r="ET276" s="25">
        <v>0</v>
      </c>
      <c r="EU276" s="25">
        <v>0</v>
      </c>
      <c r="EV276" s="25">
        <v>0</v>
      </c>
      <c r="EW276" s="25">
        <v>0</v>
      </c>
      <c r="EX276" s="25">
        <v>0</v>
      </c>
      <c r="EY276" s="25">
        <v>0</v>
      </c>
      <c r="EZ276" s="25">
        <v>0</v>
      </c>
      <c r="FA276" s="25">
        <v>0</v>
      </c>
      <c r="FB276" s="25">
        <v>0</v>
      </c>
      <c r="FC276" s="25">
        <v>0</v>
      </c>
      <c r="FD276" s="25">
        <v>0</v>
      </c>
      <c r="FE276" s="25">
        <v>0</v>
      </c>
      <c r="FF276" s="25">
        <v>0</v>
      </c>
      <c r="FG276" s="25">
        <v>0</v>
      </c>
      <c r="FH276" s="25">
        <v>0</v>
      </c>
      <c r="FI276" s="25">
        <v>0</v>
      </c>
      <c r="FJ276" s="25">
        <v>0</v>
      </c>
      <c r="FK276" s="25">
        <v>0</v>
      </c>
      <c r="FL276" s="25">
        <v>0</v>
      </c>
      <c r="FM276" s="25">
        <v>0</v>
      </c>
      <c r="FN276" s="25">
        <v>0</v>
      </c>
      <c r="FO276" s="25">
        <v>0</v>
      </c>
      <c r="FP276" s="25">
        <v>0</v>
      </c>
      <c r="FQ276" s="75">
        <v>0</v>
      </c>
      <c r="FR276" s="28">
        <f t="shared" si="3969"/>
        <v>0</v>
      </c>
      <c r="FS276" s="51">
        <v>0</v>
      </c>
      <c r="FT276" s="51">
        <v>0</v>
      </c>
      <c r="FU276" s="51">
        <v>0</v>
      </c>
      <c r="FV276" s="51">
        <v>0</v>
      </c>
      <c r="FW276" s="51">
        <v>0</v>
      </c>
      <c r="FX276" s="51">
        <v>0</v>
      </c>
      <c r="FY276" s="51">
        <v>0</v>
      </c>
      <c r="FZ276" s="51">
        <v>0</v>
      </c>
      <c r="GA276" s="51">
        <v>0</v>
      </c>
      <c r="GB276" s="51">
        <v>0</v>
      </c>
      <c r="GC276" s="51">
        <v>0</v>
      </c>
      <c r="GD276" s="51">
        <v>0</v>
      </c>
      <c r="GE276" s="51">
        <v>0</v>
      </c>
      <c r="GF276" s="51">
        <v>0</v>
      </c>
      <c r="GG276" s="51">
        <v>0</v>
      </c>
      <c r="GH276" s="51">
        <v>0</v>
      </c>
      <c r="GI276" s="51">
        <v>0</v>
      </c>
      <c r="GJ276" s="51">
        <v>0</v>
      </c>
      <c r="GK276" s="51">
        <v>0</v>
      </c>
      <c r="GL276" s="51">
        <v>0</v>
      </c>
      <c r="GM276" s="51">
        <v>0</v>
      </c>
      <c r="GN276" s="51">
        <v>0</v>
      </c>
      <c r="GO276" s="51">
        <v>0</v>
      </c>
      <c r="GP276" s="51">
        <v>0</v>
      </c>
      <c r="GQ276" s="25">
        <v>0</v>
      </c>
      <c r="GR276" s="25">
        <v>0</v>
      </c>
      <c r="GS276" s="25">
        <v>0</v>
      </c>
      <c r="GT276" s="25">
        <v>0</v>
      </c>
      <c r="GU276" s="25">
        <v>0</v>
      </c>
      <c r="GV276" s="25">
        <v>0</v>
      </c>
      <c r="GW276" s="25">
        <v>0</v>
      </c>
      <c r="GX276" s="25">
        <v>0</v>
      </c>
      <c r="GY276" s="25">
        <v>0</v>
      </c>
      <c r="GZ276" s="25">
        <v>0</v>
      </c>
      <c r="HA276" s="25">
        <v>0</v>
      </c>
      <c r="HB276" s="25">
        <v>0</v>
      </c>
      <c r="HC276" s="75">
        <v>0</v>
      </c>
      <c r="HD276" s="75">
        <v>0</v>
      </c>
      <c r="HE276" s="75">
        <v>0</v>
      </c>
      <c r="HF276" s="75">
        <v>0</v>
      </c>
      <c r="HG276" s="75">
        <v>0</v>
      </c>
      <c r="HH276" s="75">
        <v>0</v>
      </c>
      <c r="HI276" s="75">
        <v>0</v>
      </c>
      <c r="HJ276" s="75">
        <v>0</v>
      </c>
      <c r="HK276" s="75">
        <v>0</v>
      </c>
      <c r="HL276" s="75">
        <v>0</v>
      </c>
      <c r="HM276" s="75">
        <v>0</v>
      </c>
      <c r="HN276" s="75">
        <v>0</v>
      </c>
      <c r="HO276" s="75">
        <v>0</v>
      </c>
      <c r="HP276" s="75">
        <v>0</v>
      </c>
      <c r="HQ276" s="75">
        <v>0</v>
      </c>
      <c r="HR276" s="75">
        <v>0</v>
      </c>
      <c r="HS276" s="51">
        <f t="shared" si="3723"/>
        <v>0</v>
      </c>
      <c r="HT276" s="51">
        <f t="shared" si="3724"/>
        <v>0</v>
      </c>
      <c r="HU276" s="51">
        <f t="shared" si="3725"/>
        <v>0</v>
      </c>
      <c r="HV276" s="51">
        <f t="shared" si="3726"/>
        <v>0</v>
      </c>
      <c r="HW276" s="51">
        <f t="shared" si="3727"/>
        <v>0</v>
      </c>
      <c r="HX276" s="51">
        <f t="shared" si="3728"/>
        <v>0</v>
      </c>
      <c r="HY276" s="51">
        <f t="shared" si="3729"/>
        <v>0</v>
      </c>
      <c r="HZ276" s="51">
        <f t="shared" si="3730"/>
        <v>0</v>
      </c>
      <c r="IA276" s="51">
        <f t="shared" si="3731"/>
        <v>0</v>
      </c>
      <c r="IB276" s="51">
        <f t="shared" si="3732"/>
        <v>0</v>
      </c>
      <c r="IC276" s="51">
        <f t="shared" si="3733"/>
        <v>0</v>
      </c>
      <c r="ID276" s="51">
        <f t="shared" si="3734"/>
        <v>0</v>
      </c>
      <c r="IE276" s="51">
        <f t="shared" si="3735"/>
        <v>0</v>
      </c>
      <c r="IF276" s="51">
        <f t="shared" si="3736"/>
        <v>60000</v>
      </c>
      <c r="IG276" s="51">
        <f t="shared" si="3737"/>
        <v>60000</v>
      </c>
      <c r="IH276" s="51">
        <f t="shared" si="3738"/>
        <v>60000</v>
      </c>
      <c r="II276" s="51">
        <f t="shared" si="3739"/>
        <v>60000</v>
      </c>
      <c r="IJ276" s="51">
        <f t="shared" si="3740"/>
        <v>0</v>
      </c>
      <c r="IK276" s="51">
        <f t="shared" si="3741"/>
        <v>0</v>
      </c>
      <c r="IL276" s="51">
        <f t="shared" si="3742"/>
        <v>0</v>
      </c>
      <c r="IM276" s="51">
        <f t="shared" si="3743"/>
        <v>0</v>
      </c>
      <c r="IN276" s="51">
        <f t="shared" si="3744"/>
        <v>0</v>
      </c>
      <c r="IO276" s="51">
        <f t="shared" si="3745"/>
        <v>0</v>
      </c>
      <c r="IP276" s="51">
        <f t="shared" si="3746"/>
        <v>0</v>
      </c>
      <c r="IQ276" s="51">
        <f t="shared" si="3865"/>
        <v>0</v>
      </c>
      <c r="IR276" s="51">
        <f t="shared" si="3866"/>
        <v>0</v>
      </c>
      <c r="IS276" s="51">
        <f t="shared" si="3747"/>
        <v>0</v>
      </c>
      <c r="IT276" s="51">
        <f t="shared" si="3748"/>
        <v>0</v>
      </c>
      <c r="IU276" s="51">
        <f t="shared" si="3721"/>
        <v>0</v>
      </c>
      <c r="IV276" s="51">
        <f t="shared" si="3722"/>
        <v>0</v>
      </c>
      <c r="IW276" s="51">
        <f t="shared" si="3976"/>
        <v>0</v>
      </c>
      <c r="IX276" s="25">
        <f t="shared" si="3623"/>
        <v>0</v>
      </c>
      <c r="IY276" s="25">
        <f t="shared" si="4315"/>
        <v>0</v>
      </c>
      <c r="IZ276" s="25">
        <f t="shared" si="4316"/>
        <v>0</v>
      </c>
      <c r="JA276" s="25">
        <f t="shared" si="3753"/>
        <v>0</v>
      </c>
      <c r="JB276" s="25">
        <f t="shared" si="4410"/>
        <v>0</v>
      </c>
      <c r="JC276" s="25">
        <f t="shared" si="4411"/>
        <v>0</v>
      </c>
      <c r="JD276" s="25">
        <f t="shared" si="4243"/>
        <v>0</v>
      </c>
      <c r="JE276" s="25">
        <f t="shared" si="4244"/>
        <v>0</v>
      </c>
      <c r="JF276" s="25">
        <f t="shared" si="3756"/>
        <v>0</v>
      </c>
      <c r="JG276" s="25">
        <f t="shared" si="3757"/>
        <v>0</v>
      </c>
      <c r="JH276" s="25">
        <f t="shared" si="3754"/>
        <v>0</v>
      </c>
      <c r="JI276" s="25">
        <f t="shared" si="3755"/>
        <v>0</v>
      </c>
      <c r="JJ276" s="25">
        <f t="shared" si="3966"/>
        <v>0</v>
      </c>
      <c r="JK276" s="25">
        <f t="shared" si="3967"/>
        <v>0</v>
      </c>
      <c r="JL276" s="25">
        <f t="shared" si="4245"/>
        <v>0</v>
      </c>
      <c r="JM276" s="25">
        <f t="shared" si="4246"/>
        <v>0</v>
      </c>
      <c r="JN276" s="25">
        <f t="shared" si="3459"/>
        <v>0</v>
      </c>
      <c r="JO276" s="25">
        <f t="shared" si="3460"/>
        <v>0</v>
      </c>
      <c r="JP276" s="25">
        <f t="shared" si="3823"/>
        <v>0</v>
      </c>
      <c r="JQ276" s="25">
        <f t="shared" si="3824"/>
        <v>0</v>
      </c>
      <c r="JR276" s="25">
        <f t="shared" si="3825"/>
        <v>0</v>
      </c>
      <c r="JS276" s="28">
        <f t="shared" si="3970"/>
        <v>0</v>
      </c>
      <c r="JT276" s="30">
        <f t="shared" si="3587"/>
        <v>0</v>
      </c>
      <c r="JU276" s="30">
        <f t="shared" si="3588"/>
        <v>0</v>
      </c>
      <c r="JV276" s="30">
        <f t="shared" si="3589"/>
        <v>0</v>
      </c>
      <c r="JW276" s="30">
        <f t="shared" si="3590"/>
        <v>0</v>
      </c>
      <c r="JX276" s="30">
        <f t="shared" si="3591"/>
        <v>0</v>
      </c>
      <c r="JY276" s="30">
        <f t="shared" si="3592"/>
        <v>0</v>
      </c>
      <c r="JZ276" s="30">
        <f t="shared" si="3593"/>
        <v>0</v>
      </c>
      <c r="KA276" s="30">
        <f t="shared" si="3594"/>
        <v>0</v>
      </c>
      <c r="KB276" s="30">
        <f t="shared" si="3595"/>
        <v>0</v>
      </c>
      <c r="KC276" s="30">
        <f t="shared" si="3596"/>
        <v>0</v>
      </c>
      <c r="KD276" s="30">
        <f t="shared" si="3597"/>
        <v>0</v>
      </c>
      <c r="KE276" s="30">
        <f t="shared" si="3598"/>
        <v>0</v>
      </c>
      <c r="KF276" s="30">
        <f t="shared" si="3599"/>
        <v>0</v>
      </c>
      <c r="KG276" s="30">
        <f t="shared" si="3600"/>
        <v>176.99115044247787</v>
      </c>
      <c r="KH276" s="30">
        <f t="shared" si="3601"/>
        <v>176.99115044247787</v>
      </c>
      <c r="KI276" s="30">
        <f t="shared" si="3602"/>
        <v>176.99115044247787</v>
      </c>
      <c r="KJ276" s="30">
        <f t="shared" si="3603"/>
        <v>176.99115044247787</v>
      </c>
      <c r="KK276" s="30">
        <f t="shared" si="3604"/>
        <v>0</v>
      </c>
      <c r="KL276" s="30">
        <f t="shared" si="3605"/>
        <v>0</v>
      </c>
      <c r="KM276" s="30">
        <f t="shared" si="3606"/>
        <v>0</v>
      </c>
      <c r="KN276" s="30">
        <f t="shared" si="3607"/>
        <v>0</v>
      </c>
      <c r="KO276" s="30">
        <f t="shared" si="3608"/>
        <v>0</v>
      </c>
      <c r="KP276" s="30">
        <f t="shared" si="3609"/>
        <v>0</v>
      </c>
      <c r="KQ276" s="30">
        <f t="shared" si="3610"/>
        <v>0</v>
      </c>
      <c r="KR276" s="30">
        <f t="shared" si="3611"/>
        <v>0</v>
      </c>
      <c r="KS276" s="30">
        <f t="shared" si="3612"/>
        <v>0</v>
      </c>
      <c r="KT276" s="30">
        <f t="shared" si="3613"/>
        <v>0</v>
      </c>
      <c r="KU276" s="30">
        <f t="shared" si="3614"/>
        <v>0</v>
      </c>
      <c r="KV276" s="30">
        <f t="shared" si="3615"/>
        <v>0</v>
      </c>
      <c r="KW276" s="30">
        <f t="shared" si="3616"/>
        <v>0</v>
      </c>
      <c r="KX276" s="30">
        <f t="shared" si="3617"/>
        <v>0</v>
      </c>
      <c r="KY276" s="30">
        <f t="shared" si="3618"/>
        <v>0</v>
      </c>
      <c r="KZ276" s="30">
        <f t="shared" si="3619"/>
        <v>0</v>
      </c>
      <c r="LA276" s="30">
        <f t="shared" si="3620"/>
        <v>0</v>
      </c>
      <c r="LB276" s="30">
        <f t="shared" si="3620"/>
        <v>0</v>
      </c>
      <c r="LC276" s="30">
        <f t="shared" si="3620"/>
        <v>0</v>
      </c>
      <c r="LD276" s="30">
        <f t="shared" si="3620"/>
        <v>0</v>
      </c>
      <c r="LE276" s="30">
        <f t="shared" si="3749"/>
        <v>0</v>
      </c>
      <c r="LF276" s="30">
        <f t="shared" si="3749"/>
        <v>0</v>
      </c>
      <c r="LG276" s="30">
        <f t="shared" si="3749"/>
        <v>0</v>
      </c>
      <c r="LH276" s="30">
        <f t="shared" si="3749"/>
        <v>0</v>
      </c>
      <c r="LI276" s="30">
        <f t="shared" si="3749"/>
        <v>0</v>
      </c>
      <c r="LJ276" s="30">
        <f t="shared" si="3940"/>
        <v>0</v>
      </c>
      <c r="LK276" s="30">
        <f t="shared" si="3940"/>
        <v>0</v>
      </c>
      <c r="LL276" s="30">
        <f t="shared" si="3940"/>
        <v>0</v>
      </c>
      <c r="LM276" s="30">
        <f t="shared" si="3940"/>
        <v>0</v>
      </c>
      <c r="LN276" s="30">
        <f t="shared" si="3940"/>
        <v>0</v>
      </c>
      <c r="LO276" s="30">
        <f t="shared" si="3940"/>
        <v>0</v>
      </c>
      <c r="LP276" s="30">
        <f t="shared" si="3940"/>
        <v>0</v>
      </c>
      <c r="LQ276" s="30">
        <f t="shared" si="3940"/>
        <v>0</v>
      </c>
      <c r="LR276" s="30">
        <f t="shared" si="3941"/>
        <v>0</v>
      </c>
      <c r="LS276" s="30">
        <f t="shared" si="3941"/>
        <v>0</v>
      </c>
      <c r="LT276" s="69">
        <f t="shared" si="3971"/>
        <v>0</v>
      </c>
      <c r="LU276" s="40">
        <f t="shared" si="3972"/>
        <v>0</v>
      </c>
      <c r="LV276" s="40">
        <f t="shared" si="3973"/>
        <v>0</v>
      </c>
    </row>
    <row r="277" spans="1:334" x14ac:dyDescent="0.25">
      <c r="A277" s="21">
        <f t="shared" si="3974"/>
        <v>276</v>
      </c>
      <c r="B277" s="22" t="s">
        <v>150</v>
      </c>
      <c r="C277" s="22" t="s">
        <v>678</v>
      </c>
      <c r="D277" s="22" t="s">
        <v>7</v>
      </c>
      <c r="E277" s="23" t="s">
        <v>976</v>
      </c>
      <c r="F277" s="21" t="s">
        <v>1459</v>
      </c>
      <c r="G277" s="32" t="s">
        <v>1470</v>
      </c>
      <c r="H277" s="24" t="s">
        <v>281</v>
      </c>
      <c r="I277" s="21" t="s">
        <v>196</v>
      </c>
      <c r="J277" s="94">
        <v>42159</v>
      </c>
      <c r="K277" s="94"/>
      <c r="L277" s="21" t="s">
        <v>275</v>
      </c>
      <c r="M277" s="51">
        <v>203</v>
      </c>
      <c r="N277" s="51">
        <v>339</v>
      </c>
      <c r="O277" s="26">
        <v>0.15</v>
      </c>
      <c r="P277" s="52"/>
      <c r="Q277" s="52"/>
      <c r="R277" s="52"/>
      <c r="S277" s="51"/>
      <c r="T277" s="51"/>
      <c r="U277" s="51"/>
      <c r="V277" s="51"/>
      <c r="W277" s="51"/>
      <c r="X277" s="51"/>
      <c r="Y277" s="51">
        <v>0</v>
      </c>
      <c r="Z277" s="51">
        <v>0</v>
      </c>
      <c r="AA277" s="51"/>
      <c r="AB277" s="51"/>
      <c r="AC277" s="51"/>
      <c r="AD277" s="51">
        <v>0</v>
      </c>
      <c r="AE277" s="51">
        <v>0</v>
      </c>
      <c r="AF277" s="51">
        <v>0</v>
      </c>
      <c r="AG277" s="51">
        <v>0</v>
      </c>
      <c r="AH277" s="51">
        <v>0</v>
      </c>
      <c r="AI277" s="51">
        <v>0</v>
      </c>
      <c r="AJ277" s="51">
        <v>0</v>
      </c>
      <c r="AK277" s="51">
        <v>0</v>
      </c>
      <c r="AL277" s="51">
        <v>0</v>
      </c>
      <c r="AM277" s="51">
        <v>0</v>
      </c>
      <c r="AN277" s="51">
        <v>0</v>
      </c>
      <c r="AO277" s="51">
        <v>0</v>
      </c>
      <c r="AP277" s="51">
        <v>508763</v>
      </c>
      <c r="AQ277" s="51">
        <v>1153356</v>
      </c>
      <c r="AR277" s="51">
        <v>636725</v>
      </c>
      <c r="AS277" s="51">
        <v>611880.18999999994</v>
      </c>
      <c r="AT277" s="51">
        <v>845974.52</v>
      </c>
      <c r="AU277" s="25">
        <v>1146113.9423405821</v>
      </c>
      <c r="AV277" s="25">
        <v>1016221.58</v>
      </c>
      <c r="AW277" s="25">
        <v>1084269.44</v>
      </c>
      <c r="AX277" s="25">
        <v>1008038</v>
      </c>
      <c r="AY277" s="25">
        <v>1064054</v>
      </c>
      <c r="AZ277" s="25">
        <v>1201193</v>
      </c>
      <c r="BA277" s="25">
        <v>1298472.3731027043</v>
      </c>
      <c r="BB277" s="25">
        <v>1110741</v>
      </c>
      <c r="BC277" s="25">
        <v>1350713</v>
      </c>
      <c r="BD277" s="75">
        <v>1037543</v>
      </c>
      <c r="BE277" s="75">
        <v>757111</v>
      </c>
      <c r="BF277" s="75">
        <v>1013310.11</v>
      </c>
      <c r="BG277" s="75">
        <v>731646.26</v>
      </c>
      <c r="BH277" s="75">
        <v>828444.31</v>
      </c>
      <c r="BI277" s="75">
        <v>208384.98</v>
      </c>
      <c r="BJ277" s="75">
        <v>132417</v>
      </c>
      <c r="BK277" s="75">
        <v>0</v>
      </c>
      <c r="BL277" s="75">
        <v>0</v>
      </c>
      <c r="BM277" s="75">
        <v>0</v>
      </c>
      <c r="BN277" s="75">
        <v>0</v>
      </c>
      <c r="BO277" s="75">
        <v>0</v>
      </c>
      <c r="BP277" s="28">
        <f t="shared" si="3968"/>
        <v>0</v>
      </c>
      <c r="BQ277" s="29">
        <f t="shared" si="3687"/>
        <v>0</v>
      </c>
      <c r="BR277" s="29">
        <f t="shared" si="3688"/>
        <v>0</v>
      </c>
      <c r="BS277" s="29">
        <f t="shared" si="3689"/>
        <v>0</v>
      </c>
      <c r="BT277" s="29">
        <f t="shared" si="3690"/>
        <v>0</v>
      </c>
      <c r="BU277" s="29">
        <f t="shared" si="3691"/>
        <v>0</v>
      </c>
      <c r="BV277" s="29">
        <f t="shared" si="3692"/>
        <v>0</v>
      </c>
      <c r="BW277" s="29">
        <f t="shared" si="3693"/>
        <v>0</v>
      </c>
      <c r="BX277" s="29">
        <f t="shared" si="3694"/>
        <v>0</v>
      </c>
      <c r="BY277" s="29">
        <f t="shared" si="3695"/>
        <v>0</v>
      </c>
      <c r="BZ277" s="29">
        <f t="shared" si="3696"/>
        <v>0</v>
      </c>
      <c r="CA277" s="29">
        <f t="shared" si="3697"/>
        <v>0</v>
      </c>
      <c r="CB277" s="29">
        <f t="shared" si="3698"/>
        <v>0</v>
      </c>
      <c r="CC277" s="29">
        <f t="shared" si="3699"/>
        <v>0</v>
      </c>
      <c r="CD277" s="29">
        <f t="shared" si="3700"/>
        <v>0</v>
      </c>
      <c r="CE277" s="29">
        <f t="shared" si="3701"/>
        <v>0</v>
      </c>
      <c r="CF277" s="29">
        <f t="shared" si="3702"/>
        <v>0</v>
      </c>
      <c r="CG277" s="29">
        <f t="shared" si="3703"/>
        <v>0</v>
      </c>
      <c r="CH277" s="29">
        <f t="shared" si="3704"/>
        <v>0</v>
      </c>
      <c r="CI277" s="29">
        <f t="shared" si="3705"/>
        <v>0</v>
      </c>
      <c r="CJ277" s="29">
        <f t="shared" si="3706"/>
        <v>0</v>
      </c>
      <c r="CK277" s="29">
        <f t="shared" si="3707"/>
        <v>0</v>
      </c>
      <c r="CL277" s="29">
        <f t="shared" si="3708"/>
        <v>0</v>
      </c>
      <c r="CM277" s="29">
        <f t="shared" si="3709"/>
        <v>0</v>
      </c>
      <c r="CN277" s="29">
        <f t="shared" si="3710"/>
        <v>0</v>
      </c>
      <c r="CO277" s="29">
        <f t="shared" si="3711"/>
        <v>0</v>
      </c>
      <c r="CP277" s="29">
        <f t="shared" si="3712"/>
        <v>0</v>
      </c>
      <c r="CQ277" s="29">
        <f t="shared" si="3713"/>
        <v>2506.2216748768474</v>
      </c>
      <c r="CR277" s="29">
        <f t="shared" si="3939"/>
        <v>5681.5566502463053</v>
      </c>
      <c r="CS277" s="29">
        <f t="shared" si="3939"/>
        <v>3136.576354679803</v>
      </c>
      <c r="CT277" s="29">
        <f t="shared" si="3939"/>
        <v>3014.1881280788175</v>
      </c>
      <c r="CU277" s="29">
        <f t="shared" si="3939"/>
        <v>4167.3621674876849</v>
      </c>
      <c r="CV277" s="29">
        <f t="shared" si="3939"/>
        <v>5645.881489362474</v>
      </c>
      <c r="CW277" s="29">
        <f t="shared" si="3939"/>
        <v>5006.0176354679797</v>
      </c>
      <c r="CX277" s="29">
        <f t="shared" si="3938"/>
        <v>5341.2287684729063</v>
      </c>
      <c r="CY277" s="29">
        <f t="shared" si="3938"/>
        <v>4965.7044334975371</v>
      </c>
      <c r="CZ277" s="29">
        <f t="shared" si="3938"/>
        <v>5241.6453201970444</v>
      </c>
      <c r="DA277" s="29">
        <f t="shared" si="3938"/>
        <v>5917.2068965517237</v>
      </c>
      <c r="DB277" s="29">
        <f t="shared" si="3938"/>
        <v>6396.4156310478047</v>
      </c>
      <c r="DC277" s="29">
        <f t="shared" si="3938"/>
        <v>5471.6305418719212</v>
      </c>
      <c r="DD277" s="29">
        <f t="shared" si="3938"/>
        <v>6653.7586206896549</v>
      </c>
      <c r="DE277" s="29">
        <f t="shared" si="3714"/>
        <v>5111.0492610837437</v>
      </c>
      <c r="DF277" s="29">
        <f t="shared" si="3715"/>
        <v>3729.6108374384235</v>
      </c>
      <c r="DG277" s="29">
        <f t="shared" si="3716"/>
        <v>4991.6754187192118</v>
      </c>
      <c r="DH277" s="29">
        <f t="shared" si="3717"/>
        <v>3604.1687684729063</v>
      </c>
      <c r="DI277" s="29">
        <f t="shared" si="3718"/>
        <v>4081.0064532019705</v>
      </c>
      <c r="DJ277" s="29">
        <f t="shared" si="3719"/>
        <v>1026.5269950738916</v>
      </c>
      <c r="DK277" s="29">
        <f t="shared" si="3719"/>
        <v>652.30049261083741</v>
      </c>
      <c r="DL277" s="29">
        <f t="shared" si="3719"/>
        <v>0</v>
      </c>
      <c r="DM277" s="29">
        <f t="shared" si="3719"/>
        <v>0</v>
      </c>
      <c r="DN277" s="29">
        <f t="shared" si="3864"/>
        <v>0</v>
      </c>
      <c r="DO277" s="29">
        <f t="shared" si="3864"/>
        <v>0</v>
      </c>
      <c r="DP277" s="29">
        <f t="shared" si="3864"/>
        <v>0</v>
      </c>
      <c r="DQ277" s="105">
        <f t="shared" si="3720"/>
        <v>0</v>
      </c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>
        <v>70000</v>
      </c>
      <c r="EQ277" s="51">
        <v>100000</v>
      </c>
      <c r="ER277" s="51">
        <v>100000</v>
      </c>
      <c r="ES277" s="25">
        <v>100000</v>
      </c>
      <c r="ET277" s="25">
        <v>100000</v>
      </c>
      <c r="EU277" s="25">
        <v>100000</v>
      </c>
      <c r="EV277" s="25">
        <v>100000</v>
      </c>
      <c r="EW277" s="25">
        <v>100000</v>
      </c>
      <c r="EX277" s="25">
        <v>100000</v>
      </c>
      <c r="EY277" s="25">
        <v>100000</v>
      </c>
      <c r="EZ277" s="25">
        <v>100000</v>
      </c>
      <c r="FA277" s="25">
        <v>106667</v>
      </c>
      <c r="FB277" s="25">
        <v>110000</v>
      </c>
      <c r="FC277" s="25">
        <v>110000</v>
      </c>
      <c r="FD277" s="25">
        <v>110000</v>
      </c>
      <c r="FE277" s="25">
        <v>110000</v>
      </c>
      <c r="FF277" s="25">
        <v>110000</v>
      </c>
      <c r="FG277" s="25">
        <v>110000</v>
      </c>
      <c r="FH277" s="25">
        <v>110000</v>
      </c>
      <c r="FI277" s="25">
        <v>110000</v>
      </c>
      <c r="FJ277" s="25">
        <v>110000</v>
      </c>
      <c r="FK277" s="25">
        <v>110000</v>
      </c>
      <c r="FL277" s="25">
        <v>0</v>
      </c>
      <c r="FM277" s="25">
        <v>0</v>
      </c>
      <c r="FN277" s="25">
        <v>0</v>
      </c>
      <c r="FO277" s="25">
        <v>0</v>
      </c>
      <c r="FP277" s="25">
        <v>0</v>
      </c>
      <c r="FQ277" s="75">
        <v>0</v>
      </c>
      <c r="FR277" s="28">
        <f t="shared" si="3969"/>
        <v>0</v>
      </c>
      <c r="FS277" s="51">
        <v>0</v>
      </c>
      <c r="FT277" s="25">
        <v>0</v>
      </c>
      <c r="FU277" s="25">
        <v>0</v>
      </c>
      <c r="FV277" s="25">
        <v>0</v>
      </c>
      <c r="FW277" s="25">
        <v>0</v>
      </c>
      <c r="FX277" s="25">
        <v>0</v>
      </c>
      <c r="FY277" s="25">
        <v>0</v>
      </c>
      <c r="FZ277" s="25">
        <v>0</v>
      </c>
      <c r="GA277" s="25">
        <v>0</v>
      </c>
      <c r="GB277" s="25">
        <v>0</v>
      </c>
      <c r="GC277" s="25">
        <v>0</v>
      </c>
      <c r="GD277" s="25">
        <v>0</v>
      </c>
      <c r="GE277" s="25">
        <v>0</v>
      </c>
      <c r="GF277" s="25">
        <v>0</v>
      </c>
      <c r="GG277" s="25">
        <v>0</v>
      </c>
      <c r="GH277" s="25">
        <v>0</v>
      </c>
      <c r="GI277" s="25">
        <v>0</v>
      </c>
      <c r="GJ277" s="25">
        <v>0</v>
      </c>
      <c r="GK277" s="25">
        <v>0</v>
      </c>
      <c r="GL277" s="25">
        <v>0</v>
      </c>
      <c r="GM277" s="25">
        <v>0</v>
      </c>
      <c r="GN277" s="25">
        <v>0</v>
      </c>
      <c r="GO277" s="25">
        <v>0</v>
      </c>
      <c r="GP277" s="25">
        <v>0</v>
      </c>
      <c r="GQ277" s="25">
        <v>0</v>
      </c>
      <c r="GR277" s="25">
        <v>0</v>
      </c>
      <c r="GS277" s="25">
        <v>0</v>
      </c>
      <c r="GT277" s="25">
        <v>73003</v>
      </c>
      <c r="GU277" s="25">
        <v>0</v>
      </c>
      <c r="GV277" s="25">
        <v>0</v>
      </c>
      <c r="GW277" s="25">
        <v>26896</v>
      </c>
      <c r="GX277" s="25">
        <v>53024</v>
      </c>
      <c r="GY277" s="25">
        <v>52433</v>
      </c>
      <c r="GZ277" s="25">
        <v>62640</v>
      </c>
      <c r="HA277" s="25">
        <v>51206</v>
      </c>
      <c r="HB277" s="25">
        <v>52941</v>
      </c>
      <c r="HC277" s="75">
        <v>0</v>
      </c>
      <c r="HD277" s="75">
        <v>0</v>
      </c>
      <c r="HE277" s="75">
        <v>0</v>
      </c>
      <c r="HF277" s="75">
        <v>0</v>
      </c>
      <c r="HG277" s="75">
        <v>0</v>
      </c>
      <c r="HH277" s="75">
        <v>0</v>
      </c>
      <c r="HI277" s="75">
        <v>0</v>
      </c>
      <c r="HJ277" s="75">
        <v>0</v>
      </c>
      <c r="HK277" s="75">
        <v>0</v>
      </c>
      <c r="HL277" s="75">
        <v>0</v>
      </c>
      <c r="HM277" s="75">
        <v>0</v>
      </c>
      <c r="HN277" s="75">
        <v>0</v>
      </c>
      <c r="HO277" s="75">
        <v>0</v>
      </c>
      <c r="HP277" s="75">
        <v>0</v>
      </c>
      <c r="HQ277" s="75">
        <v>0</v>
      </c>
      <c r="HR277" s="75">
        <v>0</v>
      </c>
      <c r="HS277" s="51">
        <f t="shared" ref="HS277" si="4412">+DR277+FS277</f>
        <v>0</v>
      </c>
      <c r="HT277" s="51">
        <f t="shared" ref="HT277" si="4413">+DS277+FT277</f>
        <v>0</v>
      </c>
      <c r="HU277" s="51">
        <f t="shared" ref="HU277" si="4414">+DT277+FU277</f>
        <v>0</v>
      </c>
      <c r="HV277" s="51">
        <f t="shared" ref="HV277" si="4415">+DU277+FV277</f>
        <v>0</v>
      </c>
      <c r="HW277" s="51">
        <f t="shared" ref="HW277" si="4416">+DV277+FW277</f>
        <v>0</v>
      </c>
      <c r="HX277" s="51">
        <f t="shared" ref="HX277" si="4417">+DW277+FX277</f>
        <v>0</v>
      </c>
      <c r="HY277" s="51">
        <f t="shared" ref="HY277" si="4418">+DX277+FY277</f>
        <v>0</v>
      </c>
      <c r="HZ277" s="51">
        <f t="shared" ref="HZ277" si="4419">+DY277+FZ277</f>
        <v>0</v>
      </c>
      <c r="IA277" s="51">
        <f t="shared" ref="IA277" si="4420">+DZ277+GA277</f>
        <v>0</v>
      </c>
      <c r="IB277" s="51">
        <f t="shared" ref="IB277" si="4421">+EA277+GB277</f>
        <v>0</v>
      </c>
      <c r="IC277" s="51">
        <f t="shared" ref="IC277" si="4422">+EB277+GC277</f>
        <v>0</v>
      </c>
      <c r="ID277" s="51">
        <f t="shared" ref="ID277" si="4423">+EC277+GD277</f>
        <v>0</v>
      </c>
      <c r="IE277" s="51">
        <f t="shared" ref="IE277" si="4424">+ED277+GE277</f>
        <v>0</v>
      </c>
      <c r="IF277" s="51">
        <f t="shared" ref="IF277" si="4425">+EE277+GF277</f>
        <v>0</v>
      </c>
      <c r="IG277" s="51">
        <f t="shared" ref="IG277" si="4426">+EF277+GG277</f>
        <v>0</v>
      </c>
      <c r="IH277" s="51">
        <f t="shared" ref="IH277" si="4427">+EG277+GH277</f>
        <v>0</v>
      </c>
      <c r="II277" s="51">
        <f t="shared" ref="II277" si="4428">+EH277+GI277</f>
        <v>0</v>
      </c>
      <c r="IJ277" s="51">
        <f t="shared" ref="IJ277" si="4429">+EI277+GJ277</f>
        <v>0</v>
      </c>
      <c r="IK277" s="51">
        <f t="shared" ref="IK277" si="4430">+EJ277+GK277</f>
        <v>0</v>
      </c>
      <c r="IL277" s="51">
        <f t="shared" ref="IL277" si="4431">+EK277+GL277</f>
        <v>0</v>
      </c>
      <c r="IM277" s="51">
        <f t="shared" ref="IM277" si="4432">+EL277+GM277</f>
        <v>0</v>
      </c>
      <c r="IN277" s="51">
        <f t="shared" ref="IN277" si="4433">+EM277+GN277</f>
        <v>0</v>
      </c>
      <c r="IO277" s="51">
        <f t="shared" ref="IO277" si="4434">+EN277+GO277</f>
        <v>0</v>
      </c>
      <c r="IP277" s="51">
        <f t="shared" ref="IP277" si="4435">+EO277+GP277</f>
        <v>0</v>
      </c>
      <c r="IQ277" s="51">
        <f t="shared" si="3865"/>
        <v>70000</v>
      </c>
      <c r="IR277" s="51">
        <f t="shared" si="3866"/>
        <v>100000</v>
      </c>
      <c r="IS277" s="51">
        <f t="shared" ref="IS277:IS315" si="4436">+ER277+GS277</f>
        <v>100000</v>
      </c>
      <c r="IT277" s="51">
        <f t="shared" ref="IT277:IT315" si="4437">+ES277+GT277</f>
        <v>173003</v>
      </c>
      <c r="IU277" s="51">
        <f t="shared" si="3721"/>
        <v>100000</v>
      </c>
      <c r="IV277" s="51">
        <f t="shared" si="3722"/>
        <v>100000</v>
      </c>
      <c r="IW277" s="51">
        <f t="shared" si="3976"/>
        <v>126896</v>
      </c>
      <c r="IX277" s="25">
        <f t="shared" si="3623"/>
        <v>153024</v>
      </c>
      <c r="IY277" s="25">
        <f t="shared" si="4315"/>
        <v>152433</v>
      </c>
      <c r="IZ277" s="25">
        <f t="shared" si="4316"/>
        <v>162640</v>
      </c>
      <c r="JA277" s="25">
        <f t="shared" si="3753"/>
        <v>151206</v>
      </c>
      <c r="JB277" s="25">
        <f t="shared" si="4410"/>
        <v>159608</v>
      </c>
      <c r="JC277" s="25">
        <f t="shared" si="4411"/>
        <v>110000</v>
      </c>
      <c r="JD277" s="25">
        <f t="shared" si="4243"/>
        <v>110000</v>
      </c>
      <c r="JE277" s="25">
        <f t="shared" si="4244"/>
        <v>110000</v>
      </c>
      <c r="JF277" s="25">
        <f t="shared" si="3756"/>
        <v>110000</v>
      </c>
      <c r="JG277" s="25">
        <f t="shared" si="3757"/>
        <v>110000</v>
      </c>
      <c r="JH277" s="25">
        <f t="shared" si="3754"/>
        <v>110000</v>
      </c>
      <c r="JI277" s="25">
        <f t="shared" si="3755"/>
        <v>110000</v>
      </c>
      <c r="JJ277" s="25">
        <f t="shared" si="3966"/>
        <v>110000</v>
      </c>
      <c r="JK277" s="25">
        <f t="shared" si="3967"/>
        <v>110000</v>
      </c>
      <c r="JL277" s="25">
        <f t="shared" si="4245"/>
        <v>110000</v>
      </c>
      <c r="JM277" s="25">
        <f t="shared" si="4246"/>
        <v>0</v>
      </c>
      <c r="JN277" s="25">
        <f t="shared" si="3459"/>
        <v>0</v>
      </c>
      <c r="JO277" s="25">
        <f t="shared" si="3460"/>
        <v>0</v>
      </c>
      <c r="JP277" s="25">
        <f t="shared" si="3823"/>
        <v>0</v>
      </c>
      <c r="JQ277" s="25">
        <f t="shared" si="3824"/>
        <v>0</v>
      </c>
      <c r="JR277" s="25">
        <f t="shared" si="3825"/>
        <v>0</v>
      </c>
      <c r="JS277" s="28">
        <f t="shared" si="3970"/>
        <v>0</v>
      </c>
      <c r="JT277" s="30">
        <f t="shared" si="3587"/>
        <v>0</v>
      </c>
      <c r="JU277" s="30">
        <f t="shared" si="3588"/>
        <v>0</v>
      </c>
      <c r="JV277" s="30">
        <f t="shared" si="3589"/>
        <v>0</v>
      </c>
      <c r="JW277" s="30">
        <f t="shared" si="3590"/>
        <v>0</v>
      </c>
      <c r="JX277" s="30">
        <f t="shared" si="3591"/>
        <v>0</v>
      </c>
      <c r="JY277" s="30">
        <f t="shared" si="3592"/>
        <v>0</v>
      </c>
      <c r="JZ277" s="30">
        <f t="shared" si="3593"/>
        <v>0</v>
      </c>
      <c r="KA277" s="30">
        <f t="shared" si="3594"/>
        <v>0</v>
      </c>
      <c r="KB277" s="30">
        <f t="shared" si="3595"/>
        <v>0</v>
      </c>
      <c r="KC277" s="30">
        <f t="shared" si="3596"/>
        <v>0</v>
      </c>
      <c r="KD277" s="30">
        <f t="shared" si="3597"/>
        <v>0</v>
      </c>
      <c r="KE277" s="30">
        <f t="shared" si="3598"/>
        <v>0</v>
      </c>
      <c r="KF277" s="30">
        <f t="shared" si="3599"/>
        <v>0</v>
      </c>
      <c r="KG277" s="30">
        <f t="shared" si="3600"/>
        <v>0</v>
      </c>
      <c r="KH277" s="30">
        <f t="shared" si="3601"/>
        <v>0</v>
      </c>
      <c r="KI277" s="30">
        <f t="shared" si="3602"/>
        <v>0</v>
      </c>
      <c r="KJ277" s="30">
        <f t="shared" si="3603"/>
        <v>0</v>
      </c>
      <c r="KK277" s="30">
        <f t="shared" si="3604"/>
        <v>0</v>
      </c>
      <c r="KL277" s="30">
        <f t="shared" si="3605"/>
        <v>0</v>
      </c>
      <c r="KM277" s="30">
        <f t="shared" si="3606"/>
        <v>0</v>
      </c>
      <c r="KN277" s="30">
        <f t="shared" si="3607"/>
        <v>0</v>
      </c>
      <c r="KO277" s="30">
        <f t="shared" si="3608"/>
        <v>0</v>
      </c>
      <c r="KP277" s="30">
        <f t="shared" si="3609"/>
        <v>0</v>
      </c>
      <c r="KQ277" s="30">
        <f t="shared" si="3610"/>
        <v>0</v>
      </c>
      <c r="KR277" s="30">
        <f t="shared" si="3611"/>
        <v>206.4896755162242</v>
      </c>
      <c r="KS277" s="30">
        <f t="shared" si="3612"/>
        <v>294.9852507374631</v>
      </c>
      <c r="KT277" s="30">
        <f t="shared" si="3613"/>
        <v>294.9852507374631</v>
      </c>
      <c r="KU277" s="30">
        <f t="shared" si="3614"/>
        <v>510.33333333333331</v>
      </c>
      <c r="KV277" s="30">
        <f t="shared" si="3615"/>
        <v>294.9852507374631</v>
      </c>
      <c r="KW277" s="30">
        <f t="shared" si="3616"/>
        <v>294.9852507374631</v>
      </c>
      <c r="KX277" s="30">
        <f t="shared" si="3617"/>
        <v>374.32448377581119</v>
      </c>
      <c r="KY277" s="30">
        <f t="shared" si="3618"/>
        <v>451.39823008849555</v>
      </c>
      <c r="KZ277" s="30">
        <f t="shared" si="3619"/>
        <v>449.65486725663715</v>
      </c>
      <c r="LA277" s="30">
        <f t="shared" si="3620"/>
        <v>479.76401179941001</v>
      </c>
      <c r="LB277" s="30">
        <f t="shared" si="3620"/>
        <v>446.0353982300885</v>
      </c>
      <c r="LC277" s="30">
        <f t="shared" si="3620"/>
        <v>470.82005899705013</v>
      </c>
      <c r="LD277" s="30">
        <f t="shared" si="3620"/>
        <v>324.48377581120945</v>
      </c>
      <c r="LE277" s="30">
        <f t="shared" si="3749"/>
        <v>324.48377581120945</v>
      </c>
      <c r="LF277" s="30">
        <f t="shared" si="3749"/>
        <v>324.48377581120945</v>
      </c>
      <c r="LG277" s="30">
        <f t="shared" si="3749"/>
        <v>324.48377581120945</v>
      </c>
      <c r="LH277" s="30">
        <f t="shared" si="3749"/>
        <v>324.48377581120945</v>
      </c>
      <c r="LI277" s="30">
        <f t="shared" si="3749"/>
        <v>324.48377581120945</v>
      </c>
      <c r="LJ277" s="30">
        <f t="shared" si="3940"/>
        <v>324.48377581120945</v>
      </c>
      <c r="LK277" s="30">
        <f t="shared" si="3940"/>
        <v>324.48377581120945</v>
      </c>
      <c r="LL277" s="30">
        <f t="shared" si="3940"/>
        <v>324.48377581120945</v>
      </c>
      <c r="LM277" s="30">
        <f t="shared" si="3940"/>
        <v>324.48377581120945</v>
      </c>
      <c r="LN277" s="30">
        <f t="shared" si="3940"/>
        <v>0</v>
      </c>
      <c r="LO277" s="30">
        <f t="shared" si="3940"/>
        <v>0</v>
      </c>
      <c r="LP277" s="30">
        <f t="shared" si="3940"/>
        <v>0</v>
      </c>
      <c r="LQ277" s="30">
        <f t="shared" si="3940"/>
        <v>0</v>
      </c>
      <c r="LR277" s="30">
        <f t="shared" si="3941"/>
        <v>0</v>
      </c>
      <c r="LS277" s="30">
        <f t="shared" si="3941"/>
        <v>0</v>
      </c>
      <c r="LT277" s="69">
        <f t="shared" si="3971"/>
        <v>0</v>
      </c>
      <c r="LU277" s="40">
        <f t="shared" si="3972"/>
        <v>0</v>
      </c>
      <c r="LV277" s="40">
        <f t="shared" si="3973"/>
        <v>0</v>
      </c>
    </row>
    <row r="278" spans="1:334" x14ac:dyDescent="0.25">
      <c r="A278" s="21">
        <f t="shared" si="3974"/>
        <v>277</v>
      </c>
      <c r="B278" s="22" t="s">
        <v>150</v>
      </c>
      <c r="C278" s="21" t="s">
        <v>679</v>
      </c>
      <c r="D278" s="22" t="s">
        <v>7</v>
      </c>
      <c r="E278" s="23" t="s">
        <v>977</v>
      </c>
      <c r="F278" s="21" t="s">
        <v>1219</v>
      </c>
      <c r="G278" s="23" t="s">
        <v>256</v>
      </c>
      <c r="H278" s="24" t="s">
        <v>295</v>
      </c>
      <c r="I278" s="21" t="s">
        <v>196</v>
      </c>
      <c r="J278" s="94">
        <v>41660</v>
      </c>
      <c r="K278" s="94">
        <v>43347</v>
      </c>
      <c r="L278" s="21" t="s">
        <v>275</v>
      </c>
      <c r="M278" s="51">
        <v>141</v>
      </c>
      <c r="N278" s="51">
        <v>235</v>
      </c>
      <c r="O278" s="26">
        <v>0.1</v>
      </c>
      <c r="P278" s="39">
        <v>0</v>
      </c>
      <c r="Q278" s="39">
        <v>0</v>
      </c>
      <c r="R278" s="39">
        <v>0</v>
      </c>
      <c r="S278" s="39">
        <v>0</v>
      </c>
      <c r="T278" s="39">
        <v>0</v>
      </c>
      <c r="U278" s="39">
        <v>0</v>
      </c>
      <c r="V278" s="39">
        <v>0</v>
      </c>
      <c r="W278" s="39">
        <v>0</v>
      </c>
      <c r="X278" s="51"/>
      <c r="Y278" s="51">
        <v>80000</v>
      </c>
      <c r="Z278" s="51">
        <v>231000</v>
      </c>
      <c r="AA278" s="51">
        <v>189735.53000000006</v>
      </c>
      <c r="AB278" s="51">
        <v>203680.15000000002</v>
      </c>
      <c r="AC278" s="51">
        <v>247541.44000000003</v>
      </c>
      <c r="AD278" s="51">
        <v>245484.36</v>
      </c>
      <c r="AE278" s="51">
        <v>230956.81</v>
      </c>
      <c r="AF278" s="51">
        <v>152748</v>
      </c>
      <c r="AG278" s="51">
        <v>133289</v>
      </c>
      <c r="AH278" s="51">
        <v>170275</v>
      </c>
      <c r="AI278" s="51">
        <v>175511</v>
      </c>
      <c r="AJ278" s="51">
        <v>198926</v>
      </c>
      <c r="AK278" s="51">
        <v>139068</v>
      </c>
      <c r="AL278" s="51">
        <v>109961.27</v>
      </c>
      <c r="AM278" s="51">
        <v>127461.75999999999</v>
      </c>
      <c r="AN278" s="51">
        <v>220440.28</v>
      </c>
      <c r="AO278" s="51">
        <v>158685.76999999999</v>
      </c>
      <c r="AP278" s="51">
        <v>224245.78</v>
      </c>
      <c r="AQ278" s="51">
        <v>179283.08</v>
      </c>
      <c r="AR278" s="51">
        <v>185839.59</v>
      </c>
      <c r="AS278" s="51">
        <v>197820.25</v>
      </c>
      <c r="AT278" s="51">
        <v>275190</v>
      </c>
      <c r="AU278" s="25">
        <v>382619</v>
      </c>
      <c r="AV278" s="25">
        <v>185488</v>
      </c>
      <c r="AW278" s="25">
        <v>194599.66</v>
      </c>
      <c r="AX278" s="25">
        <v>253513.79279999997</v>
      </c>
      <c r="AY278" s="25">
        <v>262903.19253333332</v>
      </c>
      <c r="AZ278" s="25">
        <v>210924.15</v>
      </c>
      <c r="BA278" s="25">
        <v>306820</v>
      </c>
      <c r="BB278" s="25">
        <v>182973.92</v>
      </c>
      <c r="BC278" s="25">
        <v>188064.37</v>
      </c>
      <c r="BD278" s="75">
        <v>178221.49</v>
      </c>
      <c r="BE278" s="75">
        <v>159567</v>
      </c>
      <c r="BF278" s="75">
        <v>246981</v>
      </c>
      <c r="BG278" s="75">
        <v>169795.42</v>
      </c>
      <c r="BH278" s="75">
        <v>124504</v>
      </c>
      <c r="BI278" s="75">
        <v>111396.05</v>
      </c>
      <c r="BJ278" s="75">
        <v>199507</v>
      </c>
      <c r="BK278" s="75">
        <v>245631</v>
      </c>
      <c r="BL278" s="75">
        <v>176522.01</v>
      </c>
      <c r="BM278" s="75">
        <v>180779.46</v>
      </c>
      <c r="BN278" s="75">
        <v>95738</v>
      </c>
      <c r="BO278" s="75">
        <v>249612.12</v>
      </c>
      <c r="BP278" s="28">
        <f t="shared" si="3968"/>
        <v>175662.89749999999</v>
      </c>
      <c r="BQ278" s="29">
        <f t="shared" si="3687"/>
        <v>0</v>
      </c>
      <c r="BR278" s="29">
        <f t="shared" si="3688"/>
        <v>0</v>
      </c>
      <c r="BS278" s="29">
        <f t="shared" si="3689"/>
        <v>0</v>
      </c>
      <c r="BT278" s="29">
        <f t="shared" si="3690"/>
        <v>0</v>
      </c>
      <c r="BU278" s="29">
        <f t="shared" si="3691"/>
        <v>0</v>
      </c>
      <c r="BV278" s="29">
        <f t="shared" si="3692"/>
        <v>0</v>
      </c>
      <c r="BW278" s="29">
        <f t="shared" si="3693"/>
        <v>0</v>
      </c>
      <c r="BX278" s="29">
        <f t="shared" si="3694"/>
        <v>0</v>
      </c>
      <c r="BY278" s="29">
        <f t="shared" si="3695"/>
        <v>0</v>
      </c>
      <c r="BZ278" s="29">
        <f t="shared" si="3696"/>
        <v>567.3758865248227</v>
      </c>
      <c r="CA278" s="29">
        <f t="shared" si="3697"/>
        <v>1638.2978723404256</v>
      </c>
      <c r="CB278" s="29">
        <f t="shared" si="3698"/>
        <v>1345.642056737589</v>
      </c>
      <c r="CC278" s="29">
        <f t="shared" si="3699"/>
        <v>1444.5400709219859</v>
      </c>
      <c r="CD278" s="29">
        <f t="shared" si="3700"/>
        <v>1755.6130496453902</v>
      </c>
      <c r="CE278" s="29">
        <f t="shared" si="3701"/>
        <v>1741.023829787234</v>
      </c>
      <c r="CF278" s="29">
        <f t="shared" si="3702"/>
        <v>1637.9915602836879</v>
      </c>
      <c r="CG278" s="29">
        <f t="shared" si="3703"/>
        <v>1083.3191489361702</v>
      </c>
      <c r="CH278" s="29">
        <f t="shared" si="3704"/>
        <v>945.3120567375887</v>
      </c>
      <c r="CI278" s="29">
        <f t="shared" si="3705"/>
        <v>1207.6241134751774</v>
      </c>
      <c r="CJ278" s="29">
        <f t="shared" si="3706"/>
        <v>1244.758865248227</v>
      </c>
      <c r="CK278" s="29">
        <f t="shared" si="3707"/>
        <v>1410.822695035461</v>
      </c>
      <c r="CL278" s="29">
        <f t="shared" si="3708"/>
        <v>986.29787234042556</v>
      </c>
      <c r="CM278" s="29">
        <f t="shared" si="3709"/>
        <v>779.8671631205674</v>
      </c>
      <c r="CN278" s="29">
        <f t="shared" si="3710"/>
        <v>903.98411347517731</v>
      </c>
      <c r="CO278" s="29">
        <f t="shared" si="3711"/>
        <v>1563.4062411347518</v>
      </c>
      <c r="CP278" s="29">
        <f t="shared" si="3712"/>
        <v>1125.4309929078013</v>
      </c>
      <c r="CQ278" s="29">
        <f t="shared" si="3713"/>
        <v>1590.3956028368793</v>
      </c>
      <c r="CR278" s="29">
        <f t="shared" si="3939"/>
        <v>1271.5112056737587</v>
      </c>
      <c r="CS278" s="29">
        <f t="shared" si="3939"/>
        <v>1318.0112765957447</v>
      </c>
      <c r="CT278" s="29">
        <f t="shared" si="3939"/>
        <v>1402.9804964539007</v>
      </c>
      <c r="CU278" s="29">
        <f t="shared" si="3939"/>
        <v>1951.7021276595744</v>
      </c>
      <c r="CV278" s="29">
        <f t="shared" si="3939"/>
        <v>2713.6099290780144</v>
      </c>
      <c r="CW278" s="29">
        <f t="shared" si="3939"/>
        <v>1315.5177304964539</v>
      </c>
      <c r="CX278" s="29">
        <f t="shared" si="3938"/>
        <v>1380.1394326241134</v>
      </c>
      <c r="CY278" s="29">
        <f t="shared" si="3938"/>
        <v>1797.9701617021274</v>
      </c>
      <c r="CZ278" s="29">
        <f t="shared" si="3938"/>
        <v>1864.5616491725768</v>
      </c>
      <c r="DA278" s="29">
        <f t="shared" si="3938"/>
        <v>1495.9159574468085</v>
      </c>
      <c r="DB278" s="29">
        <f t="shared" si="3938"/>
        <v>2176.0283687943261</v>
      </c>
      <c r="DC278" s="29">
        <f t="shared" si="3938"/>
        <v>1297.6873758865249</v>
      </c>
      <c r="DD278" s="29">
        <f t="shared" si="3938"/>
        <v>1333.7898581560282</v>
      </c>
      <c r="DE278" s="29">
        <f t="shared" si="3714"/>
        <v>1263.9821985815602</v>
      </c>
      <c r="DF278" s="29">
        <f t="shared" si="3715"/>
        <v>1131.6808510638298</v>
      </c>
      <c r="DG278" s="29">
        <f t="shared" si="3716"/>
        <v>1751.6382978723404</v>
      </c>
      <c r="DH278" s="29">
        <f t="shared" si="3717"/>
        <v>1204.2228368794326</v>
      </c>
      <c r="DI278" s="29">
        <f t="shared" si="3718"/>
        <v>883.00709219858152</v>
      </c>
      <c r="DJ278" s="29">
        <f t="shared" si="3719"/>
        <v>790.04290780141844</v>
      </c>
      <c r="DK278" s="29">
        <f t="shared" si="3719"/>
        <v>1414.9432624113474</v>
      </c>
      <c r="DL278" s="29">
        <f t="shared" si="3719"/>
        <v>1742.063829787234</v>
      </c>
      <c r="DM278" s="29">
        <f t="shared" si="3719"/>
        <v>1251.9291489361703</v>
      </c>
      <c r="DN278" s="29">
        <f t="shared" ref="DN278:DP278" si="4438">+BM278/$M278</f>
        <v>1282.1238297872339</v>
      </c>
      <c r="DO278" s="29">
        <f t="shared" si="4438"/>
        <v>678.99290780141848</v>
      </c>
      <c r="DP278" s="29">
        <f t="shared" si="4438"/>
        <v>1770.2987234042553</v>
      </c>
      <c r="DQ278" s="105">
        <f t="shared" ref="DQ278" si="4439">+BP278/M278</f>
        <v>1245.8361524822694</v>
      </c>
      <c r="DR278" s="51"/>
      <c r="DS278" s="51"/>
      <c r="DT278" s="51"/>
      <c r="DU278" s="51"/>
      <c r="DV278" s="51"/>
      <c r="DW278" s="51"/>
      <c r="DX278" s="51"/>
      <c r="DY278" s="51"/>
      <c r="DZ278" s="51">
        <v>49833</v>
      </c>
      <c r="EA278" s="51">
        <v>50000</v>
      </c>
      <c r="EB278" s="51">
        <v>50000</v>
      </c>
      <c r="EC278" s="51">
        <v>50000</v>
      </c>
      <c r="ED278" s="51">
        <v>50000</v>
      </c>
      <c r="EE278" s="51">
        <v>50000</v>
      </c>
      <c r="EF278" s="51">
        <v>50000</v>
      </c>
      <c r="EG278" s="51">
        <v>50000</v>
      </c>
      <c r="EH278" s="51">
        <v>50000</v>
      </c>
      <c r="EI278" s="51">
        <v>50000</v>
      </c>
      <c r="EJ278" s="51">
        <v>50000</v>
      </c>
      <c r="EK278" s="51">
        <v>50000</v>
      </c>
      <c r="EL278" s="51">
        <v>50000</v>
      </c>
      <c r="EM278" s="51">
        <v>50000</v>
      </c>
      <c r="EN278" s="51">
        <v>50000</v>
      </c>
      <c r="EO278" s="51">
        <v>50000</v>
      </c>
      <c r="EP278" s="51">
        <v>50000</v>
      </c>
      <c r="EQ278" s="51">
        <v>50000</v>
      </c>
      <c r="ER278" s="51">
        <v>50000</v>
      </c>
      <c r="ES278" s="25">
        <v>50000</v>
      </c>
      <c r="ET278" s="25">
        <v>50000</v>
      </c>
      <c r="EU278" s="25">
        <v>50000</v>
      </c>
      <c r="EV278" s="25">
        <v>50000</v>
      </c>
      <c r="EW278" s="25">
        <v>50000</v>
      </c>
      <c r="EX278" s="25">
        <v>50000</v>
      </c>
      <c r="EY278" s="25">
        <v>50000</v>
      </c>
      <c r="EZ278" s="25">
        <v>50000</v>
      </c>
      <c r="FA278" s="25">
        <v>50000</v>
      </c>
      <c r="FB278" s="25">
        <v>50000</v>
      </c>
      <c r="FC278" s="25">
        <v>50000</v>
      </c>
      <c r="FD278" s="25">
        <v>50000</v>
      </c>
      <c r="FE278" s="25">
        <v>50000</v>
      </c>
      <c r="FF278" s="25">
        <v>50000</v>
      </c>
      <c r="FG278" s="25">
        <v>50000</v>
      </c>
      <c r="FH278" s="25">
        <v>50000</v>
      </c>
      <c r="FI278" s="25">
        <v>50000</v>
      </c>
      <c r="FJ278" s="25">
        <v>56750</v>
      </c>
      <c r="FK278" s="25">
        <v>57500</v>
      </c>
      <c r="FL278" s="25">
        <v>57500</v>
      </c>
      <c r="FM278" s="25">
        <v>57500</v>
      </c>
      <c r="FN278" s="25">
        <v>57500</v>
      </c>
      <c r="FO278" s="25">
        <v>57500</v>
      </c>
      <c r="FP278" s="25">
        <v>57500</v>
      </c>
      <c r="FQ278" s="75">
        <v>57500</v>
      </c>
      <c r="FR278" s="28">
        <f t="shared" si="3969"/>
        <v>57500</v>
      </c>
      <c r="FS278" s="51">
        <v>0</v>
      </c>
      <c r="FT278" s="51">
        <v>0</v>
      </c>
      <c r="FU278" s="51">
        <v>0</v>
      </c>
      <c r="FV278" s="51">
        <v>0</v>
      </c>
      <c r="FW278" s="51">
        <v>0</v>
      </c>
      <c r="FX278" s="51">
        <v>0</v>
      </c>
      <c r="FY278" s="51">
        <v>0</v>
      </c>
      <c r="FZ278" s="51">
        <v>0</v>
      </c>
      <c r="GA278" s="51">
        <v>0</v>
      </c>
      <c r="GB278" s="51">
        <v>0</v>
      </c>
      <c r="GC278" s="51">
        <v>0</v>
      </c>
      <c r="GD278" s="51">
        <v>0</v>
      </c>
      <c r="GE278" s="51">
        <v>0</v>
      </c>
      <c r="GF278" s="51">
        <v>0</v>
      </c>
      <c r="GG278" s="51">
        <v>0</v>
      </c>
      <c r="GH278" s="51">
        <v>0</v>
      </c>
      <c r="GI278" s="51">
        <v>0</v>
      </c>
      <c r="GJ278" s="51">
        <v>0</v>
      </c>
      <c r="GK278" s="51">
        <v>0</v>
      </c>
      <c r="GL278" s="51">
        <v>0</v>
      </c>
      <c r="GM278" s="51">
        <v>0</v>
      </c>
      <c r="GN278" s="51">
        <v>0</v>
      </c>
      <c r="GO278" s="51">
        <v>0</v>
      </c>
      <c r="GP278" s="51">
        <v>0</v>
      </c>
      <c r="GQ278" s="25">
        <v>0</v>
      </c>
      <c r="GR278" s="25">
        <v>0</v>
      </c>
      <c r="GS278" s="25">
        <v>0</v>
      </c>
      <c r="GT278" s="25">
        <v>0</v>
      </c>
      <c r="GU278" s="25">
        <v>0</v>
      </c>
      <c r="GV278" s="25">
        <v>0</v>
      </c>
      <c r="GW278" s="25">
        <v>0</v>
      </c>
      <c r="GX278" s="25">
        <v>0</v>
      </c>
      <c r="GY278" s="25">
        <v>0</v>
      </c>
      <c r="GZ278" s="25">
        <v>0</v>
      </c>
      <c r="HA278" s="25">
        <v>0</v>
      </c>
      <c r="HB278" s="25">
        <v>0</v>
      </c>
      <c r="HC278" s="75">
        <v>0</v>
      </c>
      <c r="HD278" s="75">
        <v>0</v>
      </c>
      <c r="HE278" s="75">
        <v>0</v>
      </c>
      <c r="HF278" s="75">
        <v>0</v>
      </c>
      <c r="HG278" s="75">
        <v>0</v>
      </c>
      <c r="HH278" s="75">
        <v>0</v>
      </c>
      <c r="HI278" s="75">
        <v>0</v>
      </c>
      <c r="HJ278" s="75">
        <v>0</v>
      </c>
      <c r="HK278" s="75">
        <v>0</v>
      </c>
      <c r="HL278" s="75">
        <v>0</v>
      </c>
      <c r="HM278" s="75">
        <v>0</v>
      </c>
      <c r="HN278" s="75">
        <v>0</v>
      </c>
      <c r="HO278" s="75">
        <v>0</v>
      </c>
      <c r="HP278" s="75">
        <v>0</v>
      </c>
      <c r="HQ278" s="75">
        <v>0</v>
      </c>
      <c r="HR278" s="75">
        <v>0</v>
      </c>
      <c r="HS278" s="51">
        <f t="shared" si="3723"/>
        <v>0</v>
      </c>
      <c r="HT278" s="51">
        <f t="shared" si="3724"/>
        <v>0</v>
      </c>
      <c r="HU278" s="51">
        <f t="shared" si="3725"/>
        <v>0</v>
      </c>
      <c r="HV278" s="51">
        <f t="shared" si="3726"/>
        <v>0</v>
      </c>
      <c r="HW278" s="51">
        <f t="shared" si="3727"/>
        <v>0</v>
      </c>
      <c r="HX278" s="51">
        <f t="shared" si="3728"/>
        <v>0</v>
      </c>
      <c r="HY278" s="51">
        <f t="shared" si="3729"/>
        <v>0</v>
      </c>
      <c r="HZ278" s="51">
        <f t="shared" si="3730"/>
        <v>0</v>
      </c>
      <c r="IA278" s="51">
        <f t="shared" si="3731"/>
        <v>49833</v>
      </c>
      <c r="IB278" s="51">
        <f t="shared" si="3732"/>
        <v>50000</v>
      </c>
      <c r="IC278" s="51">
        <f t="shared" si="3733"/>
        <v>50000</v>
      </c>
      <c r="ID278" s="51">
        <f t="shared" si="3734"/>
        <v>50000</v>
      </c>
      <c r="IE278" s="51">
        <f t="shared" si="3735"/>
        <v>50000</v>
      </c>
      <c r="IF278" s="51">
        <f t="shared" si="3736"/>
        <v>50000</v>
      </c>
      <c r="IG278" s="51">
        <f t="shared" si="3737"/>
        <v>50000</v>
      </c>
      <c r="IH278" s="51">
        <f t="shared" si="3738"/>
        <v>50000</v>
      </c>
      <c r="II278" s="51">
        <f t="shared" si="3739"/>
        <v>50000</v>
      </c>
      <c r="IJ278" s="51">
        <f t="shared" si="3740"/>
        <v>50000</v>
      </c>
      <c r="IK278" s="51">
        <f t="shared" si="3741"/>
        <v>50000</v>
      </c>
      <c r="IL278" s="51">
        <f t="shared" si="3742"/>
        <v>50000</v>
      </c>
      <c r="IM278" s="51">
        <f t="shared" si="3743"/>
        <v>50000</v>
      </c>
      <c r="IN278" s="51">
        <f t="shared" si="3744"/>
        <v>50000</v>
      </c>
      <c r="IO278" s="51">
        <f t="shared" si="3745"/>
        <v>50000</v>
      </c>
      <c r="IP278" s="51">
        <f t="shared" si="3746"/>
        <v>50000</v>
      </c>
      <c r="IQ278" s="51">
        <f t="shared" si="3865"/>
        <v>50000</v>
      </c>
      <c r="IR278" s="51">
        <f t="shared" si="3866"/>
        <v>50000</v>
      </c>
      <c r="IS278" s="51">
        <f t="shared" si="4436"/>
        <v>50000</v>
      </c>
      <c r="IT278" s="51">
        <f t="shared" si="4437"/>
        <v>50000</v>
      </c>
      <c r="IU278" s="51">
        <f t="shared" si="3721"/>
        <v>50000</v>
      </c>
      <c r="IV278" s="51">
        <f t="shared" si="3722"/>
        <v>50000</v>
      </c>
      <c r="IW278" s="51">
        <f t="shared" si="3976"/>
        <v>50000</v>
      </c>
      <c r="IX278" s="25">
        <f t="shared" si="3623"/>
        <v>50000</v>
      </c>
      <c r="IY278" s="25">
        <f t="shared" si="4315"/>
        <v>50000</v>
      </c>
      <c r="IZ278" s="25">
        <f t="shared" si="4316"/>
        <v>50000</v>
      </c>
      <c r="JA278" s="25">
        <f t="shared" si="3753"/>
        <v>50000</v>
      </c>
      <c r="JB278" s="25">
        <f t="shared" si="4410"/>
        <v>50000</v>
      </c>
      <c r="JC278" s="25">
        <f t="shared" si="4411"/>
        <v>50000</v>
      </c>
      <c r="JD278" s="25">
        <f t="shared" si="4243"/>
        <v>50000</v>
      </c>
      <c r="JE278" s="25">
        <f t="shared" si="4244"/>
        <v>50000</v>
      </c>
      <c r="JF278" s="25">
        <f t="shared" si="3756"/>
        <v>50000</v>
      </c>
      <c r="JG278" s="25">
        <f t="shared" si="3757"/>
        <v>50000</v>
      </c>
      <c r="JH278" s="25">
        <f t="shared" si="3754"/>
        <v>50000</v>
      </c>
      <c r="JI278" s="25">
        <f t="shared" si="3755"/>
        <v>50000</v>
      </c>
      <c r="JJ278" s="25">
        <f t="shared" si="3966"/>
        <v>50000</v>
      </c>
      <c r="JK278" s="25">
        <f t="shared" si="3967"/>
        <v>56750</v>
      </c>
      <c r="JL278" s="25">
        <f t="shared" si="4245"/>
        <v>57500</v>
      </c>
      <c r="JM278" s="25">
        <f t="shared" si="4246"/>
        <v>57500</v>
      </c>
      <c r="JN278" s="25">
        <f t="shared" si="3459"/>
        <v>57500</v>
      </c>
      <c r="JO278" s="25">
        <f t="shared" si="3460"/>
        <v>57500</v>
      </c>
      <c r="JP278" s="25">
        <f t="shared" si="3823"/>
        <v>57500</v>
      </c>
      <c r="JQ278" s="25">
        <f t="shared" si="3824"/>
        <v>57500</v>
      </c>
      <c r="JR278" s="25">
        <f t="shared" si="3825"/>
        <v>57500</v>
      </c>
      <c r="JS278" s="28">
        <f t="shared" si="3970"/>
        <v>57500</v>
      </c>
      <c r="JT278" s="39">
        <f t="shared" si="3587"/>
        <v>0</v>
      </c>
      <c r="JU278" s="39">
        <f t="shared" si="3588"/>
        <v>0</v>
      </c>
      <c r="JV278" s="39">
        <f t="shared" si="3589"/>
        <v>0</v>
      </c>
      <c r="JW278" s="39">
        <f t="shared" si="3590"/>
        <v>0</v>
      </c>
      <c r="JX278" s="39">
        <f t="shared" si="3591"/>
        <v>0</v>
      </c>
      <c r="JY278" s="39">
        <f t="shared" si="3592"/>
        <v>0</v>
      </c>
      <c r="JZ278" s="39">
        <f t="shared" si="3593"/>
        <v>0</v>
      </c>
      <c r="KA278" s="30">
        <f t="shared" si="3594"/>
        <v>0</v>
      </c>
      <c r="KB278" s="30">
        <f t="shared" si="3595"/>
        <v>212.05531914893618</v>
      </c>
      <c r="KC278" s="30">
        <f t="shared" si="3596"/>
        <v>212.7659574468085</v>
      </c>
      <c r="KD278" s="30">
        <f t="shared" si="3597"/>
        <v>212.7659574468085</v>
      </c>
      <c r="KE278" s="30">
        <f t="shared" si="3598"/>
        <v>212.7659574468085</v>
      </c>
      <c r="KF278" s="30">
        <f t="shared" si="3599"/>
        <v>212.7659574468085</v>
      </c>
      <c r="KG278" s="30">
        <f t="shared" si="3600"/>
        <v>212.7659574468085</v>
      </c>
      <c r="KH278" s="30">
        <f t="shared" si="3601"/>
        <v>212.7659574468085</v>
      </c>
      <c r="KI278" s="30">
        <f t="shared" si="3602"/>
        <v>212.7659574468085</v>
      </c>
      <c r="KJ278" s="30">
        <f t="shared" si="3603"/>
        <v>212.7659574468085</v>
      </c>
      <c r="KK278" s="30">
        <f t="shared" si="3604"/>
        <v>212.7659574468085</v>
      </c>
      <c r="KL278" s="30">
        <f t="shared" si="3605"/>
        <v>212.7659574468085</v>
      </c>
      <c r="KM278" s="30">
        <f t="shared" si="3606"/>
        <v>212.7659574468085</v>
      </c>
      <c r="KN278" s="30">
        <f t="shared" si="3607"/>
        <v>212.7659574468085</v>
      </c>
      <c r="KO278" s="30">
        <f t="shared" si="3608"/>
        <v>212.7659574468085</v>
      </c>
      <c r="KP278" s="30">
        <f t="shared" si="3609"/>
        <v>212.7659574468085</v>
      </c>
      <c r="KQ278" s="30">
        <f t="shared" si="3610"/>
        <v>212.7659574468085</v>
      </c>
      <c r="KR278" s="30">
        <f t="shared" si="3611"/>
        <v>212.7659574468085</v>
      </c>
      <c r="KS278" s="30">
        <f t="shared" si="3612"/>
        <v>212.7659574468085</v>
      </c>
      <c r="KT278" s="30">
        <f t="shared" si="3613"/>
        <v>212.7659574468085</v>
      </c>
      <c r="KU278" s="30">
        <f t="shared" si="3614"/>
        <v>212.7659574468085</v>
      </c>
      <c r="KV278" s="30">
        <f t="shared" si="3615"/>
        <v>212.7659574468085</v>
      </c>
      <c r="KW278" s="30">
        <f t="shared" si="3616"/>
        <v>212.7659574468085</v>
      </c>
      <c r="KX278" s="30">
        <f t="shared" si="3617"/>
        <v>212.7659574468085</v>
      </c>
      <c r="KY278" s="30">
        <f t="shared" si="3618"/>
        <v>212.7659574468085</v>
      </c>
      <c r="KZ278" s="30">
        <f t="shared" si="3619"/>
        <v>212.7659574468085</v>
      </c>
      <c r="LA278" s="30">
        <f t="shared" si="3620"/>
        <v>212.7659574468085</v>
      </c>
      <c r="LB278" s="30">
        <f t="shared" si="3620"/>
        <v>212.7659574468085</v>
      </c>
      <c r="LC278" s="30">
        <f t="shared" si="3620"/>
        <v>212.7659574468085</v>
      </c>
      <c r="LD278" s="30">
        <f t="shared" si="3620"/>
        <v>212.7659574468085</v>
      </c>
      <c r="LE278" s="30">
        <f t="shared" si="3749"/>
        <v>212.7659574468085</v>
      </c>
      <c r="LF278" s="30">
        <f t="shared" si="3749"/>
        <v>212.7659574468085</v>
      </c>
      <c r="LG278" s="30">
        <f t="shared" si="3749"/>
        <v>212.7659574468085</v>
      </c>
      <c r="LH278" s="30">
        <f t="shared" si="3749"/>
        <v>212.7659574468085</v>
      </c>
      <c r="LI278" s="30">
        <f t="shared" si="3749"/>
        <v>212.7659574468085</v>
      </c>
      <c r="LJ278" s="30">
        <f t="shared" si="3940"/>
        <v>212.7659574468085</v>
      </c>
      <c r="LK278" s="30">
        <f t="shared" si="3940"/>
        <v>212.7659574468085</v>
      </c>
      <c r="LL278" s="30">
        <f t="shared" si="3940"/>
        <v>241.48936170212767</v>
      </c>
      <c r="LM278" s="30">
        <f t="shared" si="3940"/>
        <v>244.68085106382978</v>
      </c>
      <c r="LN278" s="30">
        <f t="shared" si="3940"/>
        <v>244.68085106382978</v>
      </c>
      <c r="LO278" s="30">
        <f t="shared" si="3940"/>
        <v>244.68085106382978</v>
      </c>
      <c r="LP278" s="30">
        <f t="shared" si="3940"/>
        <v>244.68085106382978</v>
      </c>
      <c r="LQ278" s="30">
        <f t="shared" si="3940"/>
        <v>244.68085106382978</v>
      </c>
      <c r="LR278" s="30">
        <f t="shared" si="3941"/>
        <v>244.68085106382978</v>
      </c>
      <c r="LS278" s="30">
        <f t="shared" si="3941"/>
        <v>244.68085106382978</v>
      </c>
      <c r="LT278" s="69">
        <f t="shared" si="3971"/>
        <v>244.68085106382978</v>
      </c>
      <c r="LU278" s="40">
        <f t="shared" si="3972"/>
        <v>244.68085106382978</v>
      </c>
      <c r="LV278" s="40">
        <f t="shared" si="3973"/>
        <v>0</v>
      </c>
    </row>
    <row r="279" spans="1:334" x14ac:dyDescent="0.25">
      <c r="A279" s="21">
        <f t="shared" si="3974"/>
        <v>278</v>
      </c>
      <c r="B279" s="22" t="s">
        <v>150</v>
      </c>
      <c r="C279" s="21" t="s">
        <v>680</v>
      </c>
      <c r="D279" s="22" t="s">
        <v>17</v>
      </c>
      <c r="E279" s="23" t="s">
        <v>1278</v>
      </c>
      <c r="F279" s="21" t="s">
        <v>1278</v>
      </c>
      <c r="G279" s="32" t="s">
        <v>264</v>
      </c>
      <c r="H279" s="24" t="s">
        <v>1403</v>
      </c>
      <c r="I279" s="21" t="s">
        <v>196</v>
      </c>
      <c r="J279" s="94">
        <v>41634</v>
      </c>
      <c r="K279" s="94"/>
      <c r="L279" s="21" t="s">
        <v>275</v>
      </c>
      <c r="M279" s="51">
        <v>7961</v>
      </c>
      <c r="N279" s="51">
        <v>12859</v>
      </c>
      <c r="O279" s="26">
        <v>0.125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1">
        <v>0</v>
      </c>
      <c r="W279" s="51">
        <v>0</v>
      </c>
      <c r="X279" s="51">
        <v>540000</v>
      </c>
      <c r="Y279" s="51">
        <v>10108122</v>
      </c>
      <c r="Z279" s="51">
        <v>5372783</v>
      </c>
      <c r="AA279" s="51">
        <v>5471581</v>
      </c>
      <c r="AB279" s="51">
        <v>5238299</v>
      </c>
      <c r="AC279" s="51">
        <v>5966001.6399999997</v>
      </c>
      <c r="AD279" s="51">
        <v>4959902</v>
      </c>
      <c r="AE279" s="51">
        <v>5339570.79</v>
      </c>
      <c r="AF279" s="51">
        <v>5212147.9400000004</v>
      </c>
      <c r="AG279" s="51">
        <v>3923694.05</v>
      </c>
      <c r="AH279" s="51">
        <v>4588949</v>
      </c>
      <c r="AI279" s="51">
        <v>5428792.341</v>
      </c>
      <c r="AJ279" s="51">
        <v>4867733.29</v>
      </c>
      <c r="AK279" s="51">
        <v>4364676.55</v>
      </c>
      <c r="AL279" s="51">
        <v>3574472.6639999994</v>
      </c>
      <c r="AM279" s="51">
        <v>3891791.87</v>
      </c>
      <c r="AN279" s="51">
        <v>4623057.6500000004</v>
      </c>
      <c r="AO279" s="51">
        <v>4314493.26</v>
      </c>
      <c r="AP279" s="51">
        <v>3665426.74</v>
      </c>
      <c r="AQ279" s="51">
        <v>4071822.48</v>
      </c>
      <c r="AR279" s="51">
        <v>4945822.67</v>
      </c>
      <c r="AS279" s="51">
        <v>3431548.82</v>
      </c>
      <c r="AT279" s="51">
        <v>4060969.6260000002</v>
      </c>
      <c r="AU279" s="25">
        <v>4468062.4799999995</v>
      </c>
      <c r="AV279" s="25">
        <v>2279433.79</v>
      </c>
      <c r="AW279" s="25">
        <v>3220198.9</v>
      </c>
      <c r="AX279" s="25">
        <v>7754108.3323703995</v>
      </c>
      <c r="AY279" s="25">
        <v>8041297.5298655992</v>
      </c>
      <c r="AZ279" s="25">
        <v>3473878</v>
      </c>
      <c r="BA279" s="25">
        <v>2017168</v>
      </c>
      <c r="BB279" s="25">
        <v>0</v>
      </c>
      <c r="BC279" s="25">
        <v>0</v>
      </c>
      <c r="BD279" s="75">
        <v>0</v>
      </c>
      <c r="BE279" s="75">
        <v>0</v>
      </c>
      <c r="BF279" s="75">
        <v>0</v>
      </c>
      <c r="BG279" s="75">
        <v>0</v>
      </c>
      <c r="BH279" s="75">
        <v>0</v>
      </c>
      <c r="BI279" s="75">
        <v>0</v>
      </c>
      <c r="BJ279" s="75">
        <v>0</v>
      </c>
      <c r="BK279" s="75">
        <v>0</v>
      </c>
      <c r="BL279" s="75">
        <v>0</v>
      </c>
      <c r="BM279" s="75">
        <v>0</v>
      </c>
      <c r="BN279" s="75">
        <v>0</v>
      </c>
      <c r="BO279" s="75">
        <v>0</v>
      </c>
      <c r="BP279" s="28">
        <f t="shared" si="3968"/>
        <v>0</v>
      </c>
      <c r="BQ279" s="29">
        <f t="shared" si="3687"/>
        <v>0</v>
      </c>
      <c r="BR279" s="29">
        <f t="shared" si="3688"/>
        <v>0</v>
      </c>
      <c r="BS279" s="29">
        <f t="shared" si="3689"/>
        <v>0</v>
      </c>
      <c r="BT279" s="29">
        <f t="shared" si="3690"/>
        <v>0</v>
      </c>
      <c r="BU279" s="29">
        <f t="shared" si="3691"/>
        <v>0</v>
      </c>
      <c r="BV279" s="29">
        <f t="shared" si="3692"/>
        <v>0</v>
      </c>
      <c r="BW279" s="29">
        <f t="shared" si="3693"/>
        <v>0</v>
      </c>
      <c r="BX279" s="29">
        <f t="shared" si="3694"/>
        <v>0</v>
      </c>
      <c r="BY279" s="29">
        <f t="shared" si="3695"/>
        <v>67.830674538374581</v>
      </c>
      <c r="BZ279" s="29">
        <f t="shared" si="3696"/>
        <v>1269.7050621781184</v>
      </c>
      <c r="CA279" s="29">
        <f t="shared" si="3697"/>
        <v>674.88795377465146</v>
      </c>
      <c r="CB279" s="29">
        <f t="shared" si="3698"/>
        <v>687.29820374324834</v>
      </c>
      <c r="CC279" s="29">
        <f t="shared" si="3699"/>
        <v>657.99510111794996</v>
      </c>
      <c r="CD279" s="29">
        <f t="shared" si="3700"/>
        <v>749.40354729305363</v>
      </c>
      <c r="CE279" s="29">
        <f t="shared" si="3701"/>
        <v>623.02499685969099</v>
      </c>
      <c r="CF279" s="29">
        <f t="shared" si="3702"/>
        <v>670.71608968722524</v>
      </c>
      <c r="CG279" s="29">
        <f t="shared" si="3703"/>
        <v>654.71020474814725</v>
      </c>
      <c r="CH279" s="29">
        <f t="shared" si="3704"/>
        <v>492.86447054390152</v>
      </c>
      <c r="CI279" s="29">
        <f t="shared" si="3705"/>
        <v>576.42871498555462</v>
      </c>
      <c r="CJ279" s="29">
        <f t="shared" si="3706"/>
        <v>681.92341929405859</v>
      </c>
      <c r="CK279" s="29">
        <f t="shared" si="3707"/>
        <v>611.44746765481727</v>
      </c>
      <c r="CL279" s="29">
        <f t="shared" si="3708"/>
        <v>548.25732320060297</v>
      </c>
      <c r="CM279" s="29">
        <f t="shared" si="3709"/>
        <v>448.99794799648276</v>
      </c>
      <c r="CN279" s="29">
        <f t="shared" si="3710"/>
        <v>488.85716241678182</v>
      </c>
      <c r="CO279" s="29">
        <f t="shared" si="3711"/>
        <v>580.71318301720896</v>
      </c>
      <c r="CP279" s="29">
        <f t="shared" si="3712"/>
        <v>541.95368169827907</v>
      </c>
      <c r="CQ279" s="29">
        <f t="shared" si="3713"/>
        <v>460.42290415776915</v>
      </c>
      <c r="CR279" s="29">
        <f t="shared" si="3939"/>
        <v>511.47123225725409</v>
      </c>
      <c r="CS279" s="29">
        <f t="shared" si="3939"/>
        <v>621.25645898756432</v>
      </c>
      <c r="CT279" s="29">
        <f t="shared" si="3939"/>
        <v>431.04494661474689</v>
      </c>
      <c r="CU279" s="29">
        <f t="shared" si="3939"/>
        <v>510.10797965079763</v>
      </c>
      <c r="CV279" s="29">
        <f t="shared" si="3939"/>
        <v>561.24387388519028</v>
      </c>
      <c r="CW279" s="29">
        <f t="shared" si="3939"/>
        <v>286.3250584097475</v>
      </c>
      <c r="CX279" s="29">
        <f t="shared" si="3938"/>
        <v>404.4967843235774</v>
      </c>
      <c r="CY279" s="29">
        <f t="shared" si="3938"/>
        <v>974.01184931169439</v>
      </c>
      <c r="CZ279" s="29">
        <f t="shared" si="3938"/>
        <v>1010.0863622491646</v>
      </c>
      <c r="DA279" s="29">
        <f t="shared" si="3938"/>
        <v>436.36201482225852</v>
      </c>
      <c r="DB279" s="29">
        <f t="shared" si="3938"/>
        <v>253.38123351337771</v>
      </c>
      <c r="DC279" s="29">
        <f t="shared" si="3938"/>
        <v>0</v>
      </c>
      <c r="DD279" s="29">
        <f t="shared" si="3938"/>
        <v>0</v>
      </c>
      <c r="DE279" s="29">
        <f t="shared" si="3714"/>
        <v>0</v>
      </c>
      <c r="DF279" s="29">
        <f t="shared" si="3715"/>
        <v>0</v>
      </c>
      <c r="DG279" s="29">
        <f t="shared" si="3716"/>
        <v>0</v>
      </c>
      <c r="DH279" s="29">
        <f t="shared" si="3717"/>
        <v>0</v>
      </c>
      <c r="DI279" s="29">
        <f t="shared" si="3718"/>
        <v>0</v>
      </c>
      <c r="DJ279" s="29">
        <f t="shared" si="3719"/>
        <v>0</v>
      </c>
      <c r="DK279" s="29">
        <f t="shared" si="3719"/>
        <v>0</v>
      </c>
      <c r="DL279" s="29">
        <f t="shared" si="3719"/>
        <v>0</v>
      </c>
      <c r="DM279" s="29">
        <f t="shared" si="3719"/>
        <v>0</v>
      </c>
      <c r="DN279" s="29">
        <f t="shared" si="3864"/>
        <v>0</v>
      </c>
      <c r="DO279" s="29">
        <f t="shared" si="3864"/>
        <v>0</v>
      </c>
      <c r="DP279" s="29">
        <f t="shared" si="3864"/>
        <v>0</v>
      </c>
      <c r="DQ279" s="105">
        <f t="shared" si="3720"/>
        <v>0</v>
      </c>
      <c r="DR279" s="51"/>
      <c r="DS279" s="51"/>
      <c r="DT279" s="51"/>
      <c r="DU279" s="51"/>
      <c r="DV279" s="51"/>
      <c r="DW279" s="51"/>
      <c r="DX279" s="51"/>
      <c r="DY279" s="51"/>
      <c r="DZ279" s="51">
        <v>182169</v>
      </c>
      <c r="EA279" s="51">
        <v>771540</v>
      </c>
      <c r="EB279" s="51">
        <v>771540</v>
      </c>
      <c r="EC279" s="51">
        <v>771540</v>
      </c>
      <c r="ED279" s="51">
        <v>771540</v>
      </c>
      <c r="EE279" s="51">
        <v>771540</v>
      </c>
      <c r="EF279" s="51">
        <v>771540</v>
      </c>
      <c r="EG279" s="51">
        <v>771540</v>
      </c>
      <c r="EH279" s="54">
        <v>771540</v>
      </c>
      <c r="EI279" s="54">
        <v>771540</v>
      </c>
      <c r="EJ279" s="54">
        <v>771540</v>
      </c>
      <c r="EK279" s="54">
        <v>771540</v>
      </c>
      <c r="EL279" s="54">
        <v>771540</v>
      </c>
      <c r="EM279" s="54">
        <v>1157310</v>
      </c>
      <c r="EN279" s="54">
        <v>1157310</v>
      </c>
      <c r="EO279" s="54">
        <v>1157310</v>
      </c>
      <c r="EP279" s="54">
        <v>1157310</v>
      </c>
      <c r="EQ279" s="54">
        <v>1157310</v>
      </c>
      <c r="ER279" s="54">
        <v>1157310</v>
      </c>
      <c r="ES279" s="54">
        <v>1157310</v>
      </c>
      <c r="ET279" s="54">
        <v>1157310</v>
      </c>
      <c r="EU279" s="54">
        <v>1157310</v>
      </c>
      <c r="EV279" s="54">
        <v>1157310</v>
      </c>
      <c r="EW279" s="54">
        <v>1157310</v>
      </c>
      <c r="EX279" s="54">
        <v>1157310</v>
      </c>
      <c r="EY279" s="25">
        <v>0</v>
      </c>
      <c r="EZ279" s="25">
        <v>0</v>
      </c>
      <c r="FA279" s="25">
        <v>0</v>
      </c>
      <c r="FB279" s="25">
        <v>0</v>
      </c>
      <c r="FC279" s="25">
        <v>0</v>
      </c>
      <c r="FD279" s="25">
        <v>0</v>
      </c>
      <c r="FE279" s="25">
        <v>0</v>
      </c>
      <c r="FF279" s="25">
        <v>0</v>
      </c>
      <c r="FG279" s="25">
        <v>0</v>
      </c>
      <c r="FH279" s="25">
        <v>0</v>
      </c>
      <c r="FI279" s="25">
        <v>0</v>
      </c>
      <c r="FJ279" s="25">
        <v>0</v>
      </c>
      <c r="FK279" s="25">
        <v>0</v>
      </c>
      <c r="FL279" s="25">
        <v>0</v>
      </c>
      <c r="FM279" s="25">
        <v>0</v>
      </c>
      <c r="FN279" s="25">
        <v>0</v>
      </c>
      <c r="FO279" s="25">
        <v>0</v>
      </c>
      <c r="FP279" s="25">
        <v>0</v>
      </c>
      <c r="FQ279" s="75">
        <v>0</v>
      </c>
      <c r="FR279" s="28">
        <f t="shared" si="3969"/>
        <v>0</v>
      </c>
      <c r="FS279" s="51">
        <v>0</v>
      </c>
      <c r="FT279" s="51">
        <v>0</v>
      </c>
      <c r="FU279" s="51">
        <v>0</v>
      </c>
      <c r="FV279" s="51">
        <v>0</v>
      </c>
      <c r="FW279" s="51">
        <v>0</v>
      </c>
      <c r="FX279" s="51">
        <v>0</v>
      </c>
      <c r="FY279" s="51">
        <v>0</v>
      </c>
      <c r="FZ279" s="51">
        <v>0</v>
      </c>
      <c r="GA279" s="51">
        <v>0</v>
      </c>
      <c r="GB279" s="51">
        <v>98334</v>
      </c>
      <c r="GC279" s="51">
        <v>0</v>
      </c>
      <c r="GD279" s="51">
        <v>0</v>
      </c>
      <c r="GE279" s="51">
        <v>0</v>
      </c>
      <c r="GF279" s="51">
        <v>0</v>
      </c>
      <c r="GG279" s="51">
        <v>0</v>
      </c>
      <c r="GH279" s="51">
        <v>0</v>
      </c>
      <c r="GI279" s="51">
        <v>0</v>
      </c>
      <c r="GJ279" s="51">
        <v>0</v>
      </c>
      <c r="GK279" s="51">
        <v>0</v>
      </c>
      <c r="GL279" s="51">
        <v>0</v>
      </c>
      <c r="GM279" s="51">
        <v>0</v>
      </c>
      <c r="GN279" s="51">
        <v>0</v>
      </c>
      <c r="GO279" s="51">
        <v>0</v>
      </c>
      <c r="GP279" s="51">
        <v>0</v>
      </c>
      <c r="GQ279" s="25">
        <v>0</v>
      </c>
      <c r="GR279" s="25">
        <v>0</v>
      </c>
      <c r="GS279" s="25">
        <v>0</v>
      </c>
      <c r="GT279" s="25">
        <v>0</v>
      </c>
      <c r="GU279" s="25">
        <v>0</v>
      </c>
      <c r="GV279" s="25">
        <v>0</v>
      </c>
      <c r="GW279" s="25">
        <v>0</v>
      </c>
      <c r="GX279" s="25">
        <v>0</v>
      </c>
      <c r="GY279" s="25">
        <v>0</v>
      </c>
      <c r="GZ279" s="25">
        <v>0</v>
      </c>
      <c r="HA279" s="25">
        <v>0</v>
      </c>
      <c r="HB279" s="25">
        <v>0</v>
      </c>
      <c r="HC279" s="75">
        <v>0</v>
      </c>
      <c r="HD279" s="75">
        <v>0</v>
      </c>
      <c r="HE279" s="75">
        <v>0</v>
      </c>
      <c r="HF279" s="75">
        <v>0</v>
      </c>
      <c r="HG279" s="75">
        <v>0</v>
      </c>
      <c r="HH279" s="75">
        <v>0</v>
      </c>
      <c r="HI279" s="75">
        <v>0</v>
      </c>
      <c r="HJ279" s="75">
        <v>0</v>
      </c>
      <c r="HK279" s="75">
        <v>0</v>
      </c>
      <c r="HL279" s="75">
        <v>0</v>
      </c>
      <c r="HM279" s="75">
        <v>0</v>
      </c>
      <c r="HN279" s="75">
        <v>0</v>
      </c>
      <c r="HO279" s="75">
        <v>0</v>
      </c>
      <c r="HP279" s="75">
        <v>0</v>
      </c>
      <c r="HQ279" s="75">
        <v>0</v>
      </c>
      <c r="HR279" s="75">
        <v>0</v>
      </c>
      <c r="HS279" s="51">
        <f t="shared" si="3723"/>
        <v>0</v>
      </c>
      <c r="HT279" s="51">
        <f t="shared" si="3724"/>
        <v>0</v>
      </c>
      <c r="HU279" s="51">
        <f t="shared" si="3725"/>
        <v>0</v>
      </c>
      <c r="HV279" s="51">
        <f t="shared" si="3726"/>
        <v>0</v>
      </c>
      <c r="HW279" s="51">
        <f t="shared" si="3727"/>
        <v>0</v>
      </c>
      <c r="HX279" s="51">
        <f t="shared" si="3728"/>
        <v>0</v>
      </c>
      <c r="HY279" s="51">
        <f t="shared" si="3729"/>
        <v>0</v>
      </c>
      <c r="HZ279" s="51">
        <f t="shared" si="3730"/>
        <v>0</v>
      </c>
      <c r="IA279" s="51">
        <f t="shared" si="3731"/>
        <v>182169</v>
      </c>
      <c r="IB279" s="51">
        <f t="shared" si="3732"/>
        <v>869874</v>
      </c>
      <c r="IC279" s="51">
        <f t="shared" si="3733"/>
        <v>771540</v>
      </c>
      <c r="ID279" s="51">
        <f t="shared" si="3734"/>
        <v>771540</v>
      </c>
      <c r="IE279" s="51">
        <f t="shared" si="3735"/>
        <v>771540</v>
      </c>
      <c r="IF279" s="51">
        <f t="shared" si="3736"/>
        <v>771540</v>
      </c>
      <c r="IG279" s="51">
        <f t="shared" si="3737"/>
        <v>771540</v>
      </c>
      <c r="IH279" s="51">
        <f t="shared" si="3738"/>
        <v>771540</v>
      </c>
      <c r="II279" s="51">
        <f t="shared" si="3739"/>
        <v>771540</v>
      </c>
      <c r="IJ279" s="51">
        <f t="shared" si="3740"/>
        <v>771540</v>
      </c>
      <c r="IK279" s="51">
        <f t="shared" si="3741"/>
        <v>771540</v>
      </c>
      <c r="IL279" s="51">
        <f t="shared" si="3742"/>
        <v>771540</v>
      </c>
      <c r="IM279" s="51">
        <f t="shared" si="3743"/>
        <v>771540</v>
      </c>
      <c r="IN279" s="51">
        <f t="shared" si="3744"/>
        <v>1157310</v>
      </c>
      <c r="IO279" s="51">
        <f t="shared" si="3745"/>
        <v>1157310</v>
      </c>
      <c r="IP279" s="51">
        <f t="shared" si="3746"/>
        <v>1157310</v>
      </c>
      <c r="IQ279" s="51">
        <f t="shared" si="3865"/>
        <v>1157310</v>
      </c>
      <c r="IR279" s="51">
        <f t="shared" si="3866"/>
        <v>1157310</v>
      </c>
      <c r="IS279" s="51">
        <f t="shared" si="4436"/>
        <v>1157310</v>
      </c>
      <c r="IT279" s="51">
        <f t="shared" si="4437"/>
        <v>1157310</v>
      </c>
      <c r="IU279" s="51">
        <f t="shared" si="3721"/>
        <v>1157310</v>
      </c>
      <c r="IV279" s="51">
        <f t="shared" si="3722"/>
        <v>1157310</v>
      </c>
      <c r="IW279" s="51">
        <f t="shared" si="3976"/>
        <v>1157310</v>
      </c>
      <c r="IX279" s="25">
        <f t="shared" si="3623"/>
        <v>1157310</v>
      </c>
      <c r="IY279" s="25">
        <f t="shared" si="4315"/>
        <v>1157310</v>
      </c>
      <c r="IZ279" s="25">
        <f t="shared" si="4316"/>
        <v>0</v>
      </c>
      <c r="JA279" s="25">
        <f t="shared" si="3753"/>
        <v>0</v>
      </c>
      <c r="JB279" s="25">
        <f t="shared" si="4410"/>
        <v>0</v>
      </c>
      <c r="JC279" s="25">
        <f t="shared" si="4411"/>
        <v>0</v>
      </c>
      <c r="JD279" s="25">
        <f t="shared" si="4243"/>
        <v>0</v>
      </c>
      <c r="JE279" s="25">
        <f t="shared" si="4244"/>
        <v>0</v>
      </c>
      <c r="JF279" s="25">
        <f t="shared" si="3756"/>
        <v>0</v>
      </c>
      <c r="JG279" s="25">
        <f t="shared" si="3757"/>
        <v>0</v>
      </c>
      <c r="JH279" s="25">
        <f t="shared" si="3754"/>
        <v>0</v>
      </c>
      <c r="JI279" s="25">
        <f t="shared" si="3755"/>
        <v>0</v>
      </c>
      <c r="JJ279" s="25">
        <f t="shared" si="3966"/>
        <v>0</v>
      </c>
      <c r="JK279" s="25">
        <f t="shared" si="3967"/>
        <v>0</v>
      </c>
      <c r="JL279" s="25">
        <f t="shared" si="4245"/>
        <v>0</v>
      </c>
      <c r="JM279" s="25">
        <f t="shared" si="4246"/>
        <v>0</v>
      </c>
      <c r="JN279" s="25">
        <f t="shared" si="3459"/>
        <v>0</v>
      </c>
      <c r="JO279" s="25">
        <f t="shared" si="3460"/>
        <v>0</v>
      </c>
      <c r="JP279" s="25">
        <f t="shared" si="3823"/>
        <v>0</v>
      </c>
      <c r="JQ279" s="25">
        <f t="shared" si="3824"/>
        <v>0</v>
      </c>
      <c r="JR279" s="25">
        <f t="shared" si="3825"/>
        <v>0</v>
      </c>
      <c r="JS279" s="28">
        <f t="shared" si="3970"/>
        <v>0</v>
      </c>
      <c r="JT279" s="30">
        <f t="shared" si="3587"/>
        <v>0</v>
      </c>
      <c r="JU279" s="30">
        <f t="shared" si="3588"/>
        <v>0</v>
      </c>
      <c r="JV279" s="30">
        <f t="shared" si="3589"/>
        <v>0</v>
      </c>
      <c r="JW279" s="30">
        <f t="shared" si="3590"/>
        <v>0</v>
      </c>
      <c r="JX279" s="30">
        <f t="shared" si="3591"/>
        <v>0</v>
      </c>
      <c r="JY279" s="30">
        <f t="shared" si="3592"/>
        <v>0</v>
      </c>
      <c r="JZ279" s="30">
        <f t="shared" si="3593"/>
        <v>0</v>
      </c>
      <c r="KA279" s="30">
        <f t="shared" si="3594"/>
        <v>0</v>
      </c>
      <c r="KB279" s="30">
        <f t="shared" si="3595"/>
        <v>14.166653705575861</v>
      </c>
      <c r="KC279" s="30">
        <f t="shared" si="3596"/>
        <v>67.64709541955051</v>
      </c>
      <c r="KD279" s="30">
        <f t="shared" si="3597"/>
        <v>60</v>
      </c>
      <c r="KE279" s="30">
        <f t="shared" si="3598"/>
        <v>60</v>
      </c>
      <c r="KF279" s="30">
        <f t="shared" si="3599"/>
        <v>60</v>
      </c>
      <c r="KG279" s="30">
        <f t="shared" si="3600"/>
        <v>60</v>
      </c>
      <c r="KH279" s="30">
        <f t="shared" si="3601"/>
        <v>60</v>
      </c>
      <c r="KI279" s="30">
        <f t="shared" si="3602"/>
        <v>60</v>
      </c>
      <c r="KJ279" s="30">
        <f t="shared" si="3603"/>
        <v>60</v>
      </c>
      <c r="KK279" s="30">
        <f t="shared" si="3604"/>
        <v>60</v>
      </c>
      <c r="KL279" s="30">
        <f t="shared" si="3605"/>
        <v>60</v>
      </c>
      <c r="KM279" s="30">
        <f t="shared" si="3606"/>
        <v>60</v>
      </c>
      <c r="KN279" s="30">
        <f t="shared" si="3607"/>
        <v>60</v>
      </c>
      <c r="KO279" s="30">
        <f t="shared" si="3608"/>
        <v>90</v>
      </c>
      <c r="KP279" s="30">
        <f t="shared" si="3609"/>
        <v>90</v>
      </c>
      <c r="KQ279" s="30">
        <f t="shared" si="3610"/>
        <v>90</v>
      </c>
      <c r="KR279" s="30">
        <f t="shared" si="3611"/>
        <v>90</v>
      </c>
      <c r="KS279" s="30">
        <f t="shared" si="3612"/>
        <v>90</v>
      </c>
      <c r="KT279" s="30">
        <f t="shared" si="3613"/>
        <v>90</v>
      </c>
      <c r="KU279" s="30">
        <f t="shared" si="3614"/>
        <v>90</v>
      </c>
      <c r="KV279" s="30">
        <f t="shared" si="3615"/>
        <v>90</v>
      </c>
      <c r="KW279" s="30">
        <f t="shared" si="3616"/>
        <v>90</v>
      </c>
      <c r="KX279" s="30">
        <f t="shared" si="3617"/>
        <v>90</v>
      </c>
      <c r="KY279" s="30">
        <f t="shared" si="3618"/>
        <v>90</v>
      </c>
      <c r="KZ279" s="30">
        <f t="shared" si="3619"/>
        <v>90</v>
      </c>
      <c r="LA279" s="30">
        <f t="shared" si="3620"/>
        <v>0</v>
      </c>
      <c r="LB279" s="30">
        <f t="shared" si="3620"/>
        <v>0</v>
      </c>
      <c r="LC279" s="30">
        <f t="shared" si="3620"/>
        <v>0</v>
      </c>
      <c r="LD279" s="30">
        <f t="shared" si="3620"/>
        <v>0</v>
      </c>
      <c r="LE279" s="30">
        <f t="shared" si="3749"/>
        <v>0</v>
      </c>
      <c r="LF279" s="30">
        <f t="shared" si="3749"/>
        <v>0</v>
      </c>
      <c r="LG279" s="30">
        <f t="shared" si="3749"/>
        <v>0</v>
      </c>
      <c r="LH279" s="30">
        <f t="shared" si="3749"/>
        <v>0</v>
      </c>
      <c r="LI279" s="30">
        <f t="shared" si="3749"/>
        <v>0</v>
      </c>
      <c r="LJ279" s="30">
        <f t="shared" si="3940"/>
        <v>0</v>
      </c>
      <c r="LK279" s="30">
        <f t="shared" si="3940"/>
        <v>0</v>
      </c>
      <c r="LL279" s="30">
        <f t="shared" si="3940"/>
        <v>0</v>
      </c>
      <c r="LM279" s="30">
        <f t="shared" si="3940"/>
        <v>0</v>
      </c>
      <c r="LN279" s="30">
        <f t="shared" si="3940"/>
        <v>0</v>
      </c>
      <c r="LO279" s="30">
        <f t="shared" si="3940"/>
        <v>0</v>
      </c>
      <c r="LP279" s="30">
        <f t="shared" si="3940"/>
        <v>0</v>
      </c>
      <c r="LQ279" s="30">
        <f t="shared" si="3940"/>
        <v>0</v>
      </c>
      <c r="LR279" s="30">
        <f t="shared" si="3941"/>
        <v>0</v>
      </c>
      <c r="LS279" s="30">
        <f t="shared" si="3941"/>
        <v>0</v>
      </c>
      <c r="LT279" s="69">
        <f t="shared" si="3971"/>
        <v>0</v>
      </c>
      <c r="LU279" s="40">
        <f t="shared" si="3972"/>
        <v>0</v>
      </c>
      <c r="LV279" s="40">
        <f t="shared" si="3973"/>
        <v>0</v>
      </c>
    </row>
    <row r="280" spans="1:334" x14ac:dyDescent="0.25">
      <c r="A280" s="21">
        <f t="shared" si="3974"/>
        <v>279</v>
      </c>
      <c r="B280" s="22" t="s">
        <v>150</v>
      </c>
      <c r="C280" s="21" t="s">
        <v>681</v>
      </c>
      <c r="D280" s="22" t="s">
        <v>7</v>
      </c>
      <c r="E280" s="23" t="s">
        <v>978</v>
      </c>
      <c r="F280" s="21" t="s">
        <v>1220</v>
      </c>
      <c r="G280" s="23" t="s">
        <v>171</v>
      </c>
      <c r="H280" s="24" t="s">
        <v>1343</v>
      </c>
      <c r="I280" s="21" t="s">
        <v>197</v>
      </c>
      <c r="J280" s="94">
        <v>41404</v>
      </c>
      <c r="K280" s="94">
        <v>43030</v>
      </c>
      <c r="L280" s="21" t="s">
        <v>275</v>
      </c>
      <c r="M280" s="51">
        <v>795</v>
      </c>
      <c r="N280" s="51">
        <v>1328</v>
      </c>
      <c r="O280" s="26">
        <v>0.28000000000000003</v>
      </c>
      <c r="P280" s="52">
        <v>0</v>
      </c>
      <c r="Q280" s="52">
        <v>260765</v>
      </c>
      <c r="R280" s="52">
        <v>210234</v>
      </c>
      <c r="S280" s="52">
        <v>437000</v>
      </c>
      <c r="T280" s="51">
        <v>465345</v>
      </c>
      <c r="U280" s="51">
        <v>412695</v>
      </c>
      <c r="V280" s="51">
        <v>410000</v>
      </c>
      <c r="W280" s="51">
        <v>303254</v>
      </c>
      <c r="X280" s="51">
        <v>409110</v>
      </c>
      <c r="Y280" s="51">
        <v>406530</v>
      </c>
      <c r="Z280" s="51">
        <v>257415</v>
      </c>
      <c r="AA280" s="51">
        <v>224000</v>
      </c>
      <c r="AB280" s="51">
        <v>281224</v>
      </c>
      <c r="AC280" s="51">
        <v>374055</v>
      </c>
      <c r="AD280" s="51">
        <v>285570</v>
      </c>
      <c r="AE280" s="51">
        <v>277575</v>
      </c>
      <c r="AF280" s="51">
        <v>230000</v>
      </c>
      <c r="AG280" s="51">
        <v>270570</v>
      </c>
      <c r="AH280" s="51">
        <v>280890</v>
      </c>
      <c r="AI280" s="51">
        <v>251700</v>
      </c>
      <c r="AJ280" s="51">
        <v>285585</v>
      </c>
      <c r="AK280" s="51">
        <v>288015</v>
      </c>
      <c r="AL280" s="51">
        <v>188115</v>
      </c>
      <c r="AM280" s="51">
        <v>223350</v>
      </c>
      <c r="AN280" s="51">
        <v>345619</v>
      </c>
      <c r="AO280" s="51">
        <v>326400</v>
      </c>
      <c r="AP280" s="51">
        <v>295275</v>
      </c>
      <c r="AQ280" s="51">
        <v>295845</v>
      </c>
      <c r="AR280" s="51">
        <v>300930</v>
      </c>
      <c r="AS280" s="51">
        <v>263355</v>
      </c>
      <c r="AT280" s="51">
        <v>273765</v>
      </c>
      <c r="AU280" s="25">
        <v>397310</v>
      </c>
      <c r="AV280" s="25">
        <v>158055</v>
      </c>
      <c r="AW280" s="25">
        <v>310035</v>
      </c>
      <c r="AX280" s="25">
        <v>420479.92578728573</v>
      </c>
      <c r="AY280" s="25">
        <v>436053.25637199997</v>
      </c>
      <c r="AZ280" s="25">
        <v>580123</v>
      </c>
      <c r="BA280" s="25">
        <v>448360</v>
      </c>
      <c r="BB280" s="25">
        <v>294570</v>
      </c>
      <c r="BC280" s="25">
        <v>306360</v>
      </c>
      <c r="BD280" s="75">
        <v>318765</v>
      </c>
      <c r="BE280" s="75">
        <v>255705</v>
      </c>
      <c r="BF280" s="75">
        <v>265500</v>
      </c>
      <c r="BG280" s="75">
        <v>202020</v>
      </c>
      <c r="BH280" s="75">
        <v>186015</v>
      </c>
      <c r="BI280" s="75">
        <v>197850</v>
      </c>
      <c r="BJ280" s="75">
        <v>139575</v>
      </c>
      <c r="BK280" s="75">
        <v>144825</v>
      </c>
      <c r="BL280" s="75">
        <v>145650</v>
      </c>
      <c r="BM280" s="75">
        <v>194925</v>
      </c>
      <c r="BN280" s="75">
        <v>182400</v>
      </c>
      <c r="BO280" s="75">
        <v>417878</v>
      </c>
      <c r="BP280" s="28">
        <f t="shared" si="3968"/>
        <v>235213.25</v>
      </c>
      <c r="BQ280" s="29">
        <f t="shared" si="3687"/>
        <v>0</v>
      </c>
      <c r="BR280" s="29">
        <f t="shared" si="3688"/>
        <v>328.00628930817612</v>
      </c>
      <c r="BS280" s="29">
        <f t="shared" si="3689"/>
        <v>264.44528301886794</v>
      </c>
      <c r="BT280" s="29">
        <f t="shared" si="3690"/>
        <v>549.68553459119494</v>
      </c>
      <c r="BU280" s="29">
        <f t="shared" si="3691"/>
        <v>585.33962264150944</v>
      </c>
      <c r="BV280" s="29">
        <f t="shared" si="3692"/>
        <v>519.11320754716985</v>
      </c>
      <c r="BW280" s="29">
        <f t="shared" si="3693"/>
        <v>515.72327044025155</v>
      </c>
      <c r="BX280" s="29">
        <f t="shared" si="3694"/>
        <v>381.451572327044</v>
      </c>
      <c r="BY280" s="29">
        <f t="shared" si="3695"/>
        <v>514.60377358490564</v>
      </c>
      <c r="BZ280" s="29">
        <f t="shared" si="3696"/>
        <v>511.35849056603774</v>
      </c>
      <c r="CA280" s="29">
        <f t="shared" si="3697"/>
        <v>323.79245283018867</v>
      </c>
      <c r="CB280" s="29">
        <f t="shared" si="3698"/>
        <v>281.76100628930817</v>
      </c>
      <c r="CC280" s="29">
        <f t="shared" si="3699"/>
        <v>353.74088050314464</v>
      </c>
      <c r="CD280" s="29">
        <f t="shared" si="3700"/>
        <v>470.50943396226415</v>
      </c>
      <c r="CE280" s="29">
        <f t="shared" si="3701"/>
        <v>359.20754716981133</v>
      </c>
      <c r="CF280" s="29">
        <f t="shared" si="3702"/>
        <v>349.15094339622641</v>
      </c>
      <c r="CG280" s="29">
        <f t="shared" si="3703"/>
        <v>289.30817610062894</v>
      </c>
      <c r="CH280" s="29">
        <f t="shared" si="3704"/>
        <v>340.33962264150944</v>
      </c>
      <c r="CI280" s="29">
        <f t="shared" si="3705"/>
        <v>353.32075471698113</v>
      </c>
      <c r="CJ280" s="29">
        <f t="shared" si="3706"/>
        <v>316.60377358490564</v>
      </c>
      <c r="CK280" s="29">
        <f t="shared" si="3707"/>
        <v>359.22641509433964</v>
      </c>
      <c r="CL280" s="29">
        <f t="shared" si="3708"/>
        <v>362.28301886792451</v>
      </c>
      <c r="CM280" s="29">
        <f t="shared" si="3709"/>
        <v>236.62264150943398</v>
      </c>
      <c r="CN280" s="29">
        <f t="shared" si="3710"/>
        <v>280.94339622641508</v>
      </c>
      <c r="CO280" s="29">
        <f t="shared" si="3711"/>
        <v>434.74088050314464</v>
      </c>
      <c r="CP280" s="29">
        <f t="shared" si="3712"/>
        <v>410.56603773584908</v>
      </c>
      <c r="CQ280" s="29">
        <f t="shared" si="3713"/>
        <v>371.41509433962267</v>
      </c>
      <c r="CR280" s="29">
        <f t="shared" si="3939"/>
        <v>372.1320754716981</v>
      </c>
      <c r="CS280" s="29">
        <f t="shared" si="3939"/>
        <v>378.52830188679246</v>
      </c>
      <c r="CT280" s="29">
        <f t="shared" si="3939"/>
        <v>331.2641509433962</v>
      </c>
      <c r="CU280" s="29">
        <f t="shared" si="3939"/>
        <v>344.35849056603774</v>
      </c>
      <c r="CV280" s="29">
        <f t="shared" si="3939"/>
        <v>499.76100628930817</v>
      </c>
      <c r="CW280" s="29">
        <f t="shared" si="3939"/>
        <v>198.81132075471697</v>
      </c>
      <c r="CX280" s="29">
        <f t="shared" si="3938"/>
        <v>389.98113207547169</v>
      </c>
      <c r="CY280" s="29">
        <f t="shared" si="3938"/>
        <v>528.90556702803235</v>
      </c>
      <c r="CZ280" s="29">
        <f t="shared" si="3938"/>
        <v>548.49466210314461</v>
      </c>
      <c r="DA280" s="29">
        <f t="shared" si="3938"/>
        <v>729.71446540880504</v>
      </c>
      <c r="DB280" s="29">
        <f t="shared" si="3938"/>
        <v>563.97484276729563</v>
      </c>
      <c r="DC280" s="29">
        <f t="shared" si="3938"/>
        <v>370.52830188679246</v>
      </c>
      <c r="DD280" s="29">
        <f t="shared" si="3938"/>
        <v>385.35849056603774</v>
      </c>
      <c r="DE280" s="29">
        <f t="shared" si="3714"/>
        <v>400.96226415094338</v>
      </c>
      <c r="DF280" s="29">
        <f t="shared" si="3715"/>
        <v>321.64150943396226</v>
      </c>
      <c r="DG280" s="29">
        <f t="shared" si="3716"/>
        <v>333.96226415094338</v>
      </c>
      <c r="DH280" s="29">
        <f t="shared" si="3717"/>
        <v>254.11320754716982</v>
      </c>
      <c r="DI280" s="29">
        <f t="shared" si="3718"/>
        <v>233.98113207547169</v>
      </c>
      <c r="DJ280" s="29">
        <f t="shared" si="3719"/>
        <v>248.8679245283019</v>
      </c>
      <c r="DK280" s="29">
        <f t="shared" si="3719"/>
        <v>175.56603773584905</v>
      </c>
      <c r="DL280" s="29">
        <f t="shared" si="3719"/>
        <v>182.16981132075472</v>
      </c>
      <c r="DM280" s="29">
        <f t="shared" si="3719"/>
        <v>183.20754716981133</v>
      </c>
      <c r="DN280" s="29">
        <f t="shared" si="3864"/>
        <v>245.18867924528303</v>
      </c>
      <c r="DO280" s="29">
        <f t="shared" si="3864"/>
        <v>229.43396226415095</v>
      </c>
      <c r="DP280" s="29">
        <f t="shared" si="3864"/>
        <v>525.63270440251574</v>
      </c>
      <c r="DQ280" s="105">
        <f t="shared" si="3720"/>
        <v>295.86572327044024</v>
      </c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>
        <v>97829.333333333343</v>
      </c>
      <c r="EE280" s="51">
        <v>172640</v>
      </c>
      <c r="EF280" s="51">
        <v>172640</v>
      </c>
      <c r="EG280" s="51">
        <v>172640</v>
      </c>
      <c r="EH280" s="51">
        <v>172640</v>
      </c>
      <c r="EI280" s="51">
        <v>172640</v>
      </c>
      <c r="EJ280" s="51">
        <v>172640</v>
      </c>
      <c r="EK280" s="51">
        <v>172640</v>
      </c>
      <c r="EL280" s="51">
        <v>172640</v>
      </c>
      <c r="EM280" s="51">
        <v>176181</v>
      </c>
      <c r="EN280" s="51">
        <v>185920</v>
      </c>
      <c r="EO280" s="51">
        <v>185920</v>
      </c>
      <c r="EP280" s="51">
        <v>185920</v>
      </c>
      <c r="EQ280" s="51">
        <v>185920</v>
      </c>
      <c r="ER280" s="51">
        <v>185920</v>
      </c>
      <c r="ES280" s="25">
        <v>185920</v>
      </c>
      <c r="ET280" s="25">
        <v>185920</v>
      </c>
      <c r="EU280" s="25">
        <v>185920</v>
      </c>
      <c r="EV280" s="25">
        <v>185920</v>
      </c>
      <c r="EW280" s="25">
        <v>185920</v>
      </c>
      <c r="EX280" s="25">
        <v>185920</v>
      </c>
      <c r="EY280" s="25">
        <v>189391</v>
      </c>
      <c r="EZ280" s="25">
        <v>198934</v>
      </c>
      <c r="FA280" s="25">
        <v>198934</v>
      </c>
      <c r="FB280" s="25">
        <v>198934</v>
      </c>
      <c r="FC280" s="25">
        <v>198934</v>
      </c>
      <c r="FD280" s="25">
        <v>198934</v>
      </c>
      <c r="FE280" s="25">
        <v>198934</v>
      </c>
      <c r="FF280" s="25">
        <v>198934</v>
      </c>
      <c r="FG280" s="25">
        <v>198934</v>
      </c>
      <c r="FH280" s="25">
        <v>198934</v>
      </c>
      <c r="FI280" s="25">
        <v>198934</v>
      </c>
      <c r="FJ280" s="25">
        <v>198934</v>
      </c>
      <c r="FK280" s="25">
        <v>202647</v>
      </c>
      <c r="FL280" s="25">
        <v>212859</v>
      </c>
      <c r="FM280" s="25">
        <v>212859</v>
      </c>
      <c r="FN280" s="25">
        <v>212859</v>
      </c>
      <c r="FO280" s="25">
        <v>212859</v>
      </c>
      <c r="FP280" s="25">
        <v>212859</v>
      </c>
      <c r="FQ280" s="75">
        <v>212859</v>
      </c>
      <c r="FR280" s="28">
        <f t="shared" si="3969"/>
        <v>212859</v>
      </c>
      <c r="FS280" s="51">
        <v>0</v>
      </c>
      <c r="FT280" s="51">
        <v>0</v>
      </c>
      <c r="FU280" s="51">
        <v>0</v>
      </c>
      <c r="FV280" s="51">
        <v>0</v>
      </c>
      <c r="FW280" s="51">
        <v>130297</v>
      </c>
      <c r="FX280" s="51">
        <v>115555</v>
      </c>
      <c r="FY280" s="51">
        <v>112325</v>
      </c>
      <c r="FZ280" s="51">
        <v>84911</v>
      </c>
      <c r="GA280" s="51">
        <v>114551</v>
      </c>
      <c r="GB280" s="51">
        <v>113827.99999999999</v>
      </c>
      <c r="GC280" s="51">
        <v>72076</v>
      </c>
      <c r="GD280" s="51">
        <v>62811</v>
      </c>
      <c r="GE280" s="51">
        <v>30513</v>
      </c>
      <c r="GF280" s="51">
        <v>0</v>
      </c>
      <c r="GG280" s="51">
        <v>0</v>
      </c>
      <c r="GH280" s="51">
        <v>0</v>
      </c>
      <c r="GI280" s="51">
        <v>0</v>
      </c>
      <c r="GJ280" s="51">
        <v>0</v>
      </c>
      <c r="GK280" s="51">
        <v>0</v>
      </c>
      <c r="GL280" s="51">
        <v>0</v>
      </c>
      <c r="GM280" s="51">
        <v>0</v>
      </c>
      <c r="GN280" s="51">
        <v>0</v>
      </c>
      <c r="GO280" s="51">
        <v>0</v>
      </c>
      <c r="GP280" s="51">
        <v>0</v>
      </c>
      <c r="GQ280" s="25">
        <v>0</v>
      </c>
      <c r="GR280" s="25">
        <v>0</v>
      </c>
      <c r="GS280" s="25">
        <v>0</v>
      </c>
      <c r="GT280" s="25">
        <v>0</v>
      </c>
      <c r="GU280" s="25">
        <v>0</v>
      </c>
      <c r="GV280" s="25">
        <v>0</v>
      </c>
      <c r="GW280" s="25">
        <v>0</v>
      </c>
      <c r="GX280" s="25">
        <v>0</v>
      </c>
      <c r="GY280" s="25">
        <v>0</v>
      </c>
      <c r="GZ280" s="25">
        <v>0</v>
      </c>
      <c r="HA280" s="25">
        <v>0</v>
      </c>
      <c r="HB280" s="25">
        <v>0</v>
      </c>
      <c r="HC280" s="75">
        <v>0</v>
      </c>
      <c r="HD280" s="75">
        <v>0</v>
      </c>
      <c r="HE280" s="75">
        <v>0</v>
      </c>
      <c r="HF280" s="75">
        <v>0</v>
      </c>
      <c r="HG280" s="75">
        <v>0</v>
      </c>
      <c r="HH280" s="75">
        <v>0</v>
      </c>
      <c r="HI280" s="75">
        <v>0</v>
      </c>
      <c r="HJ280" s="75">
        <v>0</v>
      </c>
      <c r="HK280" s="75">
        <v>0</v>
      </c>
      <c r="HL280" s="75">
        <v>0</v>
      </c>
      <c r="HM280" s="75">
        <v>0</v>
      </c>
      <c r="HN280" s="75">
        <v>0</v>
      </c>
      <c r="HO280" s="75">
        <v>0</v>
      </c>
      <c r="HP280" s="75">
        <v>0</v>
      </c>
      <c r="HQ280" s="75">
        <v>0</v>
      </c>
      <c r="HR280" s="75">
        <v>0</v>
      </c>
      <c r="HS280" s="51">
        <f t="shared" si="3723"/>
        <v>0</v>
      </c>
      <c r="HT280" s="51">
        <f t="shared" si="3724"/>
        <v>0</v>
      </c>
      <c r="HU280" s="51">
        <f t="shared" si="3725"/>
        <v>0</v>
      </c>
      <c r="HV280" s="51">
        <f t="shared" si="3726"/>
        <v>0</v>
      </c>
      <c r="HW280" s="51">
        <f t="shared" si="3727"/>
        <v>130297</v>
      </c>
      <c r="HX280" s="51">
        <f t="shared" si="3728"/>
        <v>115555</v>
      </c>
      <c r="HY280" s="51">
        <f t="shared" si="3729"/>
        <v>112325</v>
      </c>
      <c r="HZ280" s="51">
        <f t="shared" si="3730"/>
        <v>84911</v>
      </c>
      <c r="IA280" s="51">
        <f t="shared" si="3731"/>
        <v>114551</v>
      </c>
      <c r="IB280" s="51">
        <f t="shared" si="3732"/>
        <v>113827.99999999999</v>
      </c>
      <c r="IC280" s="51">
        <f t="shared" si="3733"/>
        <v>72076</v>
      </c>
      <c r="ID280" s="51">
        <f t="shared" si="3734"/>
        <v>62811</v>
      </c>
      <c r="IE280" s="51">
        <f t="shared" si="3735"/>
        <v>128342.33333333334</v>
      </c>
      <c r="IF280" s="51">
        <f t="shared" si="3736"/>
        <v>172640</v>
      </c>
      <c r="IG280" s="51">
        <f t="shared" si="3737"/>
        <v>172640</v>
      </c>
      <c r="IH280" s="51">
        <f t="shared" si="3738"/>
        <v>172640</v>
      </c>
      <c r="II280" s="51">
        <f t="shared" si="3739"/>
        <v>172640</v>
      </c>
      <c r="IJ280" s="51">
        <f t="shared" si="3740"/>
        <v>172640</v>
      </c>
      <c r="IK280" s="51">
        <f t="shared" si="3741"/>
        <v>172640</v>
      </c>
      <c r="IL280" s="51">
        <f t="shared" si="3742"/>
        <v>172640</v>
      </c>
      <c r="IM280" s="51">
        <f t="shared" si="3743"/>
        <v>172640</v>
      </c>
      <c r="IN280" s="51">
        <f t="shared" si="3744"/>
        <v>176181</v>
      </c>
      <c r="IO280" s="51">
        <f t="shared" si="3745"/>
        <v>185920</v>
      </c>
      <c r="IP280" s="51">
        <f t="shared" si="3746"/>
        <v>185920</v>
      </c>
      <c r="IQ280" s="51">
        <f t="shared" si="3865"/>
        <v>185920</v>
      </c>
      <c r="IR280" s="51">
        <f t="shared" si="3866"/>
        <v>185920</v>
      </c>
      <c r="IS280" s="51">
        <f t="shared" si="4436"/>
        <v>185920</v>
      </c>
      <c r="IT280" s="51">
        <f t="shared" si="4437"/>
        <v>185920</v>
      </c>
      <c r="IU280" s="51">
        <f t="shared" si="3721"/>
        <v>185920</v>
      </c>
      <c r="IV280" s="51">
        <f t="shared" si="3722"/>
        <v>185920</v>
      </c>
      <c r="IW280" s="51">
        <f t="shared" si="3976"/>
        <v>185920</v>
      </c>
      <c r="IX280" s="25">
        <f t="shared" si="3623"/>
        <v>185920</v>
      </c>
      <c r="IY280" s="25">
        <f t="shared" si="4315"/>
        <v>185920</v>
      </c>
      <c r="IZ280" s="25">
        <f t="shared" si="4316"/>
        <v>189391</v>
      </c>
      <c r="JA280" s="25">
        <f t="shared" si="3753"/>
        <v>198934</v>
      </c>
      <c r="JB280" s="25">
        <f t="shared" si="4410"/>
        <v>198934</v>
      </c>
      <c r="JC280" s="25">
        <f t="shared" si="4411"/>
        <v>198934</v>
      </c>
      <c r="JD280" s="25">
        <f t="shared" si="4243"/>
        <v>198934</v>
      </c>
      <c r="JE280" s="25">
        <f t="shared" si="4244"/>
        <v>198934</v>
      </c>
      <c r="JF280" s="25">
        <f t="shared" si="3756"/>
        <v>198934</v>
      </c>
      <c r="JG280" s="25">
        <f t="shared" si="3757"/>
        <v>198934</v>
      </c>
      <c r="JH280" s="25">
        <f t="shared" ref="JH280:JH316" si="4440">+FG280+HH280</f>
        <v>198934</v>
      </c>
      <c r="JI280" s="25">
        <f t="shared" ref="JI280:JI316" si="4441">+FH280+HI280</f>
        <v>198934</v>
      </c>
      <c r="JJ280" s="25">
        <f t="shared" si="3966"/>
        <v>198934</v>
      </c>
      <c r="JK280" s="25">
        <f t="shared" si="3967"/>
        <v>198934</v>
      </c>
      <c r="JL280" s="25">
        <f t="shared" si="4245"/>
        <v>202647</v>
      </c>
      <c r="JM280" s="25">
        <f t="shared" si="4246"/>
        <v>212859</v>
      </c>
      <c r="JN280" s="25">
        <f t="shared" si="3459"/>
        <v>212859</v>
      </c>
      <c r="JO280" s="25">
        <f t="shared" si="3460"/>
        <v>212859</v>
      </c>
      <c r="JP280" s="25">
        <f t="shared" si="3823"/>
        <v>212859</v>
      </c>
      <c r="JQ280" s="25">
        <f t="shared" si="3824"/>
        <v>212859</v>
      </c>
      <c r="JR280" s="25">
        <f t="shared" si="3825"/>
        <v>212859</v>
      </c>
      <c r="JS280" s="28">
        <f t="shared" si="3970"/>
        <v>212859</v>
      </c>
      <c r="JT280" s="30">
        <f t="shared" si="3587"/>
        <v>0</v>
      </c>
      <c r="JU280" s="30">
        <f t="shared" si="3588"/>
        <v>0</v>
      </c>
      <c r="JV280" s="30">
        <f t="shared" si="3589"/>
        <v>0</v>
      </c>
      <c r="JW280" s="30">
        <f t="shared" si="3590"/>
        <v>0</v>
      </c>
      <c r="JX280" s="30">
        <f t="shared" si="3591"/>
        <v>98.11521084337349</v>
      </c>
      <c r="JY280" s="30">
        <f t="shared" si="3592"/>
        <v>87.014307228915669</v>
      </c>
      <c r="JZ280" s="30">
        <f t="shared" si="3593"/>
        <v>84.582078313253007</v>
      </c>
      <c r="KA280" s="30">
        <f t="shared" si="3594"/>
        <v>63.939006024096386</v>
      </c>
      <c r="KB280" s="30">
        <f t="shared" si="3595"/>
        <v>86.258283132530124</v>
      </c>
      <c r="KC280" s="30">
        <f t="shared" si="3596"/>
        <v>85.713855421686731</v>
      </c>
      <c r="KD280" s="30">
        <f t="shared" si="3597"/>
        <v>54.274096385542165</v>
      </c>
      <c r="KE280" s="30">
        <f t="shared" si="3598"/>
        <v>47.297439759036145</v>
      </c>
      <c r="KF280" s="30">
        <f t="shared" si="3599"/>
        <v>96.643323293172699</v>
      </c>
      <c r="KG280" s="30">
        <f t="shared" si="3600"/>
        <v>130</v>
      </c>
      <c r="KH280" s="30">
        <f t="shared" si="3601"/>
        <v>130</v>
      </c>
      <c r="KI280" s="30">
        <f t="shared" si="3602"/>
        <v>130</v>
      </c>
      <c r="KJ280" s="30">
        <f t="shared" si="3603"/>
        <v>130</v>
      </c>
      <c r="KK280" s="30">
        <f t="shared" si="3604"/>
        <v>130</v>
      </c>
      <c r="KL280" s="30">
        <f t="shared" si="3605"/>
        <v>130</v>
      </c>
      <c r="KM280" s="30">
        <f t="shared" si="3606"/>
        <v>130</v>
      </c>
      <c r="KN280" s="30">
        <f t="shared" si="3607"/>
        <v>130</v>
      </c>
      <c r="KO280" s="30">
        <f t="shared" si="3608"/>
        <v>132.66641566265059</v>
      </c>
      <c r="KP280" s="30">
        <f t="shared" si="3609"/>
        <v>140</v>
      </c>
      <c r="KQ280" s="30">
        <f t="shared" si="3610"/>
        <v>140</v>
      </c>
      <c r="KR280" s="30">
        <f t="shared" si="3611"/>
        <v>140</v>
      </c>
      <c r="KS280" s="30">
        <f t="shared" si="3612"/>
        <v>140</v>
      </c>
      <c r="KT280" s="30">
        <f t="shared" si="3613"/>
        <v>140</v>
      </c>
      <c r="KU280" s="30">
        <f t="shared" si="3614"/>
        <v>140</v>
      </c>
      <c r="KV280" s="30">
        <f t="shared" si="3615"/>
        <v>140</v>
      </c>
      <c r="KW280" s="30">
        <f t="shared" si="3616"/>
        <v>140</v>
      </c>
      <c r="KX280" s="30">
        <f t="shared" si="3617"/>
        <v>140</v>
      </c>
      <c r="KY280" s="30">
        <f t="shared" si="3618"/>
        <v>140</v>
      </c>
      <c r="KZ280" s="30">
        <f t="shared" si="3619"/>
        <v>140</v>
      </c>
      <c r="LA280" s="30">
        <f t="shared" si="3620"/>
        <v>142.6137048192771</v>
      </c>
      <c r="LB280" s="30">
        <f t="shared" si="3620"/>
        <v>149.79969879518072</v>
      </c>
      <c r="LC280" s="30">
        <f t="shared" si="3620"/>
        <v>149.79969879518072</v>
      </c>
      <c r="LD280" s="30">
        <f t="shared" si="3620"/>
        <v>149.79969879518072</v>
      </c>
      <c r="LE280" s="30">
        <f t="shared" si="3749"/>
        <v>149.79969879518072</v>
      </c>
      <c r="LF280" s="30">
        <f t="shared" si="3749"/>
        <v>149.79969879518072</v>
      </c>
      <c r="LG280" s="30">
        <f t="shared" si="3749"/>
        <v>149.79969879518072</v>
      </c>
      <c r="LH280" s="30">
        <f t="shared" si="3749"/>
        <v>149.79969879518072</v>
      </c>
      <c r="LI280" s="30">
        <f t="shared" si="3749"/>
        <v>149.79969879518072</v>
      </c>
      <c r="LJ280" s="30">
        <f t="shared" si="3940"/>
        <v>149.79969879518072</v>
      </c>
      <c r="LK280" s="30">
        <f t="shared" si="3940"/>
        <v>149.79969879518072</v>
      </c>
      <c r="LL280" s="30">
        <f t="shared" si="3940"/>
        <v>149.79969879518072</v>
      </c>
      <c r="LM280" s="30">
        <f t="shared" si="3940"/>
        <v>152.59563253012047</v>
      </c>
      <c r="LN280" s="30">
        <f t="shared" si="3940"/>
        <v>160.28539156626505</v>
      </c>
      <c r="LO280" s="30">
        <f t="shared" si="3940"/>
        <v>160.28539156626505</v>
      </c>
      <c r="LP280" s="30">
        <f t="shared" si="3940"/>
        <v>160.28539156626505</v>
      </c>
      <c r="LQ280" s="30">
        <f t="shared" si="3940"/>
        <v>160.28539156626505</v>
      </c>
      <c r="LR280" s="30">
        <f t="shared" si="3941"/>
        <v>160.28539156626505</v>
      </c>
      <c r="LS280" s="30">
        <f t="shared" si="3941"/>
        <v>160.28539156626505</v>
      </c>
      <c r="LT280" s="69">
        <f t="shared" si="3971"/>
        <v>160.28539156626505</v>
      </c>
      <c r="LU280" s="40">
        <f t="shared" si="3972"/>
        <v>160.28539156626505</v>
      </c>
      <c r="LV280" s="40">
        <f t="shared" si="3973"/>
        <v>0</v>
      </c>
    </row>
    <row r="281" spans="1:334" x14ac:dyDescent="0.25">
      <c r="A281" s="21">
        <f t="shared" si="3974"/>
        <v>280</v>
      </c>
      <c r="B281" s="22" t="s">
        <v>150</v>
      </c>
      <c r="C281" s="21" t="s">
        <v>682</v>
      </c>
      <c r="D281" s="22" t="s">
        <v>7</v>
      </c>
      <c r="E281" s="23" t="s">
        <v>979</v>
      </c>
      <c r="F281" s="21" t="s">
        <v>1221</v>
      </c>
      <c r="G281" s="23" t="s">
        <v>355</v>
      </c>
      <c r="H281" s="24" t="s">
        <v>292</v>
      </c>
      <c r="I281" s="21" t="s">
        <v>197</v>
      </c>
      <c r="J281" s="94">
        <v>41822</v>
      </c>
      <c r="K281" s="94">
        <v>43474</v>
      </c>
      <c r="L281" s="21" t="s">
        <v>275</v>
      </c>
      <c r="M281" s="51">
        <v>848</v>
      </c>
      <c r="N281" s="51">
        <v>1416</v>
      </c>
      <c r="O281" s="26">
        <v>0.13</v>
      </c>
      <c r="P281" s="23"/>
      <c r="Q281" s="23"/>
      <c r="R281" s="23"/>
      <c r="S281" s="23"/>
      <c r="T281" s="23"/>
      <c r="U281" s="23"/>
      <c r="V281" s="23"/>
      <c r="W281" s="23"/>
      <c r="X281" s="23"/>
      <c r="Y281" s="39">
        <v>0</v>
      </c>
      <c r="Z281" s="39">
        <v>0</v>
      </c>
      <c r="AA281" s="23"/>
      <c r="AB281" s="23"/>
      <c r="AC281" s="23"/>
      <c r="AD281" s="39">
        <v>0</v>
      </c>
      <c r="AE281" s="39">
        <v>0</v>
      </c>
      <c r="AF281" s="39">
        <v>1200000</v>
      </c>
      <c r="AG281" s="39">
        <v>1104892</v>
      </c>
      <c r="AH281" s="39">
        <v>1204114</v>
      </c>
      <c r="AI281" s="39">
        <v>1278650</v>
      </c>
      <c r="AJ281" s="39">
        <v>1503497</v>
      </c>
      <c r="AK281" s="39">
        <v>1532354</v>
      </c>
      <c r="AL281" s="39">
        <v>898708</v>
      </c>
      <c r="AM281" s="39">
        <v>947365</v>
      </c>
      <c r="AN281" s="39">
        <v>1462397</v>
      </c>
      <c r="AO281" s="39">
        <v>1931730</v>
      </c>
      <c r="AP281" s="39">
        <v>1691337</v>
      </c>
      <c r="AQ281" s="39">
        <v>2042959</v>
      </c>
      <c r="AR281" s="39">
        <v>1595384</v>
      </c>
      <c r="AS281" s="39">
        <v>1356296.81</v>
      </c>
      <c r="AT281" s="39">
        <v>1724424.23</v>
      </c>
      <c r="AU281" s="25">
        <v>2303154.9103368539</v>
      </c>
      <c r="AV281" s="25">
        <v>1439508.41</v>
      </c>
      <c r="AW281" s="25">
        <v>1762413.11</v>
      </c>
      <c r="AX281" s="25">
        <v>1172580.22</v>
      </c>
      <c r="AY281" s="25">
        <v>1406272</v>
      </c>
      <c r="AZ281" s="25">
        <v>1643833.37</v>
      </c>
      <c r="BA281" s="25">
        <v>1902793.68</v>
      </c>
      <c r="BB281" s="25">
        <v>1743404.3800000001</v>
      </c>
      <c r="BC281" s="25">
        <v>2220879.87</v>
      </c>
      <c r="BD281" s="75">
        <v>1635408</v>
      </c>
      <c r="BE281" s="75">
        <v>1353854.95</v>
      </c>
      <c r="BF281" s="75">
        <v>2469453.13</v>
      </c>
      <c r="BG281" s="75">
        <v>1372023.68</v>
      </c>
      <c r="BH281" s="75">
        <v>1826274.5637999999</v>
      </c>
      <c r="BI281" s="75">
        <v>1335241.1015999999</v>
      </c>
      <c r="BJ281" s="75">
        <v>940795.90320000006</v>
      </c>
      <c r="BK281" s="75">
        <v>1354851.5079999999</v>
      </c>
      <c r="BL281" s="75">
        <v>2027678.7</v>
      </c>
      <c r="BM281" s="75">
        <v>1919164.8099999998</v>
      </c>
      <c r="BN281" s="75">
        <v>2128312.5299999998</v>
      </c>
      <c r="BO281" s="75">
        <v>1901559.5</v>
      </c>
      <c r="BP281" s="28">
        <f t="shared" si="3968"/>
        <v>1994178.8849999998</v>
      </c>
      <c r="BQ281" s="29">
        <f t="shared" si="3687"/>
        <v>0</v>
      </c>
      <c r="BR281" s="29">
        <f t="shared" si="3688"/>
        <v>0</v>
      </c>
      <c r="BS281" s="29">
        <f t="shared" si="3689"/>
        <v>0</v>
      </c>
      <c r="BT281" s="29">
        <f t="shared" si="3690"/>
        <v>0</v>
      </c>
      <c r="BU281" s="29">
        <f t="shared" si="3691"/>
        <v>0</v>
      </c>
      <c r="BV281" s="29">
        <f t="shared" si="3692"/>
        <v>0</v>
      </c>
      <c r="BW281" s="29">
        <f t="shared" si="3693"/>
        <v>0</v>
      </c>
      <c r="BX281" s="29">
        <f t="shared" si="3694"/>
        <v>0</v>
      </c>
      <c r="BY281" s="29">
        <f t="shared" si="3695"/>
        <v>0</v>
      </c>
      <c r="BZ281" s="29">
        <f t="shared" si="3696"/>
        <v>0</v>
      </c>
      <c r="CA281" s="29">
        <f t="shared" si="3697"/>
        <v>0</v>
      </c>
      <c r="CB281" s="29">
        <f t="shared" si="3698"/>
        <v>0</v>
      </c>
      <c r="CC281" s="29">
        <f t="shared" si="3699"/>
        <v>0</v>
      </c>
      <c r="CD281" s="29">
        <f t="shared" si="3700"/>
        <v>0</v>
      </c>
      <c r="CE281" s="29">
        <f t="shared" si="3701"/>
        <v>0</v>
      </c>
      <c r="CF281" s="29">
        <f t="shared" si="3702"/>
        <v>0</v>
      </c>
      <c r="CG281" s="29">
        <f t="shared" si="3703"/>
        <v>1415.0943396226414</v>
      </c>
      <c r="CH281" s="29">
        <f t="shared" si="3704"/>
        <v>1302.9386792452831</v>
      </c>
      <c r="CI281" s="29">
        <f t="shared" si="3705"/>
        <v>1419.9457547169811</v>
      </c>
      <c r="CJ281" s="29">
        <f t="shared" si="3706"/>
        <v>1507.8419811320755</v>
      </c>
      <c r="CK281" s="29">
        <f t="shared" si="3707"/>
        <v>1772.9917452830189</v>
      </c>
      <c r="CL281" s="29">
        <f t="shared" si="3708"/>
        <v>1807.0212264150944</v>
      </c>
      <c r="CM281" s="29">
        <f t="shared" si="3709"/>
        <v>1059.7971698113208</v>
      </c>
      <c r="CN281" s="29">
        <f t="shared" si="3710"/>
        <v>1117.1757075471698</v>
      </c>
      <c r="CO281" s="29">
        <f t="shared" si="3711"/>
        <v>1724.5247641509434</v>
      </c>
      <c r="CP281" s="29">
        <f t="shared" si="3712"/>
        <v>2277.9834905660377</v>
      </c>
      <c r="CQ281" s="29">
        <f t="shared" si="3713"/>
        <v>1994.5011792452831</v>
      </c>
      <c r="CR281" s="29">
        <f t="shared" si="3939"/>
        <v>2409.1497641509436</v>
      </c>
      <c r="CS281" s="29">
        <f t="shared" si="3939"/>
        <v>1881.3490566037735</v>
      </c>
      <c r="CT281" s="29">
        <f t="shared" si="3939"/>
        <v>1599.4066155660378</v>
      </c>
      <c r="CU281" s="29">
        <f t="shared" si="3939"/>
        <v>2033.5191391509434</v>
      </c>
      <c r="CV281" s="29">
        <f t="shared" si="3939"/>
        <v>2715.9845640764788</v>
      </c>
      <c r="CW281" s="29">
        <f t="shared" si="3939"/>
        <v>1697.5335023584905</v>
      </c>
      <c r="CX281" s="29">
        <f t="shared" si="3938"/>
        <v>2078.3173466981134</v>
      </c>
      <c r="CY281" s="29">
        <f t="shared" si="3938"/>
        <v>1382.7596933962263</v>
      </c>
      <c r="CZ281" s="29">
        <f t="shared" si="3938"/>
        <v>1658.3396226415093</v>
      </c>
      <c r="DA281" s="29">
        <f t="shared" si="3938"/>
        <v>1938.4827476415096</v>
      </c>
      <c r="DB281" s="29">
        <f t="shared" si="3938"/>
        <v>2243.8604716981131</v>
      </c>
      <c r="DC281" s="29">
        <f t="shared" si="3938"/>
        <v>2055.9013915094342</v>
      </c>
      <c r="DD281" s="29">
        <f t="shared" si="3938"/>
        <v>2618.9621108490569</v>
      </c>
      <c r="DE281" s="29">
        <f t="shared" si="3714"/>
        <v>1928.5471698113208</v>
      </c>
      <c r="DF281" s="29">
        <f t="shared" si="3715"/>
        <v>1596.5270636792452</v>
      </c>
      <c r="DG281" s="29">
        <f t="shared" si="3716"/>
        <v>2912.0909551886789</v>
      </c>
      <c r="DH281" s="29">
        <f t="shared" si="3717"/>
        <v>1617.9524528301886</v>
      </c>
      <c r="DI281" s="29">
        <f t="shared" si="3718"/>
        <v>2153.6256648584904</v>
      </c>
      <c r="DJ281" s="29">
        <f t="shared" si="3719"/>
        <v>1574.576770754717</v>
      </c>
      <c r="DK281" s="29">
        <f t="shared" si="3719"/>
        <v>1109.4291311320756</v>
      </c>
      <c r="DL281" s="29">
        <f t="shared" si="3719"/>
        <v>1597.7022499999998</v>
      </c>
      <c r="DM281" s="29">
        <f t="shared" si="3719"/>
        <v>2391.13054245283</v>
      </c>
      <c r="DN281" s="29">
        <f t="shared" si="3864"/>
        <v>2263.1660495283018</v>
      </c>
      <c r="DO281" s="29">
        <f t="shared" si="3864"/>
        <v>2509.8025117924526</v>
      </c>
      <c r="DP281" s="29">
        <f t="shared" si="3864"/>
        <v>2242.4050707547171</v>
      </c>
      <c r="DQ281" s="105">
        <f t="shared" si="3720"/>
        <v>2351.6260436320754</v>
      </c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39">
        <v>198240</v>
      </c>
      <c r="EH281" s="39">
        <v>198240</v>
      </c>
      <c r="EI281" s="39">
        <v>198240</v>
      </c>
      <c r="EJ281" s="39">
        <v>198240</v>
      </c>
      <c r="EK281" s="39">
        <v>198240</v>
      </c>
      <c r="EL281" s="39">
        <v>198240</v>
      </c>
      <c r="EM281" s="39">
        <v>198240</v>
      </c>
      <c r="EN281" s="39">
        <v>198240</v>
      </c>
      <c r="EO281" s="39">
        <v>198240</v>
      </c>
      <c r="EP281" s="39">
        <v>207680</v>
      </c>
      <c r="EQ281" s="39">
        <v>212400</v>
      </c>
      <c r="ER281" s="39">
        <v>212400</v>
      </c>
      <c r="ES281" s="25">
        <v>212400</v>
      </c>
      <c r="ET281" s="25">
        <v>212400</v>
      </c>
      <c r="EU281" s="25">
        <v>212400</v>
      </c>
      <c r="EV281" s="25">
        <v>212400</v>
      </c>
      <c r="EW281" s="25">
        <v>212400</v>
      </c>
      <c r="EX281" s="25">
        <v>212400</v>
      </c>
      <c r="EY281" s="25">
        <v>212400</v>
      </c>
      <c r="EZ281" s="25">
        <v>212400</v>
      </c>
      <c r="FA281" s="25">
        <v>212400</v>
      </c>
      <c r="FB281" s="25">
        <v>221840</v>
      </c>
      <c r="FC281" s="25">
        <v>226560</v>
      </c>
      <c r="FD281" s="25">
        <v>226560</v>
      </c>
      <c r="FE281" s="25">
        <v>226560</v>
      </c>
      <c r="FF281" s="25">
        <v>226560</v>
      </c>
      <c r="FG281" s="25">
        <v>226560</v>
      </c>
      <c r="FH281" s="25">
        <v>226560</v>
      </c>
      <c r="FI281" s="25">
        <v>226560</v>
      </c>
      <c r="FJ281" s="25">
        <v>226560</v>
      </c>
      <c r="FK281" s="25">
        <v>226560</v>
      </c>
      <c r="FL281" s="25">
        <v>226560</v>
      </c>
      <c r="FM281" s="25">
        <v>226560</v>
      </c>
      <c r="FN281" s="25">
        <v>244496</v>
      </c>
      <c r="FO281" s="25">
        <v>253464</v>
      </c>
      <c r="FP281" s="25">
        <v>253464</v>
      </c>
      <c r="FQ281" s="75">
        <v>253464</v>
      </c>
      <c r="FR281" s="28">
        <f t="shared" si="3969"/>
        <v>251222</v>
      </c>
      <c r="FS281" s="39">
        <v>0</v>
      </c>
      <c r="FT281" s="39">
        <v>0</v>
      </c>
      <c r="FU281" s="39">
        <v>0</v>
      </c>
      <c r="FV281" s="39">
        <v>0</v>
      </c>
      <c r="FW281" s="39">
        <v>0</v>
      </c>
      <c r="FX281" s="39">
        <v>0</v>
      </c>
      <c r="FY281" s="39">
        <v>0</v>
      </c>
      <c r="FZ281" s="39">
        <v>0</v>
      </c>
      <c r="GA281" s="39">
        <v>0</v>
      </c>
      <c r="GB281" s="39">
        <v>0</v>
      </c>
      <c r="GC281" s="39">
        <v>0</v>
      </c>
      <c r="GD281" s="39">
        <v>0</v>
      </c>
      <c r="GE281" s="39">
        <v>0</v>
      </c>
      <c r="GF281" s="39">
        <v>0</v>
      </c>
      <c r="GG281" s="39">
        <v>0</v>
      </c>
      <c r="GH281" s="39">
        <v>0</v>
      </c>
      <c r="GI281" s="51">
        <v>0</v>
      </c>
      <c r="GJ281" s="51">
        <v>0</v>
      </c>
      <c r="GK281" s="51">
        <v>0</v>
      </c>
      <c r="GL281" s="51">
        <v>0</v>
      </c>
      <c r="GM281" s="51">
        <v>0</v>
      </c>
      <c r="GN281" s="51">
        <v>966.02000000001863</v>
      </c>
      <c r="GO281" s="51">
        <v>0</v>
      </c>
      <c r="GP281" s="51">
        <v>0</v>
      </c>
      <c r="GQ281" s="25">
        <v>0</v>
      </c>
      <c r="GR281" s="25">
        <v>38725</v>
      </c>
      <c r="GS281" s="25">
        <v>7474</v>
      </c>
      <c r="GT281" s="25">
        <v>53185</v>
      </c>
      <c r="GU281" s="25">
        <v>0</v>
      </c>
      <c r="GV281" s="25">
        <v>0</v>
      </c>
      <c r="GW281" s="25">
        <v>11775</v>
      </c>
      <c r="GX281" s="25">
        <v>14686</v>
      </c>
      <c r="GY281" s="25">
        <v>0</v>
      </c>
      <c r="GZ281" s="25">
        <v>16714</v>
      </c>
      <c r="HA281" s="25">
        <v>0</v>
      </c>
      <c r="HB281" s="25">
        <v>0</v>
      </c>
      <c r="HC281" s="75">
        <v>0</v>
      </c>
      <c r="HD281" s="75">
        <v>0</v>
      </c>
      <c r="HE281" s="75">
        <v>83</v>
      </c>
      <c r="HF281" s="75">
        <v>62154</v>
      </c>
      <c r="HG281" s="75">
        <v>0</v>
      </c>
      <c r="HH281" s="75">
        <v>0</v>
      </c>
      <c r="HI281" s="75">
        <v>94469</v>
      </c>
      <c r="HJ281" s="75">
        <v>0</v>
      </c>
      <c r="HK281" s="75">
        <v>10856</v>
      </c>
      <c r="HL281" s="75">
        <v>0</v>
      </c>
      <c r="HM281" s="75">
        <v>0</v>
      </c>
      <c r="HN281" s="75">
        <v>0</v>
      </c>
      <c r="HO281" s="75">
        <v>19102.231000000029</v>
      </c>
      <c r="HP281" s="75">
        <v>0</v>
      </c>
      <c r="HQ281" s="75">
        <v>0</v>
      </c>
      <c r="HR281" s="75">
        <v>0</v>
      </c>
      <c r="HS281" s="51">
        <f t="shared" si="3723"/>
        <v>0</v>
      </c>
      <c r="HT281" s="51">
        <f t="shared" si="3724"/>
        <v>0</v>
      </c>
      <c r="HU281" s="51">
        <f t="shared" si="3725"/>
        <v>0</v>
      </c>
      <c r="HV281" s="51">
        <f t="shared" si="3726"/>
        <v>0</v>
      </c>
      <c r="HW281" s="51">
        <f t="shared" si="3727"/>
        <v>0</v>
      </c>
      <c r="HX281" s="51">
        <f t="shared" si="3728"/>
        <v>0</v>
      </c>
      <c r="HY281" s="51">
        <f t="shared" si="3729"/>
        <v>0</v>
      </c>
      <c r="HZ281" s="51">
        <f t="shared" si="3730"/>
        <v>0</v>
      </c>
      <c r="IA281" s="51">
        <f t="shared" si="3731"/>
        <v>0</v>
      </c>
      <c r="IB281" s="51">
        <f t="shared" si="3732"/>
        <v>0</v>
      </c>
      <c r="IC281" s="51">
        <f t="shared" si="3733"/>
        <v>0</v>
      </c>
      <c r="ID281" s="51">
        <f t="shared" si="3734"/>
        <v>0</v>
      </c>
      <c r="IE281" s="51">
        <f t="shared" si="3735"/>
        <v>0</v>
      </c>
      <c r="IF281" s="51">
        <f t="shared" si="3736"/>
        <v>0</v>
      </c>
      <c r="IG281" s="51">
        <f t="shared" si="3737"/>
        <v>0</v>
      </c>
      <c r="IH281" s="51">
        <f t="shared" si="3738"/>
        <v>198240</v>
      </c>
      <c r="II281" s="51">
        <f t="shared" si="3739"/>
        <v>198240</v>
      </c>
      <c r="IJ281" s="51">
        <f t="shared" si="3740"/>
        <v>198240</v>
      </c>
      <c r="IK281" s="51">
        <f t="shared" si="3741"/>
        <v>198240</v>
      </c>
      <c r="IL281" s="51">
        <f t="shared" si="3742"/>
        <v>198240</v>
      </c>
      <c r="IM281" s="51">
        <f t="shared" si="3743"/>
        <v>198240</v>
      </c>
      <c r="IN281" s="51">
        <f t="shared" si="3744"/>
        <v>199206.02000000002</v>
      </c>
      <c r="IO281" s="51">
        <f t="shared" si="3745"/>
        <v>198240</v>
      </c>
      <c r="IP281" s="51">
        <f t="shared" si="3746"/>
        <v>198240</v>
      </c>
      <c r="IQ281" s="51">
        <f t="shared" si="3865"/>
        <v>207680</v>
      </c>
      <c r="IR281" s="51">
        <f t="shared" si="3866"/>
        <v>251125</v>
      </c>
      <c r="IS281" s="51">
        <f t="shared" si="4436"/>
        <v>219874</v>
      </c>
      <c r="IT281" s="51">
        <f t="shared" si="4437"/>
        <v>265585</v>
      </c>
      <c r="IU281" s="51">
        <f t="shared" si="3721"/>
        <v>212400</v>
      </c>
      <c r="IV281" s="51">
        <f t="shared" si="3722"/>
        <v>212400</v>
      </c>
      <c r="IW281" s="51">
        <f t="shared" si="3976"/>
        <v>224175</v>
      </c>
      <c r="IX281" s="25">
        <f t="shared" si="3623"/>
        <v>227086</v>
      </c>
      <c r="IY281" s="25">
        <f t="shared" si="4315"/>
        <v>212400</v>
      </c>
      <c r="IZ281" s="25">
        <f t="shared" si="4316"/>
        <v>229114</v>
      </c>
      <c r="JA281" s="25">
        <f t="shared" si="3753"/>
        <v>212400</v>
      </c>
      <c r="JB281" s="25">
        <f t="shared" si="4410"/>
        <v>212400</v>
      </c>
      <c r="JC281" s="25">
        <f t="shared" si="4411"/>
        <v>221840</v>
      </c>
      <c r="JD281" s="25">
        <f t="shared" si="4243"/>
        <v>226560</v>
      </c>
      <c r="JE281" s="25">
        <f t="shared" si="4244"/>
        <v>226643</v>
      </c>
      <c r="JF281" s="25">
        <f t="shared" si="3756"/>
        <v>288714</v>
      </c>
      <c r="JG281" s="25">
        <f t="shared" si="3757"/>
        <v>226560</v>
      </c>
      <c r="JH281" s="25">
        <f t="shared" si="4440"/>
        <v>226560</v>
      </c>
      <c r="JI281" s="25">
        <f t="shared" si="4441"/>
        <v>321029</v>
      </c>
      <c r="JJ281" s="25">
        <f t="shared" si="3966"/>
        <v>226560</v>
      </c>
      <c r="JK281" s="25">
        <f t="shared" si="3967"/>
        <v>237416</v>
      </c>
      <c r="JL281" s="25">
        <f t="shared" si="4245"/>
        <v>226560</v>
      </c>
      <c r="JM281" s="25">
        <f t="shared" si="4246"/>
        <v>226560</v>
      </c>
      <c r="JN281" s="25">
        <f t="shared" si="3459"/>
        <v>226560</v>
      </c>
      <c r="JO281" s="25">
        <f t="shared" si="3460"/>
        <v>263598.23100000003</v>
      </c>
      <c r="JP281" s="25">
        <f t="shared" ref="JP281:JP313" si="4442">+FO281+HP281</f>
        <v>253464</v>
      </c>
      <c r="JQ281" s="25">
        <f t="shared" ref="JQ281:JQ313" si="4443">+FP281+HQ281</f>
        <v>253464</v>
      </c>
      <c r="JR281" s="25">
        <f t="shared" ref="JR281:JR313" si="4444">+FQ281+HR281</f>
        <v>253464</v>
      </c>
      <c r="JS281" s="28">
        <f t="shared" si="3970"/>
        <v>255997.55775000001</v>
      </c>
      <c r="JT281" s="39">
        <f t="shared" si="3587"/>
        <v>0</v>
      </c>
      <c r="JU281" s="39">
        <f t="shared" si="3588"/>
        <v>0</v>
      </c>
      <c r="JV281" s="39">
        <f t="shared" si="3589"/>
        <v>0</v>
      </c>
      <c r="JW281" s="39">
        <f t="shared" si="3590"/>
        <v>0</v>
      </c>
      <c r="JX281" s="39">
        <f t="shared" si="3591"/>
        <v>0</v>
      </c>
      <c r="JY281" s="39">
        <f t="shared" si="3592"/>
        <v>0</v>
      </c>
      <c r="JZ281" s="39">
        <f t="shared" si="3593"/>
        <v>0</v>
      </c>
      <c r="KA281" s="39">
        <f t="shared" si="3594"/>
        <v>0</v>
      </c>
      <c r="KB281" s="39">
        <f t="shared" si="3595"/>
        <v>0</v>
      </c>
      <c r="KC281" s="39">
        <f t="shared" si="3596"/>
        <v>0</v>
      </c>
      <c r="KD281" s="39">
        <f t="shared" si="3597"/>
        <v>0</v>
      </c>
      <c r="KE281" s="39">
        <f t="shared" si="3598"/>
        <v>0</v>
      </c>
      <c r="KF281" s="39">
        <f t="shared" si="3599"/>
        <v>0</v>
      </c>
      <c r="KG281" s="39">
        <f t="shared" si="3600"/>
        <v>0</v>
      </c>
      <c r="KH281" s="30">
        <f t="shared" si="3601"/>
        <v>0</v>
      </c>
      <c r="KI281" s="30">
        <f t="shared" si="3602"/>
        <v>140</v>
      </c>
      <c r="KJ281" s="30">
        <f t="shared" si="3603"/>
        <v>140</v>
      </c>
      <c r="KK281" s="30">
        <f t="shared" si="3604"/>
        <v>140</v>
      </c>
      <c r="KL281" s="30">
        <f t="shared" si="3605"/>
        <v>140</v>
      </c>
      <c r="KM281" s="30">
        <f t="shared" si="3606"/>
        <v>140</v>
      </c>
      <c r="KN281" s="30">
        <f t="shared" si="3607"/>
        <v>140</v>
      </c>
      <c r="KO281" s="30">
        <f t="shared" si="3608"/>
        <v>140.68221751412432</v>
      </c>
      <c r="KP281" s="30">
        <f t="shared" si="3609"/>
        <v>140</v>
      </c>
      <c r="KQ281" s="30">
        <f t="shared" si="3610"/>
        <v>140</v>
      </c>
      <c r="KR281" s="30">
        <f t="shared" si="3611"/>
        <v>146.66666666666666</v>
      </c>
      <c r="KS281" s="30">
        <f t="shared" si="3612"/>
        <v>177.34816384180792</v>
      </c>
      <c r="KT281" s="30">
        <f t="shared" si="3613"/>
        <v>155.27824858757063</v>
      </c>
      <c r="KU281" s="30">
        <f t="shared" si="3614"/>
        <v>187.56002824858757</v>
      </c>
      <c r="KV281" s="30">
        <f t="shared" si="3615"/>
        <v>150</v>
      </c>
      <c r="KW281" s="30">
        <f t="shared" si="3616"/>
        <v>150</v>
      </c>
      <c r="KX281" s="30">
        <f t="shared" si="3617"/>
        <v>158.3156779661017</v>
      </c>
      <c r="KY281" s="30">
        <f t="shared" si="3618"/>
        <v>160.37146892655366</v>
      </c>
      <c r="KZ281" s="30">
        <f t="shared" si="3619"/>
        <v>150</v>
      </c>
      <c r="LA281" s="30">
        <f t="shared" si="3620"/>
        <v>161.80367231638419</v>
      </c>
      <c r="LB281" s="30">
        <f t="shared" si="3620"/>
        <v>150</v>
      </c>
      <c r="LC281" s="30">
        <f t="shared" si="3620"/>
        <v>150</v>
      </c>
      <c r="LD281" s="30">
        <f t="shared" si="3620"/>
        <v>156.66666666666666</v>
      </c>
      <c r="LE281" s="30">
        <f t="shared" si="3749"/>
        <v>160</v>
      </c>
      <c r="LF281" s="30">
        <f t="shared" si="3749"/>
        <v>160.05861581920905</v>
      </c>
      <c r="LG281" s="30">
        <f t="shared" si="3749"/>
        <v>203.89406779661016</v>
      </c>
      <c r="LH281" s="30">
        <f t="shared" si="3749"/>
        <v>160</v>
      </c>
      <c r="LI281" s="30">
        <f t="shared" si="3749"/>
        <v>160</v>
      </c>
      <c r="LJ281" s="30">
        <f t="shared" si="3940"/>
        <v>226.71539548022599</v>
      </c>
      <c r="LK281" s="30">
        <f t="shared" si="3940"/>
        <v>160</v>
      </c>
      <c r="LL281" s="30">
        <f t="shared" si="3940"/>
        <v>167.66666666666666</v>
      </c>
      <c r="LM281" s="30">
        <f t="shared" si="3940"/>
        <v>160</v>
      </c>
      <c r="LN281" s="30">
        <f t="shared" si="3940"/>
        <v>160</v>
      </c>
      <c r="LO281" s="30">
        <f t="shared" si="3940"/>
        <v>160</v>
      </c>
      <c r="LP281" s="30">
        <f t="shared" si="3940"/>
        <v>186.1569427966102</v>
      </c>
      <c r="LQ281" s="30">
        <f t="shared" si="3940"/>
        <v>179</v>
      </c>
      <c r="LR281" s="30">
        <f t="shared" si="3941"/>
        <v>179</v>
      </c>
      <c r="LS281" s="30">
        <f t="shared" si="3941"/>
        <v>179</v>
      </c>
      <c r="LT281" s="69">
        <f t="shared" si="3971"/>
        <v>180.78923569915256</v>
      </c>
      <c r="LU281" s="40">
        <f t="shared" si="3972"/>
        <v>179</v>
      </c>
      <c r="LV281" s="40">
        <f t="shared" si="3973"/>
        <v>0</v>
      </c>
    </row>
    <row r="282" spans="1:334" x14ac:dyDescent="0.25">
      <c r="A282" s="21">
        <f t="shared" si="3974"/>
        <v>281</v>
      </c>
      <c r="B282" s="22" t="s">
        <v>150</v>
      </c>
      <c r="C282" s="21" t="s">
        <v>683</v>
      </c>
      <c r="D282" s="22" t="s">
        <v>7</v>
      </c>
      <c r="E282" s="23" t="s">
        <v>1005</v>
      </c>
      <c r="F282" s="21" t="s">
        <v>1070</v>
      </c>
      <c r="G282" s="23" t="s">
        <v>172</v>
      </c>
      <c r="H282" s="24" t="s">
        <v>1509</v>
      </c>
      <c r="I282" s="21" t="s">
        <v>196</v>
      </c>
      <c r="J282" s="94">
        <v>41424</v>
      </c>
      <c r="K282" s="94">
        <v>43061</v>
      </c>
      <c r="L282" s="21" t="s">
        <v>275</v>
      </c>
      <c r="M282" s="51">
        <v>532</v>
      </c>
      <c r="N282" s="51">
        <v>888</v>
      </c>
      <c r="O282" s="26">
        <v>0.1</v>
      </c>
      <c r="P282" s="52">
        <v>0</v>
      </c>
      <c r="Q282" s="52">
        <v>0</v>
      </c>
      <c r="R282" s="52">
        <v>760541</v>
      </c>
      <c r="S282" s="52">
        <v>1293673</v>
      </c>
      <c r="T282" s="51">
        <v>1355263.35</v>
      </c>
      <c r="U282" s="51">
        <v>1109740</v>
      </c>
      <c r="V282" s="51">
        <v>1067852.6800000002</v>
      </c>
      <c r="W282" s="51">
        <v>980740.3600000001</v>
      </c>
      <c r="X282" s="51">
        <v>1567161.22</v>
      </c>
      <c r="Y282" s="51">
        <v>1007909.9500000002</v>
      </c>
      <c r="Z282" s="51">
        <v>747311</v>
      </c>
      <c r="AA282" s="51">
        <v>1075904.4899999998</v>
      </c>
      <c r="AB282" s="51">
        <v>1366286.33</v>
      </c>
      <c r="AC282" s="51">
        <v>1294345.3299999998</v>
      </c>
      <c r="AD282" s="51">
        <v>1237053.46</v>
      </c>
      <c r="AE282" s="51">
        <v>1519225.04</v>
      </c>
      <c r="AF282" s="51">
        <v>1433898</v>
      </c>
      <c r="AG282" s="51">
        <v>1002473.07</v>
      </c>
      <c r="AH282" s="51">
        <v>1264237</v>
      </c>
      <c r="AI282" s="51">
        <v>1087663</v>
      </c>
      <c r="AJ282" s="51">
        <v>1382427</v>
      </c>
      <c r="AK282" s="51">
        <v>1078565</v>
      </c>
      <c r="AL282" s="51">
        <v>894881</v>
      </c>
      <c r="AM282" s="51">
        <v>1252041.46</v>
      </c>
      <c r="AN282" s="51">
        <v>1532305.73</v>
      </c>
      <c r="AO282" s="51">
        <v>1608796.58</v>
      </c>
      <c r="AP282" s="51">
        <v>1438899.38</v>
      </c>
      <c r="AQ282" s="51">
        <v>1547983.05</v>
      </c>
      <c r="AR282" s="51">
        <v>1524771</v>
      </c>
      <c r="AS282" s="51">
        <v>1185490.28</v>
      </c>
      <c r="AT282" s="51">
        <v>1450023.06</v>
      </c>
      <c r="AU282" s="25">
        <v>1286649.5474294571</v>
      </c>
      <c r="AV282" s="25">
        <v>1111465.6499999999</v>
      </c>
      <c r="AW282" s="25">
        <v>2096419.8464692954</v>
      </c>
      <c r="AX282" s="25">
        <v>1110855.2571618301</v>
      </c>
      <c r="AY282" s="25">
        <v>1151998.0444641202</v>
      </c>
      <c r="AZ282" s="25">
        <v>1327533.79</v>
      </c>
      <c r="BA282" s="25">
        <v>1201257</v>
      </c>
      <c r="BB282" s="25">
        <v>940655.06</v>
      </c>
      <c r="BC282" s="25">
        <v>1394053</v>
      </c>
      <c r="BD282" s="75">
        <v>1287465</v>
      </c>
      <c r="BE282" s="75">
        <v>1299494</v>
      </c>
      <c r="BF282" s="75">
        <v>1321730</v>
      </c>
      <c r="BG282" s="75">
        <v>1150951</v>
      </c>
      <c r="BH282" s="75">
        <v>1294108.6299999999</v>
      </c>
      <c r="BI282" s="75">
        <v>981617.97</v>
      </c>
      <c r="BJ282" s="75">
        <v>887918</v>
      </c>
      <c r="BK282" s="75">
        <v>909006</v>
      </c>
      <c r="BL282" s="75">
        <v>1164664.23</v>
      </c>
      <c r="BM282" s="75">
        <v>1174231.1499999999</v>
      </c>
      <c r="BN282" s="75">
        <v>1201244</v>
      </c>
      <c r="BO282" s="75">
        <v>1230025.05</v>
      </c>
      <c r="BP282" s="28">
        <f t="shared" si="3968"/>
        <v>1192541.1074999999</v>
      </c>
      <c r="BQ282" s="29">
        <f t="shared" si="3687"/>
        <v>0</v>
      </c>
      <c r="BR282" s="29">
        <f t="shared" si="3688"/>
        <v>0</v>
      </c>
      <c r="BS282" s="29">
        <f t="shared" si="3689"/>
        <v>1429.5883458646617</v>
      </c>
      <c r="BT282" s="29">
        <f t="shared" si="3690"/>
        <v>2431.7161654135339</v>
      </c>
      <c r="BU282" s="29">
        <f t="shared" si="3691"/>
        <v>2547.4875000000002</v>
      </c>
      <c r="BV282" s="29">
        <f t="shared" si="3692"/>
        <v>2085.9774436090224</v>
      </c>
      <c r="BW282" s="29">
        <f t="shared" si="3693"/>
        <v>2007.2418796992483</v>
      </c>
      <c r="BX282" s="29">
        <f t="shared" si="3694"/>
        <v>1843.4969172932333</v>
      </c>
      <c r="BY282" s="29">
        <f t="shared" si="3695"/>
        <v>2945.791766917293</v>
      </c>
      <c r="BZ282" s="29">
        <f t="shared" si="3696"/>
        <v>1894.5675751879703</v>
      </c>
      <c r="CA282" s="29">
        <f t="shared" si="3697"/>
        <v>1404.7199248120301</v>
      </c>
      <c r="CB282" s="29">
        <f t="shared" si="3698"/>
        <v>2022.3768609022552</v>
      </c>
      <c r="CC282" s="29">
        <f t="shared" si="3699"/>
        <v>2568.2073872180454</v>
      </c>
      <c r="CD282" s="29">
        <f t="shared" si="3700"/>
        <v>2432.9799436090225</v>
      </c>
      <c r="CE282" s="29">
        <f t="shared" si="3701"/>
        <v>2325.2884586466166</v>
      </c>
      <c r="CF282" s="29">
        <f t="shared" si="3702"/>
        <v>2855.6861654135341</v>
      </c>
      <c r="CG282" s="29">
        <f t="shared" si="3703"/>
        <v>2695.2969924812032</v>
      </c>
      <c r="CH282" s="29">
        <f t="shared" si="3704"/>
        <v>1884.3478759398495</v>
      </c>
      <c r="CI282" s="29">
        <f t="shared" si="3705"/>
        <v>2376.3853383458645</v>
      </c>
      <c r="CJ282" s="29">
        <f t="shared" si="3706"/>
        <v>2044.4793233082708</v>
      </c>
      <c r="CK282" s="29">
        <f t="shared" si="3707"/>
        <v>2598.5469924812032</v>
      </c>
      <c r="CL282" s="29">
        <f t="shared" si="3708"/>
        <v>2027.3778195488721</v>
      </c>
      <c r="CM282" s="29">
        <f t="shared" si="3709"/>
        <v>1682.1071428571429</v>
      </c>
      <c r="CN282" s="29">
        <f t="shared" si="3710"/>
        <v>2353.4613909774434</v>
      </c>
      <c r="CO282" s="29">
        <f t="shared" si="3711"/>
        <v>2880.2739285714283</v>
      </c>
      <c r="CP282" s="29">
        <f t="shared" si="3712"/>
        <v>3024.0537218045115</v>
      </c>
      <c r="CQ282" s="29">
        <f t="shared" si="3713"/>
        <v>2704.6980827067669</v>
      </c>
      <c r="CR282" s="29">
        <f t="shared" si="3939"/>
        <v>2909.74257518797</v>
      </c>
      <c r="CS282" s="29">
        <f t="shared" si="3939"/>
        <v>2866.1109022556393</v>
      </c>
      <c r="CT282" s="29">
        <f t="shared" si="3939"/>
        <v>2228.365187969925</v>
      </c>
      <c r="CU282" s="29">
        <f t="shared" si="3939"/>
        <v>2725.6072556390977</v>
      </c>
      <c r="CV282" s="29">
        <f t="shared" si="3939"/>
        <v>2418.5141868974756</v>
      </c>
      <c r="CW282" s="29">
        <f t="shared" si="3939"/>
        <v>2089.2211466165413</v>
      </c>
      <c r="CX282" s="29">
        <f t="shared" si="3938"/>
        <v>3940.6388091528111</v>
      </c>
      <c r="CY282" s="29">
        <f t="shared" si="3938"/>
        <v>2088.0737916575754</v>
      </c>
      <c r="CZ282" s="29">
        <f t="shared" si="3938"/>
        <v>2165.4098580152636</v>
      </c>
      <c r="DA282" s="29">
        <f t="shared" si="3938"/>
        <v>2495.3642669172932</v>
      </c>
      <c r="DB282" s="29">
        <f t="shared" si="3938"/>
        <v>2258.0018796992481</v>
      </c>
      <c r="DC282" s="29">
        <f t="shared" si="3938"/>
        <v>1768.1486090225565</v>
      </c>
      <c r="DD282" s="29">
        <f t="shared" si="3938"/>
        <v>2620.4003759398497</v>
      </c>
      <c r="DE282" s="29">
        <f t="shared" si="3714"/>
        <v>2420.0469924812032</v>
      </c>
      <c r="DF282" s="29">
        <f t="shared" si="3715"/>
        <v>2442.6578947368421</v>
      </c>
      <c r="DG282" s="29">
        <f t="shared" si="3716"/>
        <v>2484.4548872180453</v>
      </c>
      <c r="DH282" s="29">
        <f t="shared" si="3717"/>
        <v>2163.4417293233082</v>
      </c>
      <c r="DI282" s="29">
        <f t="shared" si="3718"/>
        <v>2432.5350187969921</v>
      </c>
      <c r="DJ282" s="29">
        <f t="shared" si="3719"/>
        <v>1845.146560150376</v>
      </c>
      <c r="DK282" s="29">
        <f t="shared" si="3719"/>
        <v>1669.0187969924812</v>
      </c>
      <c r="DL282" s="29">
        <f t="shared" si="3719"/>
        <v>1708.6578947368421</v>
      </c>
      <c r="DM282" s="29">
        <f t="shared" si="3719"/>
        <v>2189.2184774436091</v>
      </c>
      <c r="DN282" s="29">
        <f t="shared" si="3864"/>
        <v>2207.2014097744359</v>
      </c>
      <c r="DO282" s="29">
        <f t="shared" si="3864"/>
        <v>2257.9774436090224</v>
      </c>
      <c r="DP282" s="29">
        <f t="shared" si="3864"/>
        <v>2312.0771616541356</v>
      </c>
      <c r="DQ282" s="105">
        <f t="shared" si="3720"/>
        <v>2241.6186231203005</v>
      </c>
      <c r="DR282" s="51">
        <v>71040</v>
      </c>
      <c r="DS282" s="51">
        <v>71040</v>
      </c>
      <c r="DT282" s="51">
        <v>71040</v>
      </c>
      <c r="DU282" s="51">
        <v>71040</v>
      </c>
      <c r="DV282" s="51">
        <v>71040</v>
      </c>
      <c r="DW282" s="51">
        <v>71040</v>
      </c>
      <c r="DX282" s="51">
        <v>71040</v>
      </c>
      <c r="DY282" s="51">
        <v>71040</v>
      </c>
      <c r="DZ282" s="51">
        <v>71040</v>
      </c>
      <c r="EA282" s="51">
        <v>71040</v>
      </c>
      <c r="EB282" s="51">
        <v>71040</v>
      </c>
      <c r="EC282" s="51">
        <v>71040</v>
      </c>
      <c r="ED282" s="51">
        <v>71040</v>
      </c>
      <c r="EE282" s="51">
        <v>71040</v>
      </c>
      <c r="EF282" s="51">
        <v>71040</v>
      </c>
      <c r="EG282" s="51">
        <v>71040</v>
      </c>
      <c r="EH282" s="51">
        <v>71040</v>
      </c>
      <c r="EI282" s="51">
        <v>71040</v>
      </c>
      <c r="EJ282" s="51">
        <v>71040</v>
      </c>
      <c r="EK282" s="51">
        <v>71040</v>
      </c>
      <c r="EL282" s="51">
        <v>71040</v>
      </c>
      <c r="EM282" s="51">
        <v>71040</v>
      </c>
      <c r="EN282" s="51">
        <v>71040</v>
      </c>
      <c r="EO282" s="51">
        <v>71040</v>
      </c>
      <c r="EP282" s="51">
        <v>71040</v>
      </c>
      <c r="EQ282" s="51">
        <v>71040</v>
      </c>
      <c r="ER282" s="51">
        <v>71040</v>
      </c>
      <c r="ES282" s="25">
        <v>71040</v>
      </c>
      <c r="ET282" s="25">
        <v>71040</v>
      </c>
      <c r="EU282" s="25">
        <v>71040</v>
      </c>
      <c r="EV282" s="25">
        <v>71040</v>
      </c>
      <c r="EW282" s="25">
        <v>71040</v>
      </c>
      <c r="EX282" s="25">
        <v>71040</v>
      </c>
      <c r="EY282" s="25">
        <v>73882</v>
      </c>
      <c r="EZ282" s="25">
        <v>81696</v>
      </c>
      <c r="FA282" s="25">
        <v>81696</v>
      </c>
      <c r="FB282" s="25">
        <v>81696</v>
      </c>
      <c r="FC282" s="25">
        <v>81696</v>
      </c>
      <c r="FD282" s="25">
        <v>81696</v>
      </c>
      <c r="FE282" s="25">
        <v>81696</v>
      </c>
      <c r="FF282" s="25">
        <v>81696</v>
      </c>
      <c r="FG282" s="25">
        <v>81696</v>
      </c>
      <c r="FH282" s="25">
        <v>81696</v>
      </c>
      <c r="FI282" s="25">
        <v>81696</v>
      </c>
      <c r="FJ282" s="25">
        <v>81696</v>
      </c>
      <c r="FK282" s="25">
        <v>81696</v>
      </c>
      <c r="FL282" s="25">
        <v>81696</v>
      </c>
      <c r="FM282" s="25">
        <v>81696</v>
      </c>
      <c r="FN282" s="25">
        <v>81696</v>
      </c>
      <c r="FO282" s="25">
        <v>81696</v>
      </c>
      <c r="FP282" s="25">
        <v>81696</v>
      </c>
      <c r="FQ282" s="75">
        <v>81696</v>
      </c>
      <c r="FR282" s="28">
        <f t="shared" si="3969"/>
        <v>81696</v>
      </c>
      <c r="FS282" s="51">
        <v>0</v>
      </c>
      <c r="FT282" s="51">
        <v>0</v>
      </c>
      <c r="FU282" s="51">
        <v>81096</v>
      </c>
      <c r="FV282" s="51">
        <v>47486</v>
      </c>
      <c r="FW282" s="51">
        <v>64186</v>
      </c>
      <c r="FX282" s="51">
        <v>38984</v>
      </c>
      <c r="FY282" s="51">
        <v>35745</v>
      </c>
      <c r="FZ282" s="51">
        <v>27034</v>
      </c>
      <c r="GA282" s="51">
        <v>85676</v>
      </c>
      <c r="GB282" s="51">
        <v>29970</v>
      </c>
      <c r="GC282" s="51">
        <v>3691</v>
      </c>
      <c r="GD282" s="51">
        <v>36400</v>
      </c>
      <c r="GE282" s="51">
        <v>65588.633000000002</v>
      </c>
      <c r="GF282" s="51">
        <v>58394.532999999996</v>
      </c>
      <c r="GG282" s="51">
        <v>52665.346000000005</v>
      </c>
      <c r="GH282" s="51">
        <v>80882.504000000015</v>
      </c>
      <c r="GI282" s="51">
        <v>72349.991999999998</v>
      </c>
      <c r="GJ282" s="51">
        <v>29207.307000000001</v>
      </c>
      <c r="GK282" s="51">
        <v>55383.700000000012</v>
      </c>
      <c r="GL282" s="51">
        <v>37726</v>
      </c>
      <c r="GM282" s="51">
        <v>67202.700000000012</v>
      </c>
      <c r="GN282" s="51">
        <v>36816.5</v>
      </c>
      <c r="GO282" s="51">
        <v>18448</v>
      </c>
      <c r="GP282" s="51">
        <v>54164</v>
      </c>
      <c r="GQ282" s="51">
        <v>82191</v>
      </c>
      <c r="GR282" s="51">
        <v>89840</v>
      </c>
      <c r="GS282" s="51">
        <v>72850</v>
      </c>
      <c r="GT282" s="51">
        <v>83758</v>
      </c>
      <c r="GU282" s="25">
        <v>81437</v>
      </c>
      <c r="GV282" s="25">
        <v>47509</v>
      </c>
      <c r="GW282" s="25">
        <v>73962</v>
      </c>
      <c r="GX282" s="25">
        <v>40432</v>
      </c>
      <c r="GY282" s="25">
        <v>40107</v>
      </c>
      <c r="GZ282" s="25">
        <v>53202</v>
      </c>
      <c r="HA282" s="25">
        <v>5017</v>
      </c>
      <c r="HB282" s="25">
        <v>32804</v>
      </c>
      <c r="HC282" s="25">
        <v>51057</v>
      </c>
      <c r="HD282" s="25">
        <v>38430</v>
      </c>
      <c r="HE282" s="25">
        <v>12370</v>
      </c>
      <c r="HF282" s="25">
        <v>57709</v>
      </c>
      <c r="HG282" s="75">
        <v>47051</v>
      </c>
      <c r="HH282" s="75">
        <v>48253</v>
      </c>
      <c r="HI282" s="75">
        <v>50477</v>
      </c>
      <c r="HJ282" s="75">
        <v>33399</v>
      </c>
      <c r="HK282" s="75">
        <v>47715</v>
      </c>
      <c r="HL282" s="75">
        <v>16466</v>
      </c>
      <c r="HM282" s="75">
        <v>7096</v>
      </c>
      <c r="HN282" s="75">
        <v>9205</v>
      </c>
      <c r="HO282" s="75">
        <v>34770.42300000001</v>
      </c>
      <c r="HP282" s="75">
        <v>35727</v>
      </c>
      <c r="HQ282" s="75">
        <v>38428</v>
      </c>
      <c r="HR282" s="75">
        <v>34617</v>
      </c>
      <c r="HS282" s="51">
        <f t="shared" si="3723"/>
        <v>71040</v>
      </c>
      <c r="HT282" s="51">
        <f t="shared" si="3724"/>
        <v>71040</v>
      </c>
      <c r="HU282" s="51">
        <f t="shared" si="3725"/>
        <v>152136</v>
      </c>
      <c r="HV282" s="51">
        <f t="shared" si="3726"/>
        <v>118526</v>
      </c>
      <c r="HW282" s="51">
        <f t="shared" si="3727"/>
        <v>135226</v>
      </c>
      <c r="HX282" s="51">
        <f t="shared" si="3728"/>
        <v>110024</v>
      </c>
      <c r="HY282" s="51">
        <f t="shared" si="3729"/>
        <v>106785</v>
      </c>
      <c r="HZ282" s="51">
        <f t="shared" si="3730"/>
        <v>98074</v>
      </c>
      <c r="IA282" s="51">
        <f t="shared" si="3731"/>
        <v>156716</v>
      </c>
      <c r="IB282" s="51">
        <f t="shared" si="3732"/>
        <v>101010</v>
      </c>
      <c r="IC282" s="51">
        <f t="shared" si="3733"/>
        <v>74731</v>
      </c>
      <c r="ID282" s="51">
        <f t="shared" si="3734"/>
        <v>107440</v>
      </c>
      <c r="IE282" s="51">
        <f t="shared" si="3735"/>
        <v>136628.633</v>
      </c>
      <c r="IF282" s="51">
        <f t="shared" si="3736"/>
        <v>129434.533</v>
      </c>
      <c r="IG282" s="51">
        <f t="shared" si="3737"/>
        <v>123705.34600000001</v>
      </c>
      <c r="IH282" s="51">
        <f t="shared" si="3738"/>
        <v>151922.50400000002</v>
      </c>
      <c r="II282" s="51">
        <f t="shared" si="3739"/>
        <v>143389.992</v>
      </c>
      <c r="IJ282" s="51">
        <f t="shared" si="3740"/>
        <v>100247.307</v>
      </c>
      <c r="IK282" s="51">
        <f t="shared" si="3741"/>
        <v>126423.70000000001</v>
      </c>
      <c r="IL282" s="51">
        <f t="shared" si="3742"/>
        <v>108766</v>
      </c>
      <c r="IM282" s="51">
        <f t="shared" si="3743"/>
        <v>138242.70000000001</v>
      </c>
      <c r="IN282" s="51">
        <f t="shared" si="3744"/>
        <v>107856.5</v>
      </c>
      <c r="IO282" s="51">
        <f t="shared" si="3745"/>
        <v>89488</v>
      </c>
      <c r="IP282" s="51">
        <f t="shared" si="3746"/>
        <v>125204</v>
      </c>
      <c r="IQ282" s="51">
        <f t="shared" si="3865"/>
        <v>153231</v>
      </c>
      <c r="IR282" s="51">
        <f t="shared" si="3866"/>
        <v>160880</v>
      </c>
      <c r="IS282" s="51">
        <f t="shared" si="4436"/>
        <v>143890</v>
      </c>
      <c r="IT282" s="51">
        <f t="shared" si="4437"/>
        <v>154798</v>
      </c>
      <c r="IU282" s="51">
        <f t="shared" si="3721"/>
        <v>152477</v>
      </c>
      <c r="IV282" s="51">
        <f t="shared" si="3722"/>
        <v>118549</v>
      </c>
      <c r="IW282" s="51">
        <f t="shared" si="3976"/>
        <v>145002</v>
      </c>
      <c r="IX282" s="25">
        <f t="shared" si="3623"/>
        <v>111472</v>
      </c>
      <c r="IY282" s="25">
        <f t="shared" si="4315"/>
        <v>111147</v>
      </c>
      <c r="IZ282" s="25">
        <f t="shared" si="4316"/>
        <v>127084</v>
      </c>
      <c r="JA282" s="25">
        <f t="shared" si="3753"/>
        <v>86713</v>
      </c>
      <c r="JB282" s="25">
        <f t="shared" si="4410"/>
        <v>114500</v>
      </c>
      <c r="JC282" s="25">
        <f t="shared" si="4411"/>
        <v>132753</v>
      </c>
      <c r="JD282" s="25">
        <f t="shared" si="4243"/>
        <v>120126</v>
      </c>
      <c r="JE282" s="25">
        <f t="shared" si="4244"/>
        <v>94066</v>
      </c>
      <c r="JF282" s="25">
        <f t="shared" si="3756"/>
        <v>139405</v>
      </c>
      <c r="JG282" s="25">
        <f t="shared" si="3757"/>
        <v>128747</v>
      </c>
      <c r="JH282" s="25">
        <f t="shared" si="4440"/>
        <v>129949</v>
      </c>
      <c r="JI282" s="25">
        <f t="shared" si="4441"/>
        <v>132173</v>
      </c>
      <c r="JJ282" s="25">
        <f t="shared" si="3966"/>
        <v>115095</v>
      </c>
      <c r="JK282" s="25">
        <f t="shared" si="3967"/>
        <v>129411</v>
      </c>
      <c r="JL282" s="25">
        <f t="shared" si="4245"/>
        <v>98162</v>
      </c>
      <c r="JM282" s="25">
        <f t="shared" si="4246"/>
        <v>88792</v>
      </c>
      <c r="JN282" s="25">
        <f t="shared" ref="JN282:JN326" si="4445">+FM282+HN282</f>
        <v>90901</v>
      </c>
      <c r="JO282" s="25">
        <f t="shared" ref="JO282:JO326" si="4446">+FN282+HO282</f>
        <v>116466.42300000001</v>
      </c>
      <c r="JP282" s="25">
        <f t="shared" si="4442"/>
        <v>117423</v>
      </c>
      <c r="JQ282" s="25">
        <f t="shared" si="4443"/>
        <v>120124</v>
      </c>
      <c r="JR282" s="25">
        <f t="shared" si="4444"/>
        <v>116313</v>
      </c>
      <c r="JS282" s="28">
        <f t="shared" si="3970"/>
        <v>117581.60575</v>
      </c>
      <c r="JT282" s="30">
        <f t="shared" si="3587"/>
        <v>80</v>
      </c>
      <c r="JU282" s="30">
        <f t="shared" si="3588"/>
        <v>80</v>
      </c>
      <c r="JV282" s="30">
        <f t="shared" si="3589"/>
        <v>171.32432432432432</v>
      </c>
      <c r="JW282" s="30">
        <f t="shared" si="3590"/>
        <v>133.47522522522522</v>
      </c>
      <c r="JX282" s="30">
        <f t="shared" si="3591"/>
        <v>152.28153153153153</v>
      </c>
      <c r="JY282" s="30">
        <f t="shared" si="3592"/>
        <v>123.90090090090091</v>
      </c>
      <c r="JZ282" s="30">
        <f t="shared" si="3593"/>
        <v>120.25337837837837</v>
      </c>
      <c r="KA282" s="30">
        <f t="shared" si="3594"/>
        <v>110.44369369369369</v>
      </c>
      <c r="KB282" s="30">
        <f t="shared" si="3595"/>
        <v>176.48198198198199</v>
      </c>
      <c r="KC282" s="30">
        <f t="shared" si="3596"/>
        <v>113.75</v>
      </c>
      <c r="KD282" s="30">
        <f t="shared" si="3597"/>
        <v>84.156531531531527</v>
      </c>
      <c r="KE282" s="30">
        <f t="shared" si="3598"/>
        <v>120.99099099099099</v>
      </c>
      <c r="KF282" s="30">
        <f t="shared" si="3599"/>
        <v>153.8610731981982</v>
      </c>
      <c r="KG282" s="30">
        <f t="shared" si="3600"/>
        <v>145.75960923423423</v>
      </c>
      <c r="KH282" s="30">
        <f t="shared" si="3601"/>
        <v>139.30782207207207</v>
      </c>
      <c r="KI282" s="30">
        <f t="shared" si="3602"/>
        <v>171.08390090090091</v>
      </c>
      <c r="KJ282" s="30">
        <f t="shared" si="3603"/>
        <v>161.47521621621621</v>
      </c>
      <c r="KK282" s="30">
        <f t="shared" si="3604"/>
        <v>112.89111148648649</v>
      </c>
      <c r="KL282" s="30">
        <f t="shared" si="3605"/>
        <v>142.36903153153153</v>
      </c>
      <c r="KM282" s="30">
        <f t="shared" si="3606"/>
        <v>122.48423423423424</v>
      </c>
      <c r="KN282" s="30">
        <f t="shared" si="3607"/>
        <v>155.67871621621623</v>
      </c>
      <c r="KO282" s="30">
        <f t="shared" si="3608"/>
        <v>121.46002252252252</v>
      </c>
      <c r="KP282" s="30">
        <f t="shared" si="3609"/>
        <v>100.77477477477477</v>
      </c>
      <c r="KQ282" s="30">
        <f t="shared" si="3610"/>
        <v>140.9954954954955</v>
      </c>
      <c r="KR282" s="30">
        <f t="shared" si="3611"/>
        <v>172.55743243243242</v>
      </c>
      <c r="KS282" s="30">
        <f t="shared" si="3612"/>
        <v>181.17117117117118</v>
      </c>
      <c r="KT282" s="30">
        <f t="shared" si="3613"/>
        <v>162.0382882882883</v>
      </c>
      <c r="KU282" s="30">
        <f t="shared" si="3614"/>
        <v>174.32207207207207</v>
      </c>
      <c r="KV282" s="30">
        <f t="shared" si="3615"/>
        <v>171.70833333333334</v>
      </c>
      <c r="KW282" s="30">
        <f t="shared" si="3616"/>
        <v>133.50112612612614</v>
      </c>
      <c r="KX282" s="30">
        <f t="shared" si="3617"/>
        <v>163.29054054054055</v>
      </c>
      <c r="KY282" s="30">
        <f t="shared" si="3618"/>
        <v>125.53153153153153</v>
      </c>
      <c r="KZ282" s="30">
        <f t="shared" si="3619"/>
        <v>125.16554054054055</v>
      </c>
      <c r="LA282" s="30">
        <f t="shared" si="3620"/>
        <v>143.11261261261262</v>
      </c>
      <c r="LB282" s="30">
        <f t="shared" si="3620"/>
        <v>97.64977477477477</v>
      </c>
      <c r="LC282" s="30">
        <f t="shared" si="3620"/>
        <v>128.94144144144144</v>
      </c>
      <c r="LD282" s="30">
        <f t="shared" si="3620"/>
        <v>149.49662162162161</v>
      </c>
      <c r="LE282" s="30">
        <f t="shared" si="3749"/>
        <v>135.27702702702703</v>
      </c>
      <c r="LF282" s="30">
        <f t="shared" si="3749"/>
        <v>105.93018018018019</v>
      </c>
      <c r="LG282" s="30">
        <f t="shared" si="3749"/>
        <v>156.98761261261262</v>
      </c>
      <c r="LH282" s="30">
        <f t="shared" si="3749"/>
        <v>144.98536036036037</v>
      </c>
      <c r="LI282" s="30">
        <f t="shared" si="3749"/>
        <v>146.33896396396398</v>
      </c>
      <c r="LJ282" s="30">
        <f t="shared" si="3940"/>
        <v>148.84346846846847</v>
      </c>
      <c r="LK282" s="30">
        <f t="shared" si="3940"/>
        <v>129.61148648648648</v>
      </c>
      <c r="LL282" s="30">
        <f t="shared" si="3940"/>
        <v>145.7331081081081</v>
      </c>
      <c r="LM282" s="30">
        <f t="shared" si="3940"/>
        <v>110.5427927927928</v>
      </c>
      <c r="LN282" s="30">
        <f t="shared" si="3940"/>
        <v>99.990990990990994</v>
      </c>
      <c r="LO282" s="30">
        <f t="shared" si="3940"/>
        <v>102.36599099099099</v>
      </c>
      <c r="LP282" s="30">
        <f t="shared" si="3940"/>
        <v>131.15588175675677</v>
      </c>
      <c r="LQ282" s="30">
        <f t="shared" si="3940"/>
        <v>132.2331081081081</v>
      </c>
      <c r="LR282" s="30">
        <f t="shared" si="3941"/>
        <v>135.27477477477478</v>
      </c>
      <c r="LS282" s="30">
        <f t="shared" si="3941"/>
        <v>130.9831081081081</v>
      </c>
      <c r="LT282" s="69">
        <f t="shared" si="3971"/>
        <v>132.41171818693695</v>
      </c>
      <c r="LU282" s="40">
        <f t="shared" si="3972"/>
        <v>92</v>
      </c>
      <c r="LV282" s="40">
        <f t="shared" si="3973"/>
        <v>38.983108108108105</v>
      </c>
    </row>
    <row r="283" spans="1:334" x14ac:dyDescent="0.25">
      <c r="A283" s="21">
        <f t="shared" si="3974"/>
        <v>282</v>
      </c>
      <c r="B283" s="22" t="s">
        <v>150</v>
      </c>
      <c r="C283" s="21" t="s">
        <v>684</v>
      </c>
      <c r="D283" s="22" t="s">
        <v>7</v>
      </c>
      <c r="E283" s="97" t="s">
        <v>980</v>
      </c>
      <c r="F283" s="21" t="s">
        <v>1071</v>
      </c>
      <c r="G283" s="23" t="s">
        <v>339</v>
      </c>
      <c r="H283" s="24" t="s">
        <v>1404</v>
      </c>
      <c r="I283" s="21" t="s">
        <v>196</v>
      </c>
      <c r="J283" s="94">
        <v>41417</v>
      </c>
      <c r="K283" s="94">
        <v>43100</v>
      </c>
      <c r="L283" s="21" t="s">
        <v>275</v>
      </c>
      <c r="M283" s="51">
        <v>3051</v>
      </c>
      <c r="N283" s="51">
        <v>5095</v>
      </c>
      <c r="O283" s="26">
        <v>0.1</v>
      </c>
      <c r="P283" s="52">
        <v>0</v>
      </c>
      <c r="Q283" s="52">
        <v>180565</v>
      </c>
      <c r="R283" s="52">
        <v>902356</v>
      </c>
      <c r="S283" s="52">
        <v>2255000</v>
      </c>
      <c r="T283" s="51">
        <v>2401266.5</v>
      </c>
      <c r="U283" s="51">
        <v>1797342.96</v>
      </c>
      <c r="V283" s="51">
        <v>2183882.5699999998</v>
      </c>
      <c r="W283" s="51">
        <v>1924301.66</v>
      </c>
      <c r="X283" s="51">
        <v>2611085</v>
      </c>
      <c r="Y283" s="51">
        <v>3034849</v>
      </c>
      <c r="Z283" s="51">
        <v>1819456</v>
      </c>
      <c r="AA283" s="51">
        <v>1918852.1</v>
      </c>
      <c r="AB283" s="51">
        <v>2369161.84</v>
      </c>
      <c r="AC283" s="51">
        <v>2286422.8400000003</v>
      </c>
      <c r="AD283" s="51">
        <v>2080169</v>
      </c>
      <c r="AE283" s="51">
        <v>3889452.86</v>
      </c>
      <c r="AF283" s="51">
        <v>2905155.8</v>
      </c>
      <c r="AG283" s="51">
        <v>1827814</v>
      </c>
      <c r="AH283" s="51">
        <v>2259370</v>
      </c>
      <c r="AI283" s="51">
        <v>1753464</v>
      </c>
      <c r="AJ283" s="51">
        <v>2635283</v>
      </c>
      <c r="AK283" s="51">
        <v>3609791</v>
      </c>
      <c r="AL283" s="51">
        <v>2335531.5499999998</v>
      </c>
      <c r="AM283" s="51">
        <v>2131942.2000000002</v>
      </c>
      <c r="AN283" s="51">
        <v>2016553.99</v>
      </c>
      <c r="AO283" s="51">
        <v>2385995</v>
      </c>
      <c r="AP283" s="51">
        <v>2864444.26</v>
      </c>
      <c r="AQ283" s="51">
        <v>3759111.08</v>
      </c>
      <c r="AR283" s="51">
        <v>2757976</v>
      </c>
      <c r="AS283" s="51">
        <v>2239896.41</v>
      </c>
      <c r="AT283" s="51">
        <v>2893934.56</v>
      </c>
      <c r="AU283" s="25">
        <v>2336859.9672452491</v>
      </c>
      <c r="AV283" s="25">
        <v>2010461</v>
      </c>
      <c r="AW283" s="25">
        <v>3322441.08</v>
      </c>
      <c r="AX283" s="25">
        <v>2633176.71844956</v>
      </c>
      <c r="AY283" s="25">
        <v>2730701.7820958402</v>
      </c>
      <c r="AZ283" s="25">
        <v>2271846.75</v>
      </c>
      <c r="BA283" s="25">
        <v>3147792.855</v>
      </c>
      <c r="BB283" s="25">
        <v>2286822.9900000002</v>
      </c>
      <c r="BC283" s="25">
        <v>4013946.72</v>
      </c>
      <c r="BD283" s="75">
        <v>2481662.5299999998</v>
      </c>
      <c r="BE283" s="75">
        <v>2466860.16</v>
      </c>
      <c r="BF283" s="75">
        <v>2764125.63</v>
      </c>
      <c r="BG283" s="75">
        <v>1959127.25</v>
      </c>
      <c r="BH283" s="75">
        <v>2870561.25</v>
      </c>
      <c r="BI283" s="75">
        <v>2991213.66</v>
      </c>
      <c r="BJ283" s="75">
        <v>1897392.64</v>
      </c>
      <c r="BK283" s="75">
        <v>1774949.13</v>
      </c>
      <c r="BL283" s="75">
        <v>2141061.2999999998</v>
      </c>
      <c r="BM283" s="75">
        <v>1994182.84</v>
      </c>
      <c r="BN283" s="75">
        <v>2381996.86</v>
      </c>
      <c r="BO283" s="75">
        <v>2841660.77</v>
      </c>
      <c r="BP283" s="28">
        <f t="shared" si="3968"/>
        <v>2339725.4424999999</v>
      </c>
      <c r="BQ283" s="29">
        <f t="shared" si="3687"/>
        <v>0</v>
      </c>
      <c r="BR283" s="29">
        <f t="shared" si="3688"/>
        <v>59.182235332677813</v>
      </c>
      <c r="BS283" s="29">
        <f t="shared" si="3689"/>
        <v>295.75745657161588</v>
      </c>
      <c r="BT283" s="29">
        <f t="shared" si="3690"/>
        <v>739.10193379219925</v>
      </c>
      <c r="BU283" s="29">
        <f t="shared" si="3691"/>
        <v>787.04244509996727</v>
      </c>
      <c r="BV283" s="29">
        <f t="shared" si="3692"/>
        <v>589.09962635201578</v>
      </c>
      <c r="BW283" s="29">
        <f t="shared" si="3693"/>
        <v>715.79238610291702</v>
      </c>
      <c r="BX283" s="29">
        <f t="shared" si="3694"/>
        <v>630.71178629957387</v>
      </c>
      <c r="BY283" s="29">
        <f t="shared" si="3695"/>
        <v>855.81284824647662</v>
      </c>
      <c r="BZ283" s="29">
        <f t="shared" si="3696"/>
        <v>994.7063257948214</v>
      </c>
      <c r="CA283" s="29">
        <f t="shared" si="3697"/>
        <v>596.34742707309078</v>
      </c>
      <c r="CB283" s="29">
        <f t="shared" si="3698"/>
        <v>628.92563094067521</v>
      </c>
      <c r="CC283" s="29">
        <f t="shared" si="3699"/>
        <v>776.51977712225494</v>
      </c>
      <c r="CD283" s="29">
        <f t="shared" si="3700"/>
        <v>749.40112749918069</v>
      </c>
      <c r="CE283" s="29">
        <f t="shared" si="3701"/>
        <v>681.7990822681088</v>
      </c>
      <c r="CF283" s="29">
        <f t="shared" si="3702"/>
        <v>1274.8124745984921</v>
      </c>
      <c r="CG283" s="29">
        <f t="shared" si="3703"/>
        <v>952.19790232710579</v>
      </c>
      <c r="CH283" s="29">
        <f t="shared" si="3704"/>
        <v>599.0868567682727</v>
      </c>
      <c r="CI283" s="29">
        <f t="shared" si="3705"/>
        <v>740.53425106522457</v>
      </c>
      <c r="CJ283" s="29">
        <f t="shared" si="3706"/>
        <v>574.71779744346111</v>
      </c>
      <c r="CK283" s="29">
        <f t="shared" si="3707"/>
        <v>863.74401835463777</v>
      </c>
      <c r="CL283" s="29">
        <f t="shared" si="3708"/>
        <v>1183.1501147164863</v>
      </c>
      <c r="CM283" s="29">
        <f t="shared" si="3709"/>
        <v>765.497066535562</v>
      </c>
      <c r="CN283" s="29">
        <f t="shared" si="3710"/>
        <v>698.76833824975427</v>
      </c>
      <c r="CO283" s="29">
        <f t="shared" si="3711"/>
        <v>660.94853818420188</v>
      </c>
      <c r="CP283" s="29">
        <f t="shared" si="3712"/>
        <v>782.03703703703707</v>
      </c>
      <c r="CQ283" s="29">
        <f t="shared" si="3713"/>
        <v>938.85423139954105</v>
      </c>
      <c r="CR283" s="29">
        <f t="shared" si="3939"/>
        <v>1232.0914716486398</v>
      </c>
      <c r="CS283" s="29">
        <f t="shared" si="3939"/>
        <v>903.95804654211736</v>
      </c>
      <c r="CT283" s="29">
        <f t="shared" si="3939"/>
        <v>734.15156014421507</v>
      </c>
      <c r="CU283" s="29">
        <f t="shared" si="3939"/>
        <v>948.52001311045558</v>
      </c>
      <c r="CV283" s="29">
        <f t="shared" si="3939"/>
        <v>765.93247041797736</v>
      </c>
      <c r="CW283" s="29">
        <f t="shared" si="3939"/>
        <v>658.95149131432322</v>
      </c>
      <c r="CX283" s="29">
        <f t="shared" si="3938"/>
        <v>1088.9679056047198</v>
      </c>
      <c r="CY283" s="29">
        <f t="shared" si="3938"/>
        <v>863.05366058654863</v>
      </c>
      <c r="CZ283" s="29">
        <f t="shared" si="3938"/>
        <v>895.0186109786431</v>
      </c>
      <c r="DA283" s="29">
        <f t="shared" si="3938"/>
        <v>744.62364798426745</v>
      </c>
      <c r="DB283" s="29">
        <f t="shared" si="3938"/>
        <v>1031.7249606686332</v>
      </c>
      <c r="DC283" s="29">
        <f t="shared" si="3938"/>
        <v>749.53228121927248</v>
      </c>
      <c r="DD283" s="29">
        <f t="shared" si="3938"/>
        <v>1315.616755162242</v>
      </c>
      <c r="DE283" s="29">
        <f t="shared" si="3714"/>
        <v>813.39315961979673</v>
      </c>
      <c r="DF283" s="29">
        <f t="shared" si="3715"/>
        <v>808.54151425762052</v>
      </c>
      <c r="DG283" s="29">
        <f t="shared" si="3716"/>
        <v>905.97365781710914</v>
      </c>
      <c r="DH283" s="29">
        <f t="shared" si="3717"/>
        <v>642.12627007538515</v>
      </c>
      <c r="DI283" s="29">
        <f t="shared" si="3718"/>
        <v>940.85914454277281</v>
      </c>
      <c r="DJ283" s="29">
        <f t="shared" si="3719"/>
        <v>980.40434611602757</v>
      </c>
      <c r="DK283" s="29">
        <f t="shared" si="3719"/>
        <v>621.89204850868566</v>
      </c>
      <c r="DL283" s="29">
        <f t="shared" si="3719"/>
        <v>581.75979351032447</v>
      </c>
      <c r="DM283" s="29">
        <f t="shared" si="3719"/>
        <v>701.75722713864297</v>
      </c>
      <c r="DN283" s="29">
        <f t="shared" si="3864"/>
        <v>653.6161389708293</v>
      </c>
      <c r="DO283" s="29">
        <f t="shared" si="3864"/>
        <v>780.7266011143887</v>
      </c>
      <c r="DP283" s="29">
        <f t="shared" si="3864"/>
        <v>931.38668305473618</v>
      </c>
      <c r="DQ283" s="105">
        <f t="shared" si="3720"/>
        <v>766.87166256964929</v>
      </c>
      <c r="DR283" s="51">
        <v>308320</v>
      </c>
      <c r="DS283" s="51">
        <v>308320</v>
      </c>
      <c r="DT283" s="51">
        <v>308320</v>
      </c>
      <c r="DU283" s="51">
        <v>308320</v>
      </c>
      <c r="DV283" s="51">
        <v>308320</v>
      </c>
      <c r="DW283" s="51">
        <v>308320</v>
      </c>
      <c r="DX283" s="51">
        <v>308320</v>
      </c>
      <c r="DY283" s="51">
        <v>308320</v>
      </c>
      <c r="DZ283" s="51">
        <v>308320</v>
      </c>
      <c r="EA283" s="51">
        <v>308320</v>
      </c>
      <c r="EB283" s="51">
        <v>308320</v>
      </c>
      <c r="EC283" s="51">
        <v>308320</v>
      </c>
      <c r="ED283" s="54">
        <v>407600</v>
      </c>
      <c r="EE283" s="54">
        <v>407600</v>
      </c>
      <c r="EF283" s="54">
        <v>407600</v>
      </c>
      <c r="EG283" s="54">
        <v>407600</v>
      </c>
      <c r="EH283" s="54">
        <v>407600</v>
      </c>
      <c r="EI283" s="54">
        <v>407600</v>
      </c>
      <c r="EJ283" s="54">
        <v>407600</v>
      </c>
      <c r="EK283" s="54">
        <v>407600</v>
      </c>
      <c r="EL283" s="54">
        <v>407600</v>
      </c>
      <c r="EM283" s="54">
        <v>407600</v>
      </c>
      <c r="EN283" s="54">
        <v>407600</v>
      </c>
      <c r="EO283" s="54">
        <v>407600</v>
      </c>
      <c r="EP283" s="54">
        <v>407600</v>
      </c>
      <c r="EQ283" s="54">
        <v>407600</v>
      </c>
      <c r="ER283" s="54">
        <v>407600</v>
      </c>
      <c r="ES283" s="54">
        <v>407600</v>
      </c>
      <c r="ET283" s="54">
        <v>407600</v>
      </c>
      <c r="EU283" s="54">
        <v>407600</v>
      </c>
      <c r="EV283" s="54">
        <v>407600</v>
      </c>
      <c r="EW283" s="54">
        <v>407600</v>
      </c>
      <c r="EX283" s="54">
        <v>407600</v>
      </c>
      <c r="EY283" s="54">
        <v>417084</v>
      </c>
      <c r="EZ283" s="54">
        <v>468740</v>
      </c>
      <c r="FA283" s="54">
        <v>468740</v>
      </c>
      <c r="FB283" s="54">
        <v>468740</v>
      </c>
      <c r="FC283" s="54">
        <v>468740</v>
      </c>
      <c r="FD283" s="54">
        <v>468740</v>
      </c>
      <c r="FE283" s="54">
        <v>468740</v>
      </c>
      <c r="FF283" s="54">
        <v>468740</v>
      </c>
      <c r="FG283" s="54">
        <v>468740</v>
      </c>
      <c r="FH283" s="54">
        <v>468740</v>
      </c>
      <c r="FI283" s="54">
        <v>468740</v>
      </c>
      <c r="FJ283" s="54">
        <v>468740</v>
      </c>
      <c r="FK283" s="54">
        <v>468740</v>
      </c>
      <c r="FL283" s="54">
        <v>468740</v>
      </c>
      <c r="FM283" s="54">
        <v>468740</v>
      </c>
      <c r="FN283" s="54">
        <v>468740</v>
      </c>
      <c r="FO283" s="54">
        <v>468740</v>
      </c>
      <c r="FP283" s="54">
        <v>468740</v>
      </c>
      <c r="FQ283" s="54">
        <v>468740</v>
      </c>
      <c r="FR283" s="28">
        <f t="shared" si="3969"/>
        <v>468740</v>
      </c>
      <c r="FS283" s="51">
        <v>0</v>
      </c>
      <c r="FT283" s="51">
        <v>0</v>
      </c>
      <c r="FU283" s="51">
        <v>0</v>
      </c>
      <c r="FV283" s="51">
        <v>0</v>
      </c>
      <c r="FW283" s="51">
        <v>0</v>
      </c>
      <c r="FX283" s="51">
        <v>0</v>
      </c>
      <c r="FY283" s="51">
        <v>0</v>
      </c>
      <c r="FZ283" s="51">
        <v>0</v>
      </c>
      <c r="GA283" s="51">
        <v>0</v>
      </c>
      <c r="GB283" s="51">
        <v>0</v>
      </c>
      <c r="GC283" s="51">
        <v>0</v>
      </c>
      <c r="GD283" s="51">
        <v>0</v>
      </c>
      <c r="GE283" s="51">
        <v>0</v>
      </c>
      <c r="GF283" s="51">
        <v>0</v>
      </c>
      <c r="GG283" s="51">
        <v>0</v>
      </c>
      <c r="GH283" s="51">
        <v>0</v>
      </c>
      <c r="GI283" s="51">
        <v>0</v>
      </c>
      <c r="GJ283" s="51">
        <v>0</v>
      </c>
      <c r="GK283" s="51">
        <v>0</v>
      </c>
      <c r="GL283" s="51">
        <v>0</v>
      </c>
      <c r="GM283" s="51">
        <v>0</v>
      </c>
      <c r="GN283" s="51">
        <v>0</v>
      </c>
      <c r="GO283" s="51">
        <v>0</v>
      </c>
      <c r="GP283" s="51">
        <v>0</v>
      </c>
      <c r="GQ283" s="25">
        <v>0</v>
      </c>
      <c r="GR283" s="25">
        <v>0</v>
      </c>
      <c r="GS283" s="25">
        <v>0</v>
      </c>
      <c r="GT283" s="25">
        <v>0</v>
      </c>
      <c r="GU283" s="25">
        <v>0</v>
      </c>
      <c r="GV283" s="25">
        <v>0</v>
      </c>
      <c r="GW283" s="25">
        <v>0</v>
      </c>
      <c r="GX283" s="25">
        <v>0</v>
      </c>
      <c r="GY283" s="25">
        <v>0</v>
      </c>
      <c r="GZ283" s="25">
        <v>0</v>
      </c>
      <c r="HA283" s="25">
        <v>0</v>
      </c>
      <c r="HB283" s="25">
        <v>0</v>
      </c>
      <c r="HC283" s="75">
        <v>0</v>
      </c>
      <c r="HD283" s="75">
        <v>0</v>
      </c>
      <c r="HE283" s="75">
        <v>0</v>
      </c>
      <c r="HF283" s="75">
        <v>0</v>
      </c>
      <c r="HG283" s="75">
        <v>0</v>
      </c>
      <c r="HH283" s="75">
        <v>0</v>
      </c>
      <c r="HI283" s="75">
        <v>0</v>
      </c>
      <c r="HJ283" s="75">
        <v>0</v>
      </c>
      <c r="HK283" s="75">
        <v>0</v>
      </c>
      <c r="HL283" s="75">
        <v>0</v>
      </c>
      <c r="HM283" s="75">
        <v>0</v>
      </c>
      <c r="HN283" s="75">
        <v>0</v>
      </c>
      <c r="HO283" s="75">
        <v>0</v>
      </c>
      <c r="HP283" s="75">
        <v>0</v>
      </c>
      <c r="HQ283" s="75">
        <v>0</v>
      </c>
      <c r="HR283" s="75">
        <v>0</v>
      </c>
      <c r="HS283" s="51">
        <f t="shared" si="3723"/>
        <v>308320</v>
      </c>
      <c r="HT283" s="51">
        <f t="shared" si="3724"/>
        <v>308320</v>
      </c>
      <c r="HU283" s="51">
        <f t="shared" si="3725"/>
        <v>308320</v>
      </c>
      <c r="HV283" s="51">
        <f t="shared" si="3726"/>
        <v>308320</v>
      </c>
      <c r="HW283" s="51">
        <f t="shared" si="3727"/>
        <v>308320</v>
      </c>
      <c r="HX283" s="51">
        <f t="shared" si="3728"/>
        <v>308320</v>
      </c>
      <c r="HY283" s="51">
        <f t="shared" si="3729"/>
        <v>308320</v>
      </c>
      <c r="HZ283" s="51">
        <f t="shared" si="3730"/>
        <v>308320</v>
      </c>
      <c r="IA283" s="51">
        <f t="shared" si="3731"/>
        <v>308320</v>
      </c>
      <c r="IB283" s="51">
        <f t="shared" si="3732"/>
        <v>308320</v>
      </c>
      <c r="IC283" s="51">
        <f t="shared" si="3733"/>
        <v>308320</v>
      </c>
      <c r="ID283" s="51">
        <f t="shared" si="3734"/>
        <v>308320</v>
      </c>
      <c r="IE283" s="51">
        <f t="shared" si="3735"/>
        <v>407600</v>
      </c>
      <c r="IF283" s="51">
        <f t="shared" si="3736"/>
        <v>407600</v>
      </c>
      <c r="IG283" s="51">
        <f t="shared" si="3737"/>
        <v>407600</v>
      </c>
      <c r="IH283" s="51">
        <f t="shared" si="3738"/>
        <v>407600</v>
      </c>
      <c r="II283" s="51">
        <f t="shared" si="3739"/>
        <v>407600</v>
      </c>
      <c r="IJ283" s="51">
        <f t="shared" si="3740"/>
        <v>407600</v>
      </c>
      <c r="IK283" s="51">
        <f t="shared" si="3741"/>
        <v>407600</v>
      </c>
      <c r="IL283" s="51">
        <f t="shared" si="3742"/>
        <v>407600</v>
      </c>
      <c r="IM283" s="51">
        <f t="shared" si="3743"/>
        <v>407600</v>
      </c>
      <c r="IN283" s="51">
        <f t="shared" si="3744"/>
        <v>407600</v>
      </c>
      <c r="IO283" s="51">
        <f t="shared" si="3745"/>
        <v>407600</v>
      </c>
      <c r="IP283" s="51">
        <f t="shared" si="3746"/>
        <v>407600</v>
      </c>
      <c r="IQ283" s="51">
        <f t="shared" si="3865"/>
        <v>407600</v>
      </c>
      <c r="IR283" s="51">
        <f t="shared" si="3866"/>
        <v>407600</v>
      </c>
      <c r="IS283" s="51">
        <f t="shared" si="4436"/>
        <v>407600</v>
      </c>
      <c r="IT283" s="51">
        <f t="shared" si="4437"/>
        <v>407600</v>
      </c>
      <c r="IU283" s="51">
        <f t="shared" si="3721"/>
        <v>407600</v>
      </c>
      <c r="IV283" s="51">
        <f t="shared" si="3722"/>
        <v>407600</v>
      </c>
      <c r="IW283" s="51">
        <f t="shared" si="3976"/>
        <v>407600</v>
      </c>
      <c r="IX283" s="25">
        <f t="shared" si="3623"/>
        <v>407600</v>
      </c>
      <c r="IY283" s="25">
        <f t="shared" si="4315"/>
        <v>407600</v>
      </c>
      <c r="IZ283" s="25">
        <f t="shared" si="4316"/>
        <v>417084</v>
      </c>
      <c r="JA283" s="25">
        <f t="shared" ref="JA283:JA306" si="4447">+EZ283+HA283</f>
        <v>468740</v>
      </c>
      <c r="JB283" s="25">
        <f t="shared" si="4410"/>
        <v>468740</v>
      </c>
      <c r="JC283" s="25">
        <f t="shared" si="4411"/>
        <v>468740</v>
      </c>
      <c r="JD283" s="25">
        <f t="shared" si="4243"/>
        <v>468740</v>
      </c>
      <c r="JE283" s="25">
        <f t="shared" si="4244"/>
        <v>468740</v>
      </c>
      <c r="JF283" s="25">
        <f t="shared" ref="JF283:JF320" si="4448">+FE283+HF283</f>
        <v>468740</v>
      </c>
      <c r="JG283" s="25">
        <f t="shared" ref="JG283:JG320" si="4449">+FF283+HG283</f>
        <v>468740</v>
      </c>
      <c r="JH283" s="25">
        <f t="shared" si="4440"/>
        <v>468740</v>
      </c>
      <c r="JI283" s="25">
        <f t="shared" si="4441"/>
        <v>468740</v>
      </c>
      <c r="JJ283" s="25">
        <f t="shared" si="3966"/>
        <v>468740</v>
      </c>
      <c r="JK283" s="25">
        <f t="shared" si="3967"/>
        <v>468740</v>
      </c>
      <c r="JL283" s="25">
        <f t="shared" si="4245"/>
        <v>468740</v>
      </c>
      <c r="JM283" s="25">
        <f t="shared" si="4246"/>
        <v>468740</v>
      </c>
      <c r="JN283" s="25">
        <f t="shared" si="4445"/>
        <v>468740</v>
      </c>
      <c r="JO283" s="25">
        <f t="shared" si="4446"/>
        <v>468740</v>
      </c>
      <c r="JP283" s="25">
        <f t="shared" si="4442"/>
        <v>468740</v>
      </c>
      <c r="JQ283" s="25">
        <f t="shared" si="4443"/>
        <v>468740</v>
      </c>
      <c r="JR283" s="25">
        <f t="shared" si="4444"/>
        <v>468740</v>
      </c>
      <c r="JS283" s="28">
        <f t="shared" si="3970"/>
        <v>468740</v>
      </c>
      <c r="JT283" s="30">
        <f t="shared" si="3587"/>
        <v>60.514229636898918</v>
      </c>
      <c r="JU283" s="30">
        <f t="shared" si="3588"/>
        <v>60.514229636898918</v>
      </c>
      <c r="JV283" s="30">
        <f t="shared" si="3589"/>
        <v>60.514229636898918</v>
      </c>
      <c r="JW283" s="30">
        <f t="shared" si="3590"/>
        <v>60.514229636898918</v>
      </c>
      <c r="JX283" s="30">
        <f t="shared" si="3591"/>
        <v>60.514229636898918</v>
      </c>
      <c r="JY283" s="30">
        <f t="shared" si="3592"/>
        <v>60.514229636898918</v>
      </c>
      <c r="JZ283" s="30">
        <f t="shared" si="3593"/>
        <v>60.514229636898918</v>
      </c>
      <c r="KA283" s="30">
        <f t="shared" si="3594"/>
        <v>60.514229636898918</v>
      </c>
      <c r="KB283" s="30">
        <f t="shared" si="3595"/>
        <v>60.514229636898918</v>
      </c>
      <c r="KC283" s="30">
        <f t="shared" si="3596"/>
        <v>60.514229636898918</v>
      </c>
      <c r="KD283" s="30">
        <f t="shared" si="3597"/>
        <v>60.514229636898918</v>
      </c>
      <c r="KE283" s="30">
        <f t="shared" si="3598"/>
        <v>60.514229636898918</v>
      </c>
      <c r="KF283" s="30">
        <f t="shared" si="3599"/>
        <v>80</v>
      </c>
      <c r="KG283" s="30">
        <f t="shared" si="3600"/>
        <v>80</v>
      </c>
      <c r="KH283" s="30">
        <f t="shared" si="3601"/>
        <v>80</v>
      </c>
      <c r="KI283" s="30">
        <f t="shared" si="3602"/>
        <v>80</v>
      </c>
      <c r="KJ283" s="30">
        <f t="shared" si="3603"/>
        <v>80</v>
      </c>
      <c r="KK283" s="30">
        <f t="shared" si="3604"/>
        <v>80</v>
      </c>
      <c r="KL283" s="30">
        <f t="shared" si="3605"/>
        <v>80</v>
      </c>
      <c r="KM283" s="30">
        <f t="shared" si="3606"/>
        <v>80</v>
      </c>
      <c r="KN283" s="30">
        <f t="shared" si="3607"/>
        <v>80</v>
      </c>
      <c r="KO283" s="30">
        <f t="shared" si="3608"/>
        <v>80</v>
      </c>
      <c r="KP283" s="30">
        <f t="shared" si="3609"/>
        <v>80</v>
      </c>
      <c r="KQ283" s="30">
        <f t="shared" si="3610"/>
        <v>80</v>
      </c>
      <c r="KR283" s="30">
        <f t="shared" si="3611"/>
        <v>80</v>
      </c>
      <c r="KS283" s="30">
        <f t="shared" si="3612"/>
        <v>80</v>
      </c>
      <c r="KT283" s="30">
        <f t="shared" si="3613"/>
        <v>80</v>
      </c>
      <c r="KU283" s="30">
        <f t="shared" si="3614"/>
        <v>80</v>
      </c>
      <c r="KV283" s="30">
        <f t="shared" si="3615"/>
        <v>80</v>
      </c>
      <c r="KW283" s="30">
        <f t="shared" si="3616"/>
        <v>80</v>
      </c>
      <c r="KX283" s="30">
        <f t="shared" si="3617"/>
        <v>80</v>
      </c>
      <c r="KY283" s="30">
        <f t="shared" si="3618"/>
        <v>80</v>
      </c>
      <c r="KZ283" s="30">
        <f t="shared" si="3619"/>
        <v>80</v>
      </c>
      <c r="LA283" s="30">
        <f t="shared" si="3620"/>
        <v>81.861432777232579</v>
      </c>
      <c r="LB283" s="30">
        <f t="shared" si="3620"/>
        <v>92</v>
      </c>
      <c r="LC283" s="30">
        <f t="shared" si="3620"/>
        <v>92</v>
      </c>
      <c r="LD283" s="30">
        <f t="shared" si="3620"/>
        <v>92</v>
      </c>
      <c r="LE283" s="30">
        <f t="shared" si="3749"/>
        <v>92</v>
      </c>
      <c r="LF283" s="30">
        <f t="shared" si="3749"/>
        <v>92</v>
      </c>
      <c r="LG283" s="30">
        <f t="shared" si="3749"/>
        <v>92</v>
      </c>
      <c r="LH283" s="30">
        <f t="shared" si="3749"/>
        <v>92</v>
      </c>
      <c r="LI283" s="30">
        <f t="shared" si="3749"/>
        <v>92</v>
      </c>
      <c r="LJ283" s="30">
        <f t="shared" si="3940"/>
        <v>92</v>
      </c>
      <c r="LK283" s="30">
        <f t="shared" si="3940"/>
        <v>92</v>
      </c>
      <c r="LL283" s="30">
        <f t="shared" si="3940"/>
        <v>92</v>
      </c>
      <c r="LM283" s="30">
        <f t="shared" si="3940"/>
        <v>92</v>
      </c>
      <c r="LN283" s="30">
        <f t="shared" si="3940"/>
        <v>92</v>
      </c>
      <c r="LO283" s="30">
        <f t="shared" si="3940"/>
        <v>92</v>
      </c>
      <c r="LP283" s="30">
        <f t="shared" si="3940"/>
        <v>92</v>
      </c>
      <c r="LQ283" s="30">
        <f t="shared" si="3940"/>
        <v>92</v>
      </c>
      <c r="LR283" s="30">
        <f t="shared" si="3941"/>
        <v>92</v>
      </c>
      <c r="LS283" s="30">
        <f t="shared" si="3941"/>
        <v>92</v>
      </c>
      <c r="LT283" s="69">
        <f t="shared" si="3971"/>
        <v>92</v>
      </c>
      <c r="LU283" s="40">
        <f t="shared" si="3972"/>
        <v>92</v>
      </c>
      <c r="LV283" s="40">
        <f t="shared" si="3973"/>
        <v>0</v>
      </c>
    </row>
    <row r="284" spans="1:334" x14ac:dyDescent="0.25">
      <c r="A284" s="21">
        <f t="shared" si="3974"/>
        <v>283</v>
      </c>
      <c r="B284" s="22" t="s">
        <v>150</v>
      </c>
      <c r="C284" s="21" t="s">
        <v>685</v>
      </c>
      <c r="D284" s="22" t="s">
        <v>17</v>
      </c>
      <c r="E284" s="23" t="s">
        <v>813</v>
      </c>
      <c r="F284" s="21" t="s">
        <v>1072</v>
      </c>
      <c r="G284" s="23" t="s">
        <v>173</v>
      </c>
      <c r="H284" s="24" t="s">
        <v>1403</v>
      </c>
      <c r="I284" s="21" t="s">
        <v>196</v>
      </c>
      <c r="J284" s="94">
        <v>41359</v>
      </c>
      <c r="K284" s="94">
        <v>43000</v>
      </c>
      <c r="L284" s="21" t="s">
        <v>275</v>
      </c>
      <c r="M284" s="51">
        <v>2403</v>
      </c>
      <c r="N284" s="51">
        <v>4013</v>
      </c>
      <c r="O284" s="26">
        <v>0.15</v>
      </c>
      <c r="P284" s="52">
        <v>1648551</v>
      </c>
      <c r="Q284" s="52">
        <v>1977716</v>
      </c>
      <c r="R284" s="52">
        <v>2365441</v>
      </c>
      <c r="S284" s="52">
        <v>2103162</v>
      </c>
      <c r="T284" s="51">
        <v>1949000</v>
      </c>
      <c r="U284" s="51">
        <v>1705608</v>
      </c>
      <c r="V284" s="51">
        <v>2480385</v>
      </c>
      <c r="W284" s="51">
        <v>1338558</v>
      </c>
      <c r="X284" s="51">
        <v>2453528</v>
      </c>
      <c r="Y284" s="51">
        <v>2077220</v>
      </c>
      <c r="Z284" s="51">
        <v>1436080</v>
      </c>
      <c r="AA284" s="51">
        <v>1890480</v>
      </c>
      <c r="AB284" s="51">
        <v>2626938</v>
      </c>
      <c r="AC284" s="51">
        <v>3786598.5300000007</v>
      </c>
      <c r="AD284" s="51">
        <v>2856918.65</v>
      </c>
      <c r="AE284" s="51">
        <v>3010608.62</v>
      </c>
      <c r="AF284" s="51">
        <v>3105190.13</v>
      </c>
      <c r="AG284" s="51">
        <v>2505003.7200000007</v>
      </c>
      <c r="AH284" s="51">
        <v>3631691.33</v>
      </c>
      <c r="AI284" s="51">
        <v>2759112.4499999997</v>
      </c>
      <c r="AJ284" s="51">
        <v>3486610.71</v>
      </c>
      <c r="AK284" s="51">
        <v>3418926.8000000003</v>
      </c>
      <c r="AL284" s="51">
        <v>2383414.37</v>
      </c>
      <c r="AM284" s="51">
        <v>2708492.46</v>
      </c>
      <c r="AN284" s="51">
        <v>3540008.69</v>
      </c>
      <c r="AO284" s="51">
        <v>4359833</v>
      </c>
      <c r="AP284" s="51">
        <v>3355028.6</v>
      </c>
      <c r="AQ284" s="51">
        <v>3986711.72</v>
      </c>
      <c r="AR284" s="51">
        <v>3582985.64</v>
      </c>
      <c r="AS284" s="51">
        <v>3037744.12</v>
      </c>
      <c r="AT284" s="51">
        <v>3737808</v>
      </c>
      <c r="AU284" s="25">
        <v>4119300.3744987058</v>
      </c>
      <c r="AV284" s="25">
        <v>2388482.84</v>
      </c>
      <c r="AW284" s="25">
        <v>3269507.8</v>
      </c>
      <c r="AX284" s="25">
        <v>2477306.52</v>
      </c>
      <c r="AY284" s="25">
        <v>2799615.02</v>
      </c>
      <c r="AZ284" s="25">
        <v>3538371.68</v>
      </c>
      <c r="BA284" s="25">
        <v>4019221.9592932463</v>
      </c>
      <c r="BB284" s="25">
        <v>2950735.46</v>
      </c>
      <c r="BC284" s="25">
        <v>3815074.67</v>
      </c>
      <c r="BD284" s="75">
        <v>3385100.8</v>
      </c>
      <c r="BE284" s="75">
        <v>3145547</v>
      </c>
      <c r="BF284" s="75">
        <v>3771197.26</v>
      </c>
      <c r="BG284" s="75">
        <v>2340273.36</v>
      </c>
      <c r="BH284" s="75">
        <v>3145151.98</v>
      </c>
      <c r="BI284" s="75">
        <v>3168452</v>
      </c>
      <c r="BJ284" s="75">
        <v>2326523.2999999998</v>
      </c>
      <c r="BK284" s="75">
        <v>2710490.14</v>
      </c>
      <c r="BL284" s="75">
        <v>3509106.26</v>
      </c>
      <c r="BM284" s="75">
        <v>3823371.54</v>
      </c>
      <c r="BN284" s="75">
        <v>3103212.46</v>
      </c>
      <c r="BO284" s="75">
        <v>3443863.2</v>
      </c>
      <c r="BP284" s="28">
        <f t="shared" si="3968"/>
        <v>3469888.3650000002</v>
      </c>
      <c r="BQ284" s="29">
        <f t="shared" si="3687"/>
        <v>686.0387016229713</v>
      </c>
      <c r="BR284" s="29">
        <f t="shared" si="3688"/>
        <v>823.01955888472742</v>
      </c>
      <c r="BS284" s="29">
        <f t="shared" si="3689"/>
        <v>984.36995422388679</v>
      </c>
      <c r="BT284" s="29">
        <f t="shared" si="3690"/>
        <v>875.22347066167288</v>
      </c>
      <c r="BU284" s="29">
        <f t="shared" si="3691"/>
        <v>811.06949646275484</v>
      </c>
      <c r="BV284" s="29">
        <f t="shared" si="3692"/>
        <v>709.78277153558054</v>
      </c>
      <c r="BW284" s="29">
        <f t="shared" si="3693"/>
        <v>1032.2034956304619</v>
      </c>
      <c r="BX284" s="29">
        <f t="shared" si="3694"/>
        <v>557.03620474406989</v>
      </c>
      <c r="BY284" s="29">
        <f t="shared" si="3695"/>
        <v>1021.0270495214315</v>
      </c>
      <c r="BZ284" s="29">
        <f t="shared" si="3696"/>
        <v>864.42779858510198</v>
      </c>
      <c r="CA284" s="29">
        <f t="shared" si="3697"/>
        <v>597.61964211402415</v>
      </c>
      <c r="CB284" s="29">
        <f t="shared" si="3698"/>
        <v>786.71660424469417</v>
      </c>
      <c r="CC284" s="29">
        <f t="shared" si="3699"/>
        <v>1093.1910112359551</v>
      </c>
      <c r="CD284" s="29">
        <f t="shared" si="3700"/>
        <v>1575.7796629213485</v>
      </c>
      <c r="CE284" s="29">
        <f t="shared" si="3701"/>
        <v>1188.8966500208073</v>
      </c>
      <c r="CF284" s="29">
        <f t="shared" si="3702"/>
        <v>1252.8541905950894</v>
      </c>
      <c r="CG284" s="29">
        <f t="shared" si="3703"/>
        <v>1292.2139533915938</v>
      </c>
      <c r="CH284" s="29">
        <f t="shared" si="3704"/>
        <v>1042.448489388265</v>
      </c>
      <c r="CI284" s="29">
        <f t="shared" si="3705"/>
        <v>1511.3155763628797</v>
      </c>
      <c r="CJ284" s="29">
        <f t="shared" si="3706"/>
        <v>1148.1949438202246</v>
      </c>
      <c r="CK284" s="29">
        <f t="shared" si="3707"/>
        <v>1450.9407865168539</v>
      </c>
      <c r="CL284" s="29">
        <f t="shared" si="3708"/>
        <v>1422.7743653766126</v>
      </c>
      <c r="CM284" s="29">
        <f t="shared" si="3709"/>
        <v>991.84950894714939</v>
      </c>
      <c r="CN284" s="29">
        <f t="shared" si="3710"/>
        <v>1127.1296129837704</v>
      </c>
      <c r="CO284" s="29">
        <f t="shared" si="3711"/>
        <v>1473.1621681231793</v>
      </c>
      <c r="CP284" s="29">
        <f t="shared" si="3712"/>
        <v>1814.3291718684977</v>
      </c>
      <c r="CQ284" s="29">
        <f t="shared" si="3713"/>
        <v>1396.1833541406575</v>
      </c>
      <c r="CR284" s="29">
        <f t="shared" si="3939"/>
        <v>1659.0560632542656</v>
      </c>
      <c r="CS284" s="29">
        <f t="shared" si="3939"/>
        <v>1491.0468747399084</v>
      </c>
      <c r="CT284" s="29">
        <f t="shared" si="3939"/>
        <v>1264.146533499792</v>
      </c>
      <c r="CU284" s="29">
        <f t="shared" si="3939"/>
        <v>1555.4756554307116</v>
      </c>
      <c r="CV284" s="29">
        <f t="shared" si="3939"/>
        <v>1714.2323655841471</v>
      </c>
      <c r="CW284" s="29">
        <f t="shared" si="3939"/>
        <v>993.9587349146899</v>
      </c>
      <c r="CX284" s="29">
        <f t="shared" si="3938"/>
        <v>1360.59417394923</v>
      </c>
      <c r="CY284" s="29">
        <f t="shared" si="3938"/>
        <v>1030.9223970037453</v>
      </c>
      <c r="CZ284" s="29">
        <f t="shared" si="3938"/>
        <v>1165.0499459009573</v>
      </c>
      <c r="DA284" s="29">
        <f t="shared" si="3938"/>
        <v>1472.4809321681232</v>
      </c>
      <c r="DB284" s="29">
        <f t="shared" si="3938"/>
        <v>1672.5850850159161</v>
      </c>
      <c r="DC284" s="29">
        <f t="shared" si="3938"/>
        <v>1227.9381856013317</v>
      </c>
      <c r="DD284" s="29">
        <f t="shared" si="3938"/>
        <v>1587.6299084477737</v>
      </c>
      <c r="DE284" s="29">
        <f t="shared" si="3714"/>
        <v>1408.6977944236371</v>
      </c>
      <c r="DF284" s="29">
        <f t="shared" si="3715"/>
        <v>1309.0083229296713</v>
      </c>
      <c r="DG284" s="29">
        <f t="shared" si="3716"/>
        <v>1569.3704785684561</v>
      </c>
      <c r="DH284" s="29">
        <f t="shared" si="3717"/>
        <v>973.89652933832701</v>
      </c>
      <c r="DI284" s="29">
        <f t="shared" si="3718"/>
        <v>1308.8439367457345</v>
      </c>
      <c r="DJ284" s="29">
        <f t="shared" si="3719"/>
        <v>1318.5401581356637</v>
      </c>
      <c r="DK284" s="29">
        <f t="shared" si="3719"/>
        <v>968.17449022055757</v>
      </c>
      <c r="DL284" s="29">
        <f t="shared" si="3719"/>
        <v>1127.960940491053</v>
      </c>
      <c r="DM284" s="29">
        <f t="shared" si="3719"/>
        <v>1460.3022305451518</v>
      </c>
      <c r="DN284" s="29">
        <f t="shared" si="3864"/>
        <v>1591.0826217228464</v>
      </c>
      <c r="DO284" s="29">
        <f t="shared" si="3864"/>
        <v>1291.3909529754474</v>
      </c>
      <c r="DP284" s="29">
        <f t="shared" si="3864"/>
        <v>1433.1515605493134</v>
      </c>
      <c r="DQ284" s="105">
        <f t="shared" si="3720"/>
        <v>1443.9818414481899</v>
      </c>
      <c r="DR284" s="51">
        <v>280910</v>
      </c>
      <c r="DS284" s="51">
        <v>280910</v>
      </c>
      <c r="DT284" s="51">
        <v>280910</v>
      </c>
      <c r="DU284" s="51">
        <v>280910</v>
      </c>
      <c r="DV284" s="51">
        <v>280910</v>
      </c>
      <c r="DW284" s="51">
        <v>280910</v>
      </c>
      <c r="DX284" s="51">
        <v>280910</v>
      </c>
      <c r="DY284" s="51">
        <v>280910</v>
      </c>
      <c r="DZ284" s="51">
        <v>280910</v>
      </c>
      <c r="EA284" s="51">
        <v>291611</v>
      </c>
      <c r="EB284" s="51">
        <v>321040</v>
      </c>
      <c r="EC284" s="51">
        <v>321040</v>
      </c>
      <c r="ED284" s="51">
        <v>321040</v>
      </c>
      <c r="EE284" s="51">
        <v>321040</v>
      </c>
      <c r="EF284" s="51">
        <v>321040</v>
      </c>
      <c r="EG284" s="51">
        <v>321040</v>
      </c>
      <c r="EH284" s="51">
        <v>321040</v>
      </c>
      <c r="EI284" s="51">
        <v>321040</v>
      </c>
      <c r="EJ284" s="51">
        <v>321040</v>
      </c>
      <c r="EK284" s="51">
        <v>321040</v>
      </c>
      <c r="EL284" s="51">
        <v>321040</v>
      </c>
      <c r="EM284" s="51">
        <v>331741</v>
      </c>
      <c r="EN284" s="51">
        <v>361170</v>
      </c>
      <c r="EO284" s="51">
        <v>361170</v>
      </c>
      <c r="EP284" s="51">
        <v>361170</v>
      </c>
      <c r="EQ284" s="51">
        <v>361170</v>
      </c>
      <c r="ER284" s="51">
        <v>361170</v>
      </c>
      <c r="ES284" s="25">
        <v>361170</v>
      </c>
      <c r="ET284" s="25">
        <v>361170</v>
      </c>
      <c r="EU284" s="25">
        <v>361170</v>
      </c>
      <c r="EV284" s="25">
        <v>361170</v>
      </c>
      <c r="EW284" s="25">
        <v>361170</v>
      </c>
      <c r="EX284" s="25">
        <v>361170</v>
      </c>
      <c r="EY284" s="25">
        <v>371871</v>
      </c>
      <c r="EZ284" s="25">
        <v>401300</v>
      </c>
      <c r="FA284" s="25">
        <v>401300</v>
      </c>
      <c r="FB284" s="25">
        <v>401300</v>
      </c>
      <c r="FC284" s="25">
        <v>401300</v>
      </c>
      <c r="FD284" s="25">
        <v>401300</v>
      </c>
      <c r="FE284" s="25">
        <v>401300</v>
      </c>
      <c r="FF284" s="25">
        <v>401300</v>
      </c>
      <c r="FG284" s="25">
        <v>401300</v>
      </c>
      <c r="FH284" s="25">
        <v>401300</v>
      </c>
      <c r="FI284" s="25">
        <v>401300</v>
      </c>
      <c r="FJ284" s="25">
        <v>401300</v>
      </c>
      <c r="FK284" s="25">
        <v>412002</v>
      </c>
      <c r="FL284" s="25">
        <v>441430</v>
      </c>
      <c r="FM284" s="25">
        <v>441430</v>
      </c>
      <c r="FN284" s="25">
        <v>441430</v>
      </c>
      <c r="FO284" s="25">
        <v>441430</v>
      </c>
      <c r="FP284" s="25">
        <v>441430</v>
      </c>
      <c r="FQ284" s="75">
        <v>441430</v>
      </c>
      <c r="FR284" s="28">
        <f t="shared" si="3969"/>
        <v>441430</v>
      </c>
      <c r="FS284" s="51">
        <v>0</v>
      </c>
      <c r="FT284" s="51">
        <v>15747.399999999965</v>
      </c>
      <c r="FU284" s="51">
        <v>73906</v>
      </c>
      <c r="FV284" s="51">
        <v>34564</v>
      </c>
      <c r="FW284" s="51">
        <v>11440</v>
      </c>
      <c r="FX284" s="51">
        <v>0</v>
      </c>
      <c r="FY284" s="51">
        <v>91148</v>
      </c>
      <c r="FZ284" s="51">
        <v>0</v>
      </c>
      <c r="GA284" s="51">
        <v>87119</v>
      </c>
      <c r="GB284" s="51">
        <v>30673</v>
      </c>
      <c r="GC284" s="51">
        <v>0</v>
      </c>
      <c r="GD284" s="51">
        <v>0</v>
      </c>
      <c r="GE284" s="51">
        <v>73000.700000000012</v>
      </c>
      <c r="GF284" s="51">
        <v>246949.77950000006</v>
      </c>
      <c r="GG284" s="51">
        <v>107497.79749999999</v>
      </c>
      <c r="GH284" s="51">
        <v>130551.29300000001</v>
      </c>
      <c r="GI284" s="51">
        <v>144738.51949999999</v>
      </c>
      <c r="GJ284" s="51">
        <v>33338.038999999932</v>
      </c>
      <c r="GK284" s="51">
        <v>223713.69949999999</v>
      </c>
      <c r="GL284" s="51">
        <v>92827</v>
      </c>
      <c r="GM284" s="51">
        <v>201951.60649999999</v>
      </c>
      <c r="GN284" s="51">
        <v>181098.02000000002</v>
      </c>
      <c r="GO284" s="51">
        <v>0</v>
      </c>
      <c r="GP284" s="51">
        <v>45104</v>
      </c>
      <c r="GQ284" s="51">
        <v>169831</v>
      </c>
      <c r="GR284" s="25">
        <v>292805</v>
      </c>
      <c r="GS284" s="25">
        <v>142084</v>
      </c>
      <c r="GT284" s="25">
        <v>236837</v>
      </c>
      <c r="GU284" s="25">
        <v>176278</v>
      </c>
      <c r="GV284" s="25">
        <v>94492</v>
      </c>
      <c r="GW284" s="25">
        <v>199501</v>
      </c>
      <c r="GX284" s="25">
        <v>76246</v>
      </c>
      <c r="GY284" s="25">
        <v>0</v>
      </c>
      <c r="GZ284" s="25">
        <v>118555</v>
      </c>
      <c r="HA284" s="25">
        <v>0</v>
      </c>
      <c r="HB284" s="25">
        <v>18642</v>
      </c>
      <c r="HC284" s="25">
        <v>129456</v>
      </c>
      <c r="HD284" s="25">
        <v>160776</v>
      </c>
      <c r="HE284" s="25">
        <v>41310</v>
      </c>
      <c r="HF284" s="25">
        <v>170961</v>
      </c>
      <c r="HG284" s="75">
        <v>106465</v>
      </c>
      <c r="HH284" s="75">
        <v>70532</v>
      </c>
      <c r="HI284" s="75">
        <v>164380</v>
      </c>
      <c r="HJ284" s="75">
        <v>0</v>
      </c>
      <c r="HK284" s="75">
        <v>70473</v>
      </c>
      <c r="HL284" s="75">
        <v>63283</v>
      </c>
      <c r="HM284" s="75">
        <v>0</v>
      </c>
      <c r="HN284" s="75">
        <v>0</v>
      </c>
      <c r="HO284" s="75">
        <v>84910.849999999977</v>
      </c>
      <c r="HP284" s="75">
        <v>132076</v>
      </c>
      <c r="HQ284" s="75">
        <v>24052</v>
      </c>
      <c r="HR284" s="75">
        <v>65116</v>
      </c>
      <c r="HS284" s="51">
        <f t="shared" si="3723"/>
        <v>280910</v>
      </c>
      <c r="HT284" s="51">
        <f t="shared" si="3724"/>
        <v>296657.39999999997</v>
      </c>
      <c r="HU284" s="51">
        <f t="shared" si="3725"/>
        <v>354816</v>
      </c>
      <c r="HV284" s="51">
        <f t="shared" si="3726"/>
        <v>315474</v>
      </c>
      <c r="HW284" s="51">
        <f t="shared" si="3727"/>
        <v>292350</v>
      </c>
      <c r="HX284" s="51">
        <f t="shared" si="3728"/>
        <v>280910</v>
      </c>
      <c r="HY284" s="51">
        <f t="shared" si="3729"/>
        <v>372058</v>
      </c>
      <c r="HZ284" s="51">
        <f t="shared" si="3730"/>
        <v>280910</v>
      </c>
      <c r="IA284" s="51">
        <f t="shared" si="3731"/>
        <v>368029</v>
      </c>
      <c r="IB284" s="51">
        <f t="shared" si="3732"/>
        <v>322284</v>
      </c>
      <c r="IC284" s="51">
        <f t="shared" si="3733"/>
        <v>321040</v>
      </c>
      <c r="ID284" s="51">
        <f t="shared" si="3734"/>
        <v>321040</v>
      </c>
      <c r="IE284" s="51">
        <f t="shared" si="3735"/>
        <v>394040.7</v>
      </c>
      <c r="IF284" s="51">
        <f t="shared" si="3736"/>
        <v>567989.77950000006</v>
      </c>
      <c r="IG284" s="51">
        <f t="shared" si="3737"/>
        <v>428537.79749999999</v>
      </c>
      <c r="IH284" s="51">
        <f t="shared" si="3738"/>
        <v>451591.29300000001</v>
      </c>
      <c r="II284" s="51">
        <f t="shared" si="3739"/>
        <v>465778.51949999999</v>
      </c>
      <c r="IJ284" s="51">
        <f t="shared" si="3740"/>
        <v>354378.03899999993</v>
      </c>
      <c r="IK284" s="51">
        <f t="shared" si="3741"/>
        <v>544753.69949999999</v>
      </c>
      <c r="IL284" s="51">
        <f t="shared" si="3742"/>
        <v>413867</v>
      </c>
      <c r="IM284" s="51">
        <f t="shared" si="3743"/>
        <v>522991.60649999999</v>
      </c>
      <c r="IN284" s="51">
        <f t="shared" si="3744"/>
        <v>512839.02</v>
      </c>
      <c r="IO284" s="51">
        <f t="shared" si="3745"/>
        <v>361170</v>
      </c>
      <c r="IP284" s="51">
        <f t="shared" si="3746"/>
        <v>406274</v>
      </c>
      <c r="IQ284" s="51">
        <f t="shared" si="3865"/>
        <v>531001</v>
      </c>
      <c r="IR284" s="51">
        <f t="shared" si="3866"/>
        <v>653975</v>
      </c>
      <c r="IS284" s="51">
        <f t="shared" si="4436"/>
        <v>503254</v>
      </c>
      <c r="IT284" s="51">
        <f t="shared" si="4437"/>
        <v>598007</v>
      </c>
      <c r="IU284" s="51">
        <f t="shared" si="3721"/>
        <v>537448</v>
      </c>
      <c r="IV284" s="51">
        <f t="shared" si="3722"/>
        <v>455662</v>
      </c>
      <c r="IW284" s="51">
        <f t="shared" si="3976"/>
        <v>560671</v>
      </c>
      <c r="IX284" s="25">
        <f t="shared" si="3623"/>
        <v>437416</v>
      </c>
      <c r="IY284" s="25">
        <f t="shared" si="4315"/>
        <v>361170</v>
      </c>
      <c r="IZ284" s="25">
        <f t="shared" si="4316"/>
        <v>490426</v>
      </c>
      <c r="JA284" s="25">
        <f t="shared" si="4447"/>
        <v>401300</v>
      </c>
      <c r="JB284" s="25">
        <f t="shared" si="4410"/>
        <v>419942</v>
      </c>
      <c r="JC284" s="25">
        <f t="shared" si="4411"/>
        <v>530756</v>
      </c>
      <c r="JD284" s="25">
        <f t="shared" si="4243"/>
        <v>562076</v>
      </c>
      <c r="JE284" s="25">
        <f t="shared" si="4244"/>
        <v>442610</v>
      </c>
      <c r="JF284" s="25">
        <f t="shared" si="4448"/>
        <v>572261</v>
      </c>
      <c r="JG284" s="25">
        <f t="shared" si="4449"/>
        <v>507765</v>
      </c>
      <c r="JH284" s="25">
        <f t="shared" si="4440"/>
        <v>471832</v>
      </c>
      <c r="JI284" s="25">
        <f t="shared" si="4441"/>
        <v>565680</v>
      </c>
      <c r="JJ284" s="25">
        <f t="shared" si="3966"/>
        <v>401300</v>
      </c>
      <c r="JK284" s="25">
        <f t="shared" si="3967"/>
        <v>471773</v>
      </c>
      <c r="JL284" s="25">
        <f t="shared" si="4245"/>
        <v>475285</v>
      </c>
      <c r="JM284" s="25">
        <f t="shared" si="4246"/>
        <v>441430</v>
      </c>
      <c r="JN284" s="25">
        <f t="shared" si="4445"/>
        <v>441430</v>
      </c>
      <c r="JO284" s="25">
        <f t="shared" si="4446"/>
        <v>526340.85</v>
      </c>
      <c r="JP284" s="25">
        <f t="shared" si="4442"/>
        <v>573506</v>
      </c>
      <c r="JQ284" s="25">
        <f t="shared" si="4443"/>
        <v>465482</v>
      </c>
      <c r="JR284" s="25">
        <f t="shared" si="4444"/>
        <v>506546</v>
      </c>
      <c r="JS284" s="28">
        <f t="shared" si="3970"/>
        <v>517968.71250000002</v>
      </c>
      <c r="JT284" s="30">
        <f t="shared" si="3587"/>
        <v>70</v>
      </c>
      <c r="JU284" s="30">
        <f t="shared" si="3588"/>
        <v>73.924096685771232</v>
      </c>
      <c r="JV284" s="30">
        <f t="shared" si="3589"/>
        <v>88.416645900822331</v>
      </c>
      <c r="JW284" s="30">
        <f t="shared" si="3590"/>
        <v>78.613007724894089</v>
      </c>
      <c r="JX284" s="30">
        <f t="shared" si="3591"/>
        <v>72.850735110889602</v>
      </c>
      <c r="JY284" s="30">
        <f t="shared" si="3592"/>
        <v>70</v>
      </c>
      <c r="JZ284" s="30">
        <f t="shared" si="3593"/>
        <v>92.713182157986537</v>
      </c>
      <c r="KA284" s="30">
        <f t="shared" si="3594"/>
        <v>70</v>
      </c>
      <c r="KB284" s="30">
        <f t="shared" si="3595"/>
        <v>91.709195115873413</v>
      </c>
      <c r="KC284" s="30">
        <f t="shared" si="3596"/>
        <v>80.309992524296035</v>
      </c>
      <c r="KD284" s="30">
        <f t="shared" si="3597"/>
        <v>80</v>
      </c>
      <c r="KE284" s="30">
        <f t="shared" si="3598"/>
        <v>80</v>
      </c>
      <c r="KF284" s="30">
        <f t="shared" si="3599"/>
        <v>98.191054074258659</v>
      </c>
      <c r="KG284" s="30">
        <f t="shared" si="3600"/>
        <v>141.53744816845256</v>
      </c>
      <c r="KH284" s="30">
        <f t="shared" si="3601"/>
        <v>106.78739035634189</v>
      </c>
      <c r="KI284" s="30">
        <f t="shared" si="3602"/>
        <v>112.53209394467979</v>
      </c>
      <c r="KJ284" s="30">
        <f t="shared" si="3603"/>
        <v>116.06741078993272</v>
      </c>
      <c r="KK284" s="30">
        <f t="shared" si="3604"/>
        <v>88.307510341390469</v>
      </c>
      <c r="KL284" s="30">
        <f t="shared" si="3605"/>
        <v>135.74724632444554</v>
      </c>
      <c r="KM284" s="30">
        <f t="shared" si="3606"/>
        <v>103.13157238973336</v>
      </c>
      <c r="KN284" s="30">
        <f t="shared" si="3607"/>
        <v>130.32434749563916</v>
      </c>
      <c r="KO284" s="30">
        <f t="shared" si="3608"/>
        <v>127.79442312484426</v>
      </c>
      <c r="KP284" s="30">
        <f t="shared" si="3609"/>
        <v>90</v>
      </c>
      <c r="KQ284" s="30">
        <f t="shared" si="3610"/>
        <v>101.23947171692001</v>
      </c>
      <c r="KR284" s="30">
        <f t="shared" si="3611"/>
        <v>132.32020931971093</v>
      </c>
      <c r="KS284" s="30">
        <f t="shared" si="3612"/>
        <v>162.9641166209818</v>
      </c>
      <c r="KT284" s="30">
        <f t="shared" si="3613"/>
        <v>125.40593072514328</v>
      </c>
      <c r="KU284" s="30">
        <f t="shared" si="3614"/>
        <v>149.01744330924495</v>
      </c>
      <c r="KV284" s="30">
        <f t="shared" si="3615"/>
        <v>133.9267381011712</v>
      </c>
      <c r="KW284" s="30">
        <f t="shared" si="3616"/>
        <v>113.5464739596312</v>
      </c>
      <c r="KX284" s="30">
        <f t="shared" si="3617"/>
        <v>139.71368053825069</v>
      </c>
      <c r="KY284" s="30">
        <f t="shared" si="3618"/>
        <v>108.99975080986793</v>
      </c>
      <c r="KZ284" s="30">
        <f t="shared" si="3619"/>
        <v>90</v>
      </c>
      <c r="LA284" s="30">
        <f t="shared" si="3620"/>
        <v>122.20931971093945</v>
      </c>
      <c r="LB284" s="30">
        <f t="shared" si="3620"/>
        <v>100</v>
      </c>
      <c r="LC284" s="30">
        <f t="shared" si="3620"/>
        <v>104.6454024420633</v>
      </c>
      <c r="LD284" s="30">
        <f t="shared" si="3620"/>
        <v>132.2591577373536</v>
      </c>
      <c r="LE284" s="30">
        <f t="shared" si="3749"/>
        <v>140.06379267381013</v>
      </c>
      <c r="LF284" s="30">
        <f t="shared" si="3749"/>
        <v>110.29404435584351</v>
      </c>
      <c r="LG284" s="30">
        <f t="shared" si="3749"/>
        <v>142.6017941689509</v>
      </c>
      <c r="LH284" s="30">
        <f t="shared" si="3749"/>
        <v>126.53002741091453</v>
      </c>
      <c r="LI284" s="30">
        <f t="shared" si="3749"/>
        <v>117.57587839521555</v>
      </c>
      <c r="LJ284" s="30">
        <f t="shared" si="3940"/>
        <v>140.96187390979318</v>
      </c>
      <c r="LK284" s="30">
        <f t="shared" si="3940"/>
        <v>100</v>
      </c>
      <c r="LL284" s="30">
        <f t="shared" si="3940"/>
        <v>117.56117617742338</v>
      </c>
      <c r="LM284" s="30">
        <f t="shared" si="3940"/>
        <v>118.43633192125591</v>
      </c>
      <c r="LN284" s="30">
        <f t="shared" si="3940"/>
        <v>110</v>
      </c>
      <c r="LO284" s="30">
        <f t="shared" si="3940"/>
        <v>110</v>
      </c>
      <c r="LP284" s="30">
        <f t="shared" si="3940"/>
        <v>131.15894592574134</v>
      </c>
      <c r="LQ284" s="30">
        <f t="shared" si="3940"/>
        <v>142.91203588337902</v>
      </c>
      <c r="LR284" s="30">
        <f t="shared" si="3941"/>
        <v>115.99352105656617</v>
      </c>
      <c r="LS284" s="30">
        <f t="shared" si="3941"/>
        <v>126.22626463992026</v>
      </c>
      <c r="LT284" s="69">
        <f t="shared" si="3971"/>
        <v>129.07269187640168</v>
      </c>
      <c r="LU284" s="40">
        <f t="shared" si="3972"/>
        <v>110</v>
      </c>
      <c r="LV284" s="40">
        <f t="shared" si="3973"/>
        <v>16.226264639920259</v>
      </c>
    </row>
    <row r="285" spans="1:334" x14ac:dyDescent="0.25">
      <c r="A285" s="21">
        <f t="shared" si="3974"/>
        <v>284</v>
      </c>
      <c r="B285" s="22" t="s">
        <v>150</v>
      </c>
      <c r="C285" s="21" t="s">
        <v>686</v>
      </c>
      <c r="D285" s="22" t="s">
        <v>7</v>
      </c>
      <c r="E285" s="23" t="s">
        <v>981</v>
      </c>
      <c r="F285" s="21" t="s">
        <v>1222</v>
      </c>
      <c r="G285" s="23" t="s">
        <v>174</v>
      </c>
      <c r="H285" s="31" t="s">
        <v>292</v>
      </c>
      <c r="I285" s="21" t="s">
        <v>196</v>
      </c>
      <c r="J285" s="94">
        <v>41297</v>
      </c>
      <c r="K285" s="94">
        <v>43030</v>
      </c>
      <c r="L285" s="21" t="s">
        <v>275</v>
      </c>
      <c r="M285" s="51">
        <v>150</v>
      </c>
      <c r="N285" s="51">
        <v>251</v>
      </c>
      <c r="O285" s="26">
        <v>0.11</v>
      </c>
      <c r="P285" s="52">
        <v>304332</v>
      </c>
      <c r="Q285" s="52">
        <v>768664</v>
      </c>
      <c r="R285" s="52">
        <v>605450</v>
      </c>
      <c r="S285" s="52">
        <v>675640</v>
      </c>
      <c r="T285" s="51">
        <v>596995</v>
      </c>
      <c r="U285" s="51">
        <v>566039</v>
      </c>
      <c r="V285" s="51">
        <v>651970.8400000002</v>
      </c>
      <c r="W285" s="51">
        <v>467650</v>
      </c>
      <c r="X285" s="51">
        <v>748006.15000000026</v>
      </c>
      <c r="Y285" s="51">
        <v>515291.69999999995</v>
      </c>
      <c r="Z285" s="51">
        <v>387457.47</v>
      </c>
      <c r="AA285" s="51">
        <v>497586.91</v>
      </c>
      <c r="AB285" s="51">
        <v>753756.12</v>
      </c>
      <c r="AC285" s="51">
        <v>549572</v>
      </c>
      <c r="AD285" s="51">
        <v>570130.1</v>
      </c>
      <c r="AE285" s="51">
        <v>518090.06</v>
      </c>
      <c r="AF285" s="51">
        <v>565098.63</v>
      </c>
      <c r="AG285" s="51">
        <v>414978.31</v>
      </c>
      <c r="AH285" s="51">
        <v>590502.5</v>
      </c>
      <c r="AI285" s="51">
        <v>464636.49</v>
      </c>
      <c r="AJ285" s="51">
        <v>647907.02</v>
      </c>
      <c r="AK285" s="51">
        <v>439664</v>
      </c>
      <c r="AL285" s="51">
        <v>354357.67</v>
      </c>
      <c r="AM285" s="51">
        <v>341500.46</v>
      </c>
      <c r="AN285" s="51">
        <v>411382.9</v>
      </c>
      <c r="AO285" s="51">
        <v>618935.35</v>
      </c>
      <c r="AP285" s="51">
        <v>414461.35</v>
      </c>
      <c r="AQ285" s="51">
        <v>441736.06</v>
      </c>
      <c r="AR285" s="51">
        <v>429424.58</v>
      </c>
      <c r="AS285" s="51">
        <v>356795.82</v>
      </c>
      <c r="AT285" s="51">
        <v>373887</v>
      </c>
      <c r="AU285" s="25">
        <v>515013.06997503032</v>
      </c>
      <c r="AV285" s="25">
        <v>382135</v>
      </c>
      <c r="AW285" s="25">
        <v>495756</v>
      </c>
      <c r="AX285" s="25">
        <v>716874.12281088019</v>
      </c>
      <c r="AY285" s="25">
        <v>743425.01624832011</v>
      </c>
      <c r="AZ285" s="25">
        <v>575965</v>
      </c>
      <c r="BA285" s="25">
        <v>828717.24738886545</v>
      </c>
      <c r="BB285" s="25">
        <v>739690</v>
      </c>
      <c r="BC285" s="25">
        <v>1134154</v>
      </c>
      <c r="BD285" s="75">
        <v>626670</v>
      </c>
      <c r="BE285" s="75">
        <v>522387</v>
      </c>
      <c r="BF285" s="75">
        <v>698250</v>
      </c>
      <c r="BG285" s="75">
        <v>476630.9</v>
      </c>
      <c r="BH285" s="75">
        <v>693382</v>
      </c>
      <c r="BI285" s="75">
        <v>550853.06000000006</v>
      </c>
      <c r="BJ285" s="75">
        <v>496811</v>
      </c>
      <c r="BK285" s="75">
        <v>438210.07</v>
      </c>
      <c r="BL285" s="75">
        <v>638363.88</v>
      </c>
      <c r="BM285" s="75">
        <v>616848</v>
      </c>
      <c r="BN285" s="75">
        <v>535185</v>
      </c>
      <c r="BO285" s="75">
        <v>574713.97</v>
      </c>
      <c r="BP285" s="28">
        <f t="shared" si="3968"/>
        <v>591277.71249999991</v>
      </c>
      <c r="BQ285" s="29">
        <f t="shared" si="3687"/>
        <v>2028.88</v>
      </c>
      <c r="BR285" s="29">
        <f t="shared" si="3688"/>
        <v>5124.4266666666663</v>
      </c>
      <c r="BS285" s="29">
        <f t="shared" si="3689"/>
        <v>4036.3333333333335</v>
      </c>
      <c r="BT285" s="29">
        <f t="shared" si="3690"/>
        <v>4504.2666666666664</v>
      </c>
      <c r="BU285" s="29">
        <f t="shared" si="3691"/>
        <v>3979.9666666666667</v>
      </c>
      <c r="BV285" s="29">
        <f t="shared" si="3692"/>
        <v>3773.5933333333332</v>
      </c>
      <c r="BW285" s="29">
        <f t="shared" si="3693"/>
        <v>4346.4722666666676</v>
      </c>
      <c r="BX285" s="29">
        <f t="shared" si="3694"/>
        <v>3117.6666666666665</v>
      </c>
      <c r="BY285" s="29">
        <f t="shared" si="3695"/>
        <v>4986.707666666668</v>
      </c>
      <c r="BZ285" s="29">
        <f t="shared" si="3696"/>
        <v>3435.2779999999998</v>
      </c>
      <c r="CA285" s="29">
        <f t="shared" si="3697"/>
        <v>2583.0497999999998</v>
      </c>
      <c r="CB285" s="29">
        <f t="shared" si="3698"/>
        <v>3317.2460666666666</v>
      </c>
      <c r="CC285" s="29">
        <f t="shared" si="3699"/>
        <v>5025.0407999999998</v>
      </c>
      <c r="CD285" s="29">
        <f t="shared" si="3700"/>
        <v>3663.8133333333335</v>
      </c>
      <c r="CE285" s="29">
        <f t="shared" si="3701"/>
        <v>3800.8673333333331</v>
      </c>
      <c r="CF285" s="29">
        <f t="shared" si="3702"/>
        <v>3453.9337333333333</v>
      </c>
      <c r="CG285" s="29">
        <f t="shared" si="3703"/>
        <v>3767.3242</v>
      </c>
      <c r="CH285" s="29">
        <f t="shared" si="3704"/>
        <v>2766.5220666666664</v>
      </c>
      <c r="CI285" s="29">
        <f t="shared" si="3705"/>
        <v>3936.6833333333334</v>
      </c>
      <c r="CJ285" s="29">
        <f t="shared" si="3706"/>
        <v>3097.5765999999999</v>
      </c>
      <c r="CK285" s="29">
        <f t="shared" si="3707"/>
        <v>4319.3801333333331</v>
      </c>
      <c r="CL285" s="29">
        <f t="shared" si="3708"/>
        <v>2931.0933333333332</v>
      </c>
      <c r="CM285" s="29">
        <f t="shared" si="3709"/>
        <v>2362.3844666666664</v>
      </c>
      <c r="CN285" s="29">
        <f t="shared" si="3710"/>
        <v>2276.6697333333336</v>
      </c>
      <c r="CO285" s="29">
        <f t="shared" si="3711"/>
        <v>2742.5526666666669</v>
      </c>
      <c r="CP285" s="29">
        <f t="shared" si="3712"/>
        <v>4126.2356666666665</v>
      </c>
      <c r="CQ285" s="29">
        <f t="shared" si="3713"/>
        <v>2763.0756666666666</v>
      </c>
      <c r="CR285" s="29">
        <f t="shared" si="3939"/>
        <v>2944.9070666666667</v>
      </c>
      <c r="CS285" s="29">
        <f t="shared" si="3939"/>
        <v>2862.8305333333333</v>
      </c>
      <c r="CT285" s="29">
        <f t="shared" si="3939"/>
        <v>2378.6388000000002</v>
      </c>
      <c r="CU285" s="29">
        <f t="shared" si="3939"/>
        <v>2492.58</v>
      </c>
      <c r="CV285" s="29">
        <f t="shared" si="3939"/>
        <v>3433.4204665002021</v>
      </c>
      <c r="CW285" s="29">
        <f t="shared" si="3939"/>
        <v>2547.5666666666666</v>
      </c>
      <c r="CX285" s="29">
        <f t="shared" si="3938"/>
        <v>3305.04</v>
      </c>
      <c r="CY285" s="29">
        <f t="shared" si="3938"/>
        <v>4779.1608187392012</v>
      </c>
      <c r="CZ285" s="29">
        <f t="shared" si="3938"/>
        <v>4956.1667749888011</v>
      </c>
      <c r="DA285" s="29">
        <f t="shared" si="3938"/>
        <v>3839.7666666666669</v>
      </c>
      <c r="DB285" s="29">
        <f t="shared" si="3938"/>
        <v>5524.7816492591028</v>
      </c>
      <c r="DC285" s="29">
        <f t="shared" si="3938"/>
        <v>4931.2666666666664</v>
      </c>
      <c r="DD285" s="29">
        <f t="shared" si="3938"/>
        <v>7561.0266666666666</v>
      </c>
      <c r="DE285" s="29">
        <f t="shared" si="3714"/>
        <v>4177.8</v>
      </c>
      <c r="DF285" s="29">
        <f t="shared" si="3715"/>
        <v>3482.58</v>
      </c>
      <c r="DG285" s="29">
        <f t="shared" si="3716"/>
        <v>4655</v>
      </c>
      <c r="DH285" s="29">
        <f t="shared" si="3717"/>
        <v>3177.5393333333336</v>
      </c>
      <c r="DI285" s="29">
        <f t="shared" si="3718"/>
        <v>4622.5466666666671</v>
      </c>
      <c r="DJ285" s="29">
        <f t="shared" si="3719"/>
        <v>3672.3537333333338</v>
      </c>
      <c r="DK285" s="29">
        <f t="shared" si="3719"/>
        <v>3312.0733333333333</v>
      </c>
      <c r="DL285" s="29">
        <f t="shared" si="3719"/>
        <v>2921.4004666666665</v>
      </c>
      <c r="DM285" s="29">
        <f t="shared" si="3719"/>
        <v>4255.7592000000004</v>
      </c>
      <c r="DN285" s="29">
        <f t="shared" si="3864"/>
        <v>4112.32</v>
      </c>
      <c r="DO285" s="29">
        <f t="shared" si="3864"/>
        <v>3567.9</v>
      </c>
      <c r="DP285" s="29">
        <f t="shared" si="3864"/>
        <v>3831.4264666666663</v>
      </c>
      <c r="DQ285" s="105">
        <f t="shared" si="3720"/>
        <v>3941.851416666666</v>
      </c>
      <c r="DR285" s="51">
        <v>50000</v>
      </c>
      <c r="DS285" s="51">
        <v>50000</v>
      </c>
      <c r="DT285" s="51">
        <v>50000</v>
      </c>
      <c r="DU285" s="51">
        <v>50000</v>
      </c>
      <c r="DV285" s="51">
        <v>50000</v>
      </c>
      <c r="DW285" s="51">
        <v>50000</v>
      </c>
      <c r="DX285" s="51">
        <v>50000</v>
      </c>
      <c r="DY285" s="51">
        <v>50000</v>
      </c>
      <c r="DZ285" s="51">
        <v>50000</v>
      </c>
      <c r="EA285" s="51">
        <v>51333</v>
      </c>
      <c r="EB285" s="51">
        <v>55000</v>
      </c>
      <c r="EC285" s="51">
        <v>55000</v>
      </c>
      <c r="ED285" s="51">
        <v>55000</v>
      </c>
      <c r="EE285" s="51">
        <v>55000</v>
      </c>
      <c r="EF285" s="51">
        <v>55000</v>
      </c>
      <c r="EG285" s="51">
        <v>55000</v>
      </c>
      <c r="EH285" s="51">
        <v>55000</v>
      </c>
      <c r="EI285" s="51">
        <v>55000</v>
      </c>
      <c r="EJ285" s="51">
        <v>55000</v>
      </c>
      <c r="EK285" s="51">
        <v>55000</v>
      </c>
      <c r="EL285" s="51">
        <v>55000</v>
      </c>
      <c r="EM285" s="51">
        <v>56333</v>
      </c>
      <c r="EN285" s="51">
        <v>60000</v>
      </c>
      <c r="EO285" s="51">
        <v>60000</v>
      </c>
      <c r="EP285" s="51">
        <v>60000</v>
      </c>
      <c r="EQ285" s="51">
        <v>60000</v>
      </c>
      <c r="ER285" s="51">
        <v>60000</v>
      </c>
      <c r="ES285" s="25">
        <v>60000</v>
      </c>
      <c r="ET285" s="25">
        <v>60000</v>
      </c>
      <c r="EU285" s="25">
        <v>60000</v>
      </c>
      <c r="EV285" s="25">
        <v>60000</v>
      </c>
      <c r="EW285" s="25">
        <v>60000</v>
      </c>
      <c r="EX285" s="25">
        <v>60000</v>
      </c>
      <c r="EY285" s="25">
        <v>60800</v>
      </c>
      <c r="EZ285" s="25">
        <v>63000</v>
      </c>
      <c r="FA285" s="25">
        <v>63000</v>
      </c>
      <c r="FB285" s="25">
        <v>63000</v>
      </c>
      <c r="FC285" s="25">
        <v>63000</v>
      </c>
      <c r="FD285" s="25">
        <v>63000</v>
      </c>
      <c r="FE285" s="25">
        <v>63000</v>
      </c>
      <c r="FF285" s="25">
        <v>63000</v>
      </c>
      <c r="FG285" s="25">
        <v>63000</v>
      </c>
      <c r="FH285" s="25">
        <v>63000</v>
      </c>
      <c r="FI285" s="25">
        <v>63000</v>
      </c>
      <c r="FJ285" s="25">
        <v>63000</v>
      </c>
      <c r="FK285" s="25">
        <v>63800</v>
      </c>
      <c r="FL285" s="25">
        <v>66000</v>
      </c>
      <c r="FM285" s="25">
        <v>66000</v>
      </c>
      <c r="FN285" s="25">
        <v>66000</v>
      </c>
      <c r="FO285" s="25">
        <v>66000</v>
      </c>
      <c r="FP285" s="25">
        <v>66000</v>
      </c>
      <c r="FQ285" s="75">
        <v>66000</v>
      </c>
      <c r="FR285" s="28">
        <f t="shared" si="3969"/>
        <v>66000</v>
      </c>
      <c r="FS285" s="51">
        <v>0</v>
      </c>
      <c r="FT285" s="51">
        <v>12772.93</v>
      </c>
      <c r="FU285" s="51">
        <v>13428</v>
      </c>
      <c r="FV285" s="51">
        <v>20781</v>
      </c>
      <c r="FW285" s="51">
        <v>15669</v>
      </c>
      <c r="FX285" s="51">
        <v>12264</v>
      </c>
      <c r="FY285" s="51">
        <v>21717</v>
      </c>
      <c r="FZ285" s="51">
        <v>1426</v>
      </c>
      <c r="GA285" s="51">
        <v>32281</v>
      </c>
      <c r="GB285" s="51">
        <v>5043</v>
      </c>
      <c r="GC285" s="51">
        <v>0</v>
      </c>
      <c r="GD285" s="51">
        <v>0</v>
      </c>
      <c r="GE285" s="51">
        <v>27913.173200000005</v>
      </c>
      <c r="GF285" s="51">
        <v>5452.9199999999983</v>
      </c>
      <c r="GG285" s="51">
        <v>7714.3109999999942</v>
      </c>
      <c r="GH285" s="51">
        <v>1989.9066000000021</v>
      </c>
      <c r="GI285" s="51">
        <v>7160.8493000000017</v>
      </c>
      <c r="GJ285" s="51">
        <v>0</v>
      </c>
      <c r="GK285" s="51">
        <v>9955.2750000000015</v>
      </c>
      <c r="GL285" s="51">
        <v>0</v>
      </c>
      <c r="GM285" s="51">
        <v>16269.772200000007</v>
      </c>
      <c r="GN285" s="51">
        <v>0</v>
      </c>
      <c r="GO285" s="51">
        <v>0</v>
      </c>
      <c r="GP285" s="51">
        <v>0</v>
      </c>
      <c r="GQ285" s="25">
        <v>0</v>
      </c>
      <c r="GR285" s="25">
        <v>8083</v>
      </c>
      <c r="GS285" s="25">
        <v>0</v>
      </c>
      <c r="GT285" s="25">
        <v>0</v>
      </c>
      <c r="GU285" s="25">
        <v>0</v>
      </c>
      <c r="GV285" s="25">
        <v>0</v>
      </c>
      <c r="GW285" s="25">
        <v>0</v>
      </c>
      <c r="GX285" s="25">
        <v>0</v>
      </c>
      <c r="GY285" s="25">
        <v>0</v>
      </c>
      <c r="GZ285" s="25">
        <v>0</v>
      </c>
      <c r="HA285" s="25">
        <v>0</v>
      </c>
      <c r="HB285" s="25">
        <v>0</v>
      </c>
      <c r="HC285" s="25">
        <v>356</v>
      </c>
      <c r="HD285" s="25">
        <v>17646</v>
      </c>
      <c r="HE285" s="25">
        <v>18366</v>
      </c>
      <c r="HF285" s="25">
        <v>61757</v>
      </c>
      <c r="HG285" s="75">
        <v>5934</v>
      </c>
      <c r="HH285" s="75">
        <v>0</v>
      </c>
      <c r="HI285" s="75">
        <v>13808</v>
      </c>
      <c r="HJ285" s="75">
        <v>0</v>
      </c>
      <c r="HK285" s="75">
        <v>13272</v>
      </c>
      <c r="HL285" s="75">
        <v>0</v>
      </c>
      <c r="HM285" s="75">
        <v>0</v>
      </c>
      <c r="HN285" s="75">
        <v>0</v>
      </c>
      <c r="HO285" s="75">
        <v>4220.0268000000069</v>
      </c>
      <c r="HP285" s="75">
        <v>1853</v>
      </c>
      <c r="HQ285" s="75">
        <v>0</v>
      </c>
      <c r="HR285" s="75">
        <v>0</v>
      </c>
      <c r="HS285" s="51">
        <f t="shared" si="3723"/>
        <v>50000</v>
      </c>
      <c r="HT285" s="51">
        <f t="shared" si="3724"/>
        <v>62772.93</v>
      </c>
      <c r="HU285" s="51">
        <f t="shared" si="3725"/>
        <v>63428</v>
      </c>
      <c r="HV285" s="51">
        <f t="shared" si="3726"/>
        <v>70781</v>
      </c>
      <c r="HW285" s="51">
        <f t="shared" si="3727"/>
        <v>65669</v>
      </c>
      <c r="HX285" s="51">
        <f t="shared" si="3728"/>
        <v>62264</v>
      </c>
      <c r="HY285" s="51">
        <f t="shared" si="3729"/>
        <v>71717</v>
      </c>
      <c r="HZ285" s="51">
        <f t="shared" si="3730"/>
        <v>51426</v>
      </c>
      <c r="IA285" s="51">
        <f t="shared" si="3731"/>
        <v>82281</v>
      </c>
      <c r="IB285" s="51">
        <f t="shared" si="3732"/>
        <v>56376</v>
      </c>
      <c r="IC285" s="51">
        <f t="shared" si="3733"/>
        <v>55000</v>
      </c>
      <c r="ID285" s="51">
        <f t="shared" si="3734"/>
        <v>55000</v>
      </c>
      <c r="IE285" s="51">
        <f t="shared" si="3735"/>
        <v>82913.173200000005</v>
      </c>
      <c r="IF285" s="51">
        <f t="shared" si="3736"/>
        <v>60452.92</v>
      </c>
      <c r="IG285" s="51">
        <f t="shared" si="3737"/>
        <v>62714.310999999994</v>
      </c>
      <c r="IH285" s="51">
        <f t="shared" si="3738"/>
        <v>56989.906600000002</v>
      </c>
      <c r="II285" s="51">
        <f t="shared" si="3739"/>
        <v>62160.849300000002</v>
      </c>
      <c r="IJ285" s="51">
        <f t="shared" si="3740"/>
        <v>55000</v>
      </c>
      <c r="IK285" s="51">
        <f t="shared" si="3741"/>
        <v>64955.275000000001</v>
      </c>
      <c r="IL285" s="51">
        <f t="shared" si="3742"/>
        <v>55000</v>
      </c>
      <c r="IM285" s="51">
        <f t="shared" si="3743"/>
        <v>71269.772200000007</v>
      </c>
      <c r="IN285" s="51">
        <f t="shared" si="3744"/>
        <v>56333</v>
      </c>
      <c r="IO285" s="51">
        <f t="shared" si="3745"/>
        <v>60000</v>
      </c>
      <c r="IP285" s="51">
        <f t="shared" si="3746"/>
        <v>60000</v>
      </c>
      <c r="IQ285" s="51">
        <f t="shared" si="3865"/>
        <v>60000</v>
      </c>
      <c r="IR285" s="51">
        <f t="shared" si="3866"/>
        <v>68083</v>
      </c>
      <c r="IS285" s="51">
        <f t="shared" si="4436"/>
        <v>60000</v>
      </c>
      <c r="IT285" s="51">
        <f t="shared" si="4437"/>
        <v>60000</v>
      </c>
      <c r="IU285" s="51">
        <f t="shared" si="3721"/>
        <v>60000</v>
      </c>
      <c r="IV285" s="51">
        <f t="shared" si="3722"/>
        <v>60000</v>
      </c>
      <c r="IW285" s="51">
        <f t="shared" si="3976"/>
        <v>60000</v>
      </c>
      <c r="IX285" s="25">
        <f t="shared" si="3623"/>
        <v>60000</v>
      </c>
      <c r="IY285" s="25">
        <f t="shared" si="4315"/>
        <v>60000</v>
      </c>
      <c r="IZ285" s="25">
        <f t="shared" si="4316"/>
        <v>60800</v>
      </c>
      <c r="JA285" s="25">
        <f t="shared" si="4447"/>
        <v>63000</v>
      </c>
      <c r="JB285" s="25">
        <f t="shared" si="4410"/>
        <v>63000</v>
      </c>
      <c r="JC285" s="25">
        <f t="shared" si="4411"/>
        <v>63356</v>
      </c>
      <c r="JD285" s="25">
        <f t="shared" si="4243"/>
        <v>80646</v>
      </c>
      <c r="JE285" s="25">
        <f t="shared" si="4244"/>
        <v>81366</v>
      </c>
      <c r="JF285" s="25">
        <f t="shared" si="4448"/>
        <v>124757</v>
      </c>
      <c r="JG285" s="25">
        <f t="shared" si="4449"/>
        <v>68934</v>
      </c>
      <c r="JH285" s="25">
        <f t="shared" si="4440"/>
        <v>63000</v>
      </c>
      <c r="JI285" s="25">
        <f t="shared" si="4441"/>
        <v>76808</v>
      </c>
      <c r="JJ285" s="25">
        <f t="shared" si="3966"/>
        <v>63000</v>
      </c>
      <c r="JK285" s="25">
        <f t="shared" si="3967"/>
        <v>76272</v>
      </c>
      <c r="JL285" s="25">
        <f t="shared" si="4245"/>
        <v>63800</v>
      </c>
      <c r="JM285" s="25">
        <f t="shared" si="4246"/>
        <v>66000</v>
      </c>
      <c r="JN285" s="25">
        <f t="shared" si="4445"/>
        <v>66000</v>
      </c>
      <c r="JO285" s="25">
        <f t="shared" si="4446"/>
        <v>70220.026800000007</v>
      </c>
      <c r="JP285" s="25">
        <f t="shared" si="4442"/>
        <v>67853</v>
      </c>
      <c r="JQ285" s="25">
        <f t="shared" si="4443"/>
        <v>66000</v>
      </c>
      <c r="JR285" s="25">
        <f t="shared" si="4444"/>
        <v>66000</v>
      </c>
      <c r="JS285" s="28">
        <f t="shared" si="3970"/>
        <v>67518.256699999998</v>
      </c>
      <c r="JT285" s="30">
        <f t="shared" si="3587"/>
        <v>199.20318725099602</v>
      </c>
      <c r="JU285" s="30">
        <f t="shared" si="3588"/>
        <v>250.0913545816733</v>
      </c>
      <c r="JV285" s="30">
        <f t="shared" si="3589"/>
        <v>252.70119521912352</v>
      </c>
      <c r="JW285" s="30">
        <f t="shared" si="3590"/>
        <v>281.99601593625499</v>
      </c>
      <c r="JX285" s="30">
        <f t="shared" si="3591"/>
        <v>261.62948207171314</v>
      </c>
      <c r="JY285" s="30">
        <f t="shared" si="3592"/>
        <v>248.06374501992033</v>
      </c>
      <c r="JZ285" s="30">
        <f t="shared" si="3593"/>
        <v>285.72509960159363</v>
      </c>
      <c r="KA285" s="30">
        <f t="shared" si="3594"/>
        <v>204.88446215139442</v>
      </c>
      <c r="KB285" s="30">
        <f t="shared" si="3595"/>
        <v>327.81274900398404</v>
      </c>
      <c r="KC285" s="30">
        <f t="shared" si="3596"/>
        <v>224.60557768924303</v>
      </c>
      <c r="KD285" s="30">
        <f t="shared" si="3597"/>
        <v>219.12350597609563</v>
      </c>
      <c r="KE285" s="30">
        <f t="shared" si="3598"/>
        <v>219.12350597609563</v>
      </c>
      <c r="KF285" s="30">
        <f t="shared" si="3599"/>
        <v>330.33136733067732</v>
      </c>
      <c r="KG285" s="30">
        <f t="shared" si="3600"/>
        <v>240.84828685258964</v>
      </c>
      <c r="KH285" s="30">
        <f t="shared" si="3601"/>
        <v>249.85781274900395</v>
      </c>
      <c r="KI285" s="30">
        <f t="shared" si="3602"/>
        <v>227.05142071713149</v>
      </c>
      <c r="KJ285" s="30">
        <f t="shared" si="3603"/>
        <v>247.65278605577689</v>
      </c>
      <c r="KK285" s="30">
        <f t="shared" si="3604"/>
        <v>219.12350597609563</v>
      </c>
      <c r="KL285" s="30">
        <f t="shared" si="3605"/>
        <v>258.78595617529879</v>
      </c>
      <c r="KM285" s="30">
        <f t="shared" si="3606"/>
        <v>219.12350597609563</v>
      </c>
      <c r="KN285" s="30">
        <f t="shared" si="3607"/>
        <v>283.9433155378486</v>
      </c>
      <c r="KO285" s="30">
        <f t="shared" si="3608"/>
        <v>224.43426294820716</v>
      </c>
      <c r="KP285" s="30">
        <f t="shared" si="3609"/>
        <v>239.04382470119521</v>
      </c>
      <c r="KQ285" s="30">
        <f t="shared" si="3610"/>
        <v>239.04382470119521</v>
      </c>
      <c r="KR285" s="30">
        <f t="shared" si="3611"/>
        <v>239.04382470119521</v>
      </c>
      <c r="KS285" s="30">
        <f t="shared" si="3612"/>
        <v>271.24701195219126</v>
      </c>
      <c r="KT285" s="30">
        <f t="shared" si="3613"/>
        <v>239.04382470119521</v>
      </c>
      <c r="KU285" s="30">
        <f t="shared" si="3614"/>
        <v>239.04382470119521</v>
      </c>
      <c r="KV285" s="30">
        <f t="shared" si="3615"/>
        <v>239.04382470119521</v>
      </c>
      <c r="KW285" s="30">
        <f t="shared" si="3616"/>
        <v>239.04382470119521</v>
      </c>
      <c r="KX285" s="30">
        <f t="shared" si="3617"/>
        <v>239.04382470119521</v>
      </c>
      <c r="KY285" s="30">
        <f t="shared" si="3618"/>
        <v>239.04382470119521</v>
      </c>
      <c r="KZ285" s="30">
        <f t="shared" si="3619"/>
        <v>239.04382470119521</v>
      </c>
      <c r="LA285" s="30">
        <f t="shared" si="3620"/>
        <v>242.23107569721117</v>
      </c>
      <c r="LB285" s="30">
        <f t="shared" si="3620"/>
        <v>250.99601593625499</v>
      </c>
      <c r="LC285" s="30">
        <f t="shared" si="3620"/>
        <v>250.99601593625499</v>
      </c>
      <c r="LD285" s="30">
        <f t="shared" si="3620"/>
        <v>252.41434262948206</v>
      </c>
      <c r="LE285" s="30">
        <f t="shared" si="3749"/>
        <v>321.29880478087648</v>
      </c>
      <c r="LF285" s="30">
        <f t="shared" si="3749"/>
        <v>324.16733067729086</v>
      </c>
      <c r="LG285" s="30">
        <f t="shared" si="3749"/>
        <v>497.0398406374502</v>
      </c>
      <c r="LH285" s="30">
        <f t="shared" si="3749"/>
        <v>274.63745019920322</v>
      </c>
      <c r="LI285" s="30">
        <f t="shared" si="3749"/>
        <v>250.99601593625499</v>
      </c>
      <c r="LJ285" s="30">
        <f t="shared" si="3940"/>
        <v>306.00796812749002</v>
      </c>
      <c r="LK285" s="30">
        <f t="shared" si="3940"/>
        <v>250.99601593625499</v>
      </c>
      <c r="LL285" s="30">
        <f t="shared" si="3940"/>
        <v>303.87250996015933</v>
      </c>
      <c r="LM285" s="30">
        <f t="shared" si="3940"/>
        <v>254.18326693227093</v>
      </c>
      <c r="LN285" s="30">
        <f t="shared" si="3940"/>
        <v>262.94820717131472</v>
      </c>
      <c r="LO285" s="30">
        <f t="shared" si="3940"/>
        <v>262.94820717131472</v>
      </c>
      <c r="LP285" s="30">
        <f t="shared" si="3940"/>
        <v>279.76106294820721</v>
      </c>
      <c r="LQ285" s="30">
        <f t="shared" si="3940"/>
        <v>270.33067729083666</v>
      </c>
      <c r="LR285" s="30">
        <f t="shared" si="3941"/>
        <v>262.94820717131472</v>
      </c>
      <c r="LS285" s="30">
        <f t="shared" si="3941"/>
        <v>262.94820717131472</v>
      </c>
      <c r="LT285" s="69">
        <f t="shared" si="3971"/>
        <v>268.99703864541834</v>
      </c>
      <c r="LU285" s="40">
        <f t="shared" si="3972"/>
        <v>262.94820717131472</v>
      </c>
      <c r="LV285" s="40">
        <f t="shared" si="3973"/>
        <v>0</v>
      </c>
    </row>
    <row r="286" spans="1:334" x14ac:dyDescent="0.25">
      <c r="A286" s="21">
        <f t="shared" si="3974"/>
        <v>285</v>
      </c>
      <c r="B286" s="22" t="s">
        <v>150</v>
      </c>
      <c r="C286" s="21" t="s">
        <v>687</v>
      </c>
      <c r="D286" s="22" t="s">
        <v>17</v>
      </c>
      <c r="E286" s="23" t="s">
        <v>982</v>
      </c>
      <c r="F286" s="21" t="s">
        <v>1073</v>
      </c>
      <c r="G286" s="23" t="s">
        <v>175</v>
      </c>
      <c r="H286" s="24" t="s">
        <v>1403</v>
      </c>
      <c r="I286" s="21" t="s">
        <v>196</v>
      </c>
      <c r="J286" s="94">
        <v>41297</v>
      </c>
      <c r="K286" s="94">
        <v>43030</v>
      </c>
      <c r="L286" s="21" t="s">
        <v>275</v>
      </c>
      <c r="M286" s="51">
        <v>415</v>
      </c>
      <c r="N286" s="51">
        <v>693</v>
      </c>
      <c r="O286" s="26">
        <v>0.16</v>
      </c>
      <c r="P286" s="52">
        <v>1292781</v>
      </c>
      <c r="Q286" s="52">
        <v>1296469</v>
      </c>
      <c r="R286" s="52">
        <v>959579</v>
      </c>
      <c r="S286" s="52">
        <v>739645</v>
      </c>
      <c r="T286" s="51">
        <v>878973</v>
      </c>
      <c r="U286" s="51">
        <v>895049</v>
      </c>
      <c r="V286" s="51">
        <v>608887</v>
      </c>
      <c r="W286" s="51">
        <v>637832</v>
      </c>
      <c r="X286" s="51">
        <v>847022</v>
      </c>
      <c r="Y286" s="51">
        <v>767174</v>
      </c>
      <c r="Z286" s="51">
        <v>563070</v>
      </c>
      <c r="AA286" s="51">
        <v>730527</v>
      </c>
      <c r="AB286" s="51">
        <v>1014921</v>
      </c>
      <c r="AC286" s="51">
        <v>1212943</v>
      </c>
      <c r="AD286" s="51">
        <v>1054975</v>
      </c>
      <c r="AE286" s="51">
        <v>970501</v>
      </c>
      <c r="AF286" s="51">
        <v>1204668.04</v>
      </c>
      <c r="AG286" s="51">
        <v>831570</v>
      </c>
      <c r="AH286" s="51">
        <v>1008755</v>
      </c>
      <c r="AI286" s="51">
        <v>848528</v>
      </c>
      <c r="AJ286" s="51">
        <v>1186520.888888889</v>
      </c>
      <c r="AK286" s="51">
        <v>1026949</v>
      </c>
      <c r="AL286" s="51">
        <v>598872</v>
      </c>
      <c r="AM286" s="51">
        <v>784581</v>
      </c>
      <c r="AN286" s="51">
        <v>1088552</v>
      </c>
      <c r="AO286" s="51">
        <v>1379734</v>
      </c>
      <c r="AP286" s="51">
        <v>895902</v>
      </c>
      <c r="AQ286" s="51">
        <v>1087519</v>
      </c>
      <c r="AR286" s="51">
        <v>920934.16666666663</v>
      </c>
      <c r="AS286" s="51">
        <v>890544</v>
      </c>
      <c r="AT286" s="51">
        <v>890544</v>
      </c>
      <c r="AU286" s="25">
        <v>928519</v>
      </c>
      <c r="AV286" s="25">
        <v>614916</v>
      </c>
      <c r="AW286" s="25">
        <v>769510</v>
      </c>
      <c r="AX286" s="25">
        <v>863470.72117799986</v>
      </c>
      <c r="AY286" s="25">
        <v>895451.1182586666</v>
      </c>
      <c r="AZ286" s="25">
        <v>946231</v>
      </c>
      <c r="BA286" s="25">
        <v>1089568</v>
      </c>
      <c r="BB286" s="25">
        <v>747648</v>
      </c>
      <c r="BC286" s="25">
        <v>918976</v>
      </c>
      <c r="BD286" s="75">
        <v>714314</v>
      </c>
      <c r="BE286" s="75">
        <v>645271</v>
      </c>
      <c r="BF286" s="75">
        <v>856701.98</v>
      </c>
      <c r="BG286" s="75">
        <v>557585.18999999994</v>
      </c>
      <c r="BH286" s="75">
        <v>826850.16</v>
      </c>
      <c r="BI286" s="75">
        <v>704945.79</v>
      </c>
      <c r="BJ286" s="75">
        <v>589900.27</v>
      </c>
      <c r="BK286" s="75">
        <v>727878.71</v>
      </c>
      <c r="BL286" s="75">
        <v>887079.03</v>
      </c>
      <c r="BM286" s="75">
        <v>953148.1</v>
      </c>
      <c r="BN286" s="75">
        <v>692079.63</v>
      </c>
      <c r="BO286" s="75">
        <v>809359</v>
      </c>
      <c r="BP286" s="28">
        <f t="shared" si="3968"/>
        <v>835416.44</v>
      </c>
      <c r="BQ286" s="29">
        <f t="shared" si="3687"/>
        <v>3115.1349397590361</v>
      </c>
      <c r="BR286" s="29">
        <f t="shared" si="3688"/>
        <v>3124.0216867469881</v>
      </c>
      <c r="BS286" s="29">
        <f t="shared" si="3689"/>
        <v>2312.2385542168677</v>
      </c>
      <c r="BT286" s="29">
        <f t="shared" si="3690"/>
        <v>1782.2771084337348</v>
      </c>
      <c r="BU286" s="29">
        <f t="shared" si="3691"/>
        <v>2118.0072289156628</v>
      </c>
      <c r="BV286" s="29">
        <f t="shared" si="3692"/>
        <v>2156.744578313253</v>
      </c>
      <c r="BW286" s="29">
        <f t="shared" si="3693"/>
        <v>1467.1975903614457</v>
      </c>
      <c r="BX286" s="29">
        <f t="shared" si="3694"/>
        <v>1536.944578313253</v>
      </c>
      <c r="BY286" s="29">
        <f t="shared" si="3695"/>
        <v>2041.0168674698796</v>
      </c>
      <c r="BZ286" s="29">
        <f t="shared" si="3696"/>
        <v>1848.612048192771</v>
      </c>
      <c r="CA286" s="29">
        <f t="shared" si="3697"/>
        <v>1356.7951807228915</v>
      </c>
      <c r="CB286" s="29">
        <f t="shared" si="3698"/>
        <v>1760.3060240963855</v>
      </c>
      <c r="CC286" s="29">
        <f t="shared" si="3699"/>
        <v>2445.5927710843375</v>
      </c>
      <c r="CD286" s="29">
        <f t="shared" si="3700"/>
        <v>2922.7542168674699</v>
      </c>
      <c r="CE286" s="29">
        <f t="shared" si="3701"/>
        <v>2542.1084337349398</v>
      </c>
      <c r="CF286" s="29">
        <f t="shared" si="3702"/>
        <v>2338.5566265060243</v>
      </c>
      <c r="CG286" s="29">
        <f t="shared" si="3703"/>
        <v>2902.8145542168677</v>
      </c>
      <c r="CH286" s="29">
        <f t="shared" si="3704"/>
        <v>2003.7831325301204</v>
      </c>
      <c r="CI286" s="29">
        <f t="shared" si="3705"/>
        <v>2430.734939759036</v>
      </c>
      <c r="CJ286" s="29">
        <f t="shared" si="3706"/>
        <v>2044.6457831325301</v>
      </c>
      <c r="CK286" s="29">
        <f t="shared" si="3707"/>
        <v>2859.0864792503348</v>
      </c>
      <c r="CL286" s="29">
        <f t="shared" si="3708"/>
        <v>2474.5759036144577</v>
      </c>
      <c r="CM286" s="29">
        <f t="shared" si="3709"/>
        <v>1443.0650602409639</v>
      </c>
      <c r="CN286" s="29">
        <f t="shared" si="3710"/>
        <v>1890.556626506024</v>
      </c>
      <c r="CO286" s="29">
        <f t="shared" si="3711"/>
        <v>2623.0168674698793</v>
      </c>
      <c r="CP286" s="29">
        <f t="shared" si="3712"/>
        <v>3324.6602409638554</v>
      </c>
      <c r="CQ286" s="29">
        <f t="shared" si="3713"/>
        <v>2158.8000000000002</v>
      </c>
      <c r="CR286" s="29">
        <f t="shared" si="3939"/>
        <v>2620.5277108433734</v>
      </c>
      <c r="CS286" s="29">
        <f t="shared" si="3939"/>
        <v>2219.1184738955822</v>
      </c>
      <c r="CT286" s="29">
        <f t="shared" si="3939"/>
        <v>2145.8891566265061</v>
      </c>
      <c r="CU286" s="29">
        <f t="shared" si="3939"/>
        <v>2145.8891566265061</v>
      </c>
      <c r="CV286" s="29">
        <f t="shared" si="3939"/>
        <v>2237.3951807228914</v>
      </c>
      <c r="CW286" s="29">
        <f t="shared" si="3939"/>
        <v>1481.7253012048193</v>
      </c>
      <c r="CX286" s="29">
        <f t="shared" si="3938"/>
        <v>1854.2409638554218</v>
      </c>
      <c r="CY286" s="29">
        <f t="shared" si="3938"/>
        <v>2080.6523401879513</v>
      </c>
      <c r="CZ286" s="29">
        <f t="shared" si="3938"/>
        <v>2157.7135379726906</v>
      </c>
      <c r="DA286" s="29">
        <f t="shared" si="3938"/>
        <v>2280.0746987951807</v>
      </c>
      <c r="DB286" s="29">
        <f t="shared" si="3938"/>
        <v>2625.4650602409638</v>
      </c>
      <c r="DC286" s="29">
        <f t="shared" si="3938"/>
        <v>1801.5614457831325</v>
      </c>
      <c r="DD286" s="29">
        <f t="shared" si="3938"/>
        <v>2214.4</v>
      </c>
      <c r="DE286" s="29">
        <f t="shared" si="3714"/>
        <v>1721.2385542168674</v>
      </c>
      <c r="DF286" s="29">
        <f t="shared" si="3715"/>
        <v>1554.8698795180724</v>
      </c>
      <c r="DG286" s="29">
        <f t="shared" si="3716"/>
        <v>2064.3421204819279</v>
      </c>
      <c r="DH286" s="29">
        <f t="shared" si="3717"/>
        <v>1343.5787710843372</v>
      </c>
      <c r="DI286" s="29">
        <f t="shared" si="3718"/>
        <v>1992.4100240963855</v>
      </c>
      <c r="DJ286" s="29">
        <f t="shared" si="3719"/>
        <v>1698.6645542168676</v>
      </c>
      <c r="DK286" s="29">
        <f t="shared" si="3719"/>
        <v>1421.4464337349398</v>
      </c>
      <c r="DL286" s="29">
        <f t="shared" si="3719"/>
        <v>1753.9246024096385</v>
      </c>
      <c r="DM286" s="29">
        <f t="shared" si="3719"/>
        <v>2137.5398313253013</v>
      </c>
      <c r="DN286" s="29">
        <f t="shared" si="3864"/>
        <v>2296.7424096385544</v>
      </c>
      <c r="DO286" s="29">
        <f t="shared" si="3864"/>
        <v>1667.6617590361445</v>
      </c>
      <c r="DP286" s="29">
        <f t="shared" si="3864"/>
        <v>1950.2626506024096</v>
      </c>
      <c r="DQ286" s="105">
        <f t="shared" si="3720"/>
        <v>2013.0516626506023</v>
      </c>
      <c r="DR286" s="51">
        <v>131670</v>
      </c>
      <c r="DS286" s="51">
        <v>131670</v>
      </c>
      <c r="DT286" s="51">
        <v>131670</v>
      </c>
      <c r="DU286" s="51">
        <v>131670</v>
      </c>
      <c r="DV286" s="51">
        <v>131670</v>
      </c>
      <c r="DW286" s="51">
        <v>131670</v>
      </c>
      <c r="DX286" s="51">
        <v>131670</v>
      </c>
      <c r="DY286" s="51">
        <v>131670</v>
      </c>
      <c r="DZ286" s="51">
        <v>131670</v>
      </c>
      <c r="EA286" s="51">
        <v>133518</v>
      </c>
      <c r="EB286" s="51">
        <v>138600</v>
      </c>
      <c r="EC286" s="51">
        <v>138600</v>
      </c>
      <c r="ED286" s="51">
        <v>138600</v>
      </c>
      <c r="EE286" s="51">
        <v>138600</v>
      </c>
      <c r="EF286" s="51">
        <v>138600</v>
      </c>
      <c r="EG286" s="51">
        <v>138600</v>
      </c>
      <c r="EH286" s="51">
        <v>138600</v>
      </c>
      <c r="EI286" s="51">
        <v>138600</v>
      </c>
      <c r="EJ286" s="51">
        <v>138600</v>
      </c>
      <c r="EK286" s="51">
        <v>138600</v>
      </c>
      <c r="EL286" s="51">
        <v>138600</v>
      </c>
      <c r="EM286" s="51">
        <v>140448</v>
      </c>
      <c r="EN286" s="51">
        <v>145530</v>
      </c>
      <c r="EO286" s="51">
        <v>145530</v>
      </c>
      <c r="EP286" s="25">
        <v>145530</v>
      </c>
      <c r="EQ286" s="25">
        <v>145530</v>
      </c>
      <c r="ER286" s="25">
        <v>145530</v>
      </c>
      <c r="ES286" s="25">
        <v>145530</v>
      </c>
      <c r="ET286" s="25">
        <v>145530</v>
      </c>
      <c r="EU286" s="25">
        <v>145530</v>
      </c>
      <c r="EV286" s="25">
        <v>145530</v>
      </c>
      <c r="EW286" s="25">
        <v>145530</v>
      </c>
      <c r="EX286" s="25">
        <v>145530</v>
      </c>
      <c r="EY286" s="25">
        <v>151351</v>
      </c>
      <c r="EZ286" s="25">
        <v>167360</v>
      </c>
      <c r="FA286" s="25">
        <v>167360</v>
      </c>
      <c r="FB286" s="25">
        <v>167360</v>
      </c>
      <c r="FC286" s="25">
        <v>167360</v>
      </c>
      <c r="FD286" s="25">
        <v>167360</v>
      </c>
      <c r="FE286" s="25">
        <v>167360</v>
      </c>
      <c r="FF286" s="25">
        <v>167360</v>
      </c>
      <c r="FG286" s="25">
        <v>167360</v>
      </c>
      <c r="FH286" s="25">
        <v>167360</v>
      </c>
      <c r="FI286" s="25">
        <v>167360</v>
      </c>
      <c r="FJ286" s="25">
        <v>167360</v>
      </c>
      <c r="FK286" s="25">
        <v>167360</v>
      </c>
      <c r="FL286" s="25">
        <v>167360</v>
      </c>
      <c r="FM286" s="25">
        <v>167360</v>
      </c>
      <c r="FN286" s="25">
        <v>167360</v>
      </c>
      <c r="FO286" s="25">
        <v>167360</v>
      </c>
      <c r="FP286" s="25">
        <v>167360</v>
      </c>
      <c r="FQ286" s="75">
        <v>167360</v>
      </c>
      <c r="FR286" s="28">
        <f t="shared" si="3969"/>
        <v>167360</v>
      </c>
      <c r="FS286" s="51">
        <v>75175</v>
      </c>
      <c r="FT286" s="51">
        <v>75765.040000000008</v>
      </c>
      <c r="FU286" s="51">
        <v>21567</v>
      </c>
      <c r="FV286" s="51">
        <v>0</v>
      </c>
      <c r="FW286" s="51">
        <v>0</v>
      </c>
      <c r="FX286" s="51">
        <v>11538</v>
      </c>
      <c r="FY286" s="51">
        <v>0</v>
      </c>
      <c r="FZ286" s="51">
        <v>0</v>
      </c>
      <c r="GA286" s="51">
        <v>20985</v>
      </c>
      <c r="GB286" s="51">
        <v>0</v>
      </c>
      <c r="GC286" s="51">
        <v>0</v>
      </c>
      <c r="GD286" s="51">
        <v>0</v>
      </c>
      <c r="GE286" s="51">
        <v>23787.360000000015</v>
      </c>
      <c r="GF286" s="51">
        <v>55470.880000000005</v>
      </c>
      <c r="GG286" s="51">
        <v>11626.239999999991</v>
      </c>
      <c r="GH286" s="51">
        <v>4330.0800000000163</v>
      </c>
      <c r="GI286" s="51">
        <v>18840</v>
      </c>
      <c r="GJ286" s="51">
        <v>0</v>
      </c>
      <c r="GK286" s="51">
        <v>18708.160000000003</v>
      </c>
      <c r="GL286" s="51">
        <v>0</v>
      </c>
      <c r="GM286" s="51">
        <v>51243.342222222243</v>
      </c>
      <c r="GN286" s="51">
        <v>23863.839999999997</v>
      </c>
      <c r="GO286" s="51">
        <v>0</v>
      </c>
      <c r="GP286" s="51">
        <v>0</v>
      </c>
      <c r="GQ286" s="51">
        <v>28638</v>
      </c>
      <c r="GR286" s="25">
        <v>75227</v>
      </c>
      <c r="GS286" s="25">
        <v>0</v>
      </c>
      <c r="GT286" s="25">
        <v>28473</v>
      </c>
      <c r="GU286" s="25">
        <v>1819</v>
      </c>
      <c r="GV286" s="25">
        <v>0</v>
      </c>
      <c r="GW286" s="25">
        <v>0</v>
      </c>
      <c r="GX286" s="25">
        <v>0</v>
      </c>
      <c r="GY286" s="25">
        <v>0</v>
      </c>
      <c r="GZ286" s="25">
        <v>0</v>
      </c>
      <c r="HA286" s="25">
        <v>0</v>
      </c>
      <c r="HB286" s="25">
        <v>0</v>
      </c>
      <c r="HC286" s="75">
        <v>0</v>
      </c>
      <c r="HD286" s="75">
        <v>0</v>
      </c>
      <c r="HE286" s="75">
        <v>0</v>
      </c>
      <c r="HF286" s="75">
        <v>0</v>
      </c>
      <c r="HG286" s="75">
        <v>0</v>
      </c>
      <c r="HH286" s="75">
        <v>0</v>
      </c>
      <c r="HI286" s="75">
        <v>0</v>
      </c>
      <c r="HJ286" s="75">
        <v>0</v>
      </c>
      <c r="HK286" s="75">
        <v>0</v>
      </c>
      <c r="HL286" s="75">
        <v>0</v>
      </c>
      <c r="HM286" s="75">
        <v>0</v>
      </c>
      <c r="HN286" s="75">
        <v>0</v>
      </c>
      <c r="HO286" s="75">
        <v>0</v>
      </c>
      <c r="HP286" s="75">
        <v>0</v>
      </c>
      <c r="HQ286" s="75">
        <v>0</v>
      </c>
      <c r="HR286" s="75">
        <v>0</v>
      </c>
      <c r="HS286" s="51">
        <f t="shared" si="3723"/>
        <v>206845</v>
      </c>
      <c r="HT286" s="51">
        <f t="shared" si="3724"/>
        <v>207435.04</v>
      </c>
      <c r="HU286" s="51">
        <f t="shared" si="3725"/>
        <v>153237</v>
      </c>
      <c r="HV286" s="51">
        <f t="shared" si="3726"/>
        <v>131670</v>
      </c>
      <c r="HW286" s="51">
        <f t="shared" si="3727"/>
        <v>131670</v>
      </c>
      <c r="HX286" s="51">
        <f t="shared" si="3728"/>
        <v>143208</v>
      </c>
      <c r="HY286" s="51">
        <f t="shared" si="3729"/>
        <v>131670</v>
      </c>
      <c r="HZ286" s="51">
        <f t="shared" si="3730"/>
        <v>131670</v>
      </c>
      <c r="IA286" s="51">
        <f t="shared" si="3731"/>
        <v>152655</v>
      </c>
      <c r="IB286" s="51">
        <f t="shared" si="3732"/>
        <v>133518</v>
      </c>
      <c r="IC286" s="51">
        <f t="shared" si="3733"/>
        <v>138600</v>
      </c>
      <c r="ID286" s="51">
        <f t="shared" si="3734"/>
        <v>138600</v>
      </c>
      <c r="IE286" s="51">
        <f t="shared" si="3735"/>
        <v>162387.36000000002</v>
      </c>
      <c r="IF286" s="51">
        <f t="shared" si="3736"/>
        <v>194070.88</v>
      </c>
      <c r="IG286" s="51">
        <f t="shared" si="3737"/>
        <v>150226.23999999999</v>
      </c>
      <c r="IH286" s="51">
        <f t="shared" si="3738"/>
        <v>142930.08000000002</v>
      </c>
      <c r="II286" s="51">
        <f t="shared" si="3739"/>
        <v>157440</v>
      </c>
      <c r="IJ286" s="51">
        <f t="shared" si="3740"/>
        <v>138600</v>
      </c>
      <c r="IK286" s="51">
        <f t="shared" si="3741"/>
        <v>157308.16</v>
      </c>
      <c r="IL286" s="51">
        <f t="shared" si="3742"/>
        <v>138600</v>
      </c>
      <c r="IM286" s="51">
        <f t="shared" si="3743"/>
        <v>189843.34222222224</v>
      </c>
      <c r="IN286" s="51">
        <f t="shared" si="3744"/>
        <v>164311.84</v>
      </c>
      <c r="IO286" s="51">
        <f t="shared" si="3745"/>
        <v>145530</v>
      </c>
      <c r="IP286" s="51">
        <f t="shared" si="3746"/>
        <v>145530</v>
      </c>
      <c r="IQ286" s="51">
        <f t="shared" si="3865"/>
        <v>174168</v>
      </c>
      <c r="IR286" s="51">
        <f t="shared" si="3866"/>
        <v>220757</v>
      </c>
      <c r="IS286" s="51">
        <f t="shared" si="4436"/>
        <v>145530</v>
      </c>
      <c r="IT286" s="51">
        <f t="shared" si="4437"/>
        <v>174003</v>
      </c>
      <c r="IU286" s="51">
        <f t="shared" si="3721"/>
        <v>147349</v>
      </c>
      <c r="IV286" s="51">
        <f t="shared" si="3722"/>
        <v>145530</v>
      </c>
      <c r="IW286" s="51">
        <f t="shared" si="3976"/>
        <v>145530</v>
      </c>
      <c r="IX286" s="25">
        <f t="shared" si="3623"/>
        <v>145530</v>
      </c>
      <c r="IY286" s="25">
        <f t="shared" si="4315"/>
        <v>145530</v>
      </c>
      <c r="IZ286" s="25">
        <f t="shared" si="4316"/>
        <v>151351</v>
      </c>
      <c r="JA286" s="25">
        <f t="shared" si="4447"/>
        <v>167360</v>
      </c>
      <c r="JB286" s="25">
        <f t="shared" si="4410"/>
        <v>167360</v>
      </c>
      <c r="JC286" s="25">
        <f t="shared" si="4411"/>
        <v>167360</v>
      </c>
      <c r="JD286" s="25">
        <f t="shared" si="4243"/>
        <v>167360</v>
      </c>
      <c r="JE286" s="25">
        <f t="shared" si="4244"/>
        <v>167360</v>
      </c>
      <c r="JF286" s="25">
        <f t="shared" si="4448"/>
        <v>167360</v>
      </c>
      <c r="JG286" s="25">
        <f t="shared" si="4449"/>
        <v>167360</v>
      </c>
      <c r="JH286" s="25">
        <f t="shared" si="4440"/>
        <v>167360</v>
      </c>
      <c r="JI286" s="25">
        <f t="shared" si="4441"/>
        <v>167360</v>
      </c>
      <c r="JJ286" s="25">
        <f t="shared" si="3966"/>
        <v>167360</v>
      </c>
      <c r="JK286" s="25">
        <f t="shared" si="3967"/>
        <v>167360</v>
      </c>
      <c r="JL286" s="25">
        <f t="shared" si="4245"/>
        <v>167360</v>
      </c>
      <c r="JM286" s="25">
        <f t="shared" si="4246"/>
        <v>167360</v>
      </c>
      <c r="JN286" s="25">
        <f t="shared" si="4445"/>
        <v>167360</v>
      </c>
      <c r="JO286" s="25">
        <f t="shared" si="4446"/>
        <v>167360</v>
      </c>
      <c r="JP286" s="25">
        <f t="shared" si="4442"/>
        <v>167360</v>
      </c>
      <c r="JQ286" s="25">
        <f t="shared" si="4443"/>
        <v>167360</v>
      </c>
      <c r="JR286" s="25">
        <f t="shared" si="4444"/>
        <v>167360</v>
      </c>
      <c r="JS286" s="28">
        <f t="shared" si="3970"/>
        <v>167360</v>
      </c>
      <c r="JT286" s="30">
        <f t="shared" si="3587"/>
        <v>298.4776334776335</v>
      </c>
      <c r="JU286" s="30">
        <f t="shared" si="3588"/>
        <v>299.32906204906209</v>
      </c>
      <c r="JV286" s="30">
        <f t="shared" si="3589"/>
        <v>221.12121212121212</v>
      </c>
      <c r="JW286" s="30">
        <f t="shared" si="3590"/>
        <v>190</v>
      </c>
      <c r="JX286" s="30">
        <f t="shared" si="3591"/>
        <v>190</v>
      </c>
      <c r="JY286" s="30">
        <f t="shared" si="3592"/>
        <v>206.64935064935065</v>
      </c>
      <c r="JZ286" s="30">
        <f t="shared" si="3593"/>
        <v>190</v>
      </c>
      <c r="KA286" s="30">
        <f t="shared" si="3594"/>
        <v>190</v>
      </c>
      <c r="KB286" s="30">
        <f t="shared" si="3595"/>
        <v>220.28138528138527</v>
      </c>
      <c r="KC286" s="30">
        <f t="shared" si="3596"/>
        <v>192.66666666666666</v>
      </c>
      <c r="KD286" s="30">
        <f t="shared" si="3597"/>
        <v>200</v>
      </c>
      <c r="KE286" s="30">
        <f t="shared" si="3598"/>
        <v>200</v>
      </c>
      <c r="KF286" s="30">
        <f t="shared" si="3599"/>
        <v>234.32519480519483</v>
      </c>
      <c r="KG286" s="30">
        <f t="shared" si="3600"/>
        <v>280.04455988455987</v>
      </c>
      <c r="KH286" s="30">
        <f t="shared" si="3601"/>
        <v>216.77668109668107</v>
      </c>
      <c r="KI286" s="30">
        <f t="shared" si="3602"/>
        <v>206.2483116883117</v>
      </c>
      <c r="KJ286" s="30">
        <f t="shared" si="3603"/>
        <v>227.1861471861472</v>
      </c>
      <c r="KK286" s="30">
        <f t="shared" si="3604"/>
        <v>200</v>
      </c>
      <c r="KL286" s="30">
        <f t="shared" si="3605"/>
        <v>226.99590187590189</v>
      </c>
      <c r="KM286" s="30">
        <f t="shared" si="3606"/>
        <v>200</v>
      </c>
      <c r="KN286" s="30">
        <f t="shared" si="3607"/>
        <v>273.94421677088349</v>
      </c>
      <c r="KO286" s="30">
        <f t="shared" si="3608"/>
        <v>237.10222222222222</v>
      </c>
      <c r="KP286" s="30">
        <f t="shared" si="3609"/>
        <v>210</v>
      </c>
      <c r="KQ286" s="30">
        <f t="shared" si="3610"/>
        <v>210</v>
      </c>
      <c r="KR286" s="30">
        <f t="shared" si="3611"/>
        <v>251.32467532467533</v>
      </c>
      <c r="KS286" s="30">
        <f t="shared" si="3612"/>
        <v>318.55266955266956</v>
      </c>
      <c r="KT286" s="30">
        <f t="shared" si="3613"/>
        <v>210</v>
      </c>
      <c r="KU286" s="30">
        <f t="shared" si="3614"/>
        <v>251.08658008658008</v>
      </c>
      <c r="KV286" s="30">
        <f t="shared" si="3615"/>
        <v>212.62481962481962</v>
      </c>
      <c r="KW286" s="30">
        <f t="shared" si="3616"/>
        <v>210</v>
      </c>
      <c r="KX286" s="30">
        <f t="shared" si="3617"/>
        <v>210</v>
      </c>
      <c r="KY286" s="30">
        <f t="shared" si="3618"/>
        <v>210</v>
      </c>
      <c r="KZ286" s="30">
        <f t="shared" si="3619"/>
        <v>210</v>
      </c>
      <c r="LA286" s="30">
        <f t="shared" si="3620"/>
        <v>218.39971139971141</v>
      </c>
      <c r="LB286" s="30">
        <f t="shared" si="3620"/>
        <v>241.50072150072151</v>
      </c>
      <c r="LC286" s="30">
        <f t="shared" si="3620"/>
        <v>241.50072150072151</v>
      </c>
      <c r="LD286" s="30">
        <f t="shared" si="3620"/>
        <v>241.50072150072151</v>
      </c>
      <c r="LE286" s="30">
        <f t="shared" si="3749"/>
        <v>241.50072150072151</v>
      </c>
      <c r="LF286" s="30">
        <f t="shared" si="3749"/>
        <v>241.50072150072151</v>
      </c>
      <c r="LG286" s="30">
        <f t="shared" si="3749"/>
        <v>241.50072150072151</v>
      </c>
      <c r="LH286" s="30">
        <f t="shared" si="3749"/>
        <v>241.50072150072151</v>
      </c>
      <c r="LI286" s="30">
        <f t="shared" si="3749"/>
        <v>241.50072150072151</v>
      </c>
      <c r="LJ286" s="30">
        <f t="shared" si="3940"/>
        <v>241.50072150072151</v>
      </c>
      <c r="LK286" s="30">
        <f t="shared" si="3940"/>
        <v>241.50072150072151</v>
      </c>
      <c r="LL286" s="30">
        <f t="shared" si="3940"/>
        <v>241.50072150072151</v>
      </c>
      <c r="LM286" s="30">
        <f t="shared" si="3940"/>
        <v>241.50072150072151</v>
      </c>
      <c r="LN286" s="30">
        <f t="shared" si="3940"/>
        <v>241.50072150072151</v>
      </c>
      <c r="LO286" s="30">
        <f t="shared" si="3940"/>
        <v>241.50072150072151</v>
      </c>
      <c r="LP286" s="30">
        <f t="shared" si="3940"/>
        <v>241.50072150072151</v>
      </c>
      <c r="LQ286" s="30">
        <f t="shared" si="3940"/>
        <v>241.50072150072151</v>
      </c>
      <c r="LR286" s="30">
        <f t="shared" si="3941"/>
        <v>241.50072150072151</v>
      </c>
      <c r="LS286" s="30">
        <f t="shared" si="3941"/>
        <v>241.50072150072151</v>
      </c>
      <c r="LT286" s="69">
        <f t="shared" si="3971"/>
        <v>241.50072150072151</v>
      </c>
      <c r="LU286" s="40">
        <f t="shared" si="3972"/>
        <v>241.50072150072151</v>
      </c>
      <c r="LV286" s="40">
        <f t="shared" si="3973"/>
        <v>0</v>
      </c>
    </row>
    <row r="287" spans="1:334" x14ac:dyDescent="0.25">
      <c r="A287" s="21">
        <f t="shared" si="3974"/>
        <v>286</v>
      </c>
      <c r="B287" s="22" t="s">
        <v>150</v>
      </c>
      <c r="C287" s="21" t="s">
        <v>688</v>
      </c>
      <c r="D287" s="22" t="s">
        <v>7</v>
      </c>
      <c r="E287" s="23" t="s">
        <v>814</v>
      </c>
      <c r="F287" s="21" t="s">
        <v>1074</v>
      </c>
      <c r="G287" s="23" t="s">
        <v>1471</v>
      </c>
      <c r="H287" s="24" t="s">
        <v>281</v>
      </c>
      <c r="I287" s="21" t="s">
        <v>196</v>
      </c>
      <c r="J287" s="94">
        <v>41297</v>
      </c>
      <c r="K287" s="94">
        <v>43030</v>
      </c>
      <c r="L287" s="21" t="s">
        <v>275</v>
      </c>
      <c r="M287" s="51">
        <v>412</v>
      </c>
      <c r="N287" s="51">
        <v>688</v>
      </c>
      <c r="O287" s="26">
        <v>0.15</v>
      </c>
      <c r="P287" s="52">
        <v>62320.770000000004</v>
      </c>
      <c r="Q287" s="52">
        <v>120386.63</v>
      </c>
      <c r="R287" s="52">
        <v>128666.10999999999</v>
      </c>
      <c r="S287" s="52">
        <v>174465.48999999996</v>
      </c>
      <c r="T287" s="51">
        <v>137005.82</v>
      </c>
      <c r="U287" s="51">
        <v>117089</v>
      </c>
      <c r="V287" s="51">
        <v>185388</v>
      </c>
      <c r="W287" s="51">
        <v>106754.13999999997</v>
      </c>
      <c r="X287" s="51">
        <v>203341.74999999997</v>
      </c>
      <c r="Y287" s="51">
        <v>202471</v>
      </c>
      <c r="Z287" s="51">
        <v>188528.68</v>
      </c>
      <c r="AA287" s="51">
        <v>250020.55</v>
      </c>
      <c r="AB287" s="51">
        <v>276755.55999999994</v>
      </c>
      <c r="AC287" s="51">
        <v>394643.83999999997</v>
      </c>
      <c r="AD287" s="51">
        <v>343978</v>
      </c>
      <c r="AE287" s="51">
        <v>324964.84000000003</v>
      </c>
      <c r="AF287" s="51">
        <v>224903.43</v>
      </c>
      <c r="AG287" s="51">
        <v>200087.67</v>
      </c>
      <c r="AH287" s="51">
        <v>207988</v>
      </c>
      <c r="AI287" s="51">
        <v>234392</v>
      </c>
      <c r="AJ287" s="51">
        <v>355860</v>
      </c>
      <c r="AK287" s="51">
        <v>343868.19</v>
      </c>
      <c r="AL287" s="51">
        <v>138535.9</v>
      </c>
      <c r="AM287" s="51">
        <v>183856.89</v>
      </c>
      <c r="AN287" s="51">
        <v>203032.7</v>
      </c>
      <c r="AO287" s="51">
        <v>254665.08</v>
      </c>
      <c r="AP287" s="51">
        <v>162111.32999999999</v>
      </c>
      <c r="AQ287" s="51">
        <v>303372</v>
      </c>
      <c r="AR287" s="51">
        <v>253852.26</v>
      </c>
      <c r="AS287" s="51">
        <v>204665.60000000001</v>
      </c>
      <c r="AT287" s="51">
        <v>230062</v>
      </c>
      <c r="AU287" s="25">
        <v>375844.6392830839</v>
      </c>
      <c r="AV287" s="25">
        <v>187154</v>
      </c>
      <c r="AW287" s="25">
        <v>274159</v>
      </c>
      <c r="AX287" s="25">
        <v>239105.34514943999</v>
      </c>
      <c r="AY287" s="25">
        <v>247961.09867349331</v>
      </c>
      <c r="AZ287" s="25">
        <v>188624</v>
      </c>
      <c r="BA287" s="25">
        <v>237152.42675412618</v>
      </c>
      <c r="BB287" s="25">
        <v>163849.53</v>
      </c>
      <c r="BC287" s="25">
        <v>253686</v>
      </c>
      <c r="BD287" s="75">
        <v>194684.34</v>
      </c>
      <c r="BE287" s="75">
        <v>91287.16</v>
      </c>
      <c r="BF287" s="75">
        <v>173086.59</v>
      </c>
      <c r="BG287" s="75">
        <v>102279.76</v>
      </c>
      <c r="BH287" s="75">
        <v>174663.03</v>
      </c>
      <c r="BI287" s="75">
        <v>195986</v>
      </c>
      <c r="BJ287" s="75">
        <v>133520.79</v>
      </c>
      <c r="BK287" s="75">
        <v>97419</v>
      </c>
      <c r="BL287" s="75">
        <v>221554</v>
      </c>
      <c r="BM287" s="75">
        <v>234590.26</v>
      </c>
      <c r="BN287" s="75">
        <v>203117.16</v>
      </c>
      <c r="BO287" s="75">
        <v>270960</v>
      </c>
      <c r="BP287" s="28">
        <f t="shared" si="3968"/>
        <v>232555.35500000001</v>
      </c>
      <c r="BQ287" s="29">
        <f t="shared" si="3687"/>
        <v>151.26400485436895</v>
      </c>
      <c r="BR287" s="29">
        <f t="shared" si="3688"/>
        <v>292.20055825242719</v>
      </c>
      <c r="BS287" s="29">
        <f t="shared" si="3689"/>
        <v>312.29638349514562</v>
      </c>
      <c r="BT287" s="29">
        <f t="shared" si="3690"/>
        <v>423.45992718446593</v>
      </c>
      <c r="BU287" s="29">
        <f t="shared" si="3691"/>
        <v>332.53839805825243</v>
      </c>
      <c r="BV287" s="29">
        <f t="shared" si="3692"/>
        <v>284.19660194174759</v>
      </c>
      <c r="BW287" s="29">
        <f t="shared" si="3693"/>
        <v>449.97087378640776</v>
      </c>
      <c r="BX287" s="29">
        <f t="shared" si="3694"/>
        <v>259.11199029126209</v>
      </c>
      <c r="BY287" s="29">
        <f t="shared" si="3695"/>
        <v>493.54793689320383</v>
      </c>
      <c r="BZ287" s="29">
        <f t="shared" si="3696"/>
        <v>491.43446601941747</v>
      </c>
      <c r="CA287" s="29">
        <f t="shared" si="3697"/>
        <v>457.59388349514563</v>
      </c>
      <c r="CB287" s="29">
        <f t="shared" si="3698"/>
        <v>606.84599514563104</v>
      </c>
      <c r="CC287" s="29">
        <f t="shared" si="3699"/>
        <v>671.73679611650471</v>
      </c>
      <c r="CD287" s="29">
        <f t="shared" si="3700"/>
        <v>957.87339805825229</v>
      </c>
      <c r="CE287" s="29">
        <f t="shared" si="3701"/>
        <v>834.89805825242718</v>
      </c>
      <c r="CF287" s="29">
        <f t="shared" si="3702"/>
        <v>788.74961165048546</v>
      </c>
      <c r="CG287" s="29">
        <f t="shared" si="3703"/>
        <v>545.8821116504854</v>
      </c>
      <c r="CH287" s="29">
        <f t="shared" si="3704"/>
        <v>485.64968446601944</v>
      </c>
      <c r="CI287" s="29">
        <f t="shared" si="3705"/>
        <v>504.82524271844659</v>
      </c>
      <c r="CJ287" s="29">
        <f t="shared" si="3706"/>
        <v>568.91262135922329</v>
      </c>
      <c r="CK287" s="29">
        <f t="shared" si="3707"/>
        <v>863.73786407766988</v>
      </c>
      <c r="CL287" s="29">
        <f t="shared" si="3708"/>
        <v>834.63152912621365</v>
      </c>
      <c r="CM287" s="29">
        <f t="shared" si="3709"/>
        <v>336.2521844660194</v>
      </c>
      <c r="CN287" s="29">
        <f t="shared" si="3710"/>
        <v>446.25458737864079</v>
      </c>
      <c r="CO287" s="29">
        <f t="shared" si="3711"/>
        <v>492.79781553398061</v>
      </c>
      <c r="CP287" s="29">
        <f t="shared" si="3712"/>
        <v>618.11912621359215</v>
      </c>
      <c r="CQ287" s="29">
        <f t="shared" si="3713"/>
        <v>393.47410194174756</v>
      </c>
      <c r="CR287" s="29">
        <f t="shared" si="3939"/>
        <v>736.33980582524271</v>
      </c>
      <c r="CS287" s="29">
        <f t="shared" si="3939"/>
        <v>616.14626213592237</v>
      </c>
      <c r="CT287" s="29">
        <f t="shared" si="3939"/>
        <v>496.76116504854372</v>
      </c>
      <c r="CU287" s="29">
        <f t="shared" si="3939"/>
        <v>558.40291262135918</v>
      </c>
      <c r="CV287" s="29">
        <f t="shared" si="3939"/>
        <v>912.24427010457259</v>
      </c>
      <c r="CW287" s="29">
        <f t="shared" si="3939"/>
        <v>454.25728155339806</v>
      </c>
      <c r="CX287" s="29">
        <f t="shared" si="3938"/>
        <v>665.43446601941753</v>
      </c>
      <c r="CY287" s="29">
        <f t="shared" si="3938"/>
        <v>580.35277948893201</v>
      </c>
      <c r="CZ287" s="29">
        <f t="shared" si="3938"/>
        <v>601.84732687741098</v>
      </c>
      <c r="DA287" s="29">
        <f t="shared" si="3938"/>
        <v>457.82524271844659</v>
      </c>
      <c r="DB287" s="29">
        <f t="shared" si="3938"/>
        <v>575.61268629642279</v>
      </c>
      <c r="DC287" s="29">
        <f t="shared" si="3938"/>
        <v>397.69303398058253</v>
      </c>
      <c r="DD287" s="29">
        <f t="shared" si="3938"/>
        <v>615.742718446602</v>
      </c>
      <c r="DE287" s="29">
        <f t="shared" si="3714"/>
        <v>472.5348058252427</v>
      </c>
      <c r="DF287" s="29">
        <f t="shared" si="3715"/>
        <v>221.57077669902912</v>
      </c>
      <c r="DG287" s="29">
        <f t="shared" si="3716"/>
        <v>420.11308252427182</v>
      </c>
      <c r="DH287" s="29">
        <f t="shared" si="3717"/>
        <v>248.25184466019417</v>
      </c>
      <c r="DI287" s="29">
        <f t="shared" si="3718"/>
        <v>423.93939320388347</v>
      </c>
      <c r="DJ287" s="29">
        <f t="shared" si="3719"/>
        <v>475.69417475728153</v>
      </c>
      <c r="DK287" s="29">
        <f t="shared" si="3719"/>
        <v>324.07958737864078</v>
      </c>
      <c r="DL287" s="29">
        <f t="shared" si="3719"/>
        <v>236.45388349514562</v>
      </c>
      <c r="DM287" s="29">
        <f t="shared" si="3719"/>
        <v>537.752427184466</v>
      </c>
      <c r="DN287" s="29">
        <f t="shared" si="3864"/>
        <v>569.39383495145637</v>
      </c>
      <c r="DO287" s="29">
        <f t="shared" si="3864"/>
        <v>493.00281553398059</v>
      </c>
      <c r="DP287" s="29">
        <f t="shared" si="3864"/>
        <v>657.66990291262141</v>
      </c>
      <c r="DQ287" s="105">
        <f t="shared" si="3720"/>
        <v>564.45474514563114</v>
      </c>
      <c r="DR287" s="51">
        <v>89440</v>
      </c>
      <c r="DS287" s="51">
        <v>89440</v>
      </c>
      <c r="DT287" s="51">
        <v>89440</v>
      </c>
      <c r="DU287" s="51">
        <v>89440</v>
      </c>
      <c r="DV287" s="51">
        <v>89440</v>
      </c>
      <c r="DW287" s="51">
        <v>89440</v>
      </c>
      <c r="DX287" s="51">
        <v>89440</v>
      </c>
      <c r="DY287" s="51">
        <v>89440</v>
      </c>
      <c r="DZ287" s="51">
        <v>89440</v>
      </c>
      <c r="EA287" s="51">
        <v>91275</v>
      </c>
      <c r="EB287" s="51">
        <v>96320</v>
      </c>
      <c r="EC287" s="51">
        <v>96320</v>
      </c>
      <c r="ED287" s="51">
        <v>96320</v>
      </c>
      <c r="EE287" s="51">
        <v>96320</v>
      </c>
      <c r="EF287" s="51">
        <v>96320</v>
      </c>
      <c r="EG287" s="51">
        <v>96320</v>
      </c>
      <c r="EH287" s="51">
        <v>96320</v>
      </c>
      <c r="EI287" s="51">
        <v>96320</v>
      </c>
      <c r="EJ287" s="51">
        <v>96320</v>
      </c>
      <c r="EK287" s="51">
        <v>96320</v>
      </c>
      <c r="EL287" s="51">
        <v>96320</v>
      </c>
      <c r="EM287" s="51">
        <v>98155</v>
      </c>
      <c r="EN287" s="51">
        <v>103200</v>
      </c>
      <c r="EO287" s="51">
        <v>103200</v>
      </c>
      <c r="EP287" s="51">
        <v>103200</v>
      </c>
      <c r="EQ287" s="51">
        <v>103200</v>
      </c>
      <c r="ER287" s="51">
        <v>103200</v>
      </c>
      <c r="ES287" s="25">
        <v>103200</v>
      </c>
      <c r="ET287" s="25">
        <v>103200</v>
      </c>
      <c r="EU287" s="25">
        <v>103200</v>
      </c>
      <c r="EV287" s="25">
        <v>103200</v>
      </c>
      <c r="EW287" s="25">
        <v>103200</v>
      </c>
      <c r="EX287" s="25">
        <v>103200</v>
      </c>
      <c r="EY287" s="25">
        <v>107420</v>
      </c>
      <c r="EZ287" s="25">
        <v>119024</v>
      </c>
      <c r="FA287" s="25">
        <v>119024</v>
      </c>
      <c r="FB287" s="25">
        <v>119024</v>
      </c>
      <c r="FC287" s="25">
        <v>119024</v>
      </c>
      <c r="FD287" s="25">
        <v>119024</v>
      </c>
      <c r="FE287" s="25">
        <v>119024</v>
      </c>
      <c r="FF287" s="25">
        <v>119024</v>
      </c>
      <c r="FG287" s="25">
        <v>119024</v>
      </c>
      <c r="FH287" s="25">
        <v>119024</v>
      </c>
      <c r="FI287" s="25">
        <v>119024</v>
      </c>
      <c r="FJ287" s="25">
        <v>119024</v>
      </c>
      <c r="FK287" s="25">
        <v>119024</v>
      </c>
      <c r="FL287" s="25">
        <v>119024</v>
      </c>
      <c r="FM287" s="25">
        <v>119024</v>
      </c>
      <c r="FN287" s="25">
        <v>119024</v>
      </c>
      <c r="FO287" s="25">
        <v>119024</v>
      </c>
      <c r="FP287" s="25">
        <v>119024</v>
      </c>
      <c r="FQ287" s="75">
        <v>119024</v>
      </c>
      <c r="FR287" s="28">
        <f t="shared" si="3969"/>
        <v>119024</v>
      </c>
      <c r="FS287" s="51">
        <v>0</v>
      </c>
      <c r="FT287" s="51">
        <v>0</v>
      </c>
      <c r="FU287" s="51">
        <v>0</v>
      </c>
      <c r="FV287" s="51">
        <v>0</v>
      </c>
      <c r="FW287" s="51">
        <v>0</v>
      </c>
      <c r="FX287" s="51">
        <v>0</v>
      </c>
      <c r="FY287" s="51">
        <v>0</v>
      </c>
      <c r="FZ287" s="51">
        <v>0</v>
      </c>
      <c r="GA287" s="51">
        <v>0</v>
      </c>
      <c r="GB287" s="51">
        <v>0</v>
      </c>
      <c r="GC287" s="51">
        <v>0</v>
      </c>
      <c r="GD287" s="51">
        <v>0</v>
      </c>
      <c r="GE287" s="51">
        <v>0</v>
      </c>
      <c r="GF287" s="51">
        <v>0</v>
      </c>
      <c r="GG287" s="51">
        <v>0</v>
      </c>
      <c r="GH287" s="51">
        <v>0</v>
      </c>
      <c r="GI287" s="51">
        <v>0</v>
      </c>
      <c r="GJ287" s="51">
        <v>0</v>
      </c>
      <c r="GK287" s="51">
        <v>0</v>
      </c>
      <c r="GL287" s="51">
        <v>0</v>
      </c>
      <c r="GM287" s="51">
        <v>0</v>
      </c>
      <c r="GN287" s="51">
        <v>0</v>
      </c>
      <c r="GO287" s="51">
        <v>0</v>
      </c>
      <c r="GP287" s="51">
        <v>0</v>
      </c>
      <c r="GQ287" s="25">
        <v>0</v>
      </c>
      <c r="GR287" s="25">
        <v>0</v>
      </c>
      <c r="GS287" s="25">
        <v>0</v>
      </c>
      <c r="GT287" s="25">
        <v>0</v>
      </c>
      <c r="GU287" s="25">
        <v>0</v>
      </c>
      <c r="GV287" s="25">
        <v>0</v>
      </c>
      <c r="GW287" s="25">
        <v>0</v>
      </c>
      <c r="GX287" s="25">
        <v>0</v>
      </c>
      <c r="GY287" s="25">
        <v>0</v>
      </c>
      <c r="GZ287" s="25">
        <v>0</v>
      </c>
      <c r="HA287" s="25">
        <v>0</v>
      </c>
      <c r="HB287" s="25">
        <v>0</v>
      </c>
      <c r="HC287" s="75">
        <v>0</v>
      </c>
      <c r="HD287" s="75">
        <v>0</v>
      </c>
      <c r="HE287" s="75">
        <v>0</v>
      </c>
      <c r="HF287" s="75">
        <v>0</v>
      </c>
      <c r="HG287" s="75">
        <v>0</v>
      </c>
      <c r="HH287" s="75">
        <v>0</v>
      </c>
      <c r="HI287" s="75">
        <v>0</v>
      </c>
      <c r="HJ287" s="75">
        <v>0</v>
      </c>
      <c r="HK287" s="75">
        <v>0</v>
      </c>
      <c r="HL287" s="75">
        <v>0</v>
      </c>
      <c r="HM287" s="75">
        <v>0</v>
      </c>
      <c r="HN287" s="75">
        <v>0</v>
      </c>
      <c r="HO287" s="75">
        <v>0</v>
      </c>
      <c r="HP287" s="75">
        <v>0</v>
      </c>
      <c r="HQ287" s="75">
        <v>0</v>
      </c>
      <c r="HR287" s="75">
        <v>0</v>
      </c>
      <c r="HS287" s="51">
        <f t="shared" si="3723"/>
        <v>89440</v>
      </c>
      <c r="HT287" s="51">
        <f t="shared" si="3724"/>
        <v>89440</v>
      </c>
      <c r="HU287" s="51">
        <f t="shared" si="3725"/>
        <v>89440</v>
      </c>
      <c r="HV287" s="51">
        <f t="shared" si="3726"/>
        <v>89440</v>
      </c>
      <c r="HW287" s="51">
        <f t="shared" si="3727"/>
        <v>89440</v>
      </c>
      <c r="HX287" s="51">
        <f t="shared" si="3728"/>
        <v>89440</v>
      </c>
      <c r="HY287" s="51">
        <f t="shared" si="3729"/>
        <v>89440</v>
      </c>
      <c r="HZ287" s="51">
        <f t="shared" si="3730"/>
        <v>89440</v>
      </c>
      <c r="IA287" s="51">
        <f t="shared" si="3731"/>
        <v>89440</v>
      </c>
      <c r="IB287" s="51">
        <f t="shared" si="3732"/>
        <v>91275</v>
      </c>
      <c r="IC287" s="51">
        <f t="shared" si="3733"/>
        <v>96320</v>
      </c>
      <c r="ID287" s="51">
        <f t="shared" si="3734"/>
        <v>96320</v>
      </c>
      <c r="IE287" s="51">
        <f t="shared" si="3735"/>
        <v>96320</v>
      </c>
      <c r="IF287" s="51">
        <f t="shared" si="3736"/>
        <v>96320</v>
      </c>
      <c r="IG287" s="51">
        <f t="shared" si="3737"/>
        <v>96320</v>
      </c>
      <c r="IH287" s="51">
        <f t="shared" si="3738"/>
        <v>96320</v>
      </c>
      <c r="II287" s="51">
        <f t="shared" si="3739"/>
        <v>96320</v>
      </c>
      <c r="IJ287" s="51">
        <f t="shared" si="3740"/>
        <v>96320</v>
      </c>
      <c r="IK287" s="51">
        <f t="shared" si="3741"/>
        <v>96320</v>
      </c>
      <c r="IL287" s="51">
        <f t="shared" si="3742"/>
        <v>96320</v>
      </c>
      <c r="IM287" s="51">
        <f t="shared" si="3743"/>
        <v>96320</v>
      </c>
      <c r="IN287" s="51">
        <f t="shared" si="3744"/>
        <v>98155</v>
      </c>
      <c r="IO287" s="51">
        <f t="shared" si="3745"/>
        <v>103200</v>
      </c>
      <c r="IP287" s="51">
        <f t="shared" si="3746"/>
        <v>103200</v>
      </c>
      <c r="IQ287" s="51">
        <f t="shared" si="3865"/>
        <v>103200</v>
      </c>
      <c r="IR287" s="51">
        <f t="shared" si="3866"/>
        <v>103200</v>
      </c>
      <c r="IS287" s="51">
        <f t="shared" si="4436"/>
        <v>103200</v>
      </c>
      <c r="IT287" s="51">
        <f t="shared" si="4437"/>
        <v>103200</v>
      </c>
      <c r="IU287" s="51">
        <f t="shared" si="3721"/>
        <v>103200</v>
      </c>
      <c r="IV287" s="51">
        <f t="shared" si="3722"/>
        <v>103200</v>
      </c>
      <c r="IW287" s="51">
        <f t="shared" si="3976"/>
        <v>103200</v>
      </c>
      <c r="IX287" s="25">
        <f t="shared" si="3623"/>
        <v>103200</v>
      </c>
      <c r="IY287" s="25">
        <f t="shared" si="4315"/>
        <v>103200</v>
      </c>
      <c r="IZ287" s="25">
        <f t="shared" si="4316"/>
        <v>107420</v>
      </c>
      <c r="JA287" s="25">
        <f t="shared" si="4447"/>
        <v>119024</v>
      </c>
      <c r="JB287" s="25">
        <f t="shared" si="4410"/>
        <v>119024</v>
      </c>
      <c r="JC287" s="25">
        <f t="shared" si="4411"/>
        <v>119024</v>
      </c>
      <c r="JD287" s="25">
        <f t="shared" si="4243"/>
        <v>119024</v>
      </c>
      <c r="JE287" s="25">
        <f t="shared" si="4244"/>
        <v>119024</v>
      </c>
      <c r="JF287" s="25">
        <f t="shared" si="4448"/>
        <v>119024</v>
      </c>
      <c r="JG287" s="25">
        <f t="shared" si="4449"/>
        <v>119024</v>
      </c>
      <c r="JH287" s="25">
        <f t="shared" si="4440"/>
        <v>119024</v>
      </c>
      <c r="JI287" s="25">
        <f t="shared" si="4441"/>
        <v>119024</v>
      </c>
      <c r="JJ287" s="25">
        <f t="shared" si="3966"/>
        <v>119024</v>
      </c>
      <c r="JK287" s="25">
        <f t="shared" si="3967"/>
        <v>119024</v>
      </c>
      <c r="JL287" s="25">
        <f t="shared" si="4245"/>
        <v>119024</v>
      </c>
      <c r="JM287" s="25">
        <f t="shared" si="4246"/>
        <v>119024</v>
      </c>
      <c r="JN287" s="25">
        <f t="shared" si="4445"/>
        <v>119024</v>
      </c>
      <c r="JO287" s="25">
        <f t="shared" si="4446"/>
        <v>119024</v>
      </c>
      <c r="JP287" s="25">
        <f t="shared" si="4442"/>
        <v>119024</v>
      </c>
      <c r="JQ287" s="25">
        <f t="shared" si="4443"/>
        <v>119024</v>
      </c>
      <c r="JR287" s="25">
        <f t="shared" si="4444"/>
        <v>119024</v>
      </c>
      <c r="JS287" s="28">
        <f t="shared" si="3970"/>
        <v>119024</v>
      </c>
      <c r="JT287" s="30">
        <f t="shared" si="3587"/>
        <v>130</v>
      </c>
      <c r="JU287" s="30">
        <f t="shared" si="3588"/>
        <v>130</v>
      </c>
      <c r="JV287" s="30">
        <f t="shared" si="3589"/>
        <v>130</v>
      </c>
      <c r="JW287" s="30">
        <f t="shared" si="3590"/>
        <v>130</v>
      </c>
      <c r="JX287" s="30">
        <f t="shared" si="3591"/>
        <v>130</v>
      </c>
      <c r="JY287" s="30">
        <f t="shared" si="3592"/>
        <v>130</v>
      </c>
      <c r="JZ287" s="30">
        <f t="shared" si="3593"/>
        <v>130</v>
      </c>
      <c r="KA287" s="30">
        <f t="shared" si="3594"/>
        <v>130</v>
      </c>
      <c r="KB287" s="30">
        <f t="shared" si="3595"/>
        <v>130</v>
      </c>
      <c r="KC287" s="30">
        <f t="shared" si="3596"/>
        <v>132.6671511627907</v>
      </c>
      <c r="KD287" s="30">
        <f t="shared" si="3597"/>
        <v>140</v>
      </c>
      <c r="KE287" s="30">
        <f t="shared" si="3598"/>
        <v>140</v>
      </c>
      <c r="KF287" s="30">
        <f t="shared" si="3599"/>
        <v>140</v>
      </c>
      <c r="KG287" s="30">
        <f t="shared" si="3600"/>
        <v>140</v>
      </c>
      <c r="KH287" s="30">
        <f t="shared" si="3601"/>
        <v>140</v>
      </c>
      <c r="KI287" s="30">
        <f t="shared" si="3602"/>
        <v>140</v>
      </c>
      <c r="KJ287" s="30">
        <f t="shared" si="3603"/>
        <v>140</v>
      </c>
      <c r="KK287" s="30">
        <f t="shared" si="3604"/>
        <v>140</v>
      </c>
      <c r="KL287" s="30">
        <f t="shared" si="3605"/>
        <v>140</v>
      </c>
      <c r="KM287" s="30">
        <f t="shared" si="3606"/>
        <v>140</v>
      </c>
      <c r="KN287" s="30">
        <f t="shared" si="3607"/>
        <v>140</v>
      </c>
      <c r="KO287" s="30">
        <f t="shared" si="3608"/>
        <v>142.6671511627907</v>
      </c>
      <c r="KP287" s="30">
        <f t="shared" si="3609"/>
        <v>150</v>
      </c>
      <c r="KQ287" s="30">
        <f t="shared" si="3610"/>
        <v>150</v>
      </c>
      <c r="KR287" s="30">
        <f t="shared" si="3611"/>
        <v>150</v>
      </c>
      <c r="KS287" s="30">
        <f t="shared" si="3612"/>
        <v>150</v>
      </c>
      <c r="KT287" s="30">
        <f t="shared" si="3613"/>
        <v>150</v>
      </c>
      <c r="KU287" s="30">
        <f t="shared" si="3614"/>
        <v>150</v>
      </c>
      <c r="KV287" s="30">
        <f t="shared" si="3615"/>
        <v>150</v>
      </c>
      <c r="KW287" s="30">
        <f t="shared" si="3616"/>
        <v>150</v>
      </c>
      <c r="KX287" s="30">
        <f t="shared" si="3617"/>
        <v>150</v>
      </c>
      <c r="KY287" s="30">
        <f t="shared" si="3618"/>
        <v>150</v>
      </c>
      <c r="KZ287" s="30">
        <f t="shared" si="3619"/>
        <v>150</v>
      </c>
      <c r="LA287" s="30">
        <f t="shared" si="3620"/>
        <v>156.13372093023256</v>
      </c>
      <c r="LB287" s="30">
        <f t="shared" si="3620"/>
        <v>173</v>
      </c>
      <c r="LC287" s="30">
        <f t="shared" si="3620"/>
        <v>173</v>
      </c>
      <c r="LD287" s="30">
        <f t="shared" si="3620"/>
        <v>173</v>
      </c>
      <c r="LE287" s="30">
        <f t="shared" si="3749"/>
        <v>173</v>
      </c>
      <c r="LF287" s="30">
        <f t="shared" si="3749"/>
        <v>173</v>
      </c>
      <c r="LG287" s="30">
        <f t="shared" si="3749"/>
        <v>173</v>
      </c>
      <c r="LH287" s="30">
        <f t="shared" si="3749"/>
        <v>173</v>
      </c>
      <c r="LI287" s="30">
        <f t="shared" si="3749"/>
        <v>173</v>
      </c>
      <c r="LJ287" s="30">
        <f t="shared" si="3940"/>
        <v>173</v>
      </c>
      <c r="LK287" s="30">
        <f t="shared" si="3940"/>
        <v>173</v>
      </c>
      <c r="LL287" s="30">
        <f t="shared" si="3940"/>
        <v>173</v>
      </c>
      <c r="LM287" s="30">
        <f t="shared" si="3940"/>
        <v>173</v>
      </c>
      <c r="LN287" s="30">
        <f t="shared" si="3940"/>
        <v>173</v>
      </c>
      <c r="LO287" s="30">
        <f t="shared" si="3940"/>
        <v>173</v>
      </c>
      <c r="LP287" s="30">
        <f t="shared" si="3940"/>
        <v>173</v>
      </c>
      <c r="LQ287" s="30">
        <f t="shared" si="3940"/>
        <v>173</v>
      </c>
      <c r="LR287" s="30">
        <f t="shared" si="3941"/>
        <v>173</v>
      </c>
      <c r="LS287" s="30">
        <f t="shared" si="3941"/>
        <v>173</v>
      </c>
      <c r="LT287" s="69">
        <f t="shared" si="3971"/>
        <v>173</v>
      </c>
      <c r="LU287" s="40">
        <f t="shared" si="3972"/>
        <v>173</v>
      </c>
      <c r="LV287" s="40">
        <f t="shared" si="3973"/>
        <v>0</v>
      </c>
    </row>
    <row r="288" spans="1:334" x14ac:dyDescent="0.25">
      <c r="A288" s="21">
        <f t="shared" si="3974"/>
        <v>287</v>
      </c>
      <c r="B288" s="22" t="s">
        <v>150</v>
      </c>
      <c r="C288" s="21" t="s">
        <v>689</v>
      </c>
      <c r="D288" s="22" t="s">
        <v>7</v>
      </c>
      <c r="E288" s="23" t="s">
        <v>983</v>
      </c>
      <c r="F288" s="21" t="s">
        <v>1223</v>
      </c>
      <c r="G288" s="23" t="s">
        <v>176</v>
      </c>
      <c r="H288" s="31" t="s">
        <v>290</v>
      </c>
      <c r="I288" s="21" t="s">
        <v>196</v>
      </c>
      <c r="J288" s="94">
        <v>41297</v>
      </c>
      <c r="K288" s="94">
        <v>43030</v>
      </c>
      <c r="L288" s="21" t="s">
        <v>275</v>
      </c>
      <c r="M288" s="51">
        <v>455</v>
      </c>
      <c r="N288" s="51">
        <v>760</v>
      </c>
      <c r="O288" s="26">
        <v>0.02</v>
      </c>
      <c r="P288" s="52">
        <v>5142386.67</v>
      </c>
      <c r="Q288" s="52">
        <v>6461663.9300000006</v>
      </c>
      <c r="R288" s="52">
        <v>5686433.040000001</v>
      </c>
      <c r="S288" s="52">
        <v>4360328.5</v>
      </c>
      <c r="T288" s="51">
        <v>4510560.9800000004</v>
      </c>
      <c r="U288" s="51">
        <v>3188384</v>
      </c>
      <c r="V288" s="51">
        <v>3801005.6599999997</v>
      </c>
      <c r="W288" s="51">
        <v>3334700.1399999992</v>
      </c>
      <c r="X288" s="51">
        <v>3464960.7100000004</v>
      </c>
      <c r="Y288" s="51">
        <v>4364996</v>
      </c>
      <c r="Z288" s="51">
        <v>3880287.26</v>
      </c>
      <c r="AA288" s="51">
        <v>3886171.0799999987</v>
      </c>
      <c r="AB288" s="51">
        <v>5079996.7000000011</v>
      </c>
      <c r="AC288" s="51">
        <v>5090413.8100000024</v>
      </c>
      <c r="AD288" s="51">
        <v>4393639.12</v>
      </c>
      <c r="AE288" s="51">
        <v>3775626.75</v>
      </c>
      <c r="AF288" s="51">
        <v>4107024.84</v>
      </c>
      <c r="AG288" s="51">
        <v>3321881.71</v>
      </c>
      <c r="AH288" s="51">
        <v>5215505</v>
      </c>
      <c r="AI288" s="51">
        <v>5143907.7</v>
      </c>
      <c r="AJ288" s="51">
        <v>4004909</v>
      </c>
      <c r="AK288" s="51">
        <v>4039421</v>
      </c>
      <c r="AL288" s="51">
        <v>2761041.94</v>
      </c>
      <c r="AM288" s="51">
        <v>3041704.01</v>
      </c>
      <c r="AN288" s="51">
        <v>5811390.5</v>
      </c>
      <c r="AO288" s="51">
        <v>5029642.92</v>
      </c>
      <c r="AP288" s="51">
        <v>3781624.86</v>
      </c>
      <c r="AQ288" s="51">
        <v>4554013</v>
      </c>
      <c r="AR288" s="51">
        <v>4050204.06</v>
      </c>
      <c r="AS288" s="51">
        <v>4083442.88</v>
      </c>
      <c r="AT288" s="51">
        <v>5176396.6500000004</v>
      </c>
      <c r="AU288" s="25">
        <v>4886336.1193708479</v>
      </c>
      <c r="AV288" s="25">
        <v>4684694.4800000004</v>
      </c>
      <c r="AW288" s="25">
        <v>5992756.0282803103</v>
      </c>
      <c r="AX288" s="25">
        <v>4437989.7677780753</v>
      </c>
      <c r="AY288" s="25">
        <v>6041230.0599999996</v>
      </c>
      <c r="AZ288" s="25">
        <v>5670275.25</v>
      </c>
      <c r="BA288" s="25">
        <v>5481602.9288652362</v>
      </c>
      <c r="BB288" s="25">
        <v>4418233.88</v>
      </c>
      <c r="BC288" s="25">
        <v>5357078.93</v>
      </c>
      <c r="BD288" s="75">
        <v>1129074.3397795798</v>
      </c>
      <c r="BE288" s="75">
        <v>4487903</v>
      </c>
      <c r="BF288" s="75">
        <v>5133646.25</v>
      </c>
      <c r="BG288" s="75">
        <v>3760652.91</v>
      </c>
      <c r="BH288" s="75">
        <v>4335876.46</v>
      </c>
      <c r="BI288" s="75">
        <v>4062574.53</v>
      </c>
      <c r="BJ288" s="75">
        <v>3567865.51</v>
      </c>
      <c r="BK288" s="75">
        <v>3391022</v>
      </c>
      <c r="BL288" s="75">
        <v>4373198.47</v>
      </c>
      <c r="BM288" s="75">
        <v>8626348.1199999992</v>
      </c>
      <c r="BN288" s="75">
        <v>4905165.3899999997</v>
      </c>
      <c r="BO288" s="75">
        <v>3908767.56</v>
      </c>
      <c r="BP288" s="28">
        <f t="shared" si="3968"/>
        <v>5453369.8849999998</v>
      </c>
      <c r="BQ288" s="29">
        <f t="shared" si="3687"/>
        <v>11301.948725274726</v>
      </c>
      <c r="BR288" s="29">
        <f t="shared" si="3688"/>
        <v>14201.459186813188</v>
      </c>
      <c r="BS288" s="29">
        <f t="shared" si="3689"/>
        <v>12497.655032967035</v>
      </c>
      <c r="BT288" s="29">
        <f t="shared" si="3690"/>
        <v>9583.1395604395602</v>
      </c>
      <c r="BU288" s="29">
        <f t="shared" si="3691"/>
        <v>9913.3208351648354</v>
      </c>
      <c r="BV288" s="29">
        <f t="shared" si="3692"/>
        <v>7007.4373626373626</v>
      </c>
      <c r="BW288" s="29">
        <f t="shared" si="3693"/>
        <v>8353.8585934065923</v>
      </c>
      <c r="BX288" s="29">
        <f t="shared" si="3694"/>
        <v>7329.0112967032946</v>
      </c>
      <c r="BY288" s="29">
        <f t="shared" si="3695"/>
        <v>7615.2982637362647</v>
      </c>
      <c r="BZ288" s="29">
        <f t="shared" si="3696"/>
        <v>9593.3978021978019</v>
      </c>
      <c r="CA288" s="29">
        <f t="shared" si="3697"/>
        <v>8528.1038681318678</v>
      </c>
      <c r="CB288" s="29">
        <f t="shared" si="3698"/>
        <v>8541.0353406593385</v>
      </c>
      <c r="CC288" s="29">
        <f t="shared" si="3699"/>
        <v>11164.827912087914</v>
      </c>
      <c r="CD288" s="29">
        <f t="shared" si="3700"/>
        <v>11187.722659340665</v>
      </c>
      <c r="CE288" s="29">
        <f t="shared" si="3701"/>
        <v>9656.3497142857141</v>
      </c>
      <c r="CF288" s="29">
        <f t="shared" si="3702"/>
        <v>8298.0807692307699</v>
      </c>
      <c r="CG288" s="29">
        <f t="shared" si="3703"/>
        <v>9026.4282197802186</v>
      </c>
      <c r="CH288" s="29">
        <f t="shared" si="3704"/>
        <v>7300.8389230769226</v>
      </c>
      <c r="CI288" s="29">
        <f t="shared" si="3705"/>
        <v>11462.648351648351</v>
      </c>
      <c r="CJ288" s="29">
        <f t="shared" si="3706"/>
        <v>11305.291648351649</v>
      </c>
      <c r="CK288" s="29">
        <f t="shared" si="3707"/>
        <v>8801.9978021978022</v>
      </c>
      <c r="CL288" s="29">
        <f t="shared" si="3708"/>
        <v>8877.848351648352</v>
      </c>
      <c r="CM288" s="29">
        <f t="shared" si="3709"/>
        <v>6068.2240439560437</v>
      </c>
      <c r="CN288" s="29">
        <f t="shared" si="3710"/>
        <v>6685.0637582417576</v>
      </c>
      <c r="CO288" s="29">
        <f t="shared" si="3711"/>
        <v>12772.286813186813</v>
      </c>
      <c r="CP288" s="29">
        <f t="shared" si="3712"/>
        <v>11054.160263736263</v>
      </c>
      <c r="CQ288" s="29">
        <f t="shared" si="3713"/>
        <v>8311.2634285714284</v>
      </c>
      <c r="CR288" s="29">
        <f t="shared" si="3939"/>
        <v>10008.819780219781</v>
      </c>
      <c r="CS288" s="29">
        <f t="shared" si="3939"/>
        <v>8901.5473846153855</v>
      </c>
      <c r="CT288" s="29">
        <f t="shared" si="3939"/>
        <v>8974.5997362637354</v>
      </c>
      <c r="CU288" s="29">
        <f t="shared" si="3939"/>
        <v>11376.695934065934</v>
      </c>
      <c r="CV288" s="29">
        <f t="shared" si="3939"/>
        <v>10739.200262353512</v>
      </c>
      <c r="CW288" s="29">
        <f t="shared" si="3939"/>
        <v>10296.031824175825</v>
      </c>
      <c r="CX288" s="29">
        <f t="shared" si="3938"/>
        <v>13170.892369846835</v>
      </c>
      <c r="CY288" s="29">
        <f t="shared" si="3938"/>
        <v>9753.8236654463199</v>
      </c>
      <c r="CZ288" s="29">
        <f t="shared" si="3938"/>
        <v>13277.428703296702</v>
      </c>
      <c r="DA288" s="29">
        <f t="shared" si="3938"/>
        <v>12462.143406593406</v>
      </c>
      <c r="DB288" s="29">
        <f t="shared" si="3938"/>
        <v>12047.478964538981</v>
      </c>
      <c r="DC288" s="29">
        <f t="shared" si="3938"/>
        <v>9710.404131868132</v>
      </c>
      <c r="DD288" s="29">
        <f t="shared" si="3938"/>
        <v>11773.799846153846</v>
      </c>
      <c r="DE288" s="29">
        <f t="shared" si="3714"/>
        <v>2481.4820654496257</v>
      </c>
      <c r="DF288" s="29">
        <f t="shared" si="3715"/>
        <v>9863.5230769230766</v>
      </c>
      <c r="DG288" s="29">
        <f t="shared" si="3716"/>
        <v>11282.739010989011</v>
      </c>
      <c r="DH288" s="29">
        <f t="shared" si="3717"/>
        <v>8265.1712307692305</v>
      </c>
      <c r="DI288" s="29">
        <f t="shared" si="3718"/>
        <v>9529.3988131868136</v>
      </c>
      <c r="DJ288" s="29">
        <f t="shared" si="3719"/>
        <v>8928.7352307692308</v>
      </c>
      <c r="DK288" s="29">
        <f t="shared" si="3719"/>
        <v>7841.4626593406592</v>
      </c>
      <c r="DL288" s="29">
        <f t="shared" si="3719"/>
        <v>7452.7956043956046</v>
      </c>
      <c r="DM288" s="29">
        <f t="shared" si="3719"/>
        <v>9611.4252087912082</v>
      </c>
      <c r="DN288" s="29">
        <f t="shared" si="3864"/>
        <v>18959.006857142856</v>
      </c>
      <c r="DO288" s="29">
        <f t="shared" si="3864"/>
        <v>10780.583274725273</v>
      </c>
      <c r="DP288" s="29">
        <f t="shared" si="3864"/>
        <v>8590.6979340659345</v>
      </c>
      <c r="DQ288" s="105">
        <f t="shared" si="3720"/>
        <v>11985.428318681319</v>
      </c>
      <c r="DR288" s="51">
        <v>91200</v>
      </c>
      <c r="DS288" s="51">
        <v>91200</v>
      </c>
      <c r="DT288" s="51">
        <v>91200</v>
      </c>
      <c r="DU288" s="51">
        <v>91200</v>
      </c>
      <c r="DV288" s="51">
        <v>91200</v>
      </c>
      <c r="DW288" s="51">
        <v>91200</v>
      </c>
      <c r="DX288" s="51">
        <v>91200</v>
      </c>
      <c r="DY288" s="51">
        <v>91200</v>
      </c>
      <c r="DZ288" s="51">
        <v>91200</v>
      </c>
      <c r="EA288" s="51">
        <v>93227</v>
      </c>
      <c r="EB288" s="51">
        <v>98800</v>
      </c>
      <c r="EC288" s="51">
        <v>98800</v>
      </c>
      <c r="ED288" s="51">
        <v>98800</v>
      </c>
      <c r="EE288" s="51">
        <v>98800</v>
      </c>
      <c r="EF288" s="51">
        <v>98800</v>
      </c>
      <c r="EG288" s="51">
        <v>98800</v>
      </c>
      <c r="EH288" s="51">
        <v>98800</v>
      </c>
      <c r="EI288" s="51">
        <v>98800</v>
      </c>
      <c r="EJ288" s="51">
        <v>98800</v>
      </c>
      <c r="EK288" s="51">
        <v>98800</v>
      </c>
      <c r="EL288" s="51">
        <v>98800</v>
      </c>
      <c r="EM288" s="51">
        <v>100827</v>
      </c>
      <c r="EN288" s="51">
        <v>106400</v>
      </c>
      <c r="EO288" s="51">
        <v>106400</v>
      </c>
      <c r="EP288" s="25">
        <v>106400</v>
      </c>
      <c r="EQ288" s="25">
        <v>106400</v>
      </c>
      <c r="ER288" s="25">
        <v>106400</v>
      </c>
      <c r="ES288" s="25">
        <v>106400</v>
      </c>
      <c r="ET288" s="25">
        <v>106400</v>
      </c>
      <c r="EU288" s="25">
        <v>106400</v>
      </c>
      <c r="EV288" s="25">
        <v>106400</v>
      </c>
      <c r="EW288" s="25">
        <v>106400</v>
      </c>
      <c r="EX288" s="25">
        <v>106400</v>
      </c>
      <c r="EY288" s="25">
        <v>110656</v>
      </c>
      <c r="EZ288" s="25">
        <v>122360</v>
      </c>
      <c r="FA288" s="25">
        <v>122360</v>
      </c>
      <c r="FB288" s="25">
        <v>122360</v>
      </c>
      <c r="FC288" s="25">
        <v>122360</v>
      </c>
      <c r="FD288" s="25">
        <v>122360</v>
      </c>
      <c r="FE288" s="25">
        <v>122360</v>
      </c>
      <c r="FF288" s="25">
        <v>122360</v>
      </c>
      <c r="FG288" s="25">
        <v>122360</v>
      </c>
      <c r="FH288" s="25">
        <v>122360</v>
      </c>
      <c r="FI288" s="25">
        <v>122360</v>
      </c>
      <c r="FJ288" s="25">
        <v>122360</v>
      </c>
      <c r="FK288" s="25">
        <v>122360</v>
      </c>
      <c r="FL288" s="25">
        <v>122360</v>
      </c>
      <c r="FM288" s="25">
        <v>122360</v>
      </c>
      <c r="FN288" s="25">
        <v>122360</v>
      </c>
      <c r="FO288" s="25">
        <v>122360</v>
      </c>
      <c r="FP288" s="25">
        <v>122360</v>
      </c>
      <c r="FQ288" s="75">
        <v>122360</v>
      </c>
      <c r="FR288" s="28">
        <f t="shared" si="3969"/>
        <v>122360</v>
      </c>
      <c r="FS288" s="51">
        <v>34499</v>
      </c>
      <c r="FT288" s="51">
        <v>38033.278599999991</v>
      </c>
      <c r="FU288" s="51">
        <v>23489</v>
      </c>
      <c r="FV288" s="51">
        <v>0</v>
      </c>
      <c r="FW288" s="51">
        <v>0</v>
      </c>
      <c r="FX288" s="51">
        <v>0</v>
      </c>
      <c r="FY288" s="51">
        <v>0</v>
      </c>
      <c r="FZ288" s="51">
        <v>0</v>
      </c>
      <c r="GA288" s="51">
        <v>0</v>
      </c>
      <c r="GB288" s="51">
        <v>0</v>
      </c>
      <c r="GC288" s="51">
        <v>0</v>
      </c>
      <c r="GD288" s="51">
        <v>0</v>
      </c>
      <c r="GE288" s="51">
        <v>2799.9340000000229</v>
      </c>
      <c r="GF288" s="51">
        <v>3008.2762000000512</v>
      </c>
      <c r="GG288" s="51">
        <v>0</v>
      </c>
      <c r="GH288" s="51">
        <v>0</v>
      </c>
      <c r="GI288" s="51">
        <v>0</v>
      </c>
      <c r="GJ288" s="51">
        <v>0</v>
      </c>
      <c r="GK288" s="51">
        <v>5510.1000000000058</v>
      </c>
      <c r="GL288" s="51">
        <v>0</v>
      </c>
      <c r="GM288" s="51">
        <v>0</v>
      </c>
      <c r="GN288" s="51">
        <v>0</v>
      </c>
      <c r="GO288" s="51">
        <v>0</v>
      </c>
      <c r="GP288" s="51">
        <v>0</v>
      </c>
      <c r="GQ288" s="51">
        <v>9828</v>
      </c>
      <c r="GR288" s="25">
        <v>0</v>
      </c>
      <c r="GS288" s="25">
        <v>0</v>
      </c>
      <c r="GT288" s="25">
        <v>0</v>
      </c>
      <c r="GU288" s="25">
        <v>0</v>
      </c>
      <c r="GV288" s="25">
        <v>0</v>
      </c>
      <c r="GW288" s="25">
        <v>0</v>
      </c>
      <c r="GX288" s="25">
        <v>0</v>
      </c>
      <c r="GY288" s="25">
        <v>0</v>
      </c>
      <c r="GZ288" s="25">
        <v>9199</v>
      </c>
      <c r="HA288" s="25">
        <v>0</v>
      </c>
      <c r="HB288" s="25">
        <v>0</v>
      </c>
      <c r="HC288" s="75">
        <v>0</v>
      </c>
      <c r="HD288" s="75">
        <v>0</v>
      </c>
      <c r="HE288" s="75">
        <v>0</v>
      </c>
      <c r="HF288" s="75">
        <v>0</v>
      </c>
      <c r="HG288" s="75">
        <v>0</v>
      </c>
      <c r="HH288" s="75">
        <v>0</v>
      </c>
      <c r="HI288" s="75">
        <v>0</v>
      </c>
      <c r="HJ288" s="75">
        <v>0</v>
      </c>
      <c r="HK288" s="75">
        <v>0</v>
      </c>
      <c r="HL288" s="75">
        <v>0</v>
      </c>
      <c r="HM288" s="75">
        <v>0</v>
      </c>
      <c r="HN288" s="75">
        <v>0</v>
      </c>
      <c r="HO288" s="75">
        <v>0</v>
      </c>
      <c r="HP288" s="75">
        <v>50167</v>
      </c>
      <c r="HQ288" s="75">
        <v>0</v>
      </c>
      <c r="HR288" s="75">
        <v>0</v>
      </c>
      <c r="HS288" s="51">
        <f t="shared" si="3723"/>
        <v>125699</v>
      </c>
      <c r="HT288" s="51">
        <f t="shared" si="3724"/>
        <v>129233.27859999999</v>
      </c>
      <c r="HU288" s="51">
        <f t="shared" si="3725"/>
        <v>114689</v>
      </c>
      <c r="HV288" s="51">
        <f t="shared" si="3726"/>
        <v>91200</v>
      </c>
      <c r="HW288" s="51">
        <f t="shared" si="3727"/>
        <v>91200</v>
      </c>
      <c r="HX288" s="51">
        <f t="shared" si="3728"/>
        <v>91200</v>
      </c>
      <c r="HY288" s="51">
        <f t="shared" si="3729"/>
        <v>91200</v>
      </c>
      <c r="HZ288" s="51">
        <f t="shared" si="3730"/>
        <v>91200</v>
      </c>
      <c r="IA288" s="51">
        <f t="shared" si="3731"/>
        <v>91200</v>
      </c>
      <c r="IB288" s="51">
        <f t="shared" si="3732"/>
        <v>93227</v>
      </c>
      <c r="IC288" s="51">
        <f t="shared" si="3733"/>
        <v>98800</v>
      </c>
      <c r="ID288" s="51">
        <f t="shared" si="3734"/>
        <v>98800</v>
      </c>
      <c r="IE288" s="51">
        <f t="shared" si="3735"/>
        <v>101599.93400000002</v>
      </c>
      <c r="IF288" s="51">
        <f t="shared" si="3736"/>
        <v>101808.27620000005</v>
      </c>
      <c r="IG288" s="51">
        <f t="shared" si="3737"/>
        <v>98800</v>
      </c>
      <c r="IH288" s="51">
        <f t="shared" si="3738"/>
        <v>98800</v>
      </c>
      <c r="II288" s="51">
        <f t="shared" si="3739"/>
        <v>98800</v>
      </c>
      <c r="IJ288" s="51">
        <f t="shared" si="3740"/>
        <v>98800</v>
      </c>
      <c r="IK288" s="51">
        <f t="shared" si="3741"/>
        <v>104310.1</v>
      </c>
      <c r="IL288" s="51">
        <f t="shared" si="3742"/>
        <v>98800</v>
      </c>
      <c r="IM288" s="51">
        <f t="shared" si="3743"/>
        <v>98800</v>
      </c>
      <c r="IN288" s="51">
        <f t="shared" si="3744"/>
        <v>100827</v>
      </c>
      <c r="IO288" s="51">
        <f t="shared" si="3745"/>
        <v>106400</v>
      </c>
      <c r="IP288" s="51">
        <f t="shared" si="3746"/>
        <v>106400</v>
      </c>
      <c r="IQ288" s="51">
        <f t="shared" ref="IQ288:IQ328" si="4450">+EP288+GQ288</f>
        <v>116228</v>
      </c>
      <c r="IR288" s="51">
        <f t="shared" ref="IR288:IR328" si="4451">+EQ288+GR288</f>
        <v>106400</v>
      </c>
      <c r="IS288" s="51">
        <f t="shared" si="4436"/>
        <v>106400</v>
      </c>
      <c r="IT288" s="51">
        <f t="shared" si="4437"/>
        <v>106400</v>
      </c>
      <c r="IU288" s="51">
        <f t="shared" si="3721"/>
        <v>106400</v>
      </c>
      <c r="IV288" s="51">
        <f t="shared" si="3722"/>
        <v>106400</v>
      </c>
      <c r="IW288" s="51">
        <f t="shared" si="3976"/>
        <v>106400</v>
      </c>
      <c r="IX288" s="25">
        <f t="shared" si="3623"/>
        <v>106400</v>
      </c>
      <c r="IY288" s="25">
        <f t="shared" si="4315"/>
        <v>106400</v>
      </c>
      <c r="IZ288" s="25">
        <f t="shared" si="4316"/>
        <v>119855</v>
      </c>
      <c r="JA288" s="25">
        <f t="shared" si="4447"/>
        <v>122360</v>
      </c>
      <c r="JB288" s="25">
        <f t="shared" si="4410"/>
        <v>122360</v>
      </c>
      <c r="JC288" s="25">
        <f t="shared" si="4411"/>
        <v>122360</v>
      </c>
      <c r="JD288" s="25">
        <f t="shared" si="4243"/>
        <v>122360</v>
      </c>
      <c r="JE288" s="25">
        <f t="shared" si="4244"/>
        <v>122360</v>
      </c>
      <c r="JF288" s="25">
        <f t="shared" si="4448"/>
        <v>122360</v>
      </c>
      <c r="JG288" s="25">
        <f t="shared" si="4449"/>
        <v>122360</v>
      </c>
      <c r="JH288" s="25">
        <f t="shared" si="4440"/>
        <v>122360</v>
      </c>
      <c r="JI288" s="25">
        <f t="shared" si="4441"/>
        <v>122360</v>
      </c>
      <c r="JJ288" s="25">
        <f t="shared" si="3966"/>
        <v>122360</v>
      </c>
      <c r="JK288" s="25">
        <f t="shared" si="3967"/>
        <v>122360</v>
      </c>
      <c r="JL288" s="25">
        <f t="shared" si="4245"/>
        <v>122360</v>
      </c>
      <c r="JM288" s="25">
        <f t="shared" si="4246"/>
        <v>122360</v>
      </c>
      <c r="JN288" s="25">
        <f t="shared" si="4445"/>
        <v>122360</v>
      </c>
      <c r="JO288" s="25">
        <f t="shared" si="4446"/>
        <v>122360</v>
      </c>
      <c r="JP288" s="25">
        <f t="shared" si="4442"/>
        <v>172527</v>
      </c>
      <c r="JQ288" s="25">
        <f t="shared" si="4443"/>
        <v>122360</v>
      </c>
      <c r="JR288" s="25">
        <f t="shared" si="4444"/>
        <v>122360</v>
      </c>
      <c r="JS288" s="28">
        <f t="shared" si="3970"/>
        <v>134901.75</v>
      </c>
      <c r="JT288" s="30">
        <f t="shared" si="3587"/>
        <v>165.39342105263157</v>
      </c>
      <c r="JU288" s="30">
        <f t="shared" si="3588"/>
        <v>170.04378763157894</v>
      </c>
      <c r="JV288" s="30">
        <f t="shared" si="3589"/>
        <v>150.90657894736842</v>
      </c>
      <c r="JW288" s="30">
        <f t="shared" si="3590"/>
        <v>120</v>
      </c>
      <c r="JX288" s="30">
        <f t="shared" si="3591"/>
        <v>120</v>
      </c>
      <c r="JY288" s="30">
        <f t="shared" si="3592"/>
        <v>120</v>
      </c>
      <c r="JZ288" s="30">
        <f t="shared" si="3593"/>
        <v>120</v>
      </c>
      <c r="KA288" s="30">
        <f t="shared" si="3594"/>
        <v>120</v>
      </c>
      <c r="KB288" s="30">
        <f t="shared" si="3595"/>
        <v>120</v>
      </c>
      <c r="KC288" s="30">
        <f t="shared" si="3596"/>
        <v>122.66710526315789</v>
      </c>
      <c r="KD288" s="30">
        <f t="shared" si="3597"/>
        <v>130</v>
      </c>
      <c r="KE288" s="30">
        <f t="shared" si="3598"/>
        <v>130</v>
      </c>
      <c r="KF288" s="30">
        <f t="shared" si="3599"/>
        <v>133.68412368421056</v>
      </c>
      <c r="KG288" s="30">
        <f t="shared" si="3600"/>
        <v>133.95825815789482</v>
      </c>
      <c r="KH288" s="30">
        <f t="shared" si="3601"/>
        <v>130</v>
      </c>
      <c r="KI288" s="30">
        <f t="shared" si="3602"/>
        <v>130</v>
      </c>
      <c r="KJ288" s="30">
        <f t="shared" si="3603"/>
        <v>130</v>
      </c>
      <c r="KK288" s="30">
        <f t="shared" si="3604"/>
        <v>130</v>
      </c>
      <c r="KL288" s="30">
        <f t="shared" si="3605"/>
        <v>137.25013157894739</v>
      </c>
      <c r="KM288" s="30">
        <f t="shared" si="3606"/>
        <v>130</v>
      </c>
      <c r="KN288" s="30">
        <f t="shared" si="3607"/>
        <v>130</v>
      </c>
      <c r="KO288" s="30">
        <f t="shared" si="3608"/>
        <v>132.66710526315791</v>
      </c>
      <c r="KP288" s="30">
        <f t="shared" si="3609"/>
        <v>140</v>
      </c>
      <c r="KQ288" s="30">
        <f t="shared" si="3610"/>
        <v>140</v>
      </c>
      <c r="KR288" s="30">
        <f t="shared" si="3611"/>
        <v>152.93157894736842</v>
      </c>
      <c r="KS288" s="30">
        <f t="shared" si="3612"/>
        <v>140</v>
      </c>
      <c r="KT288" s="30">
        <f t="shared" si="3613"/>
        <v>140</v>
      </c>
      <c r="KU288" s="30">
        <f t="shared" si="3614"/>
        <v>140</v>
      </c>
      <c r="KV288" s="30">
        <f t="shared" si="3615"/>
        <v>140</v>
      </c>
      <c r="KW288" s="30">
        <f t="shared" si="3616"/>
        <v>140</v>
      </c>
      <c r="KX288" s="30">
        <f t="shared" si="3617"/>
        <v>140</v>
      </c>
      <c r="KY288" s="30">
        <f t="shared" si="3618"/>
        <v>140</v>
      </c>
      <c r="KZ288" s="30">
        <f t="shared" si="3619"/>
        <v>140</v>
      </c>
      <c r="LA288" s="30">
        <f t="shared" si="3620"/>
        <v>157.70394736842104</v>
      </c>
      <c r="LB288" s="30">
        <f t="shared" si="3620"/>
        <v>161</v>
      </c>
      <c r="LC288" s="30">
        <f t="shared" si="3620"/>
        <v>161</v>
      </c>
      <c r="LD288" s="30">
        <f t="shared" si="3620"/>
        <v>161</v>
      </c>
      <c r="LE288" s="30">
        <f t="shared" si="3749"/>
        <v>161</v>
      </c>
      <c r="LF288" s="30">
        <f t="shared" si="3749"/>
        <v>161</v>
      </c>
      <c r="LG288" s="30">
        <f t="shared" si="3749"/>
        <v>161</v>
      </c>
      <c r="LH288" s="30">
        <f t="shared" si="3749"/>
        <v>161</v>
      </c>
      <c r="LI288" s="30">
        <f t="shared" si="3749"/>
        <v>161</v>
      </c>
      <c r="LJ288" s="30">
        <f t="shared" si="3940"/>
        <v>161</v>
      </c>
      <c r="LK288" s="30">
        <f t="shared" si="3940"/>
        <v>161</v>
      </c>
      <c r="LL288" s="30">
        <f t="shared" si="3940"/>
        <v>161</v>
      </c>
      <c r="LM288" s="30">
        <f t="shared" si="3940"/>
        <v>161</v>
      </c>
      <c r="LN288" s="30">
        <f t="shared" si="3940"/>
        <v>161</v>
      </c>
      <c r="LO288" s="30">
        <f t="shared" si="3940"/>
        <v>161</v>
      </c>
      <c r="LP288" s="30">
        <f t="shared" si="3940"/>
        <v>161</v>
      </c>
      <c r="LQ288" s="30">
        <f t="shared" si="3940"/>
        <v>227.0092105263158</v>
      </c>
      <c r="LR288" s="30">
        <f t="shared" si="3941"/>
        <v>161</v>
      </c>
      <c r="LS288" s="30">
        <f t="shared" si="3941"/>
        <v>161</v>
      </c>
      <c r="LT288" s="69">
        <f t="shared" si="3971"/>
        <v>177.50230263157894</v>
      </c>
      <c r="LU288" s="40">
        <f t="shared" si="3972"/>
        <v>161</v>
      </c>
      <c r="LV288" s="40">
        <f t="shared" si="3973"/>
        <v>0</v>
      </c>
    </row>
    <row r="289" spans="1:334" x14ac:dyDescent="0.25">
      <c r="A289" s="21">
        <f t="shared" si="3974"/>
        <v>288</v>
      </c>
      <c r="B289" s="22" t="s">
        <v>150</v>
      </c>
      <c r="C289" s="21" t="s">
        <v>690</v>
      </c>
      <c r="D289" s="22" t="s">
        <v>17</v>
      </c>
      <c r="E289" s="23" t="s">
        <v>984</v>
      </c>
      <c r="F289" s="21" t="s">
        <v>1224</v>
      </c>
      <c r="G289" s="23" t="s">
        <v>177</v>
      </c>
      <c r="H289" s="24" t="s">
        <v>1403</v>
      </c>
      <c r="I289" s="21" t="s">
        <v>197</v>
      </c>
      <c r="J289" s="94">
        <v>41347</v>
      </c>
      <c r="K289" s="94">
        <v>43058</v>
      </c>
      <c r="L289" s="21" t="s">
        <v>275</v>
      </c>
      <c r="M289" s="51">
        <v>700</v>
      </c>
      <c r="N289" s="51">
        <v>1169</v>
      </c>
      <c r="O289" s="26">
        <v>0.1</v>
      </c>
      <c r="P289" s="52">
        <v>305984</v>
      </c>
      <c r="Q289" s="52">
        <v>421979</v>
      </c>
      <c r="R289" s="52">
        <v>797204</v>
      </c>
      <c r="S289" s="52">
        <v>852723</v>
      </c>
      <c r="T289" s="51">
        <v>951090</v>
      </c>
      <c r="U289" s="51">
        <v>917245</v>
      </c>
      <c r="V289" s="51">
        <v>900000</v>
      </c>
      <c r="W289" s="51">
        <v>846000</v>
      </c>
      <c r="X289" s="51">
        <v>966530</v>
      </c>
      <c r="Y289" s="51">
        <v>1092716</v>
      </c>
      <c r="Z289" s="51">
        <v>607810</v>
      </c>
      <c r="AA289" s="51">
        <v>819022</v>
      </c>
      <c r="AB289" s="51">
        <v>956129</v>
      </c>
      <c r="AC289" s="51">
        <v>1061119</v>
      </c>
      <c r="AD289" s="51">
        <v>1086738.345</v>
      </c>
      <c r="AE289" s="51">
        <v>1155505.9950000001</v>
      </c>
      <c r="AF289" s="51">
        <v>1092364</v>
      </c>
      <c r="AG289" s="51">
        <v>845474</v>
      </c>
      <c r="AH289" s="51">
        <v>1100903.1300000001</v>
      </c>
      <c r="AI289" s="51">
        <v>985039</v>
      </c>
      <c r="AJ289" s="51">
        <v>1221326.4599999997</v>
      </c>
      <c r="AK289" s="51">
        <v>1186533.0900000003</v>
      </c>
      <c r="AL289" s="51">
        <v>807911</v>
      </c>
      <c r="AM289" s="51">
        <v>831225.19603200024</v>
      </c>
      <c r="AN289" s="51">
        <v>1041013</v>
      </c>
      <c r="AO289" s="51">
        <v>1108884.5549999999</v>
      </c>
      <c r="AP289" s="51">
        <v>878672.17500000016</v>
      </c>
      <c r="AQ289" s="51">
        <v>902555</v>
      </c>
      <c r="AR289" s="51">
        <v>876401</v>
      </c>
      <c r="AS289" s="51">
        <v>782777.29500000004</v>
      </c>
      <c r="AT289" s="51">
        <v>824856</v>
      </c>
      <c r="AU289" s="25">
        <v>894911.38042622351</v>
      </c>
      <c r="AV289" s="25">
        <v>560171.20499999996</v>
      </c>
      <c r="AW289" s="25">
        <v>906672.77999999991</v>
      </c>
      <c r="AX289" s="25">
        <v>1155910.6868399999</v>
      </c>
      <c r="AY289" s="25">
        <v>1198722.1937599999</v>
      </c>
      <c r="AZ289" s="25">
        <v>1009821</v>
      </c>
      <c r="BA289" s="25">
        <v>1165469.6100000001</v>
      </c>
      <c r="BB289" s="25">
        <v>968130.56000000006</v>
      </c>
      <c r="BC289" s="25">
        <v>1158667.0900000003</v>
      </c>
      <c r="BD289" s="75">
        <v>1071490.7899999998</v>
      </c>
      <c r="BE289" s="75">
        <v>955140.08</v>
      </c>
      <c r="BF289" s="75">
        <v>1035628.4900000003</v>
      </c>
      <c r="BG289" s="75">
        <v>867365.63000000012</v>
      </c>
      <c r="BH289" s="75">
        <v>1097980.1399999999</v>
      </c>
      <c r="BI289" s="75">
        <v>1041070.0299999998</v>
      </c>
      <c r="BJ289" s="75">
        <v>754345.21000000008</v>
      </c>
      <c r="BK289" s="75">
        <v>819347.19999999984</v>
      </c>
      <c r="BL289" s="75">
        <v>1044967.24</v>
      </c>
      <c r="BM289" s="75">
        <v>1084750.47</v>
      </c>
      <c r="BN289" s="75">
        <v>1000547.0500000003</v>
      </c>
      <c r="BO289" s="75">
        <v>1156652</v>
      </c>
      <c r="BP289" s="28">
        <f t="shared" si="3968"/>
        <v>1071729.19</v>
      </c>
      <c r="BQ289" s="29">
        <f t="shared" si="3687"/>
        <v>437.12</v>
      </c>
      <c r="BR289" s="29">
        <f t="shared" si="3688"/>
        <v>602.8271428571428</v>
      </c>
      <c r="BS289" s="29">
        <f t="shared" si="3689"/>
        <v>1138.8628571428571</v>
      </c>
      <c r="BT289" s="29">
        <f t="shared" si="3690"/>
        <v>1218.1757142857143</v>
      </c>
      <c r="BU289" s="29">
        <f t="shared" si="3691"/>
        <v>1358.7</v>
      </c>
      <c r="BV289" s="29">
        <f t="shared" si="3692"/>
        <v>1310.3499999999999</v>
      </c>
      <c r="BW289" s="29">
        <f t="shared" si="3693"/>
        <v>1285.7142857142858</v>
      </c>
      <c r="BX289" s="29">
        <f t="shared" si="3694"/>
        <v>1208.5714285714287</v>
      </c>
      <c r="BY289" s="29">
        <f t="shared" si="3695"/>
        <v>1380.7571428571428</v>
      </c>
      <c r="BZ289" s="29">
        <f t="shared" si="3696"/>
        <v>1561.0228571428572</v>
      </c>
      <c r="CA289" s="29">
        <f t="shared" si="3697"/>
        <v>868.3</v>
      </c>
      <c r="CB289" s="29">
        <f t="shared" si="3698"/>
        <v>1170.0314285714285</v>
      </c>
      <c r="CC289" s="29">
        <f t="shared" si="3699"/>
        <v>1365.8985714285714</v>
      </c>
      <c r="CD289" s="29">
        <f t="shared" si="3700"/>
        <v>1515.8842857142856</v>
      </c>
      <c r="CE289" s="29">
        <f t="shared" si="3701"/>
        <v>1552.48335</v>
      </c>
      <c r="CF289" s="29">
        <f t="shared" si="3702"/>
        <v>1650.7228500000001</v>
      </c>
      <c r="CG289" s="29">
        <f t="shared" si="3703"/>
        <v>1560.52</v>
      </c>
      <c r="CH289" s="29">
        <f t="shared" si="3704"/>
        <v>1207.82</v>
      </c>
      <c r="CI289" s="29">
        <f t="shared" si="3705"/>
        <v>1572.7187571428574</v>
      </c>
      <c r="CJ289" s="29">
        <f t="shared" si="3706"/>
        <v>1407.1985714285715</v>
      </c>
      <c r="CK289" s="29">
        <f t="shared" si="3707"/>
        <v>1744.7520857142854</v>
      </c>
      <c r="CL289" s="29">
        <f t="shared" si="3708"/>
        <v>1695.0472714285718</v>
      </c>
      <c r="CM289" s="29">
        <f t="shared" si="3709"/>
        <v>1154.1585714285713</v>
      </c>
      <c r="CN289" s="29">
        <f t="shared" si="3710"/>
        <v>1187.4645657600004</v>
      </c>
      <c r="CO289" s="29">
        <f t="shared" si="3711"/>
        <v>1487.1614285714286</v>
      </c>
      <c r="CP289" s="29">
        <f t="shared" si="3712"/>
        <v>1584.1207928571428</v>
      </c>
      <c r="CQ289" s="29">
        <f t="shared" si="3713"/>
        <v>1255.2459642857145</v>
      </c>
      <c r="CR289" s="29">
        <f t="shared" si="3939"/>
        <v>1289.3642857142856</v>
      </c>
      <c r="CS289" s="29">
        <f t="shared" si="3939"/>
        <v>1252.0014285714285</v>
      </c>
      <c r="CT289" s="29">
        <f t="shared" si="3939"/>
        <v>1118.2532785714286</v>
      </c>
      <c r="CU289" s="29">
        <f t="shared" si="3939"/>
        <v>1178.3657142857144</v>
      </c>
      <c r="CV289" s="29">
        <f t="shared" si="3939"/>
        <v>1278.4448291803194</v>
      </c>
      <c r="CW289" s="29">
        <f t="shared" si="3939"/>
        <v>800.24457857142852</v>
      </c>
      <c r="CX289" s="29">
        <f t="shared" si="3938"/>
        <v>1295.2468285714285</v>
      </c>
      <c r="CY289" s="29">
        <f t="shared" si="3938"/>
        <v>1651.3009811999998</v>
      </c>
      <c r="CZ289" s="29">
        <f t="shared" si="3938"/>
        <v>1712.4602768</v>
      </c>
      <c r="DA289" s="29">
        <f t="shared" si="3938"/>
        <v>1442.6014285714286</v>
      </c>
      <c r="DB289" s="29">
        <f t="shared" si="3938"/>
        <v>1664.9565857142859</v>
      </c>
      <c r="DC289" s="29">
        <f t="shared" si="3938"/>
        <v>1383.0436571428572</v>
      </c>
      <c r="DD289" s="29">
        <f t="shared" si="3938"/>
        <v>1655.2387000000006</v>
      </c>
      <c r="DE289" s="29">
        <f t="shared" si="3714"/>
        <v>1530.7011285714284</v>
      </c>
      <c r="DF289" s="29">
        <f t="shared" si="3715"/>
        <v>1364.4858285714286</v>
      </c>
      <c r="DG289" s="29">
        <f t="shared" si="3716"/>
        <v>1479.4692714285718</v>
      </c>
      <c r="DH289" s="29">
        <f t="shared" si="3717"/>
        <v>1239.0937571428574</v>
      </c>
      <c r="DI289" s="29">
        <f t="shared" si="3718"/>
        <v>1568.5430571428569</v>
      </c>
      <c r="DJ289" s="29">
        <f t="shared" si="3719"/>
        <v>1487.2428999999997</v>
      </c>
      <c r="DK289" s="29">
        <f t="shared" si="3719"/>
        <v>1077.6360142857145</v>
      </c>
      <c r="DL289" s="29">
        <f t="shared" si="3719"/>
        <v>1170.4959999999999</v>
      </c>
      <c r="DM289" s="29">
        <f t="shared" si="3719"/>
        <v>1492.8103428571428</v>
      </c>
      <c r="DN289" s="29">
        <f t="shared" si="3864"/>
        <v>1549.6435285714285</v>
      </c>
      <c r="DO289" s="29">
        <f t="shared" si="3864"/>
        <v>1429.3529285714289</v>
      </c>
      <c r="DP289" s="29">
        <f t="shared" si="3864"/>
        <v>1652.36</v>
      </c>
      <c r="DQ289" s="105">
        <f t="shared" si="3720"/>
        <v>1531.0417</v>
      </c>
      <c r="DR289" s="51">
        <v>95000</v>
      </c>
      <c r="DS289" s="51">
        <v>95000</v>
      </c>
      <c r="DT289" s="51">
        <v>95000</v>
      </c>
      <c r="DU289" s="51">
        <v>95000</v>
      </c>
      <c r="DV289" s="51">
        <v>95000</v>
      </c>
      <c r="DW289" s="51">
        <v>95000</v>
      </c>
      <c r="DX289" s="51">
        <v>95000</v>
      </c>
      <c r="DY289" s="51">
        <v>95000</v>
      </c>
      <c r="DZ289" s="51">
        <v>95000</v>
      </c>
      <c r="EA289" s="51">
        <v>95000</v>
      </c>
      <c r="EB289" s="51">
        <v>95000</v>
      </c>
      <c r="EC289" s="51">
        <v>99333</v>
      </c>
      <c r="ED289" s="51">
        <v>100000</v>
      </c>
      <c r="EE289" s="51">
        <v>100000</v>
      </c>
      <c r="EF289" s="51">
        <v>100000</v>
      </c>
      <c r="EG289" s="51">
        <v>100000</v>
      </c>
      <c r="EH289" s="51">
        <v>100000</v>
      </c>
      <c r="EI289" s="51">
        <v>100000</v>
      </c>
      <c r="EJ289" s="51">
        <v>100000</v>
      </c>
      <c r="EK289" s="51">
        <v>100000</v>
      </c>
      <c r="EL289" s="51">
        <v>100000</v>
      </c>
      <c r="EM289" s="51">
        <v>100000</v>
      </c>
      <c r="EN289" s="51">
        <v>100000</v>
      </c>
      <c r="EO289" s="51">
        <v>100833</v>
      </c>
      <c r="EP289" s="51">
        <v>105000</v>
      </c>
      <c r="EQ289" s="51">
        <v>105000</v>
      </c>
      <c r="ER289" s="51">
        <v>105000</v>
      </c>
      <c r="ES289" s="25">
        <v>105000</v>
      </c>
      <c r="ET289" s="25">
        <v>105000</v>
      </c>
      <c r="EU289" s="25">
        <v>105000</v>
      </c>
      <c r="EV289" s="25">
        <v>105000</v>
      </c>
      <c r="EW289" s="25">
        <v>105000</v>
      </c>
      <c r="EX289" s="25">
        <v>105000</v>
      </c>
      <c r="EY289" s="25">
        <v>105000</v>
      </c>
      <c r="EZ289" s="25">
        <v>105000</v>
      </c>
      <c r="FA289" s="25">
        <v>118650</v>
      </c>
      <c r="FB289" s="25">
        <v>120750</v>
      </c>
      <c r="FC289" s="25">
        <v>120750</v>
      </c>
      <c r="FD289" s="25">
        <v>120750</v>
      </c>
      <c r="FE289" s="25">
        <v>120750</v>
      </c>
      <c r="FF289" s="25">
        <v>120750</v>
      </c>
      <c r="FG289" s="25">
        <v>120750</v>
      </c>
      <c r="FH289" s="25">
        <v>120750</v>
      </c>
      <c r="FI289" s="25">
        <v>120750</v>
      </c>
      <c r="FJ289" s="25">
        <v>120750</v>
      </c>
      <c r="FK289" s="25">
        <v>120750</v>
      </c>
      <c r="FL289" s="25">
        <v>120750</v>
      </c>
      <c r="FM289" s="25">
        <v>120750</v>
      </c>
      <c r="FN289" s="25">
        <v>120750</v>
      </c>
      <c r="FO289" s="25">
        <v>120750</v>
      </c>
      <c r="FP289" s="25">
        <v>120750</v>
      </c>
      <c r="FQ289" s="75">
        <v>120750</v>
      </c>
      <c r="FR289" s="28">
        <f t="shared" si="3969"/>
        <v>120750</v>
      </c>
      <c r="FS289" s="51">
        <v>0</v>
      </c>
      <c r="FT289" s="51">
        <v>0</v>
      </c>
      <c r="FU289" s="51">
        <v>0</v>
      </c>
      <c r="FV289" s="51">
        <v>0</v>
      </c>
      <c r="FW289" s="51">
        <v>15289</v>
      </c>
      <c r="FX289" s="51">
        <v>0</v>
      </c>
      <c r="FY289" s="51">
        <v>0</v>
      </c>
      <c r="FZ289" s="51">
        <v>0</v>
      </c>
      <c r="GA289" s="51">
        <v>1653</v>
      </c>
      <c r="GB289" s="51">
        <v>0</v>
      </c>
      <c r="GC289" s="51">
        <v>0</v>
      </c>
      <c r="GD289" s="51">
        <v>0</v>
      </c>
      <c r="GE289" s="51">
        <v>0</v>
      </c>
      <c r="GF289" s="51">
        <v>6111.9000000000087</v>
      </c>
      <c r="GG289" s="51">
        <v>8673.8344999999972</v>
      </c>
      <c r="GH289" s="51">
        <v>26111.900000000009</v>
      </c>
      <c r="GI289" s="51">
        <v>5060</v>
      </c>
      <c r="GJ289" s="51">
        <v>0</v>
      </c>
      <c r="GK289" s="51">
        <v>10090.313000000024</v>
      </c>
      <c r="GL289" s="51">
        <v>0</v>
      </c>
      <c r="GM289" s="51">
        <v>22132.645999999979</v>
      </c>
      <c r="GN289" s="51">
        <v>18653.309000000037</v>
      </c>
      <c r="GO289" s="51">
        <v>0</v>
      </c>
      <c r="GP289" s="51">
        <v>0</v>
      </c>
      <c r="GQ289" s="25">
        <v>0</v>
      </c>
      <c r="GR289" s="25">
        <v>5888</v>
      </c>
      <c r="GS289" s="25">
        <v>0</v>
      </c>
      <c r="GT289" s="25">
        <v>0</v>
      </c>
      <c r="GU289" s="25">
        <v>0</v>
      </c>
      <c r="GV289" s="25">
        <v>0</v>
      </c>
      <c r="GW289" s="25">
        <v>0</v>
      </c>
      <c r="GX289" s="25">
        <v>0</v>
      </c>
      <c r="GY289" s="25">
        <v>0</v>
      </c>
      <c r="GZ289" s="25">
        <v>0</v>
      </c>
      <c r="HA289" s="25">
        <v>0</v>
      </c>
      <c r="HB289" s="25">
        <v>0</v>
      </c>
      <c r="HC289" s="75">
        <v>0</v>
      </c>
      <c r="HD289" s="75">
        <v>0</v>
      </c>
      <c r="HE289" s="75">
        <v>0</v>
      </c>
      <c r="HF289" s="75">
        <v>0</v>
      </c>
      <c r="HG289" s="75">
        <v>0</v>
      </c>
      <c r="HH289" s="75">
        <v>0</v>
      </c>
      <c r="HI289" s="75">
        <v>0</v>
      </c>
      <c r="HJ289" s="75">
        <v>0</v>
      </c>
      <c r="HK289" s="75">
        <v>0</v>
      </c>
      <c r="HL289" s="75">
        <v>0</v>
      </c>
      <c r="HM289" s="75">
        <v>0</v>
      </c>
      <c r="HN289" s="75">
        <v>0</v>
      </c>
      <c r="HO289" s="75">
        <v>0</v>
      </c>
      <c r="HP289" s="75">
        <v>0</v>
      </c>
      <c r="HQ289" s="75">
        <v>0</v>
      </c>
      <c r="HR289" s="75">
        <v>0</v>
      </c>
      <c r="HS289" s="51">
        <f t="shared" si="3723"/>
        <v>95000</v>
      </c>
      <c r="HT289" s="51">
        <f t="shared" si="3724"/>
        <v>95000</v>
      </c>
      <c r="HU289" s="51">
        <f t="shared" si="3725"/>
        <v>95000</v>
      </c>
      <c r="HV289" s="51">
        <f t="shared" si="3726"/>
        <v>95000</v>
      </c>
      <c r="HW289" s="51">
        <f t="shared" si="3727"/>
        <v>110289</v>
      </c>
      <c r="HX289" s="51">
        <f t="shared" si="3728"/>
        <v>95000</v>
      </c>
      <c r="HY289" s="51">
        <f t="shared" si="3729"/>
        <v>95000</v>
      </c>
      <c r="HZ289" s="51">
        <f t="shared" si="3730"/>
        <v>95000</v>
      </c>
      <c r="IA289" s="51">
        <f t="shared" si="3731"/>
        <v>96653</v>
      </c>
      <c r="IB289" s="51">
        <f t="shared" si="3732"/>
        <v>95000</v>
      </c>
      <c r="IC289" s="51">
        <f t="shared" si="3733"/>
        <v>95000</v>
      </c>
      <c r="ID289" s="51">
        <f t="shared" si="3734"/>
        <v>99333</v>
      </c>
      <c r="IE289" s="51">
        <f t="shared" si="3735"/>
        <v>100000</v>
      </c>
      <c r="IF289" s="51">
        <f t="shared" si="3736"/>
        <v>106111.90000000001</v>
      </c>
      <c r="IG289" s="51">
        <f t="shared" si="3737"/>
        <v>108673.8345</v>
      </c>
      <c r="IH289" s="51">
        <f t="shared" si="3738"/>
        <v>126111.90000000001</v>
      </c>
      <c r="II289" s="51">
        <f t="shared" si="3739"/>
        <v>105060</v>
      </c>
      <c r="IJ289" s="51">
        <f t="shared" si="3740"/>
        <v>100000</v>
      </c>
      <c r="IK289" s="51">
        <f t="shared" si="3741"/>
        <v>110090.31300000002</v>
      </c>
      <c r="IL289" s="51">
        <f t="shared" si="3742"/>
        <v>100000</v>
      </c>
      <c r="IM289" s="51">
        <f t="shared" si="3743"/>
        <v>122132.64599999998</v>
      </c>
      <c r="IN289" s="51">
        <f t="shared" si="3744"/>
        <v>118653.30900000004</v>
      </c>
      <c r="IO289" s="51">
        <f t="shared" si="3745"/>
        <v>100000</v>
      </c>
      <c r="IP289" s="51">
        <f t="shared" si="3746"/>
        <v>100833</v>
      </c>
      <c r="IQ289" s="51">
        <f t="shared" si="4450"/>
        <v>105000</v>
      </c>
      <c r="IR289" s="51">
        <f t="shared" si="4451"/>
        <v>110888</v>
      </c>
      <c r="IS289" s="51">
        <f t="shared" si="4436"/>
        <v>105000</v>
      </c>
      <c r="IT289" s="51">
        <f t="shared" si="4437"/>
        <v>105000</v>
      </c>
      <c r="IU289" s="51">
        <f t="shared" si="3721"/>
        <v>105000</v>
      </c>
      <c r="IV289" s="51">
        <f t="shared" si="3722"/>
        <v>105000</v>
      </c>
      <c r="IW289" s="51">
        <f t="shared" si="3976"/>
        <v>105000</v>
      </c>
      <c r="IX289" s="25">
        <f t="shared" si="3623"/>
        <v>105000</v>
      </c>
      <c r="IY289" s="25">
        <f t="shared" si="4315"/>
        <v>105000</v>
      </c>
      <c r="IZ289" s="25">
        <f t="shared" si="4316"/>
        <v>105000</v>
      </c>
      <c r="JA289" s="25">
        <f t="shared" si="4447"/>
        <v>105000</v>
      </c>
      <c r="JB289" s="25">
        <f t="shared" si="4410"/>
        <v>118650</v>
      </c>
      <c r="JC289" s="25">
        <f t="shared" si="4411"/>
        <v>120750</v>
      </c>
      <c r="JD289" s="25">
        <f t="shared" si="4243"/>
        <v>120750</v>
      </c>
      <c r="JE289" s="25">
        <f t="shared" si="4244"/>
        <v>120750</v>
      </c>
      <c r="JF289" s="25">
        <f t="shared" si="4448"/>
        <v>120750</v>
      </c>
      <c r="JG289" s="25">
        <f t="shared" si="4449"/>
        <v>120750</v>
      </c>
      <c r="JH289" s="25">
        <f t="shared" si="4440"/>
        <v>120750</v>
      </c>
      <c r="JI289" s="25">
        <f t="shared" si="4441"/>
        <v>120750</v>
      </c>
      <c r="JJ289" s="25">
        <f t="shared" si="3966"/>
        <v>120750</v>
      </c>
      <c r="JK289" s="25">
        <f t="shared" si="3967"/>
        <v>120750</v>
      </c>
      <c r="JL289" s="25">
        <f t="shared" si="4245"/>
        <v>120750</v>
      </c>
      <c r="JM289" s="25">
        <f t="shared" si="4246"/>
        <v>120750</v>
      </c>
      <c r="JN289" s="25">
        <f t="shared" si="4445"/>
        <v>120750</v>
      </c>
      <c r="JO289" s="25">
        <f t="shared" si="4446"/>
        <v>120750</v>
      </c>
      <c r="JP289" s="25">
        <f t="shared" si="4442"/>
        <v>120750</v>
      </c>
      <c r="JQ289" s="25">
        <f t="shared" si="4443"/>
        <v>120750</v>
      </c>
      <c r="JR289" s="25">
        <f t="shared" si="4444"/>
        <v>120750</v>
      </c>
      <c r="JS289" s="28">
        <f t="shared" si="3970"/>
        <v>120750</v>
      </c>
      <c r="JT289" s="30">
        <f t="shared" si="3587"/>
        <v>81.26603934987169</v>
      </c>
      <c r="JU289" s="30">
        <f t="shared" si="3588"/>
        <v>81.26603934987169</v>
      </c>
      <c r="JV289" s="30">
        <f t="shared" si="3589"/>
        <v>81.26603934987169</v>
      </c>
      <c r="JW289" s="30">
        <f t="shared" si="3590"/>
        <v>81.26603934987169</v>
      </c>
      <c r="JX289" s="30">
        <f t="shared" si="3591"/>
        <v>94.344739093242083</v>
      </c>
      <c r="JY289" s="30">
        <f t="shared" si="3592"/>
        <v>81.26603934987169</v>
      </c>
      <c r="JZ289" s="30">
        <f t="shared" si="3593"/>
        <v>81.26603934987169</v>
      </c>
      <c r="KA289" s="30">
        <f t="shared" si="3594"/>
        <v>81.26603934987169</v>
      </c>
      <c r="KB289" s="30">
        <f t="shared" si="3595"/>
        <v>82.680068434559459</v>
      </c>
      <c r="KC289" s="30">
        <f t="shared" si="3596"/>
        <v>81.26603934987169</v>
      </c>
      <c r="KD289" s="30">
        <f t="shared" si="3597"/>
        <v>81.26603934987169</v>
      </c>
      <c r="KE289" s="30">
        <f t="shared" si="3598"/>
        <v>84.972626176218995</v>
      </c>
      <c r="KF289" s="30">
        <f t="shared" si="3599"/>
        <v>85.543199315654405</v>
      </c>
      <c r="KG289" s="30">
        <f t="shared" si="3600"/>
        <v>90.771514114627891</v>
      </c>
      <c r="KH289" s="30">
        <f t="shared" si="3601"/>
        <v>92.963074850299392</v>
      </c>
      <c r="KI289" s="30">
        <f t="shared" si="3602"/>
        <v>107.88015397775878</v>
      </c>
      <c r="KJ289" s="30">
        <f t="shared" si="3603"/>
        <v>89.871685201026523</v>
      </c>
      <c r="KK289" s="30">
        <f t="shared" si="3604"/>
        <v>85.543199315654405</v>
      </c>
      <c r="KL289" s="30">
        <f t="shared" si="3605"/>
        <v>94.174775876817819</v>
      </c>
      <c r="KM289" s="30">
        <f t="shared" si="3606"/>
        <v>85.543199315654405</v>
      </c>
      <c r="KN289" s="30">
        <f t="shared" si="3607"/>
        <v>104.47617279726261</v>
      </c>
      <c r="KO289" s="30">
        <f t="shared" si="3608"/>
        <v>101.49983661248933</v>
      </c>
      <c r="KP289" s="30">
        <f t="shared" si="3609"/>
        <v>85.543199315654405</v>
      </c>
      <c r="KQ289" s="30">
        <f t="shared" si="3610"/>
        <v>86.25577416595381</v>
      </c>
      <c r="KR289" s="30">
        <f t="shared" si="3611"/>
        <v>89.820359281437121</v>
      </c>
      <c r="KS289" s="30">
        <f t="shared" si="3612"/>
        <v>94.857142857142861</v>
      </c>
      <c r="KT289" s="30">
        <f t="shared" si="3613"/>
        <v>89.820359281437121</v>
      </c>
      <c r="KU289" s="30">
        <f t="shared" si="3614"/>
        <v>89.820359281437121</v>
      </c>
      <c r="KV289" s="30">
        <f t="shared" si="3615"/>
        <v>89.820359281437121</v>
      </c>
      <c r="KW289" s="30">
        <f t="shared" si="3616"/>
        <v>89.820359281437121</v>
      </c>
      <c r="KX289" s="30">
        <f t="shared" si="3617"/>
        <v>89.820359281437121</v>
      </c>
      <c r="KY289" s="30">
        <f t="shared" si="3618"/>
        <v>89.820359281437121</v>
      </c>
      <c r="KZ289" s="30">
        <f t="shared" si="3619"/>
        <v>89.820359281437121</v>
      </c>
      <c r="LA289" s="30">
        <f t="shared" si="3620"/>
        <v>89.820359281437121</v>
      </c>
      <c r="LB289" s="30">
        <f t="shared" si="3620"/>
        <v>89.820359281437121</v>
      </c>
      <c r="LC289" s="30">
        <f t="shared" si="3620"/>
        <v>101.49700598802396</v>
      </c>
      <c r="LD289" s="30">
        <f t="shared" si="3620"/>
        <v>103.2934131736527</v>
      </c>
      <c r="LE289" s="30">
        <f t="shared" si="3749"/>
        <v>103.2934131736527</v>
      </c>
      <c r="LF289" s="30">
        <f t="shared" si="3749"/>
        <v>103.2934131736527</v>
      </c>
      <c r="LG289" s="30">
        <f t="shared" si="3749"/>
        <v>103.2934131736527</v>
      </c>
      <c r="LH289" s="30">
        <f t="shared" si="3749"/>
        <v>103.2934131736527</v>
      </c>
      <c r="LI289" s="30">
        <f t="shared" si="3749"/>
        <v>103.2934131736527</v>
      </c>
      <c r="LJ289" s="30">
        <f t="shared" si="3940"/>
        <v>103.2934131736527</v>
      </c>
      <c r="LK289" s="30">
        <f t="shared" si="3940"/>
        <v>103.2934131736527</v>
      </c>
      <c r="LL289" s="30">
        <f t="shared" si="3940"/>
        <v>103.2934131736527</v>
      </c>
      <c r="LM289" s="30">
        <f t="shared" si="3940"/>
        <v>103.2934131736527</v>
      </c>
      <c r="LN289" s="30">
        <f t="shared" si="3940"/>
        <v>103.2934131736527</v>
      </c>
      <c r="LO289" s="30">
        <f t="shared" si="3940"/>
        <v>103.2934131736527</v>
      </c>
      <c r="LP289" s="30">
        <f t="shared" si="3940"/>
        <v>103.2934131736527</v>
      </c>
      <c r="LQ289" s="30">
        <f t="shared" si="3940"/>
        <v>103.2934131736527</v>
      </c>
      <c r="LR289" s="30">
        <f t="shared" si="3941"/>
        <v>103.2934131736527</v>
      </c>
      <c r="LS289" s="30">
        <f t="shared" si="3941"/>
        <v>103.2934131736527</v>
      </c>
      <c r="LT289" s="69">
        <f t="shared" si="3971"/>
        <v>103.2934131736527</v>
      </c>
      <c r="LU289" s="40">
        <f t="shared" si="3972"/>
        <v>103.2934131736527</v>
      </c>
      <c r="LV289" s="40">
        <f t="shared" si="3973"/>
        <v>0</v>
      </c>
    </row>
    <row r="290" spans="1:334" x14ac:dyDescent="0.25">
      <c r="A290" s="21">
        <f t="shared" si="3974"/>
        <v>289</v>
      </c>
      <c r="B290" s="22" t="s">
        <v>150</v>
      </c>
      <c r="C290" s="21" t="s">
        <v>691</v>
      </c>
      <c r="D290" s="22" t="s">
        <v>7</v>
      </c>
      <c r="E290" s="23" t="s">
        <v>1279</v>
      </c>
      <c r="F290" s="21" t="s">
        <v>1279</v>
      </c>
      <c r="G290" s="32" t="s">
        <v>225</v>
      </c>
      <c r="H290" s="31" t="s">
        <v>291</v>
      </c>
      <c r="I290" s="21" t="s">
        <v>197</v>
      </c>
      <c r="J290" s="94">
        <v>41440</v>
      </c>
      <c r="K290" s="94"/>
      <c r="L290" s="21" t="s">
        <v>275</v>
      </c>
      <c r="M290" s="51">
        <v>2915</v>
      </c>
      <c r="N290" s="51">
        <v>4868</v>
      </c>
      <c r="O290" s="26">
        <v>0</v>
      </c>
      <c r="P290" s="52">
        <v>0</v>
      </c>
      <c r="Q290" s="52">
        <v>0</v>
      </c>
      <c r="R290" s="52">
        <v>0</v>
      </c>
      <c r="S290" s="52">
        <v>0</v>
      </c>
      <c r="T290" s="52">
        <v>0</v>
      </c>
      <c r="U290" s="51">
        <v>680000</v>
      </c>
      <c r="V290" s="51">
        <v>800000</v>
      </c>
      <c r="W290" s="51">
        <v>500000</v>
      </c>
      <c r="X290" s="51">
        <v>1117940</v>
      </c>
      <c r="Y290" s="51">
        <v>850000</v>
      </c>
      <c r="Z290" s="51">
        <v>700000</v>
      </c>
      <c r="AA290" s="51">
        <v>825185</v>
      </c>
      <c r="AB290" s="51">
        <v>803000</v>
      </c>
      <c r="AC290" s="51">
        <v>1100000</v>
      </c>
      <c r="AD290" s="51">
        <v>690500</v>
      </c>
      <c r="AE290" s="51">
        <v>760500</v>
      </c>
      <c r="AF290" s="51">
        <v>800000</v>
      </c>
      <c r="AG290" s="51">
        <v>890456</v>
      </c>
      <c r="AH290" s="51">
        <v>860500</v>
      </c>
      <c r="AI290" s="51">
        <v>1108761</v>
      </c>
      <c r="AJ290" s="51">
        <v>912307</v>
      </c>
      <c r="AK290" s="51">
        <v>1100000</v>
      </c>
      <c r="AL290" s="51">
        <v>802000</v>
      </c>
      <c r="AM290" s="51">
        <v>902341</v>
      </c>
      <c r="AN290" s="51">
        <v>1098654</v>
      </c>
      <c r="AO290" s="51">
        <v>1045321</v>
      </c>
      <c r="AP290" s="51">
        <v>1089712</v>
      </c>
      <c r="AQ290" s="51">
        <v>1098123</v>
      </c>
      <c r="AR290" s="51">
        <v>809124</v>
      </c>
      <c r="AS290" s="51">
        <v>209817</v>
      </c>
      <c r="AT290" s="51">
        <v>0</v>
      </c>
      <c r="AU290" s="25">
        <v>0</v>
      </c>
      <c r="AV290" s="25">
        <v>0</v>
      </c>
      <c r="AW290" s="25">
        <v>0</v>
      </c>
      <c r="AX290" s="25">
        <v>0</v>
      </c>
      <c r="AY290" s="25">
        <v>0</v>
      </c>
      <c r="AZ290" s="25">
        <v>0</v>
      </c>
      <c r="BA290" s="25">
        <v>0</v>
      </c>
      <c r="BB290" s="25">
        <v>0</v>
      </c>
      <c r="BC290" s="25">
        <v>0</v>
      </c>
      <c r="BD290" s="75">
        <v>0</v>
      </c>
      <c r="BE290" s="75">
        <v>0</v>
      </c>
      <c r="BF290" s="75">
        <v>0</v>
      </c>
      <c r="BG290" s="75">
        <v>0</v>
      </c>
      <c r="BH290" s="75">
        <v>0</v>
      </c>
      <c r="BI290" s="75">
        <v>0</v>
      </c>
      <c r="BJ290" s="75">
        <v>0</v>
      </c>
      <c r="BK290" s="75">
        <v>0</v>
      </c>
      <c r="BL290" s="75">
        <v>0</v>
      </c>
      <c r="BM290" s="75">
        <v>0</v>
      </c>
      <c r="BN290" s="75">
        <v>0</v>
      </c>
      <c r="BO290" s="75">
        <v>0</v>
      </c>
      <c r="BP290" s="28">
        <f t="shared" si="3968"/>
        <v>0</v>
      </c>
      <c r="BQ290" s="29">
        <f t="shared" si="3687"/>
        <v>0</v>
      </c>
      <c r="BR290" s="29">
        <f t="shared" si="3688"/>
        <v>0</v>
      </c>
      <c r="BS290" s="29">
        <f t="shared" si="3689"/>
        <v>0</v>
      </c>
      <c r="BT290" s="29">
        <f t="shared" si="3690"/>
        <v>0</v>
      </c>
      <c r="BU290" s="29">
        <f t="shared" si="3691"/>
        <v>0</v>
      </c>
      <c r="BV290" s="29">
        <f t="shared" si="3692"/>
        <v>233.2761578044597</v>
      </c>
      <c r="BW290" s="29">
        <f t="shared" si="3693"/>
        <v>274.44253859348197</v>
      </c>
      <c r="BX290" s="29">
        <f t="shared" si="3694"/>
        <v>171.52658662092625</v>
      </c>
      <c r="BY290" s="29">
        <f t="shared" si="3695"/>
        <v>383.51286449399657</v>
      </c>
      <c r="BZ290" s="29">
        <f t="shared" si="3696"/>
        <v>291.59519725557459</v>
      </c>
      <c r="CA290" s="29">
        <f t="shared" si="3697"/>
        <v>240.13722126929673</v>
      </c>
      <c r="CB290" s="29">
        <f t="shared" si="3698"/>
        <v>283.08233276157807</v>
      </c>
      <c r="CC290" s="29">
        <f t="shared" si="3699"/>
        <v>275.47169811320754</v>
      </c>
      <c r="CD290" s="29">
        <f t="shared" si="3700"/>
        <v>377.35849056603774</v>
      </c>
      <c r="CE290" s="29">
        <f t="shared" si="3701"/>
        <v>236.87821612349913</v>
      </c>
      <c r="CF290" s="29">
        <f t="shared" si="3702"/>
        <v>260.89193825042884</v>
      </c>
      <c r="CG290" s="29">
        <f t="shared" si="3703"/>
        <v>274.44253859348197</v>
      </c>
      <c r="CH290" s="29">
        <f t="shared" si="3704"/>
        <v>305.473756432247</v>
      </c>
      <c r="CI290" s="29">
        <f t="shared" si="3705"/>
        <v>295.19725557461408</v>
      </c>
      <c r="CJ290" s="29">
        <f t="shared" si="3706"/>
        <v>380.36397941680963</v>
      </c>
      <c r="CK290" s="29">
        <f t="shared" si="3707"/>
        <v>312.96981132075473</v>
      </c>
      <c r="CL290" s="29">
        <f t="shared" si="3708"/>
        <v>377.35849056603774</v>
      </c>
      <c r="CM290" s="29">
        <f t="shared" si="3709"/>
        <v>275.12864493996568</v>
      </c>
      <c r="CN290" s="29">
        <f t="shared" si="3710"/>
        <v>309.55094339622639</v>
      </c>
      <c r="CO290" s="29">
        <f t="shared" si="3711"/>
        <v>376.89674099485421</v>
      </c>
      <c r="CP290" s="29">
        <f t="shared" si="3712"/>
        <v>358.60068610634647</v>
      </c>
      <c r="CQ290" s="29">
        <f t="shared" si="3713"/>
        <v>373.82915951972558</v>
      </c>
      <c r="CR290" s="29">
        <f t="shared" si="3939"/>
        <v>376.71457975986277</v>
      </c>
      <c r="CS290" s="29">
        <f t="shared" si="3939"/>
        <v>277.57255574614067</v>
      </c>
      <c r="CT290" s="29">
        <f t="shared" si="3939"/>
        <v>71.978387650085764</v>
      </c>
      <c r="CU290" s="29">
        <f t="shared" si="3939"/>
        <v>0</v>
      </c>
      <c r="CV290" s="29">
        <f t="shared" si="3939"/>
        <v>0</v>
      </c>
      <c r="CW290" s="29">
        <f t="shared" si="3939"/>
        <v>0</v>
      </c>
      <c r="CX290" s="29">
        <f t="shared" si="3938"/>
        <v>0</v>
      </c>
      <c r="CY290" s="29">
        <f t="shared" si="3938"/>
        <v>0</v>
      </c>
      <c r="CZ290" s="29">
        <f t="shared" si="3938"/>
        <v>0</v>
      </c>
      <c r="DA290" s="29">
        <f t="shared" si="3938"/>
        <v>0</v>
      </c>
      <c r="DB290" s="29">
        <f t="shared" si="3938"/>
        <v>0</v>
      </c>
      <c r="DC290" s="29">
        <f t="shared" si="3938"/>
        <v>0</v>
      </c>
      <c r="DD290" s="29">
        <f t="shared" si="3938"/>
        <v>0</v>
      </c>
      <c r="DE290" s="29">
        <f t="shared" si="3714"/>
        <v>0</v>
      </c>
      <c r="DF290" s="29">
        <f t="shared" si="3715"/>
        <v>0</v>
      </c>
      <c r="DG290" s="29">
        <f t="shared" si="3716"/>
        <v>0</v>
      </c>
      <c r="DH290" s="29">
        <f t="shared" si="3717"/>
        <v>0</v>
      </c>
      <c r="DI290" s="29">
        <f t="shared" si="3718"/>
        <v>0</v>
      </c>
      <c r="DJ290" s="29">
        <f t="shared" si="3719"/>
        <v>0</v>
      </c>
      <c r="DK290" s="29">
        <f t="shared" si="3719"/>
        <v>0</v>
      </c>
      <c r="DL290" s="29">
        <f t="shared" si="3719"/>
        <v>0</v>
      </c>
      <c r="DM290" s="29">
        <f t="shared" si="3719"/>
        <v>0</v>
      </c>
      <c r="DN290" s="29">
        <f t="shared" si="3864"/>
        <v>0</v>
      </c>
      <c r="DO290" s="29">
        <f t="shared" si="3864"/>
        <v>0</v>
      </c>
      <c r="DP290" s="29">
        <f t="shared" si="3864"/>
        <v>0</v>
      </c>
      <c r="DQ290" s="105">
        <f t="shared" si="3720"/>
        <v>0</v>
      </c>
      <c r="DR290" s="51">
        <v>0</v>
      </c>
      <c r="DS290" s="51">
        <v>0</v>
      </c>
      <c r="DT290" s="51">
        <v>350496</v>
      </c>
      <c r="DU290" s="51">
        <v>389440</v>
      </c>
      <c r="DV290" s="51">
        <v>389440</v>
      </c>
      <c r="DW290" s="51">
        <v>389440</v>
      </c>
      <c r="DX290" s="51">
        <v>389440</v>
      </c>
      <c r="DY290" s="51">
        <v>389440</v>
      </c>
      <c r="DZ290" s="51">
        <v>389440</v>
      </c>
      <c r="EA290" s="51">
        <v>389440</v>
      </c>
      <c r="EB290" s="51">
        <v>389440</v>
      </c>
      <c r="EC290" s="51">
        <v>389440</v>
      </c>
      <c r="ED290" s="51">
        <v>389440</v>
      </c>
      <c r="EE290" s="51">
        <v>389440</v>
      </c>
      <c r="EF290" s="51">
        <v>389440</v>
      </c>
      <c r="EG290" s="51">
        <v>389440</v>
      </c>
      <c r="EH290" s="51">
        <v>389440</v>
      </c>
      <c r="EI290" s="51">
        <v>389440</v>
      </c>
      <c r="EJ290" s="51">
        <v>389440</v>
      </c>
      <c r="EK290" s="51">
        <v>389440</v>
      </c>
      <c r="EL290" s="51">
        <v>389440</v>
      </c>
      <c r="EM290" s="51">
        <v>389440</v>
      </c>
      <c r="EN290" s="51">
        <v>389440</v>
      </c>
      <c r="EO290" s="51">
        <v>389440</v>
      </c>
      <c r="EP290" s="25">
        <v>389440</v>
      </c>
      <c r="EQ290" s="25">
        <v>389440</v>
      </c>
      <c r="ER290" s="25">
        <v>389440</v>
      </c>
      <c r="ES290" s="25">
        <v>389440</v>
      </c>
      <c r="ET290" s="25">
        <v>389440</v>
      </c>
      <c r="EU290" s="25">
        <v>77888</v>
      </c>
      <c r="EV290" s="25">
        <v>0</v>
      </c>
      <c r="EW290" s="25">
        <v>0</v>
      </c>
      <c r="EX290" s="25">
        <v>0</v>
      </c>
      <c r="EY290" s="25">
        <v>0</v>
      </c>
      <c r="EZ290" s="25">
        <v>0</v>
      </c>
      <c r="FA290" s="25">
        <v>0</v>
      </c>
      <c r="FB290" s="25">
        <v>0</v>
      </c>
      <c r="FC290" s="25">
        <v>0</v>
      </c>
      <c r="FD290" s="25">
        <v>0</v>
      </c>
      <c r="FE290" s="25">
        <v>0</v>
      </c>
      <c r="FF290" s="25">
        <v>0</v>
      </c>
      <c r="FG290" s="25">
        <v>0</v>
      </c>
      <c r="FH290" s="25">
        <v>0</v>
      </c>
      <c r="FI290" s="25">
        <v>0</v>
      </c>
      <c r="FJ290" s="25">
        <v>0</v>
      </c>
      <c r="FK290" s="25">
        <v>0</v>
      </c>
      <c r="FL290" s="25">
        <v>0</v>
      </c>
      <c r="FM290" s="25">
        <v>0</v>
      </c>
      <c r="FN290" s="25">
        <v>0</v>
      </c>
      <c r="FO290" s="25">
        <v>0</v>
      </c>
      <c r="FP290" s="25">
        <v>0</v>
      </c>
      <c r="FQ290" s="75">
        <v>0</v>
      </c>
      <c r="FR290" s="28">
        <f t="shared" si="3969"/>
        <v>0</v>
      </c>
      <c r="FS290" s="51">
        <v>0</v>
      </c>
      <c r="FT290" s="51">
        <v>0</v>
      </c>
      <c r="FU290" s="51">
        <v>0</v>
      </c>
      <c r="FV290" s="51">
        <v>0</v>
      </c>
      <c r="FW290" s="51">
        <v>0</v>
      </c>
      <c r="FX290" s="51">
        <v>0</v>
      </c>
      <c r="FY290" s="51">
        <v>0</v>
      </c>
      <c r="FZ290" s="51">
        <v>0</v>
      </c>
      <c r="GA290" s="51">
        <v>0</v>
      </c>
      <c r="GB290" s="51">
        <v>0</v>
      </c>
      <c r="GC290" s="51">
        <v>0</v>
      </c>
      <c r="GD290" s="51">
        <v>0</v>
      </c>
      <c r="GE290" s="51">
        <v>0</v>
      </c>
      <c r="GF290" s="51">
        <v>0</v>
      </c>
      <c r="GG290" s="51">
        <v>0</v>
      </c>
      <c r="GH290" s="51">
        <v>0</v>
      </c>
      <c r="GI290" s="51">
        <v>0</v>
      </c>
      <c r="GJ290" s="51">
        <v>0</v>
      </c>
      <c r="GK290" s="51">
        <v>0</v>
      </c>
      <c r="GL290" s="51">
        <v>0</v>
      </c>
      <c r="GM290" s="51">
        <v>0</v>
      </c>
      <c r="GN290" s="51">
        <v>0</v>
      </c>
      <c r="GO290" s="51">
        <v>0</v>
      </c>
      <c r="GP290" s="51">
        <v>0</v>
      </c>
      <c r="GQ290" s="25">
        <v>0</v>
      </c>
      <c r="GR290" s="25">
        <v>0</v>
      </c>
      <c r="GS290" s="25">
        <v>0</v>
      </c>
      <c r="GT290" s="25">
        <v>0</v>
      </c>
      <c r="GU290" s="25">
        <v>0</v>
      </c>
      <c r="GV290" s="25">
        <v>0</v>
      </c>
      <c r="GW290" s="25">
        <v>0</v>
      </c>
      <c r="GX290" s="25">
        <v>0</v>
      </c>
      <c r="GY290" s="25">
        <v>0</v>
      </c>
      <c r="GZ290" s="25">
        <v>0</v>
      </c>
      <c r="HA290" s="25">
        <v>0</v>
      </c>
      <c r="HB290" s="25">
        <v>0</v>
      </c>
      <c r="HC290" s="75">
        <v>0</v>
      </c>
      <c r="HD290" s="75">
        <v>0</v>
      </c>
      <c r="HE290" s="75">
        <v>0</v>
      </c>
      <c r="HF290" s="75">
        <v>0</v>
      </c>
      <c r="HG290" s="75">
        <v>0</v>
      </c>
      <c r="HH290" s="75">
        <v>0</v>
      </c>
      <c r="HI290" s="75">
        <v>0</v>
      </c>
      <c r="HJ290" s="75">
        <v>0</v>
      </c>
      <c r="HK290" s="75">
        <v>0</v>
      </c>
      <c r="HL290" s="75">
        <v>0</v>
      </c>
      <c r="HM290" s="75">
        <v>0</v>
      </c>
      <c r="HN290" s="75">
        <v>0</v>
      </c>
      <c r="HO290" s="75">
        <v>0</v>
      </c>
      <c r="HP290" s="75">
        <v>0</v>
      </c>
      <c r="HQ290" s="75">
        <v>0</v>
      </c>
      <c r="HR290" s="75">
        <v>0</v>
      </c>
      <c r="HS290" s="51">
        <f t="shared" si="3723"/>
        <v>0</v>
      </c>
      <c r="HT290" s="51">
        <f t="shared" si="3724"/>
        <v>0</v>
      </c>
      <c r="HU290" s="51">
        <f t="shared" si="3725"/>
        <v>350496</v>
      </c>
      <c r="HV290" s="51">
        <f t="shared" si="3726"/>
        <v>389440</v>
      </c>
      <c r="HW290" s="51">
        <f t="shared" si="3727"/>
        <v>389440</v>
      </c>
      <c r="HX290" s="51">
        <f t="shared" si="3728"/>
        <v>389440</v>
      </c>
      <c r="HY290" s="51">
        <f t="shared" si="3729"/>
        <v>389440</v>
      </c>
      <c r="HZ290" s="51">
        <f t="shared" si="3730"/>
        <v>389440</v>
      </c>
      <c r="IA290" s="51">
        <f t="shared" si="3731"/>
        <v>389440</v>
      </c>
      <c r="IB290" s="51">
        <f t="shared" si="3732"/>
        <v>389440</v>
      </c>
      <c r="IC290" s="51">
        <f t="shared" si="3733"/>
        <v>389440</v>
      </c>
      <c r="ID290" s="51">
        <f t="shared" si="3734"/>
        <v>389440</v>
      </c>
      <c r="IE290" s="51">
        <f t="shared" si="3735"/>
        <v>389440</v>
      </c>
      <c r="IF290" s="51">
        <f t="shared" si="3736"/>
        <v>389440</v>
      </c>
      <c r="IG290" s="51">
        <f t="shared" si="3737"/>
        <v>389440</v>
      </c>
      <c r="IH290" s="51">
        <f t="shared" si="3738"/>
        <v>389440</v>
      </c>
      <c r="II290" s="51">
        <f t="shared" si="3739"/>
        <v>389440</v>
      </c>
      <c r="IJ290" s="51">
        <f t="shared" si="3740"/>
        <v>389440</v>
      </c>
      <c r="IK290" s="51">
        <f t="shared" si="3741"/>
        <v>389440</v>
      </c>
      <c r="IL290" s="51">
        <f t="shared" si="3742"/>
        <v>389440</v>
      </c>
      <c r="IM290" s="51">
        <f t="shared" si="3743"/>
        <v>389440</v>
      </c>
      <c r="IN290" s="51">
        <f t="shared" si="3744"/>
        <v>389440</v>
      </c>
      <c r="IO290" s="51">
        <f t="shared" si="3745"/>
        <v>389440</v>
      </c>
      <c r="IP290" s="51">
        <f t="shared" si="3746"/>
        <v>389440</v>
      </c>
      <c r="IQ290" s="51">
        <f t="shared" si="4450"/>
        <v>389440</v>
      </c>
      <c r="IR290" s="51">
        <f t="shared" si="4451"/>
        <v>389440</v>
      </c>
      <c r="IS290" s="51">
        <f t="shared" si="4436"/>
        <v>389440</v>
      </c>
      <c r="IT290" s="51">
        <f t="shared" si="4437"/>
        <v>389440</v>
      </c>
      <c r="IU290" s="51">
        <f t="shared" si="3721"/>
        <v>389440</v>
      </c>
      <c r="IV290" s="51">
        <f t="shared" si="3722"/>
        <v>77888</v>
      </c>
      <c r="IW290" s="51">
        <f t="shared" si="3976"/>
        <v>0</v>
      </c>
      <c r="IX290" s="25">
        <f t="shared" si="3623"/>
        <v>0</v>
      </c>
      <c r="IY290" s="25">
        <f t="shared" si="4315"/>
        <v>0</v>
      </c>
      <c r="IZ290" s="25">
        <f t="shared" si="4316"/>
        <v>0</v>
      </c>
      <c r="JA290" s="25">
        <f t="shared" si="4447"/>
        <v>0</v>
      </c>
      <c r="JB290" s="25">
        <f t="shared" si="4410"/>
        <v>0</v>
      </c>
      <c r="JC290" s="25">
        <f t="shared" si="4411"/>
        <v>0</v>
      </c>
      <c r="JD290" s="25">
        <f t="shared" si="4243"/>
        <v>0</v>
      </c>
      <c r="JE290" s="25">
        <f t="shared" si="4244"/>
        <v>0</v>
      </c>
      <c r="JF290" s="25">
        <f t="shared" si="4448"/>
        <v>0</v>
      </c>
      <c r="JG290" s="25">
        <f t="shared" si="4449"/>
        <v>0</v>
      </c>
      <c r="JH290" s="25">
        <f t="shared" si="4440"/>
        <v>0</v>
      </c>
      <c r="JI290" s="25">
        <f t="shared" si="4441"/>
        <v>0</v>
      </c>
      <c r="JJ290" s="25">
        <f t="shared" si="3966"/>
        <v>0</v>
      </c>
      <c r="JK290" s="25">
        <f t="shared" si="3967"/>
        <v>0</v>
      </c>
      <c r="JL290" s="25">
        <f t="shared" si="4245"/>
        <v>0</v>
      </c>
      <c r="JM290" s="25">
        <f t="shared" si="4246"/>
        <v>0</v>
      </c>
      <c r="JN290" s="25">
        <f t="shared" si="4445"/>
        <v>0</v>
      </c>
      <c r="JO290" s="25">
        <f t="shared" si="4446"/>
        <v>0</v>
      </c>
      <c r="JP290" s="25">
        <f t="shared" si="4442"/>
        <v>0</v>
      </c>
      <c r="JQ290" s="25">
        <f t="shared" si="4443"/>
        <v>0</v>
      </c>
      <c r="JR290" s="25">
        <f t="shared" si="4444"/>
        <v>0</v>
      </c>
      <c r="JS290" s="28">
        <f t="shared" si="3970"/>
        <v>0</v>
      </c>
      <c r="JT290" s="30">
        <f t="shared" si="3587"/>
        <v>0</v>
      </c>
      <c r="JU290" s="30">
        <f t="shared" si="3588"/>
        <v>0</v>
      </c>
      <c r="JV290" s="30">
        <f t="shared" si="3589"/>
        <v>72</v>
      </c>
      <c r="JW290" s="30">
        <f t="shared" si="3590"/>
        <v>80</v>
      </c>
      <c r="JX290" s="30">
        <f t="shared" si="3591"/>
        <v>80</v>
      </c>
      <c r="JY290" s="30">
        <f t="shared" si="3592"/>
        <v>80</v>
      </c>
      <c r="JZ290" s="30">
        <f t="shared" si="3593"/>
        <v>80</v>
      </c>
      <c r="KA290" s="30">
        <f t="shared" si="3594"/>
        <v>80</v>
      </c>
      <c r="KB290" s="30">
        <f t="shared" si="3595"/>
        <v>80</v>
      </c>
      <c r="KC290" s="30">
        <f t="shared" si="3596"/>
        <v>80</v>
      </c>
      <c r="KD290" s="30">
        <f t="shared" si="3597"/>
        <v>80</v>
      </c>
      <c r="KE290" s="30">
        <f t="shared" si="3598"/>
        <v>80</v>
      </c>
      <c r="KF290" s="30">
        <f t="shared" si="3599"/>
        <v>80</v>
      </c>
      <c r="KG290" s="30">
        <f t="shared" si="3600"/>
        <v>80</v>
      </c>
      <c r="KH290" s="30">
        <f t="shared" si="3601"/>
        <v>80</v>
      </c>
      <c r="KI290" s="30">
        <f t="shared" si="3602"/>
        <v>80</v>
      </c>
      <c r="KJ290" s="30">
        <f t="shared" si="3603"/>
        <v>80</v>
      </c>
      <c r="KK290" s="30">
        <f t="shared" si="3604"/>
        <v>80</v>
      </c>
      <c r="KL290" s="30">
        <f t="shared" si="3605"/>
        <v>80</v>
      </c>
      <c r="KM290" s="30">
        <f t="shared" si="3606"/>
        <v>80</v>
      </c>
      <c r="KN290" s="30">
        <f t="shared" si="3607"/>
        <v>80</v>
      </c>
      <c r="KO290" s="30">
        <f t="shared" si="3608"/>
        <v>80</v>
      </c>
      <c r="KP290" s="30">
        <f t="shared" si="3609"/>
        <v>80</v>
      </c>
      <c r="KQ290" s="30">
        <f t="shared" si="3610"/>
        <v>80</v>
      </c>
      <c r="KR290" s="30">
        <f t="shared" si="3611"/>
        <v>80</v>
      </c>
      <c r="KS290" s="30">
        <f t="shared" si="3612"/>
        <v>80</v>
      </c>
      <c r="KT290" s="30">
        <f t="shared" si="3613"/>
        <v>80</v>
      </c>
      <c r="KU290" s="30">
        <f t="shared" si="3614"/>
        <v>80</v>
      </c>
      <c r="KV290" s="30">
        <f t="shared" si="3615"/>
        <v>80</v>
      </c>
      <c r="KW290" s="30">
        <f t="shared" si="3616"/>
        <v>16</v>
      </c>
      <c r="KX290" s="30">
        <f t="shared" si="3617"/>
        <v>0</v>
      </c>
      <c r="KY290" s="30">
        <f t="shared" si="3618"/>
        <v>0</v>
      </c>
      <c r="KZ290" s="30">
        <f t="shared" si="3619"/>
        <v>0</v>
      </c>
      <c r="LA290" s="30">
        <f t="shared" si="3620"/>
        <v>0</v>
      </c>
      <c r="LB290" s="30">
        <f t="shared" si="3620"/>
        <v>0</v>
      </c>
      <c r="LC290" s="30">
        <f t="shared" si="3620"/>
        <v>0</v>
      </c>
      <c r="LD290" s="30">
        <f t="shared" si="3620"/>
        <v>0</v>
      </c>
      <c r="LE290" s="30">
        <f t="shared" si="3749"/>
        <v>0</v>
      </c>
      <c r="LF290" s="30">
        <f t="shared" si="3749"/>
        <v>0</v>
      </c>
      <c r="LG290" s="30">
        <f t="shared" si="3749"/>
        <v>0</v>
      </c>
      <c r="LH290" s="30">
        <f t="shared" si="3749"/>
        <v>0</v>
      </c>
      <c r="LI290" s="30">
        <f t="shared" si="3749"/>
        <v>0</v>
      </c>
      <c r="LJ290" s="30">
        <f t="shared" si="3940"/>
        <v>0</v>
      </c>
      <c r="LK290" s="30">
        <f t="shared" si="3940"/>
        <v>0</v>
      </c>
      <c r="LL290" s="30">
        <f t="shared" si="3940"/>
        <v>0</v>
      </c>
      <c r="LM290" s="30">
        <f t="shared" si="3940"/>
        <v>0</v>
      </c>
      <c r="LN290" s="30">
        <f t="shared" si="3940"/>
        <v>0</v>
      </c>
      <c r="LO290" s="30">
        <f t="shared" si="3940"/>
        <v>0</v>
      </c>
      <c r="LP290" s="30">
        <f t="shared" si="3940"/>
        <v>0</v>
      </c>
      <c r="LQ290" s="30">
        <f t="shared" si="3940"/>
        <v>0</v>
      </c>
      <c r="LR290" s="30">
        <f t="shared" si="3941"/>
        <v>0</v>
      </c>
      <c r="LS290" s="30">
        <f t="shared" si="3941"/>
        <v>0</v>
      </c>
      <c r="LT290" s="69">
        <f t="shared" si="3971"/>
        <v>0</v>
      </c>
      <c r="LU290" s="40">
        <f t="shared" si="3972"/>
        <v>0</v>
      </c>
      <c r="LV290" s="40">
        <f t="shared" si="3973"/>
        <v>0</v>
      </c>
    </row>
    <row r="291" spans="1:334" x14ac:dyDescent="0.25">
      <c r="A291" s="21">
        <f t="shared" si="3974"/>
        <v>290</v>
      </c>
      <c r="B291" s="22" t="s">
        <v>150</v>
      </c>
      <c r="C291" s="21" t="s">
        <v>691</v>
      </c>
      <c r="D291" s="22" t="s">
        <v>17</v>
      </c>
      <c r="E291" s="23" t="s">
        <v>985</v>
      </c>
      <c r="F291" s="21" t="s">
        <v>1225</v>
      </c>
      <c r="G291" s="23" t="s">
        <v>731</v>
      </c>
      <c r="H291" s="24" t="s">
        <v>1403</v>
      </c>
      <c r="I291" s="21" t="s">
        <v>196</v>
      </c>
      <c r="J291" s="94">
        <v>42336</v>
      </c>
      <c r="K291" s="94">
        <v>44059</v>
      </c>
      <c r="L291" s="21" t="s">
        <v>275</v>
      </c>
      <c r="M291" s="51">
        <v>2819</v>
      </c>
      <c r="N291" s="51">
        <v>4708</v>
      </c>
      <c r="O291" s="26">
        <v>0.12</v>
      </c>
      <c r="P291" s="52"/>
      <c r="Q291" s="52"/>
      <c r="R291" s="52"/>
      <c r="S291" s="52"/>
      <c r="T291" s="51"/>
      <c r="U291" s="51"/>
      <c r="V291" s="51"/>
      <c r="W291" s="51"/>
      <c r="X291" s="51"/>
      <c r="Y291" s="51">
        <v>0</v>
      </c>
      <c r="Z291" s="51">
        <v>0</v>
      </c>
      <c r="AA291" s="51"/>
      <c r="AB291" s="51"/>
      <c r="AC291" s="51"/>
      <c r="AD291" s="51">
        <v>0</v>
      </c>
      <c r="AE291" s="51">
        <v>0</v>
      </c>
      <c r="AF291" s="51">
        <v>0</v>
      </c>
      <c r="AG291" s="51">
        <v>0</v>
      </c>
      <c r="AH291" s="51">
        <v>0</v>
      </c>
      <c r="AI291" s="51">
        <v>0</v>
      </c>
      <c r="AJ291" s="51">
        <v>0</v>
      </c>
      <c r="AK291" s="51">
        <v>0</v>
      </c>
      <c r="AL291" s="51">
        <v>0</v>
      </c>
      <c r="AM291" s="51">
        <v>0</v>
      </c>
      <c r="AN291" s="51">
        <v>0</v>
      </c>
      <c r="AO291" s="51">
        <v>0</v>
      </c>
      <c r="AP291" s="51">
        <v>0</v>
      </c>
      <c r="AQ291" s="51">
        <v>0</v>
      </c>
      <c r="AR291" s="51">
        <v>0</v>
      </c>
      <c r="AS291" s="51">
        <v>0</v>
      </c>
      <c r="AT291" s="51">
        <v>0</v>
      </c>
      <c r="AU291" s="25">
        <v>0</v>
      </c>
      <c r="AV291" s="25">
        <v>4783811</v>
      </c>
      <c r="AW291" s="25">
        <v>5981003</v>
      </c>
      <c r="AX291" s="25">
        <v>3768760.21</v>
      </c>
      <c r="AY291" s="25">
        <v>4581908.97</v>
      </c>
      <c r="AZ291" s="25">
        <v>4902638</v>
      </c>
      <c r="BA291" s="25">
        <v>4515742.1344155781</v>
      </c>
      <c r="BB291" s="25">
        <v>4140017.87</v>
      </c>
      <c r="BC291" s="25">
        <v>5007293.62</v>
      </c>
      <c r="BD291" s="75">
        <v>3963026.08</v>
      </c>
      <c r="BE291" s="75">
        <v>3827726.35</v>
      </c>
      <c r="BF291" s="75">
        <v>4818497</v>
      </c>
      <c r="BG291" s="75">
        <v>3927489.99</v>
      </c>
      <c r="BH291" s="75">
        <v>4451798</v>
      </c>
      <c r="BI291" s="75">
        <v>4165257.45</v>
      </c>
      <c r="BJ291" s="75">
        <v>3244835.7</v>
      </c>
      <c r="BK291" s="75">
        <v>3851586.86</v>
      </c>
      <c r="BL291" s="75">
        <v>4678324.6399999997</v>
      </c>
      <c r="BM291" s="75">
        <v>5148612.57</v>
      </c>
      <c r="BN291" s="75">
        <v>4938055</v>
      </c>
      <c r="BO291" s="75">
        <v>5575509.3200000003</v>
      </c>
      <c r="BP291" s="28">
        <f t="shared" si="3968"/>
        <v>5085125.3825000003</v>
      </c>
      <c r="BQ291" s="29">
        <f t="shared" si="3687"/>
        <v>0</v>
      </c>
      <c r="BR291" s="29">
        <f t="shared" si="3688"/>
        <v>0</v>
      </c>
      <c r="BS291" s="29">
        <f t="shared" si="3689"/>
        <v>0</v>
      </c>
      <c r="BT291" s="29">
        <f t="shared" si="3690"/>
        <v>0</v>
      </c>
      <c r="BU291" s="29">
        <f t="shared" si="3691"/>
        <v>0</v>
      </c>
      <c r="BV291" s="29">
        <f t="shared" si="3692"/>
        <v>0</v>
      </c>
      <c r="BW291" s="29">
        <f t="shared" si="3693"/>
        <v>0</v>
      </c>
      <c r="BX291" s="29">
        <f t="shared" si="3694"/>
        <v>0</v>
      </c>
      <c r="BY291" s="29">
        <f t="shared" si="3695"/>
        <v>0</v>
      </c>
      <c r="BZ291" s="29">
        <f t="shared" si="3696"/>
        <v>0</v>
      </c>
      <c r="CA291" s="29">
        <f t="shared" si="3697"/>
        <v>0</v>
      </c>
      <c r="CB291" s="29">
        <f t="shared" si="3698"/>
        <v>0</v>
      </c>
      <c r="CC291" s="29">
        <f t="shared" si="3699"/>
        <v>0</v>
      </c>
      <c r="CD291" s="29">
        <f t="shared" si="3700"/>
        <v>0</v>
      </c>
      <c r="CE291" s="29">
        <f t="shared" si="3701"/>
        <v>0</v>
      </c>
      <c r="CF291" s="29">
        <f t="shared" si="3702"/>
        <v>0</v>
      </c>
      <c r="CG291" s="29">
        <f t="shared" si="3703"/>
        <v>0</v>
      </c>
      <c r="CH291" s="29">
        <f t="shared" si="3704"/>
        <v>0</v>
      </c>
      <c r="CI291" s="29">
        <f t="shared" si="3705"/>
        <v>0</v>
      </c>
      <c r="CJ291" s="29">
        <f t="shared" si="3706"/>
        <v>0</v>
      </c>
      <c r="CK291" s="29">
        <f t="shared" si="3707"/>
        <v>0</v>
      </c>
      <c r="CL291" s="29">
        <f t="shared" si="3708"/>
        <v>0</v>
      </c>
      <c r="CM291" s="29">
        <f t="shared" si="3709"/>
        <v>0</v>
      </c>
      <c r="CN291" s="29">
        <f t="shared" si="3710"/>
        <v>0</v>
      </c>
      <c r="CO291" s="29">
        <f t="shared" si="3711"/>
        <v>0</v>
      </c>
      <c r="CP291" s="29">
        <f t="shared" si="3712"/>
        <v>0</v>
      </c>
      <c r="CQ291" s="29">
        <f t="shared" si="3713"/>
        <v>0</v>
      </c>
      <c r="CR291" s="29">
        <f t="shared" si="3939"/>
        <v>0</v>
      </c>
      <c r="CS291" s="29">
        <f t="shared" si="3939"/>
        <v>0</v>
      </c>
      <c r="CT291" s="29">
        <f t="shared" si="3939"/>
        <v>0</v>
      </c>
      <c r="CU291" s="29">
        <f t="shared" si="3939"/>
        <v>0</v>
      </c>
      <c r="CV291" s="29">
        <f t="shared" si="3939"/>
        <v>0</v>
      </c>
      <c r="CW291" s="29">
        <f t="shared" si="3939"/>
        <v>1696.9886484568997</v>
      </c>
      <c r="CX291" s="29">
        <f t="shared" si="3938"/>
        <v>2121.675416814473</v>
      </c>
      <c r="CY291" s="29">
        <f t="shared" si="3938"/>
        <v>1336.9138737140829</v>
      </c>
      <c r="CZ291" s="29">
        <f t="shared" si="3938"/>
        <v>1625.3667860943597</v>
      </c>
      <c r="DA291" s="29">
        <f t="shared" si="3938"/>
        <v>1739.1408300815892</v>
      </c>
      <c r="DB291" s="29">
        <f t="shared" si="3938"/>
        <v>1601.8950459083285</v>
      </c>
      <c r="DC291" s="29">
        <f t="shared" si="3938"/>
        <v>1468.6122277403335</v>
      </c>
      <c r="DD291" s="29">
        <f t="shared" si="3938"/>
        <v>1776.2659169918411</v>
      </c>
      <c r="DE291" s="29">
        <f t="shared" si="3714"/>
        <v>1405.8269173465769</v>
      </c>
      <c r="DF291" s="29">
        <f t="shared" si="3715"/>
        <v>1357.8312699538844</v>
      </c>
      <c r="DG291" s="29">
        <f t="shared" si="3716"/>
        <v>1709.2930117062788</v>
      </c>
      <c r="DH291" s="29">
        <f t="shared" si="3717"/>
        <v>1393.2209968073785</v>
      </c>
      <c r="DI291" s="29">
        <f t="shared" si="3718"/>
        <v>1579.2117772259667</v>
      </c>
      <c r="DJ291" s="29">
        <f t="shared" si="3719"/>
        <v>1477.5656083717631</v>
      </c>
      <c r="DK291" s="29">
        <f t="shared" si="3719"/>
        <v>1151.0591344448387</v>
      </c>
      <c r="DL291" s="29">
        <f t="shared" si="3719"/>
        <v>1366.295445193331</v>
      </c>
      <c r="DM291" s="29">
        <f t="shared" si="3719"/>
        <v>1659.5688683930471</v>
      </c>
      <c r="DN291" s="29">
        <f t="shared" si="3864"/>
        <v>1826.3967967364315</v>
      </c>
      <c r="DO291" s="29">
        <f t="shared" si="3864"/>
        <v>1751.704505143668</v>
      </c>
      <c r="DP291" s="29">
        <f t="shared" si="3864"/>
        <v>1977.8323235189785</v>
      </c>
      <c r="DQ291" s="105">
        <f t="shared" si="3720"/>
        <v>1803.8756234480313</v>
      </c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25"/>
      <c r="EQ291" s="25"/>
      <c r="ER291" s="25"/>
      <c r="ES291" s="25"/>
      <c r="ET291" s="25"/>
      <c r="EU291" s="25"/>
      <c r="EV291" s="25"/>
      <c r="EW291" s="25"/>
      <c r="EX291" s="25">
        <v>375000</v>
      </c>
      <c r="EY291" s="25">
        <v>375000</v>
      </c>
      <c r="EZ291" s="25">
        <v>375000</v>
      </c>
      <c r="FA291" s="25">
        <v>375000</v>
      </c>
      <c r="FB291" s="25">
        <v>375000</v>
      </c>
      <c r="FC291" s="25">
        <v>375000</v>
      </c>
      <c r="FD291" s="25">
        <v>375000</v>
      </c>
      <c r="FE291" s="25">
        <v>375000</v>
      </c>
      <c r="FF291" s="25">
        <v>375000</v>
      </c>
      <c r="FG291" s="25">
        <v>375000</v>
      </c>
      <c r="FH291" s="25">
        <v>375000</v>
      </c>
      <c r="FI291" s="25">
        <v>375000</v>
      </c>
      <c r="FJ291" s="25">
        <v>375000</v>
      </c>
      <c r="FK291" s="25">
        <v>375000</v>
      </c>
      <c r="FL291" s="25">
        <v>375000</v>
      </c>
      <c r="FM291" s="25">
        <v>375000</v>
      </c>
      <c r="FN291" s="25">
        <v>375000</v>
      </c>
      <c r="FO291" s="25">
        <v>375000</v>
      </c>
      <c r="FP291" s="25">
        <v>375000</v>
      </c>
      <c r="FQ291" s="75">
        <v>375000</v>
      </c>
      <c r="FR291" s="28">
        <f t="shared" si="3969"/>
        <v>375000</v>
      </c>
      <c r="FS291" s="51">
        <v>0</v>
      </c>
      <c r="FT291" s="25">
        <v>0</v>
      </c>
      <c r="FU291" s="25">
        <v>0</v>
      </c>
      <c r="FV291" s="25">
        <v>0</v>
      </c>
      <c r="FW291" s="25">
        <v>0</v>
      </c>
      <c r="FX291" s="25">
        <v>0</v>
      </c>
      <c r="FY291" s="25">
        <v>0</v>
      </c>
      <c r="FZ291" s="25">
        <v>0</v>
      </c>
      <c r="GA291" s="25">
        <v>0</v>
      </c>
      <c r="GB291" s="25">
        <v>0</v>
      </c>
      <c r="GC291" s="25">
        <v>0</v>
      </c>
      <c r="GD291" s="25">
        <v>0</v>
      </c>
      <c r="GE291" s="25">
        <v>0</v>
      </c>
      <c r="GF291" s="25">
        <v>0</v>
      </c>
      <c r="GG291" s="25">
        <v>0</v>
      </c>
      <c r="GH291" s="25">
        <v>0</v>
      </c>
      <c r="GI291" s="25">
        <v>0</v>
      </c>
      <c r="GJ291" s="25">
        <v>0</v>
      </c>
      <c r="GK291" s="25">
        <v>0</v>
      </c>
      <c r="GL291" s="25">
        <v>0</v>
      </c>
      <c r="GM291" s="25">
        <v>0</v>
      </c>
      <c r="GN291" s="25">
        <v>0</v>
      </c>
      <c r="GO291" s="25">
        <v>0</v>
      </c>
      <c r="GP291" s="25">
        <v>0</v>
      </c>
      <c r="GQ291" s="25">
        <v>0</v>
      </c>
      <c r="GR291" s="25">
        <v>0</v>
      </c>
      <c r="GS291" s="25">
        <v>0</v>
      </c>
      <c r="GT291" s="25">
        <v>0</v>
      </c>
      <c r="GU291" s="25">
        <v>0</v>
      </c>
      <c r="GV291" s="25">
        <v>0</v>
      </c>
      <c r="GW291" s="25">
        <v>0</v>
      </c>
      <c r="GX291" s="25">
        <v>64353</v>
      </c>
      <c r="GY291" s="25">
        <v>199057</v>
      </c>
      <c r="GZ291" s="25">
        <v>342720</v>
      </c>
      <c r="HA291" s="25">
        <v>77251</v>
      </c>
      <c r="HB291" s="25">
        <v>174829</v>
      </c>
      <c r="HC291" s="25">
        <v>213317</v>
      </c>
      <c r="HD291" s="25">
        <v>168430</v>
      </c>
      <c r="HE291" s="25">
        <v>121802</v>
      </c>
      <c r="HF291" s="25">
        <v>225875</v>
      </c>
      <c r="HG291" s="75">
        <v>100563</v>
      </c>
      <c r="HH291" s="75">
        <v>84327</v>
      </c>
      <c r="HI291" s="75">
        <v>203220</v>
      </c>
      <c r="HJ291" s="75">
        <v>94686</v>
      </c>
      <c r="HK291" s="75">
        <v>159216</v>
      </c>
      <c r="HL291" s="75">
        <v>124831</v>
      </c>
      <c r="HM291" s="75">
        <v>12975</v>
      </c>
      <c r="HN291" s="75">
        <v>86380</v>
      </c>
      <c r="HO291" s="75">
        <v>185065.43999999994</v>
      </c>
      <c r="HP291" s="75">
        <v>242834</v>
      </c>
      <c r="HQ291" s="75">
        <v>217567</v>
      </c>
      <c r="HR291" s="75">
        <v>285115</v>
      </c>
      <c r="HS291" s="51">
        <f t="shared" ref="HS291" si="4452">+DR291+FS291</f>
        <v>0</v>
      </c>
      <c r="HT291" s="51">
        <f t="shared" ref="HT291" si="4453">+DS291+FT291</f>
        <v>0</v>
      </c>
      <c r="HU291" s="51">
        <f t="shared" ref="HU291" si="4454">+DT291+FU291</f>
        <v>0</v>
      </c>
      <c r="HV291" s="51">
        <f t="shared" ref="HV291" si="4455">+DU291+FV291</f>
        <v>0</v>
      </c>
      <c r="HW291" s="51">
        <f t="shared" ref="HW291" si="4456">+DV291+FW291</f>
        <v>0</v>
      </c>
      <c r="HX291" s="51">
        <f t="shared" ref="HX291" si="4457">+DW291+FX291</f>
        <v>0</v>
      </c>
      <c r="HY291" s="51">
        <f t="shared" ref="HY291" si="4458">+DX291+FY291</f>
        <v>0</v>
      </c>
      <c r="HZ291" s="51">
        <f t="shared" ref="HZ291" si="4459">+DY291+FZ291</f>
        <v>0</v>
      </c>
      <c r="IA291" s="51">
        <f t="shared" ref="IA291" si="4460">+DZ291+GA291</f>
        <v>0</v>
      </c>
      <c r="IB291" s="51">
        <f t="shared" ref="IB291" si="4461">+EA291+GB291</f>
        <v>0</v>
      </c>
      <c r="IC291" s="51">
        <f t="shared" ref="IC291" si="4462">+EB291+GC291</f>
        <v>0</v>
      </c>
      <c r="ID291" s="51">
        <f t="shared" ref="ID291" si="4463">+EC291+GD291</f>
        <v>0</v>
      </c>
      <c r="IE291" s="51">
        <f t="shared" ref="IE291" si="4464">+ED291+GE291</f>
        <v>0</v>
      </c>
      <c r="IF291" s="51">
        <f t="shared" ref="IF291" si="4465">+EE291+GF291</f>
        <v>0</v>
      </c>
      <c r="IG291" s="51">
        <f t="shared" ref="IG291" si="4466">+EF291+GG291</f>
        <v>0</v>
      </c>
      <c r="IH291" s="51">
        <f t="shared" ref="IH291" si="4467">+EG291+GH291</f>
        <v>0</v>
      </c>
      <c r="II291" s="51">
        <f t="shared" ref="II291" si="4468">+EH291+GI291</f>
        <v>0</v>
      </c>
      <c r="IJ291" s="51">
        <f t="shared" ref="IJ291" si="4469">+EI291+GJ291</f>
        <v>0</v>
      </c>
      <c r="IK291" s="51">
        <f t="shared" ref="IK291" si="4470">+EJ291+GK291</f>
        <v>0</v>
      </c>
      <c r="IL291" s="51">
        <f t="shared" ref="IL291" si="4471">+EK291+GL291</f>
        <v>0</v>
      </c>
      <c r="IM291" s="51">
        <f t="shared" ref="IM291" si="4472">+EL291+GM291</f>
        <v>0</v>
      </c>
      <c r="IN291" s="51">
        <f t="shared" ref="IN291" si="4473">+EM291+GN291</f>
        <v>0</v>
      </c>
      <c r="IO291" s="51">
        <f t="shared" ref="IO291" si="4474">+EN291+GO291</f>
        <v>0</v>
      </c>
      <c r="IP291" s="51">
        <f t="shared" ref="IP291" si="4475">+EO291+GP291</f>
        <v>0</v>
      </c>
      <c r="IQ291" s="51">
        <f t="shared" ref="IQ291" si="4476">+EP291+GQ291</f>
        <v>0</v>
      </c>
      <c r="IR291" s="51">
        <f t="shared" ref="IR291" si="4477">+EQ291+GR291</f>
        <v>0</v>
      </c>
      <c r="IS291" s="51">
        <f t="shared" ref="IS291" si="4478">+ER291+GS291</f>
        <v>0</v>
      </c>
      <c r="IT291" s="51">
        <f t="shared" ref="IT291" si="4479">+ES291+GT291</f>
        <v>0</v>
      </c>
      <c r="IU291" s="51">
        <f t="shared" ref="IU291" si="4480">+ET291+GU291</f>
        <v>0</v>
      </c>
      <c r="IV291" s="51">
        <f t="shared" ref="IV291" si="4481">+EU291+GV291</f>
        <v>0</v>
      </c>
      <c r="IW291" s="51">
        <f t="shared" ref="IW291" si="4482">+EV291+GW291</f>
        <v>0</v>
      </c>
      <c r="IX291" s="25">
        <f t="shared" ref="IX291" si="4483">+EW291+GX291</f>
        <v>64353</v>
      </c>
      <c r="IY291" s="25">
        <f t="shared" si="4315"/>
        <v>574057</v>
      </c>
      <c r="IZ291" s="25">
        <f t="shared" si="4316"/>
        <v>717720</v>
      </c>
      <c r="JA291" s="25">
        <f t="shared" si="4447"/>
        <v>452251</v>
      </c>
      <c r="JB291" s="25">
        <f t="shared" si="4410"/>
        <v>549829</v>
      </c>
      <c r="JC291" s="25">
        <f t="shared" si="4411"/>
        <v>588317</v>
      </c>
      <c r="JD291" s="25">
        <f t="shared" si="4243"/>
        <v>543430</v>
      </c>
      <c r="JE291" s="25">
        <f t="shared" si="4244"/>
        <v>496802</v>
      </c>
      <c r="JF291" s="25">
        <f t="shared" si="4448"/>
        <v>600875</v>
      </c>
      <c r="JG291" s="25">
        <f t="shared" si="4449"/>
        <v>475563</v>
      </c>
      <c r="JH291" s="25">
        <f t="shared" si="4440"/>
        <v>459327</v>
      </c>
      <c r="JI291" s="25">
        <f t="shared" si="4441"/>
        <v>578220</v>
      </c>
      <c r="JJ291" s="25">
        <f t="shared" si="3966"/>
        <v>469686</v>
      </c>
      <c r="JK291" s="25">
        <f t="shared" si="3967"/>
        <v>534216</v>
      </c>
      <c r="JL291" s="25">
        <f t="shared" si="4245"/>
        <v>499831</v>
      </c>
      <c r="JM291" s="25">
        <f t="shared" si="4246"/>
        <v>387975</v>
      </c>
      <c r="JN291" s="25">
        <f t="shared" si="4445"/>
        <v>461380</v>
      </c>
      <c r="JO291" s="25">
        <f t="shared" si="4446"/>
        <v>560065.43999999994</v>
      </c>
      <c r="JP291" s="25">
        <f t="shared" si="4442"/>
        <v>617834</v>
      </c>
      <c r="JQ291" s="25">
        <f t="shared" si="4443"/>
        <v>592567</v>
      </c>
      <c r="JR291" s="25">
        <f t="shared" si="4444"/>
        <v>660115</v>
      </c>
      <c r="JS291" s="28">
        <f t="shared" si="3970"/>
        <v>607645.36</v>
      </c>
      <c r="JT291" s="30">
        <f t="shared" si="3587"/>
        <v>0</v>
      </c>
      <c r="JU291" s="30">
        <f t="shared" si="3588"/>
        <v>0</v>
      </c>
      <c r="JV291" s="30">
        <f t="shared" si="3589"/>
        <v>0</v>
      </c>
      <c r="JW291" s="30">
        <f t="shared" si="3590"/>
        <v>0</v>
      </c>
      <c r="JX291" s="30">
        <f t="shared" si="3591"/>
        <v>0</v>
      </c>
      <c r="JY291" s="30">
        <f t="shared" si="3592"/>
        <v>0</v>
      </c>
      <c r="JZ291" s="30">
        <f t="shared" si="3593"/>
        <v>0</v>
      </c>
      <c r="KA291" s="30">
        <f t="shared" si="3594"/>
        <v>0</v>
      </c>
      <c r="KB291" s="30">
        <f t="shared" si="3595"/>
        <v>0</v>
      </c>
      <c r="KC291" s="30">
        <f t="shared" si="3596"/>
        <v>0</v>
      </c>
      <c r="KD291" s="30">
        <f t="shared" si="3597"/>
        <v>0</v>
      </c>
      <c r="KE291" s="30">
        <f t="shared" si="3598"/>
        <v>0</v>
      </c>
      <c r="KF291" s="30">
        <f t="shared" si="3599"/>
        <v>0</v>
      </c>
      <c r="KG291" s="30">
        <f t="shared" si="3600"/>
        <v>0</v>
      </c>
      <c r="KH291" s="30">
        <f t="shared" si="3601"/>
        <v>0</v>
      </c>
      <c r="KI291" s="30">
        <f t="shared" si="3602"/>
        <v>0</v>
      </c>
      <c r="KJ291" s="30">
        <f t="shared" si="3603"/>
        <v>0</v>
      </c>
      <c r="KK291" s="30">
        <f t="shared" si="3604"/>
        <v>0</v>
      </c>
      <c r="KL291" s="30">
        <f t="shared" si="3605"/>
        <v>0</v>
      </c>
      <c r="KM291" s="30">
        <f t="shared" si="3606"/>
        <v>0</v>
      </c>
      <c r="KN291" s="30">
        <f t="shared" si="3607"/>
        <v>0</v>
      </c>
      <c r="KO291" s="30">
        <f t="shared" si="3608"/>
        <v>0</v>
      </c>
      <c r="KP291" s="30">
        <f t="shared" si="3609"/>
        <v>0</v>
      </c>
      <c r="KQ291" s="30">
        <f t="shared" si="3610"/>
        <v>0</v>
      </c>
      <c r="KR291" s="30">
        <f t="shared" si="3611"/>
        <v>0</v>
      </c>
      <c r="KS291" s="30">
        <f t="shared" si="3612"/>
        <v>0</v>
      </c>
      <c r="KT291" s="30">
        <f t="shared" si="3613"/>
        <v>0</v>
      </c>
      <c r="KU291" s="30">
        <f t="shared" si="3614"/>
        <v>0</v>
      </c>
      <c r="KV291" s="30">
        <f t="shared" si="3615"/>
        <v>0</v>
      </c>
      <c r="KW291" s="30">
        <f t="shared" si="3616"/>
        <v>0</v>
      </c>
      <c r="KX291" s="30">
        <f t="shared" si="3617"/>
        <v>0</v>
      </c>
      <c r="KY291" s="30">
        <f t="shared" si="3618"/>
        <v>13.668861512319456</v>
      </c>
      <c r="KZ291" s="30">
        <f t="shared" si="3619"/>
        <v>121.9322429906542</v>
      </c>
      <c r="LA291" s="30">
        <f t="shared" si="3620"/>
        <v>152.44689889549701</v>
      </c>
      <c r="LB291" s="30">
        <f t="shared" si="3620"/>
        <v>96.060110450297373</v>
      </c>
      <c r="LC291" s="30">
        <f t="shared" si="3620"/>
        <v>116.78610875106202</v>
      </c>
      <c r="LD291" s="30">
        <f t="shared" si="3620"/>
        <v>124.96112999150382</v>
      </c>
      <c r="LE291" s="30">
        <f t="shared" si="3749"/>
        <v>115.42693288020391</v>
      </c>
      <c r="LF291" s="30">
        <f t="shared" si="3749"/>
        <v>105.52293967714529</v>
      </c>
      <c r="LG291" s="30">
        <f t="shared" si="3749"/>
        <v>127.62850467289719</v>
      </c>
      <c r="LH291" s="30">
        <f t="shared" si="3749"/>
        <v>101.01168224299066</v>
      </c>
      <c r="LI291" s="30">
        <f t="shared" si="3749"/>
        <v>97.563084112149539</v>
      </c>
      <c r="LJ291" s="30">
        <f t="shared" si="3940"/>
        <v>122.81648258283772</v>
      </c>
      <c r="LK291" s="30">
        <f t="shared" si="3940"/>
        <v>99.76338147833475</v>
      </c>
      <c r="LL291" s="30">
        <f t="shared" si="3940"/>
        <v>113.46983857264232</v>
      </c>
      <c r="LM291" s="30">
        <f t="shared" si="3940"/>
        <v>106.16631265930332</v>
      </c>
      <c r="LN291" s="30">
        <f t="shared" si="3940"/>
        <v>82.407604078164823</v>
      </c>
      <c r="LO291" s="30">
        <f t="shared" si="3940"/>
        <v>97.999150382327954</v>
      </c>
      <c r="LP291" s="30">
        <f t="shared" si="3940"/>
        <v>118.96037383177568</v>
      </c>
      <c r="LQ291" s="30">
        <f t="shared" si="3940"/>
        <v>131.23067119796093</v>
      </c>
      <c r="LR291" s="30">
        <f t="shared" si="3941"/>
        <v>125.86384876805438</v>
      </c>
      <c r="LS291" s="30">
        <f t="shared" si="3941"/>
        <v>140.21134239592183</v>
      </c>
      <c r="LT291" s="69">
        <f t="shared" si="3971"/>
        <v>129.06655904842822</v>
      </c>
      <c r="LU291" s="40">
        <f t="shared" si="3972"/>
        <v>79.65165675446049</v>
      </c>
      <c r="LV291" s="40">
        <f t="shared" si="3973"/>
        <v>60.559685641461343</v>
      </c>
    </row>
    <row r="292" spans="1:334" x14ac:dyDescent="0.25">
      <c r="A292" s="21">
        <f t="shared" si="3974"/>
        <v>291</v>
      </c>
      <c r="B292" s="22" t="s">
        <v>150</v>
      </c>
      <c r="C292" s="21" t="s">
        <v>692</v>
      </c>
      <c r="D292" s="22" t="s">
        <v>7</v>
      </c>
      <c r="E292" s="23" t="s">
        <v>1280</v>
      </c>
      <c r="F292" s="21" t="s">
        <v>1280</v>
      </c>
      <c r="G292" s="32" t="s">
        <v>230</v>
      </c>
      <c r="H292" s="31" t="s">
        <v>290</v>
      </c>
      <c r="I292" s="21" t="s">
        <v>196</v>
      </c>
      <c r="J292" s="94">
        <v>41297</v>
      </c>
      <c r="K292" s="94"/>
      <c r="L292" s="21" t="s">
        <v>275</v>
      </c>
      <c r="M292" s="51">
        <v>344</v>
      </c>
      <c r="N292" s="51">
        <v>574</v>
      </c>
      <c r="O292" s="26">
        <v>0.02</v>
      </c>
      <c r="P292" s="52">
        <v>439370</v>
      </c>
      <c r="Q292" s="52">
        <v>639181.62</v>
      </c>
      <c r="R292" s="52">
        <v>755073.88</v>
      </c>
      <c r="S292" s="52">
        <v>858250.24999999988</v>
      </c>
      <c r="T292" s="51">
        <v>738803.16</v>
      </c>
      <c r="U292" s="51">
        <v>1047405.3900000005</v>
      </c>
      <c r="V292" s="51">
        <v>566531.5</v>
      </c>
      <c r="W292" s="51">
        <v>478470.6999999999</v>
      </c>
      <c r="X292" s="51">
        <v>392843.70000000019</v>
      </c>
      <c r="Y292" s="51">
        <v>443661</v>
      </c>
      <c r="Z292" s="51">
        <v>823035.3899999999</v>
      </c>
      <c r="AA292" s="51">
        <v>1286551.05</v>
      </c>
      <c r="AB292" s="51">
        <v>1001956.1199999998</v>
      </c>
      <c r="AC292" s="51">
        <v>841410.60999999987</v>
      </c>
      <c r="AD292" s="51">
        <v>868901</v>
      </c>
      <c r="AE292" s="51">
        <v>1735495.64</v>
      </c>
      <c r="AF292" s="51">
        <v>1274905</v>
      </c>
      <c r="AG292" s="51">
        <v>764190</v>
      </c>
      <c r="AH292" s="51">
        <v>1095569.6599999999</v>
      </c>
      <c r="AI292" s="51">
        <v>1016525</v>
      </c>
      <c r="AJ292" s="51">
        <v>841255</v>
      </c>
      <c r="AK292" s="51">
        <v>1099572</v>
      </c>
      <c r="AL292" s="51">
        <v>582062.32999999996</v>
      </c>
      <c r="AM292" s="51">
        <v>588134.04</v>
      </c>
      <c r="AN292" s="51">
        <v>739377</v>
      </c>
      <c r="AO292" s="51">
        <v>1005407.83</v>
      </c>
      <c r="AP292" s="51">
        <v>766176.23</v>
      </c>
      <c r="AQ292" s="51">
        <v>642630</v>
      </c>
      <c r="AR292" s="51">
        <v>900369</v>
      </c>
      <c r="AS292" s="51">
        <v>443564.76</v>
      </c>
      <c r="AT292" s="51">
        <v>851956.01</v>
      </c>
      <c r="AU292" s="25">
        <v>1204105.3222698809</v>
      </c>
      <c r="AV292" s="25">
        <v>604636</v>
      </c>
      <c r="AW292" s="25">
        <v>614359</v>
      </c>
      <c r="AX292" s="25">
        <v>790333.71</v>
      </c>
      <c r="AY292" s="25">
        <v>744362.86960741074</v>
      </c>
      <c r="AZ292" s="25">
        <v>564499.28</v>
      </c>
      <c r="BA292" s="25">
        <v>204462.64</v>
      </c>
      <c r="BB292" s="25">
        <v>0</v>
      </c>
      <c r="BC292" s="25">
        <v>0</v>
      </c>
      <c r="BD292" s="75">
        <v>0</v>
      </c>
      <c r="BE292" s="75">
        <v>1099157</v>
      </c>
      <c r="BF292" s="75">
        <v>0</v>
      </c>
      <c r="BG292" s="75">
        <v>0</v>
      </c>
      <c r="BH292" s="75">
        <v>0</v>
      </c>
      <c r="BI292" s="75">
        <v>0</v>
      </c>
      <c r="BJ292" s="75">
        <v>0</v>
      </c>
      <c r="BK292" s="75">
        <v>0</v>
      </c>
      <c r="BL292" s="75">
        <v>0</v>
      </c>
      <c r="BM292" s="75">
        <v>0</v>
      </c>
      <c r="BN292" s="75">
        <v>0</v>
      </c>
      <c r="BO292" s="75">
        <v>0</v>
      </c>
      <c r="BP292" s="28">
        <f t="shared" si="3968"/>
        <v>0</v>
      </c>
      <c r="BQ292" s="29">
        <f t="shared" si="3687"/>
        <v>1277.2383720930231</v>
      </c>
      <c r="BR292" s="29">
        <f t="shared" si="3688"/>
        <v>1858.0861046511627</v>
      </c>
      <c r="BS292" s="29">
        <f t="shared" si="3689"/>
        <v>2194.9822093023254</v>
      </c>
      <c r="BT292" s="29">
        <f t="shared" si="3690"/>
        <v>2494.9135174418602</v>
      </c>
      <c r="BU292" s="29">
        <f t="shared" si="3691"/>
        <v>2147.683604651163</v>
      </c>
      <c r="BV292" s="29">
        <f t="shared" si="3692"/>
        <v>3044.7831104651177</v>
      </c>
      <c r="BW292" s="29">
        <f t="shared" si="3693"/>
        <v>1646.8938953488373</v>
      </c>
      <c r="BX292" s="29">
        <f t="shared" si="3694"/>
        <v>1390.9031976744184</v>
      </c>
      <c r="BY292" s="29">
        <f t="shared" si="3695"/>
        <v>1141.9875000000006</v>
      </c>
      <c r="BZ292" s="29">
        <f t="shared" si="3696"/>
        <v>1289.7122093023256</v>
      </c>
      <c r="CA292" s="29">
        <f t="shared" si="3697"/>
        <v>2392.5447383720925</v>
      </c>
      <c r="CB292" s="29">
        <f t="shared" si="3698"/>
        <v>3739.9739825581396</v>
      </c>
      <c r="CC292" s="29">
        <f t="shared" si="3699"/>
        <v>2912.6631395348832</v>
      </c>
      <c r="CD292" s="29">
        <f t="shared" si="3700"/>
        <v>2445.9610755813951</v>
      </c>
      <c r="CE292" s="29">
        <f t="shared" si="3701"/>
        <v>2525.875</v>
      </c>
      <c r="CF292" s="29">
        <f t="shared" si="3702"/>
        <v>5045.045465116279</v>
      </c>
      <c r="CG292" s="29">
        <f t="shared" si="3703"/>
        <v>3706.1191860465115</v>
      </c>
      <c r="CH292" s="29">
        <f t="shared" si="3704"/>
        <v>2221.4825581395348</v>
      </c>
      <c r="CI292" s="29">
        <f t="shared" si="3705"/>
        <v>3184.7955232558138</v>
      </c>
      <c r="CJ292" s="29">
        <f t="shared" si="3706"/>
        <v>2955.0145348837209</v>
      </c>
      <c r="CK292" s="29">
        <f t="shared" si="3707"/>
        <v>2445.5087209302324</v>
      </c>
      <c r="CL292" s="29">
        <f t="shared" si="3708"/>
        <v>3196.4302325581393</v>
      </c>
      <c r="CM292" s="29">
        <f t="shared" si="3709"/>
        <v>1692.041656976744</v>
      </c>
      <c r="CN292" s="29">
        <f t="shared" si="3710"/>
        <v>1709.6919767441861</v>
      </c>
      <c r="CO292" s="29">
        <f t="shared" si="3711"/>
        <v>2149.3517441860463</v>
      </c>
      <c r="CP292" s="29">
        <f t="shared" si="3712"/>
        <v>2922.6971802325579</v>
      </c>
      <c r="CQ292" s="29">
        <f t="shared" si="3713"/>
        <v>2227.2564825581394</v>
      </c>
      <c r="CR292" s="29">
        <f t="shared" si="3939"/>
        <v>1868.1104651162791</v>
      </c>
      <c r="CS292" s="29">
        <f t="shared" si="3939"/>
        <v>2617.3517441860463</v>
      </c>
      <c r="CT292" s="29">
        <f t="shared" si="3939"/>
        <v>1289.4324418604651</v>
      </c>
      <c r="CU292" s="29">
        <f t="shared" si="3939"/>
        <v>2476.6163081395348</v>
      </c>
      <c r="CV292" s="29">
        <f t="shared" si="3939"/>
        <v>3500.3061693891887</v>
      </c>
      <c r="CW292" s="29">
        <f t="shared" si="3939"/>
        <v>1757.6627906976744</v>
      </c>
      <c r="CX292" s="29">
        <f t="shared" si="3938"/>
        <v>1785.9273255813953</v>
      </c>
      <c r="CY292" s="29">
        <f t="shared" si="3938"/>
        <v>2297.4817151162788</v>
      </c>
      <c r="CZ292" s="29">
        <f t="shared" si="3938"/>
        <v>2163.8455511843335</v>
      </c>
      <c r="DA292" s="29">
        <f t="shared" si="3938"/>
        <v>1640.9862790697675</v>
      </c>
      <c r="DB292" s="29">
        <f t="shared" si="3938"/>
        <v>594.36813953488377</v>
      </c>
      <c r="DC292" s="29">
        <f t="shared" ref="CX292:DD326" si="4484">+BB292/$M292</f>
        <v>0</v>
      </c>
      <c r="DD292" s="29">
        <f t="shared" si="4484"/>
        <v>0</v>
      </c>
      <c r="DE292" s="29">
        <f t="shared" si="3714"/>
        <v>0</v>
      </c>
      <c r="DF292" s="29">
        <f t="shared" si="3715"/>
        <v>3195.2238372093025</v>
      </c>
      <c r="DG292" s="29">
        <f t="shared" si="3716"/>
        <v>0</v>
      </c>
      <c r="DH292" s="29">
        <f t="shared" si="3717"/>
        <v>0</v>
      </c>
      <c r="DI292" s="29">
        <f t="shared" si="3718"/>
        <v>0</v>
      </c>
      <c r="DJ292" s="29">
        <f t="shared" si="3719"/>
        <v>0</v>
      </c>
      <c r="DK292" s="29">
        <f t="shared" si="3719"/>
        <v>0</v>
      </c>
      <c r="DL292" s="29">
        <f t="shared" si="3719"/>
        <v>0</v>
      </c>
      <c r="DM292" s="29">
        <f t="shared" si="3719"/>
        <v>0</v>
      </c>
      <c r="DN292" s="29">
        <f t="shared" si="3864"/>
        <v>0</v>
      </c>
      <c r="DO292" s="29">
        <f t="shared" si="3864"/>
        <v>0</v>
      </c>
      <c r="DP292" s="29">
        <f t="shared" si="3864"/>
        <v>0</v>
      </c>
      <c r="DQ292" s="105">
        <f t="shared" si="3720"/>
        <v>0</v>
      </c>
      <c r="DR292" s="51">
        <v>382050</v>
      </c>
      <c r="DS292" s="51">
        <v>106190</v>
      </c>
      <c r="DT292" s="51">
        <v>106190</v>
      </c>
      <c r="DU292" s="51">
        <v>106190</v>
      </c>
      <c r="DV292" s="51">
        <v>106190</v>
      </c>
      <c r="DW292" s="51">
        <v>106190</v>
      </c>
      <c r="DX292" s="51">
        <v>106190</v>
      </c>
      <c r="DY292" s="51">
        <v>106190</v>
      </c>
      <c r="DZ292" s="51">
        <v>106190</v>
      </c>
      <c r="EA292" s="51">
        <v>109251</v>
      </c>
      <c r="EB292" s="51">
        <v>117670</v>
      </c>
      <c r="EC292" s="51">
        <v>117670</v>
      </c>
      <c r="ED292" s="51">
        <v>117670</v>
      </c>
      <c r="EE292" s="51">
        <v>117670</v>
      </c>
      <c r="EF292" s="51">
        <v>117670</v>
      </c>
      <c r="EG292" s="51">
        <v>117670</v>
      </c>
      <c r="EH292" s="51">
        <v>117670</v>
      </c>
      <c r="EI292" s="51">
        <v>117670</v>
      </c>
      <c r="EJ292" s="51">
        <v>117670</v>
      </c>
      <c r="EK292" s="51">
        <v>117670</v>
      </c>
      <c r="EL292" s="51">
        <v>117670</v>
      </c>
      <c r="EM292" s="51">
        <v>121497</v>
      </c>
      <c r="EN292" s="51">
        <v>132020</v>
      </c>
      <c r="EO292" s="51">
        <v>132020</v>
      </c>
      <c r="EP292" s="51">
        <v>132020</v>
      </c>
      <c r="EQ292" s="51">
        <v>132020</v>
      </c>
      <c r="ER292" s="51">
        <v>132020</v>
      </c>
      <c r="ES292" s="25">
        <v>132020</v>
      </c>
      <c r="ET292" s="25">
        <v>132020</v>
      </c>
      <c r="EU292" s="25">
        <v>132020</v>
      </c>
      <c r="EV292" s="25">
        <v>132020</v>
      </c>
      <c r="EW292" s="25">
        <v>132020</v>
      </c>
      <c r="EX292" s="25">
        <v>132020</v>
      </c>
      <c r="EY292" s="25">
        <v>137301</v>
      </c>
      <c r="EZ292" s="25">
        <v>151823</v>
      </c>
      <c r="FA292" s="25">
        <v>151823</v>
      </c>
      <c r="FB292" s="25">
        <v>151823</v>
      </c>
      <c r="FC292" s="25">
        <v>151823</v>
      </c>
      <c r="FD292" s="25">
        <v>0</v>
      </c>
      <c r="FE292" s="25">
        <v>0</v>
      </c>
      <c r="FF292" s="25">
        <v>0</v>
      </c>
      <c r="FG292" s="25">
        <v>0</v>
      </c>
      <c r="FH292" s="25">
        <v>0</v>
      </c>
      <c r="FI292" s="25">
        <v>0</v>
      </c>
      <c r="FJ292" s="25">
        <v>0</v>
      </c>
      <c r="FK292" s="25">
        <v>0</v>
      </c>
      <c r="FL292" s="25">
        <v>0</v>
      </c>
      <c r="FM292" s="25">
        <v>0</v>
      </c>
      <c r="FN292" s="25">
        <v>0</v>
      </c>
      <c r="FO292" s="25">
        <v>0</v>
      </c>
      <c r="FP292" s="25">
        <v>0</v>
      </c>
      <c r="FQ292" s="75">
        <v>0</v>
      </c>
      <c r="FR292" s="28">
        <f t="shared" si="3969"/>
        <v>0</v>
      </c>
      <c r="FS292" s="51">
        <v>0</v>
      </c>
      <c r="FT292" s="51">
        <v>0</v>
      </c>
      <c r="FU292" s="51">
        <v>0</v>
      </c>
      <c r="FV292" s="51">
        <v>0</v>
      </c>
      <c r="FW292" s="51">
        <v>0</v>
      </c>
      <c r="FX292" s="51">
        <v>0</v>
      </c>
      <c r="FY292" s="51">
        <v>0</v>
      </c>
      <c r="FZ292" s="51">
        <v>0</v>
      </c>
      <c r="GA292" s="51">
        <v>0</v>
      </c>
      <c r="GB292" s="51">
        <v>0</v>
      </c>
      <c r="GC292" s="51">
        <v>0</v>
      </c>
      <c r="GD292" s="51">
        <v>0</v>
      </c>
      <c r="GE292" s="51">
        <v>0</v>
      </c>
      <c r="GF292" s="51">
        <v>0</v>
      </c>
      <c r="GG292" s="51">
        <v>0</v>
      </c>
      <c r="GH292" s="51">
        <v>0</v>
      </c>
      <c r="GI292" s="51">
        <v>0</v>
      </c>
      <c r="GJ292" s="51">
        <v>0</v>
      </c>
      <c r="GK292" s="51">
        <v>0</v>
      </c>
      <c r="GL292" s="51">
        <v>0</v>
      </c>
      <c r="GM292" s="51">
        <v>0</v>
      </c>
      <c r="GN292" s="51">
        <v>0</v>
      </c>
      <c r="GO292" s="51">
        <v>0</v>
      </c>
      <c r="GP292" s="51">
        <v>0</v>
      </c>
      <c r="GQ292" s="25">
        <v>0</v>
      </c>
      <c r="GR292" s="25">
        <v>0</v>
      </c>
      <c r="GS292" s="25">
        <v>0</v>
      </c>
      <c r="GT292" s="25">
        <v>0</v>
      </c>
      <c r="GU292" s="25">
        <v>0</v>
      </c>
      <c r="GV292" s="25">
        <v>0</v>
      </c>
      <c r="GW292" s="25">
        <v>0</v>
      </c>
      <c r="GX292" s="25">
        <v>0</v>
      </c>
      <c r="GY292" s="25">
        <v>0</v>
      </c>
      <c r="GZ292" s="25">
        <v>0</v>
      </c>
      <c r="HA292" s="25">
        <v>0</v>
      </c>
      <c r="HB292" s="25">
        <v>0</v>
      </c>
      <c r="HC292" s="75">
        <v>0</v>
      </c>
      <c r="HD292" s="75">
        <v>0</v>
      </c>
      <c r="HE292" s="75">
        <v>0</v>
      </c>
      <c r="HF292" s="75">
        <v>0</v>
      </c>
      <c r="HG292" s="75">
        <v>0</v>
      </c>
      <c r="HH292" s="75">
        <v>0</v>
      </c>
      <c r="HI292" s="75">
        <v>0</v>
      </c>
      <c r="HJ292" s="75">
        <v>0</v>
      </c>
      <c r="HK292" s="75">
        <v>0</v>
      </c>
      <c r="HL292" s="75">
        <v>0</v>
      </c>
      <c r="HM292" s="75">
        <v>0</v>
      </c>
      <c r="HN292" s="75">
        <v>0</v>
      </c>
      <c r="HO292" s="75">
        <v>0</v>
      </c>
      <c r="HP292" s="75">
        <v>0</v>
      </c>
      <c r="HQ292" s="75">
        <v>0</v>
      </c>
      <c r="HR292" s="75">
        <v>0</v>
      </c>
      <c r="HS292" s="51">
        <f t="shared" si="3723"/>
        <v>382050</v>
      </c>
      <c r="HT292" s="51">
        <f t="shared" si="3724"/>
        <v>106190</v>
      </c>
      <c r="HU292" s="51">
        <f t="shared" si="3725"/>
        <v>106190</v>
      </c>
      <c r="HV292" s="51">
        <f t="shared" si="3726"/>
        <v>106190</v>
      </c>
      <c r="HW292" s="51">
        <f t="shared" si="3727"/>
        <v>106190</v>
      </c>
      <c r="HX292" s="51">
        <f t="shared" si="3728"/>
        <v>106190</v>
      </c>
      <c r="HY292" s="51">
        <f t="shared" si="3729"/>
        <v>106190</v>
      </c>
      <c r="HZ292" s="51">
        <f t="shared" si="3730"/>
        <v>106190</v>
      </c>
      <c r="IA292" s="51">
        <f t="shared" si="3731"/>
        <v>106190</v>
      </c>
      <c r="IB292" s="51">
        <f t="shared" si="3732"/>
        <v>109251</v>
      </c>
      <c r="IC292" s="51">
        <f t="shared" si="3733"/>
        <v>117670</v>
      </c>
      <c r="ID292" s="51">
        <f t="shared" si="3734"/>
        <v>117670</v>
      </c>
      <c r="IE292" s="51">
        <f t="shared" si="3735"/>
        <v>117670</v>
      </c>
      <c r="IF292" s="51">
        <f t="shared" si="3736"/>
        <v>117670</v>
      </c>
      <c r="IG292" s="51">
        <f t="shared" si="3737"/>
        <v>117670</v>
      </c>
      <c r="IH292" s="51">
        <f t="shared" si="3738"/>
        <v>117670</v>
      </c>
      <c r="II292" s="51">
        <f t="shared" si="3739"/>
        <v>117670</v>
      </c>
      <c r="IJ292" s="51">
        <f t="shared" si="3740"/>
        <v>117670</v>
      </c>
      <c r="IK292" s="51">
        <f t="shared" si="3741"/>
        <v>117670</v>
      </c>
      <c r="IL292" s="51">
        <f t="shared" si="3742"/>
        <v>117670</v>
      </c>
      <c r="IM292" s="51">
        <f t="shared" si="3743"/>
        <v>117670</v>
      </c>
      <c r="IN292" s="51">
        <f t="shared" si="3744"/>
        <v>121497</v>
      </c>
      <c r="IO292" s="51">
        <f t="shared" si="3745"/>
        <v>132020</v>
      </c>
      <c r="IP292" s="51">
        <f t="shared" si="3746"/>
        <v>132020</v>
      </c>
      <c r="IQ292" s="51">
        <f t="shared" si="4450"/>
        <v>132020</v>
      </c>
      <c r="IR292" s="51">
        <f t="shared" si="4451"/>
        <v>132020</v>
      </c>
      <c r="IS292" s="51">
        <f t="shared" si="4436"/>
        <v>132020</v>
      </c>
      <c r="IT292" s="51">
        <f t="shared" si="4437"/>
        <v>132020</v>
      </c>
      <c r="IU292" s="51">
        <f t="shared" si="3721"/>
        <v>132020</v>
      </c>
      <c r="IV292" s="51">
        <f t="shared" si="3722"/>
        <v>132020</v>
      </c>
      <c r="IW292" s="51">
        <f t="shared" si="3976"/>
        <v>132020</v>
      </c>
      <c r="IX292" s="25">
        <f t="shared" si="3623"/>
        <v>132020</v>
      </c>
      <c r="IY292" s="25">
        <f t="shared" si="4315"/>
        <v>132020</v>
      </c>
      <c r="IZ292" s="25">
        <f t="shared" si="4316"/>
        <v>137301</v>
      </c>
      <c r="JA292" s="25">
        <f t="shared" si="4447"/>
        <v>151823</v>
      </c>
      <c r="JB292" s="25">
        <f t="shared" si="4410"/>
        <v>151823</v>
      </c>
      <c r="JC292" s="25">
        <f t="shared" si="4411"/>
        <v>151823</v>
      </c>
      <c r="JD292" s="25">
        <f t="shared" si="4243"/>
        <v>151823</v>
      </c>
      <c r="JE292" s="25">
        <f t="shared" si="4244"/>
        <v>0</v>
      </c>
      <c r="JF292" s="25">
        <f t="shared" si="4448"/>
        <v>0</v>
      </c>
      <c r="JG292" s="25">
        <f t="shared" si="4449"/>
        <v>0</v>
      </c>
      <c r="JH292" s="25">
        <f t="shared" si="4440"/>
        <v>0</v>
      </c>
      <c r="JI292" s="25">
        <f t="shared" si="4441"/>
        <v>0</v>
      </c>
      <c r="JJ292" s="25">
        <f t="shared" ref="JJ292:JJ328" si="4485">+FI292+HJ292</f>
        <v>0</v>
      </c>
      <c r="JK292" s="25">
        <f t="shared" ref="JK292:JK328" si="4486">+FJ292+HK292</f>
        <v>0</v>
      </c>
      <c r="JL292" s="25">
        <f t="shared" si="4245"/>
        <v>0</v>
      </c>
      <c r="JM292" s="25">
        <f t="shared" si="4246"/>
        <v>0</v>
      </c>
      <c r="JN292" s="25">
        <f t="shared" si="4445"/>
        <v>0</v>
      </c>
      <c r="JO292" s="25">
        <f t="shared" si="4446"/>
        <v>0</v>
      </c>
      <c r="JP292" s="25">
        <f t="shared" si="4442"/>
        <v>0</v>
      </c>
      <c r="JQ292" s="25">
        <f t="shared" si="4443"/>
        <v>0</v>
      </c>
      <c r="JR292" s="25">
        <f t="shared" si="4444"/>
        <v>0</v>
      </c>
      <c r="JS292" s="28">
        <f t="shared" si="3970"/>
        <v>0</v>
      </c>
      <c r="JT292" s="30">
        <f t="shared" si="3587"/>
        <v>665.59233449477347</v>
      </c>
      <c r="JU292" s="30">
        <f t="shared" si="3588"/>
        <v>185</v>
      </c>
      <c r="JV292" s="30">
        <f t="shared" si="3589"/>
        <v>185</v>
      </c>
      <c r="JW292" s="30">
        <f t="shared" si="3590"/>
        <v>185</v>
      </c>
      <c r="JX292" s="30">
        <f t="shared" si="3591"/>
        <v>185</v>
      </c>
      <c r="JY292" s="30">
        <f t="shared" si="3592"/>
        <v>185</v>
      </c>
      <c r="JZ292" s="30">
        <f t="shared" si="3593"/>
        <v>185</v>
      </c>
      <c r="KA292" s="30">
        <f t="shared" si="3594"/>
        <v>185</v>
      </c>
      <c r="KB292" s="30">
        <f t="shared" si="3595"/>
        <v>185</v>
      </c>
      <c r="KC292" s="30">
        <f t="shared" si="3596"/>
        <v>190.33275261324042</v>
      </c>
      <c r="KD292" s="30">
        <f t="shared" si="3597"/>
        <v>205</v>
      </c>
      <c r="KE292" s="30">
        <f t="shared" si="3598"/>
        <v>205</v>
      </c>
      <c r="KF292" s="30">
        <f t="shared" si="3599"/>
        <v>205</v>
      </c>
      <c r="KG292" s="30">
        <f t="shared" si="3600"/>
        <v>205</v>
      </c>
      <c r="KH292" s="30">
        <f t="shared" si="3601"/>
        <v>205</v>
      </c>
      <c r="KI292" s="30">
        <f t="shared" si="3602"/>
        <v>205</v>
      </c>
      <c r="KJ292" s="30">
        <f t="shared" si="3603"/>
        <v>205</v>
      </c>
      <c r="KK292" s="30">
        <f t="shared" si="3604"/>
        <v>205</v>
      </c>
      <c r="KL292" s="30">
        <f t="shared" si="3605"/>
        <v>205</v>
      </c>
      <c r="KM292" s="30">
        <f t="shared" si="3606"/>
        <v>205</v>
      </c>
      <c r="KN292" s="30">
        <f t="shared" si="3607"/>
        <v>205</v>
      </c>
      <c r="KO292" s="30">
        <f t="shared" si="3608"/>
        <v>211.66724738675958</v>
      </c>
      <c r="KP292" s="30">
        <f t="shared" si="3609"/>
        <v>230</v>
      </c>
      <c r="KQ292" s="30">
        <f t="shared" si="3610"/>
        <v>230</v>
      </c>
      <c r="KR292" s="30">
        <f t="shared" si="3611"/>
        <v>230</v>
      </c>
      <c r="KS292" s="30">
        <f t="shared" si="3612"/>
        <v>230</v>
      </c>
      <c r="KT292" s="30">
        <f t="shared" si="3613"/>
        <v>230</v>
      </c>
      <c r="KU292" s="30">
        <f t="shared" si="3614"/>
        <v>230</v>
      </c>
      <c r="KV292" s="30">
        <f t="shared" si="3615"/>
        <v>230</v>
      </c>
      <c r="KW292" s="30">
        <f t="shared" si="3616"/>
        <v>230</v>
      </c>
      <c r="KX292" s="30">
        <f t="shared" si="3617"/>
        <v>230</v>
      </c>
      <c r="KY292" s="30">
        <f t="shared" si="3618"/>
        <v>230</v>
      </c>
      <c r="KZ292" s="30">
        <f t="shared" si="3619"/>
        <v>230</v>
      </c>
      <c r="LA292" s="30">
        <f t="shared" si="3620"/>
        <v>239.20034843205576</v>
      </c>
      <c r="LB292" s="30">
        <f t="shared" si="3620"/>
        <v>264.5</v>
      </c>
      <c r="LC292" s="30">
        <f t="shared" si="3620"/>
        <v>264.5</v>
      </c>
      <c r="LD292" s="30">
        <f t="shared" si="3620"/>
        <v>264.5</v>
      </c>
      <c r="LE292" s="30">
        <f t="shared" si="3749"/>
        <v>264.5</v>
      </c>
      <c r="LF292" s="30">
        <f t="shared" si="3749"/>
        <v>0</v>
      </c>
      <c r="LG292" s="30">
        <f t="shared" si="3749"/>
        <v>0</v>
      </c>
      <c r="LH292" s="30">
        <f t="shared" si="3749"/>
        <v>0</v>
      </c>
      <c r="LI292" s="30">
        <f t="shared" si="3749"/>
        <v>0</v>
      </c>
      <c r="LJ292" s="30">
        <f t="shared" si="3940"/>
        <v>0</v>
      </c>
      <c r="LK292" s="30">
        <f t="shared" si="3940"/>
        <v>0</v>
      </c>
      <c r="LL292" s="30">
        <f t="shared" si="3940"/>
        <v>0</v>
      </c>
      <c r="LM292" s="30">
        <f t="shared" si="3940"/>
        <v>0</v>
      </c>
      <c r="LN292" s="30">
        <f t="shared" si="3940"/>
        <v>0</v>
      </c>
      <c r="LO292" s="30">
        <f t="shared" si="3940"/>
        <v>0</v>
      </c>
      <c r="LP292" s="30">
        <f t="shared" si="3940"/>
        <v>0</v>
      </c>
      <c r="LQ292" s="30">
        <f t="shared" si="3940"/>
        <v>0</v>
      </c>
      <c r="LR292" s="30">
        <f t="shared" si="3941"/>
        <v>0</v>
      </c>
      <c r="LS292" s="30">
        <f t="shared" si="3941"/>
        <v>0</v>
      </c>
      <c r="LT292" s="69">
        <f t="shared" si="3971"/>
        <v>0</v>
      </c>
      <c r="LU292" s="40">
        <f t="shared" si="3972"/>
        <v>0</v>
      </c>
      <c r="LV292" s="40">
        <f t="shared" si="3973"/>
        <v>0</v>
      </c>
    </row>
    <row r="293" spans="1:334" x14ac:dyDescent="0.25">
      <c r="A293" s="21">
        <f t="shared" si="3974"/>
        <v>292</v>
      </c>
      <c r="B293" s="22" t="s">
        <v>150</v>
      </c>
      <c r="C293" s="21" t="s">
        <v>692</v>
      </c>
      <c r="D293" s="22" t="s">
        <v>17</v>
      </c>
      <c r="E293" s="23" t="s">
        <v>1430</v>
      </c>
      <c r="F293" s="21" t="s">
        <v>1431</v>
      </c>
      <c r="G293" s="23" t="s">
        <v>1450</v>
      </c>
      <c r="H293" s="24" t="s">
        <v>1403</v>
      </c>
      <c r="I293" s="21" t="s">
        <v>196</v>
      </c>
      <c r="J293" s="94">
        <v>42777</v>
      </c>
      <c r="K293" s="94">
        <v>44361</v>
      </c>
      <c r="L293" s="21" t="s">
        <v>275</v>
      </c>
      <c r="M293" s="51">
        <v>344</v>
      </c>
      <c r="N293" s="51">
        <v>574</v>
      </c>
      <c r="O293" s="26">
        <v>0.2</v>
      </c>
      <c r="P293" s="52"/>
      <c r="Q293" s="52"/>
      <c r="R293" s="52"/>
      <c r="S293" s="52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25"/>
      <c r="AV293" s="25"/>
      <c r="AW293" s="25"/>
      <c r="AX293" s="25"/>
      <c r="AY293" s="25"/>
      <c r="AZ293" s="25"/>
      <c r="BA293" s="25"/>
      <c r="BB293" s="25"/>
      <c r="BC293" s="25"/>
      <c r="BD293" s="75"/>
      <c r="BE293" s="75"/>
      <c r="BF293" s="75"/>
      <c r="BG293" s="75"/>
      <c r="BH293" s="75"/>
      <c r="BI293" s="75"/>
      <c r="BJ293" s="75">
        <v>139870</v>
      </c>
      <c r="BK293" s="75">
        <v>361195</v>
      </c>
      <c r="BL293" s="75">
        <v>329820</v>
      </c>
      <c r="BM293" s="75">
        <v>311280</v>
      </c>
      <c r="BN293" s="75">
        <v>303685</v>
      </c>
      <c r="BO293" s="75">
        <v>408373</v>
      </c>
      <c r="BP293" s="28">
        <f t="shared" si="3968"/>
        <v>338289.5</v>
      </c>
      <c r="BQ293" s="29">
        <f t="shared" ref="BQ293" si="4487">+P293/$M293</f>
        <v>0</v>
      </c>
      <c r="BR293" s="29">
        <f t="shared" ref="BR293" si="4488">+Q293/$M293</f>
        <v>0</v>
      </c>
      <c r="BS293" s="29">
        <f t="shared" ref="BS293" si="4489">+R293/$M293</f>
        <v>0</v>
      </c>
      <c r="BT293" s="29">
        <f t="shared" ref="BT293" si="4490">+S293/$M293</f>
        <v>0</v>
      </c>
      <c r="BU293" s="29">
        <f t="shared" ref="BU293" si="4491">+T293/$M293</f>
        <v>0</v>
      </c>
      <c r="BV293" s="29">
        <f t="shared" ref="BV293" si="4492">+U293/$M293</f>
        <v>0</v>
      </c>
      <c r="BW293" s="29">
        <f t="shared" ref="BW293" si="4493">+V293/$M293</f>
        <v>0</v>
      </c>
      <c r="BX293" s="29">
        <f t="shared" ref="BX293" si="4494">+W293/$M293</f>
        <v>0</v>
      </c>
      <c r="BY293" s="29">
        <f t="shared" ref="BY293" si="4495">+X293/$M293</f>
        <v>0</v>
      </c>
      <c r="BZ293" s="29">
        <f t="shared" ref="BZ293" si="4496">+Y293/$M293</f>
        <v>0</v>
      </c>
      <c r="CA293" s="29">
        <f t="shared" ref="CA293" si="4497">+Z293/$M293</f>
        <v>0</v>
      </c>
      <c r="CB293" s="29">
        <f t="shared" ref="CB293" si="4498">+AA293/$M293</f>
        <v>0</v>
      </c>
      <c r="CC293" s="29">
        <f t="shared" ref="CC293" si="4499">+AB293/$M293</f>
        <v>0</v>
      </c>
      <c r="CD293" s="29">
        <f t="shared" ref="CD293" si="4500">+AC293/$M293</f>
        <v>0</v>
      </c>
      <c r="CE293" s="29">
        <f t="shared" ref="CE293" si="4501">+AD293/$M293</f>
        <v>0</v>
      </c>
      <c r="CF293" s="29">
        <f t="shared" ref="CF293" si="4502">+AE293/$M293</f>
        <v>0</v>
      </c>
      <c r="CG293" s="29">
        <f t="shared" ref="CG293" si="4503">+AF293/$M293</f>
        <v>0</v>
      </c>
      <c r="CH293" s="29">
        <f t="shared" ref="CH293" si="4504">+AG293/$M293</f>
        <v>0</v>
      </c>
      <c r="CI293" s="29">
        <f t="shared" ref="CI293" si="4505">+AH293/$M293</f>
        <v>0</v>
      </c>
      <c r="CJ293" s="29">
        <f t="shared" ref="CJ293" si="4506">+AI293/$M293</f>
        <v>0</v>
      </c>
      <c r="CK293" s="29">
        <f t="shared" ref="CK293" si="4507">+AJ293/$M293</f>
        <v>0</v>
      </c>
      <c r="CL293" s="29">
        <f t="shared" ref="CL293" si="4508">+AK293/$M293</f>
        <v>0</v>
      </c>
      <c r="CM293" s="29">
        <f t="shared" ref="CM293" si="4509">+AL293/$M293</f>
        <v>0</v>
      </c>
      <c r="CN293" s="29">
        <f t="shared" ref="CN293" si="4510">+AM293/$M293</f>
        <v>0</v>
      </c>
      <c r="CO293" s="29">
        <f t="shared" ref="CO293" si="4511">+AN293/$M293</f>
        <v>0</v>
      </c>
      <c r="CP293" s="29">
        <f t="shared" ref="CP293" si="4512">+AO293/$M293</f>
        <v>0</v>
      </c>
      <c r="CQ293" s="29">
        <f t="shared" ref="CQ293:DB293" si="4513">+AP293/$M293</f>
        <v>0</v>
      </c>
      <c r="CR293" s="29">
        <f t="shared" si="4513"/>
        <v>0</v>
      </c>
      <c r="CS293" s="29">
        <f t="shared" si="4513"/>
        <v>0</v>
      </c>
      <c r="CT293" s="29">
        <f t="shared" si="4513"/>
        <v>0</v>
      </c>
      <c r="CU293" s="29">
        <f t="shared" si="4513"/>
        <v>0</v>
      </c>
      <c r="CV293" s="29">
        <f t="shared" si="4513"/>
        <v>0</v>
      </c>
      <c r="CW293" s="29">
        <f t="shared" si="4513"/>
        <v>0</v>
      </c>
      <c r="CX293" s="29">
        <f t="shared" si="4513"/>
        <v>0</v>
      </c>
      <c r="CY293" s="29">
        <f t="shared" si="4513"/>
        <v>0</v>
      </c>
      <c r="CZ293" s="29">
        <f t="shared" si="4513"/>
        <v>0</v>
      </c>
      <c r="DA293" s="29">
        <f t="shared" si="4513"/>
        <v>0</v>
      </c>
      <c r="DB293" s="29">
        <f t="shared" si="4513"/>
        <v>0</v>
      </c>
      <c r="DC293" s="29">
        <f t="shared" ref="DC293" si="4514">+BB293/$M293</f>
        <v>0</v>
      </c>
      <c r="DD293" s="29">
        <f t="shared" ref="DD293" si="4515">+BC293/$M293</f>
        <v>0</v>
      </c>
      <c r="DE293" s="29">
        <f t="shared" ref="DE293" si="4516">+BD293/$M293</f>
        <v>0</v>
      </c>
      <c r="DF293" s="29">
        <f t="shared" ref="DF293" si="4517">+BE293/$M293</f>
        <v>0</v>
      </c>
      <c r="DG293" s="29">
        <f t="shared" ref="DG293" si="4518">+BF293/$M293</f>
        <v>0</v>
      </c>
      <c r="DH293" s="29">
        <f t="shared" ref="DH293" si="4519">+BG293/$M293</f>
        <v>0</v>
      </c>
      <c r="DI293" s="29">
        <f t="shared" ref="DI293" si="4520">+BH293/$M293</f>
        <v>0</v>
      </c>
      <c r="DJ293" s="29">
        <f t="shared" ref="DJ293" si="4521">+BI293/$M293</f>
        <v>0</v>
      </c>
      <c r="DK293" s="29">
        <f t="shared" ref="DK293:DP293" si="4522">+BJ293/$M293</f>
        <v>406.5988372093023</v>
      </c>
      <c r="DL293" s="29">
        <f t="shared" si="4522"/>
        <v>1049.9854651162791</v>
      </c>
      <c r="DM293" s="29">
        <f t="shared" si="4522"/>
        <v>958.77906976744191</v>
      </c>
      <c r="DN293" s="29">
        <f t="shared" si="4522"/>
        <v>904.88372093023258</v>
      </c>
      <c r="DO293" s="29">
        <f t="shared" si="4522"/>
        <v>882.80523255813955</v>
      </c>
      <c r="DP293" s="29">
        <f t="shared" si="4522"/>
        <v>1187.1308139534883</v>
      </c>
      <c r="DQ293" s="105">
        <f t="shared" ref="DQ293" si="4523">+BP293/M293</f>
        <v>983.39970930232562</v>
      </c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>
        <v>158125</v>
      </c>
      <c r="FM293" s="25">
        <v>158125</v>
      </c>
      <c r="FN293" s="25">
        <v>158125</v>
      </c>
      <c r="FO293" s="25">
        <v>158125</v>
      </c>
      <c r="FP293" s="25">
        <v>158125</v>
      </c>
      <c r="FQ293" s="75">
        <v>158125</v>
      </c>
      <c r="FR293" s="28">
        <f t="shared" si="3969"/>
        <v>158125</v>
      </c>
      <c r="FS293" s="51"/>
      <c r="FT293" s="51"/>
      <c r="FU293" s="51"/>
      <c r="FV293" s="51"/>
      <c r="FW293" s="51"/>
      <c r="FX293" s="51"/>
      <c r="FY293" s="51"/>
      <c r="FZ293" s="51"/>
      <c r="GA293" s="51"/>
      <c r="GB293" s="51"/>
      <c r="GC293" s="51"/>
      <c r="GD293" s="51"/>
      <c r="GE293" s="51"/>
      <c r="GF293" s="51"/>
      <c r="GG293" s="51"/>
      <c r="GH293" s="51"/>
      <c r="GI293" s="51"/>
      <c r="GJ293" s="51"/>
      <c r="GK293" s="51"/>
      <c r="GL293" s="51"/>
      <c r="GM293" s="51"/>
      <c r="GN293" s="51"/>
      <c r="GO293" s="51"/>
      <c r="GP293" s="51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75">
        <v>0</v>
      </c>
      <c r="HD293" s="75">
        <v>0</v>
      </c>
      <c r="HE293" s="75">
        <v>0</v>
      </c>
      <c r="HF293" s="75">
        <v>0</v>
      </c>
      <c r="HG293" s="75">
        <v>0</v>
      </c>
      <c r="HH293" s="75">
        <v>0</v>
      </c>
      <c r="HI293" s="75">
        <v>0</v>
      </c>
      <c r="HJ293" s="75">
        <v>0</v>
      </c>
      <c r="HK293" s="75">
        <v>0</v>
      </c>
      <c r="HL293" s="75">
        <v>0</v>
      </c>
      <c r="HM293" s="75">
        <v>0</v>
      </c>
      <c r="HN293" s="75">
        <v>0</v>
      </c>
      <c r="HO293" s="75">
        <v>0</v>
      </c>
      <c r="HP293" s="75">
        <v>0</v>
      </c>
      <c r="HQ293" s="75">
        <v>0</v>
      </c>
      <c r="HR293" s="75">
        <v>0</v>
      </c>
      <c r="HS293" s="51">
        <f t="shared" ref="HS293" si="4524">+DR293+FS293</f>
        <v>0</v>
      </c>
      <c r="HT293" s="51">
        <f t="shared" ref="HT293" si="4525">+DS293+FT293</f>
        <v>0</v>
      </c>
      <c r="HU293" s="51">
        <f t="shared" ref="HU293" si="4526">+DT293+FU293</f>
        <v>0</v>
      </c>
      <c r="HV293" s="51">
        <f t="shared" ref="HV293" si="4527">+DU293+FV293</f>
        <v>0</v>
      </c>
      <c r="HW293" s="51">
        <f t="shared" ref="HW293" si="4528">+DV293+FW293</f>
        <v>0</v>
      </c>
      <c r="HX293" s="51">
        <f t="shared" ref="HX293" si="4529">+DW293+FX293</f>
        <v>0</v>
      </c>
      <c r="HY293" s="51">
        <f t="shared" ref="HY293" si="4530">+DX293+FY293</f>
        <v>0</v>
      </c>
      <c r="HZ293" s="51">
        <f t="shared" ref="HZ293" si="4531">+DY293+FZ293</f>
        <v>0</v>
      </c>
      <c r="IA293" s="51">
        <f t="shared" ref="IA293" si="4532">+DZ293+GA293</f>
        <v>0</v>
      </c>
      <c r="IB293" s="51">
        <f t="shared" ref="IB293" si="4533">+EA293+GB293</f>
        <v>0</v>
      </c>
      <c r="IC293" s="51">
        <f t="shared" ref="IC293" si="4534">+EB293+GC293</f>
        <v>0</v>
      </c>
      <c r="ID293" s="51">
        <f t="shared" ref="ID293" si="4535">+EC293+GD293</f>
        <v>0</v>
      </c>
      <c r="IE293" s="51">
        <f t="shared" ref="IE293" si="4536">+ED293+GE293</f>
        <v>0</v>
      </c>
      <c r="IF293" s="51">
        <f t="shared" ref="IF293" si="4537">+EE293+GF293</f>
        <v>0</v>
      </c>
      <c r="IG293" s="51">
        <f t="shared" ref="IG293" si="4538">+EF293+GG293</f>
        <v>0</v>
      </c>
      <c r="IH293" s="51">
        <f t="shared" ref="IH293" si="4539">+EG293+GH293</f>
        <v>0</v>
      </c>
      <c r="II293" s="51">
        <f t="shared" ref="II293" si="4540">+EH293+GI293</f>
        <v>0</v>
      </c>
      <c r="IJ293" s="51">
        <f t="shared" ref="IJ293" si="4541">+EI293+GJ293</f>
        <v>0</v>
      </c>
      <c r="IK293" s="51">
        <f t="shared" ref="IK293" si="4542">+EJ293+GK293</f>
        <v>0</v>
      </c>
      <c r="IL293" s="51">
        <f t="shared" ref="IL293" si="4543">+EK293+GL293</f>
        <v>0</v>
      </c>
      <c r="IM293" s="51">
        <f t="shared" ref="IM293" si="4544">+EL293+GM293</f>
        <v>0</v>
      </c>
      <c r="IN293" s="51">
        <f t="shared" ref="IN293" si="4545">+EM293+GN293</f>
        <v>0</v>
      </c>
      <c r="IO293" s="51">
        <f t="shared" ref="IO293" si="4546">+EN293+GO293</f>
        <v>0</v>
      </c>
      <c r="IP293" s="51">
        <f t="shared" ref="IP293" si="4547">+EO293+GP293</f>
        <v>0</v>
      </c>
      <c r="IQ293" s="51">
        <f t="shared" ref="IQ293" si="4548">+EP293+GQ293</f>
        <v>0</v>
      </c>
      <c r="IR293" s="51">
        <f t="shared" ref="IR293" si="4549">+EQ293+GR293</f>
        <v>0</v>
      </c>
      <c r="IS293" s="51">
        <f t="shared" ref="IS293" si="4550">+ER293+GS293</f>
        <v>0</v>
      </c>
      <c r="IT293" s="51">
        <f t="shared" ref="IT293" si="4551">+ES293+GT293</f>
        <v>0</v>
      </c>
      <c r="IU293" s="51">
        <f t="shared" ref="IU293" si="4552">+ET293+GU293</f>
        <v>0</v>
      </c>
      <c r="IV293" s="51">
        <f t="shared" ref="IV293" si="4553">+EU293+GV293</f>
        <v>0</v>
      </c>
      <c r="IW293" s="51">
        <f t="shared" ref="IW293" si="4554">+EV293+GW293</f>
        <v>0</v>
      </c>
      <c r="IX293" s="25">
        <f t="shared" ref="IX293" si="4555">+EW293+GX293</f>
        <v>0</v>
      </c>
      <c r="IY293" s="25">
        <f t="shared" ref="IY293" si="4556">+EX293+GY293</f>
        <v>0</v>
      </c>
      <c r="IZ293" s="25">
        <f t="shared" ref="IZ293" si="4557">+EY293+GZ293</f>
        <v>0</v>
      </c>
      <c r="JA293" s="25">
        <f t="shared" ref="JA293" si="4558">+EZ293+HA293</f>
        <v>0</v>
      </c>
      <c r="JB293" s="25">
        <f t="shared" ref="JB293" si="4559">+FA293+HB293</f>
        <v>0</v>
      </c>
      <c r="JC293" s="25">
        <f t="shared" ref="JC293" si="4560">+FB293+HC293</f>
        <v>0</v>
      </c>
      <c r="JD293" s="25">
        <f t="shared" ref="JD293" si="4561">+FC293+HD293</f>
        <v>0</v>
      </c>
      <c r="JE293" s="25">
        <f t="shared" ref="JE293" si="4562">+FD293+HE293</f>
        <v>0</v>
      </c>
      <c r="JF293" s="25">
        <f t="shared" ref="JF293" si="4563">+FE293+HF293</f>
        <v>0</v>
      </c>
      <c r="JG293" s="25">
        <f t="shared" ref="JG293" si="4564">+FF293+HG293</f>
        <v>0</v>
      </c>
      <c r="JH293" s="25">
        <f t="shared" ref="JH293" si="4565">+FG293+HH293</f>
        <v>0</v>
      </c>
      <c r="JI293" s="25">
        <f t="shared" ref="JI293" si="4566">+FH293+HI293</f>
        <v>0</v>
      </c>
      <c r="JJ293" s="25">
        <f t="shared" ref="JJ293" si="4567">+FI293+HJ293</f>
        <v>0</v>
      </c>
      <c r="JK293" s="25">
        <f t="shared" ref="JK293" si="4568">+FJ293+HK293</f>
        <v>0</v>
      </c>
      <c r="JL293" s="25">
        <f t="shared" ref="JL293" si="4569">+FK293+HL293</f>
        <v>0</v>
      </c>
      <c r="JM293" s="25">
        <f>+FL293+HM293</f>
        <v>158125</v>
      </c>
      <c r="JN293" s="25">
        <f t="shared" si="4445"/>
        <v>158125</v>
      </c>
      <c r="JO293" s="25">
        <f t="shared" si="4446"/>
        <v>158125</v>
      </c>
      <c r="JP293" s="25">
        <f t="shared" si="4442"/>
        <v>158125</v>
      </c>
      <c r="JQ293" s="25">
        <f t="shared" si="4443"/>
        <v>158125</v>
      </c>
      <c r="JR293" s="25">
        <f t="shared" si="4444"/>
        <v>158125</v>
      </c>
      <c r="JS293" s="28">
        <f t="shared" si="3970"/>
        <v>158125</v>
      </c>
      <c r="JT293" s="30">
        <f t="shared" ref="JT293" si="4570">+HS293/$N293</f>
        <v>0</v>
      </c>
      <c r="JU293" s="30">
        <f t="shared" ref="JU293" si="4571">+HT293/$N293</f>
        <v>0</v>
      </c>
      <c r="JV293" s="30">
        <f t="shared" ref="JV293" si="4572">+HU293/$N293</f>
        <v>0</v>
      </c>
      <c r="JW293" s="30">
        <f t="shared" ref="JW293" si="4573">+HV293/$N293</f>
        <v>0</v>
      </c>
      <c r="JX293" s="30">
        <f t="shared" ref="JX293" si="4574">+HW293/$N293</f>
        <v>0</v>
      </c>
      <c r="JY293" s="30">
        <f t="shared" ref="JY293" si="4575">+HX293/$N293</f>
        <v>0</v>
      </c>
      <c r="JZ293" s="30">
        <f t="shared" ref="JZ293" si="4576">+HY293/$N293</f>
        <v>0</v>
      </c>
      <c r="KA293" s="30">
        <f t="shared" ref="KA293" si="4577">+HZ293/$N293</f>
        <v>0</v>
      </c>
      <c r="KB293" s="30">
        <f t="shared" ref="KB293" si="4578">+IA293/$N293</f>
        <v>0</v>
      </c>
      <c r="KC293" s="30">
        <f t="shared" ref="KC293" si="4579">+IB293/$N293</f>
        <v>0</v>
      </c>
      <c r="KD293" s="30">
        <f t="shared" ref="KD293" si="4580">+IC293/$N293</f>
        <v>0</v>
      </c>
      <c r="KE293" s="30">
        <f t="shared" ref="KE293" si="4581">+ID293/$N293</f>
        <v>0</v>
      </c>
      <c r="KF293" s="30">
        <f t="shared" ref="KF293" si="4582">+IE293/$N293</f>
        <v>0</v>
      </c>
      <c r="KG293" s="30">
        <f t="shared" ref="KG293" si="4583">+IF293/$N293</f>
        <v>0</v>
      </c>
      <c r="KH293" s="30">
        <f t="shared" ref="KH293" si="4584">+IG293/$N293</f>
        <v>0</v>
      </c>
      <c r="KI293" s="30">
        <f t="shared" ref="KI293" si="4585">+IH293/$N293</f>
        <v>0</v>
      </c>
      <c r="KJ293" s="30">
        <f t="shared" ref="KJ293" si="4586">+II293/$N293</f>
        <v>0</v>
      </c>
      <c r="KK293" s="30">
        <f t="shared" ref="KK293" si="4587">+IJ293/$N293</f>
        <v>0</v>
      </c>
      <c r="KL293" s="30">
        <f t="shared" ref="KL293" si="4588">+IK293/$N293</f>
        <v>0</v>
      </c>
      <c r="KM293" s="30">
        <f t="shared" ref="KM293" si="4589">+IL293/$N293</f>
        <v>0</v>
      </c>
      <c r="KN293" s="30">
        <f t="shared" ref="KN293" si="4590">+IM293/$N293</f>
        <v>0</v>
      </c>
      <c r="KO293" s="30">
        <f t="shared" ref="KO293" si="4591">+IN293/$N293</f>
        <v>0</v>
      </c>
      <c r="KP293" s="30">
        <f t="shared" ref="KP293" si="4592">+IO293/$N293</f>
        <v>0</v>
      </c>
      <c r="KQ293" s="30">
        <f t="shared" ref="KQ293" si="4593">+IP293/$N293</f>
        <v>0</v>
      </c>
      <c r="KR293" s="30">
        <f t="shared" ref="KR293" si="4594">+IQ293/$N293</f>
        <v>0</v>
      </c>
      <c r="KS293" s="30">
        <f t="shared" ref="KS293" si="4595">+IR293/$N293</f>
        <v>0</v>
      </c>
      <c r="KT293" s="30">
        <f t="shared" ref="KT293" si="4596">+IS293/$N293</f>
        <v>0</v>
      </c>
      <c r="KU293" s="30">
        <f t="shared" ref="KU293" si="4597">+IT293/$N293</f>
        <v>0</v>
      </c>
      <c r="KV293" s="30">
        <f t="shared" ref="KV293" si="4598">+IU293/$N293</f>
        <v>0</v>
      </c>
      <c r="KW293" s="30">
        <f t="shared" ref="KW293" si="4599">+IV293/$N293</f>
        <v>0</v>
      </c>
      <c r="KX293" s="30">
        <f t="shared" ref="KX293" si="4600">+IW293/$N293</f>
        <v>0</v>
      </c>
      <c r="KY293" s="30">
        <f t="shared" ref="KY293" si="4601">+IX293/$N293</f>
        <v>0</v>
      </c>
      <c r="KZ293" s="30">
        <f t="shared" ref="KZ293:LI293" si="4602">+IY293/$N293</f>
        <v>0</v>
      </c>
      <c r="LA293" s="30">
        <f t="shared" si="4602"/>
        <v>0</v>
      </c>
      <c r="LB293" s="30">
        <f t="shared" si="4602"/>
        <v>0</v>
      </c>
      <c r="LC293" s="30">
        <f t="shared" si="4602"/>
        <v>0</v>
      </c>
      <c r="LD293" s="30">
        <f t="shared" si="4602"/>
        <v>0</v>
      </c>
      <c r="LE293" s="30">
        <f t="shared" si="4602"/>
        <v>0</v>
      </c>
      <c r="LF293" s="30">
        <f t="shared" si="4602"/>
        <v>0</v>
      </c>
      <c r="LG293" s="30">
        <f t="shared" si="4602"/>
        <v>0</v>
      </c>
      <c r="LH293" s="30">
        <f t="shared" si="4602"/>
        <v>0</v>
      </c>
      <c r="LI293" s="30">
        <f t="shared" si="4602"/>
        <v>0</v>
      </c>
      <c r="LJ293" s="30">
        <f t="shared" ref="LJ293" si="4603">+JI293/$N293</f>
        <v>0</v>
      </c>
      <c r="LK293" s="30">
        <f t="shared" ref="LK293" si="4604">+JJ293/$N293</f>
        <v>0</v>
      </c>
      <c r="LL293" s="30">
        <f t="shared" ref="LL293" si="4605">+JK293/$N293</f>
        <v>0</v>
      </c>
      <c r="LM293" s="30">
        <f t="shared" ref="LM293" si="4606">+JL293/$N293</f>
        <v>0</v>
      </c>
      <c r="LN293" s="30">
        <f t="shared" ref="LN293:LS294" si="4607">+JM293/$N293</f>
        <v>275.47909407665503</v>
      </c>
      <c r="LO293" s="30">
        <f t="shared" si="4607"/>
        <v>275.47909407665503</v>
      </c>
      <c r="LP293" s="30">
        <f t="shared" si="4607"/>
        <v>275.47909407665503</v>
      </c>
      <c r="LQ293" s="30">
        <f t="shared" si="4607"/>
        <v>275.47909407665503</v>
      </c>
      <c r="LR293" s="30">
        <f t="shared" si="4607"/>
        <v>275.47909407665503</v>
      </c>
      <c r="LS293" s="30">
        <f t="shared" si="4607"/>
        <v>275.47909407665503</v>
      </c>
      <c r="LT293" s="69">
        <f t="shared" si="3971"/>
        <v>275.47909407665503</v>
      </c>
      <c r="LU293" s="40">
        <f t="shared" si="3972"/>
        <v>275.47909407665503</v>
      </c>
      <c r="LV293" s="40">
        <f t="shared" si="3973"/>
        <v>0</v>
      </c>
    </row>
    <row r="294" spans="1:334" x14ac:dyDescent="0.25">
      <c r="A294" s="21">
        <f t="shared" si="3974"/>
        <v>293</v>
      </c>
      <c r="B294" s="22" t="s">
        <v>150</v>
      </c>
      <c r="C294" s="21" t="s">
        <v>693</v>
      </c>
      <c r="D294" s="22" t="s">
        <v>7</v>
      </c>
      <c r="E294" s="23" t="s">
        <v>986</v>
      </c>
      <c r="F294" s="21" t="s">
        <v>1226</v>
      </c>
      <c r="G294" s="32" t="s">
        <v>465</v>
      </c>
      <c r="H294" s="31" t="s">
        <v>290</v>
      </c>
      <c r="I294" s="21" t="s">
        <v>196</v>
      </c>
      <c r="J294" s="94">
        <v>41297</v>
      </c>
      <c r="K294" s="94"/>
      <c r="L294" s="21" t="s">
        <v>275</v>
      </c>
      <c r="M294" s="51">
        <v>264</v>
      </c>
      <c r="N294" s="51">
        <v>441</v>
      </c>
      <c r="O294" s="26">
        <v>0.03</v>
      </c>
      <c r="P294" s="52">
        <v>865470</v>
      </c>
      <c r="Q294" s="52">
        <v>1843838.7</v>
      </c>
      <c r="R294" s="52">
        <v>1460015.24</v>
      </c>
      <c r="S294" s="52">
        <v>1230903.01</v>
      </c>
      <c r="T294" s="51">
        <v>1715550.6499999997</v>
      </c>
      <c r="U294" s="51">
        <v>1366456.5099999995</v>
      </c>
      <c r="V294" s="51">
        <v>1974715.8199999998</v>
      </c>
      <c r="W294" s="51">
        <v>1279597.8599999999</v>
      </c>
      <c r="X294" s="51">
        <v>1274972.7700000003</v>
      </c>
      <c r="Y294" s="51">
        <v>1533211.9</v>
      </c>
      <c r="Z294" s="51">
        <v>952442.25</v>
      </c>
      <c r="AA294" s="51">
        <v>1117652</v>
      </c>
      <c r="AB294" s="51">
        <v>2090000</v>
      </c>
      <c r="AC294" s="51">
        <v>1264795.51</v>
      </c>
      <c r="AD294" s="51">
        <v>1315064</v>
      </c>
      <c r="AE294" s="51">
        <v>1110558</v>
      </c>
      <c r="AF294" s="51">
        <v>1019182.78</v>
      </c>
      <c r="AG294" s="51">
        <v>599953</v>
      </c>
      <c r="AH294" s="51">
        <v>1755723</v>
      </c>
      <c r="AI294" s="51">
        <v>1159745.55</v>
      </c>
      <c r="AJ294" s="51">
        <v>1282459.6100000001</v>
      </c>
      <c r="AK294" s="51">
        <v>974160.16</v>
      </c>
      <c r="AL294" s="51">
        <v>781896.03</v>
      </c>
      <c r="AM294" s="51">
        <v>818317.8</v>
      </c>
      <c r="AN294" s="51">
        <v>825027.2</v>
      </c>
      <c r="AO294" s="51">
        <v>670651.88</v>
      </c>
      <c r="AP294" s="51">
        <v>0</v>
      </c>
      <c r="AQ294" s="51">
        <v>484147.65</v>
      </c>
      <c r="AR294" s="51">
        <v>538153.66</v>
      </c>
      <c r="AS294" s="51">
        <v>452004.13</v>
      </c>
      <c r="AT294" s="51">
        <v>373442.62</v>
      </c>
      <c r="AU294" s="25">
        <v>345943.42276193504</v>
      </c>
      <c r="AV294" s="25">
        <v>887218</v>
      </c>
      <c r="AW294" s="25">
        <v>571724</v>
      </c>
      <c r="AX294" s="25">
        <v>1737692.5008240002</v>
      </c>
      <c r="AY294" s="25">
        <v>1549764.2748089603</v>
      </c>
      <c r="AZ294" s="25">
        <v>300037.95</v>
      </c>
      <c r="BA294" s="25">
        <v>182062</v>
      </c>
      <c r="BB294" s="25">
        <v>38002.959999999999</v>
      </c>
      <c r="BC294" s="25">
        <v>96029</v>
      </c>
      <c r="BD294" s="75">
        <v>38193.5</v>
      </c>
      <c r="BE294" s="75">
        <v>0</v>
      </c>
      <c r="BF294" s="75">
        <v>0</v>
      </c>
      <c r="BG294" s="75">
        <v>0</v>
      </c>
      <c r="BH294" s="75">
        <v>0</v>
      </c>
      <c r="BI294" s="75">
        <v>0</v>
      </c>
      <c r="BJ294" s="75">
        <v>0</v>
      </c>
      <c r="BK294" s="75">
        <v>0</v>
      </c>
      <c r="BL294" s="75">
        <v>0</v>
      </c>
      <c r="BM294" s="75">
        <v>0</v>
      </c>
      <c r="BN294" s="75">
        <v>0</v>
      </c>
      <c r="BO294" s="75">
        <v>0</v>
      </c>
      <c r="BP294" s="28">
        <f t="shared" si="3968"/>
        <v>0</v>
      </c>
      <c r="BQ294" s="29">
        <f t="shared" si="3687"/>
        <v>3278.2954545454545</v>
      </c>
      <c r="BR294" s="29">
        <f t="shared" si="3688"/>
        <v>6984.2375000000002</v>
      </c>
      <c r="BS294" s="29">
        <f t="shared" si="3689"/>
        <v>5530.3607575757578</v>
      </c>
      <c r="BT294" s="29">
        <f t="shared" si="3690"/>
        <v>4662.5114015151512</v>
      </c>
      <c r="BU294" s="29">
        <f t="shared" si="3691"/>
        <v>6498.2979166666655</v>
      </c>
      <c r="BV294" s="29">
        <f t="shared" si="3692"/>
        <v>5175.9716287878773</v>
      </c>
      <c r="BW294" s="29">
        <f t="shared" si="3693"/>
        <v>7479.9841666666662</v>
      </c>
      <c r="BX294" s="29">
        <f t="shared" si="3694"/>
        <v>4846.9615909090908</v>
      </c>
      <c r="BY294" s="29">
        <f t="shared" si="3695"/>
        <v>4829.4423106060613</v>
      </c>
      <c r="BZ294" s="29">
        <f t="shared" si="3696"/>
        <v>5807.6208333333334</v>
      </c>
      <c r="CA294" s="29">
        <f t="shared" si="3697"/>
        <v>3607.7357954545455</v>
      </c>
      <c r="CB294" s="29">
        <f t="shared" si="3698"/>
        <v>4233.530303030303</v>
      </c>
      <c r="CC294" s="29">
        <f t="shared" si="3699"/>
        <v>7916.666666666667</v>
      </c>
      <c r="CD294" s="29">
        <f t="shared" si="3700"/>
        <v>4790.8920833333332</v>
      </c>
      <c r="CE294" s="29">
        <f t="shared" si="3701"/>
        <v>4981.30303030303</v>
      </c>
      <c r="CF294" s="29">
        <f t="shared" si="3702"/>
        <v>4206.659090909091</v>
      </c>
      <c r="CG294" s="29">
        <f t="shared" si="3703"/>
        <v>3860.5408333333335</v>
      </c>
      <c r="CH294" s="29">
        <f t="shared" si="3704"/>
        <v>2272.5492424242425</v>
      </c>
      <c r="CI294" s="29">
        <f t="shared" si="3705"/>
        <v>6650.465909090909</v>
      </c>
      <c r="CJ294" s="29">
        <f t="shared" si="3706"/>
        <v>4392.9755681818187</v>
      </c>
      <c r="CK294" s="29">
        <f t="shared" si="3707"/>
        <v>4857.8015530303037</v>
      </c>
      <c r="CL294" s="29">
        <f t="shared" si="3708"/>
        <v>3690.0006060606061</v>
      </c>
      <c r="CM294" s="29">
        <f t="shared" si="3709"/>
        <v>2961.7273863636365</v>
      </c>
      <c r="CN294" s="29">
        <f t="shared" si="3710"/>
        <v>3099.6886363636368</v>
      </c>
      <c r="CO294" s="29">
        <f t="shared" si="3711"/>
        <v>3125.1030303030302</v>
      </c>
      <c r="CP294" s="29">
        <f t="shared" si="3712"/>
        <v>2540.3480303030301</v>
      </c>
      <c r="CQ294" s="29">
        <f t="shared" si="3713"/>
        <v>0</v>
      </c>
      <c r="CR294" s="29">
        <f t="shared" si="3939"/>
        <v>1833.8926136363636</v>
      </c>
      <c r="CS294" s="29">
        <f t="shared" si="3939"/>
        <v>2038.4608333333335</v>
      </c>
      <c r="CT294" s="29">
        <f t="shared" si="3939"/>
        <v>1712.1368560606061</v>
      </c>
      <c r="CU294" s="29">
        <f t="shared" si="3939"/>
        <v>1414.5553787878787</v>
      </c>
      <c r="CV294" s="29">
        <f t="shared" si="3939"/>
        <v>1310.3917528861175</v>
      </c>
      <c r="CW294" s="29">
        <f t="shared" si="3939"/>
        <v>3360.6742424242425</v>
      </c>
      <c r="CX294" s="29">
        <f t="shared" si="4484"/>
        <v>2165.621212121212</v>
      </c>
      <c r="CY294" s="29">
        <f t="shared" si="4484"/>
        <v>6582.168563727274</v>
      </c>
      <c r="CZ294" s="29">
        <f t="shared" si="4484"/>
        <v>5870.3192227612135</v>
      </c>
      <c r="DA294" s="29">
        <f t="shared" si="4484"/>
        <v>1136.5073863636364</v>
      </c>
      <c r="DB294" s="29">
        <f t="shared" si="4484"/>
        <v>689.62878787878788</v>
      </c>
      <c r="DC294" s="29">
        <f t="shared" si="4484"/>
        <v>143.95060606060605</v>
      </c>
      <c r="DD294" s="29">
        <f t="shared" si="4484"/>
        <v>363.74621212121212</v>
      </c>
      <c r="DE294" s="29">
        <f t="shared" si="3714"/>
        <v>144.6723484848485</v>
      </c>
      <c r="DF294" s="29">
        <f t="shared" si="3715"/>
        <v>0</v>
      </c>
      <c r="DG294" s="29">
        <f t="shared" si="3716"/>
        <v>0</v>
      </c>
      <c r="DH294" s="29">
        <f t="shared" si="3717"/>
        <v>0</v>
      </c>
      <c r="DI294" s="29">
        <f t="shared" si="3718"/>
        <v>0</v>
      </c>
      <c r="DJ294" s="29">
        <f t="shared" si="3719"/>
        <v>0</v>
      </c>
      <c r="DK294" s="29">
        <f t="shared" si="3719"/>
        <v>0</v>
      </c>
      <c r="DL294" s="29">
        <f t="shared" si="3719"/>
        <v>0</v>
      </c>
      <c r="DM294" s="29">
        <f t="shared" si="3719"/>
        <v>0</v>
      </c>
      <c r="DN294" s="29">
        <f t="shared" si="3864"/>
        <v>0</v>
      </c>
      <c r="DO294" s="29">
        <f t="shared" si="3864"/>
        <v>0</v>
      </c>
      <c r="DP294" s="29">
        <f t="shared" si="3864"/>
        <v>0</v>
      </c>
      <c r="DQ294" s="105">
        <f t="shared" si="3720"/>
        <v>0</v>
      </c>
      <c r="DR294" s="51">
        <v>66150</v>
      </c>
      <c r="DS294" s="51">
        <v>66150</v>
      </c>
      <c r="DT294" s="51">
        <v>66150</v>
      </c>
      <c r="DU294" s="51">
        <v>66150</v>
      </c>
      <c r="DV294" s="51">
        <v>66150</v>
      </c>
      <c r="DW294" s="51">
        <v>66150</v>
      </c>
      <c r="DX294" s="51">
        <v>66150</v>
      </c>
      <c r="DY294" s="51">
        <v>66150</v>
      </c>
      <c r="DZ294" s="51">
        <v>66150</v>
      </c>
      <c r="EA294" s="51">
        <v>69678</v>
      </c>
      <c r="EB294" s="51">
        <v>79380</v>
      </c>
      <c r="EC294" s="51">
        <v>79380</v>
      </c>
      <c r="ED294" s="51">
        <v>79380</v>
      </c>
      <c r="EE294" s="51">
        <v>79380</v>
      </c>
      <c r="EF294" s="51">
        <v>79380</v>
      </c>
      <c r="EG294" s="51">
        <v>79380</v>
      </c>
      <c r="EH294" s="51">
        <v>79380</v>
      </c>
      <c r="EI294" s="51">
        <v>79380</v>
      </c>
      <c r="EJ294" s="51">
        <v>79380</v>
      </c>
      <c r="EK294" s="51">
        <v>79380</v>
      </c>
      <c r="EL294" s="51">
        <v>79380</v>
      </c>
      <c r="EM294" s="51">
        <v>82908</v>
      </c>
      <c r="EN294" s="51">
        <v>92610</v>
      </c>
      <c r="EO294" s="51">
        <v>92610</v>
      </c>
      <c r="EP294" s="51">
        <v>92610</v>
      </c>
      <c r="EQ294" s="51">
        <v>92610</v>
      </c>
      <c r="ER294" s="51">
        <v>92610</v>
      </c>
      <c r="ES294" s="25">
        <v>92610</v>
      </c>
      <c r="ET294" s="25">
        <v>92610</v>
      </c>
      <c r="EU294" s="25">
        <v>92610</v>
      </c>
      <c r="EV294" s="25">
        <v>92610</v>
      </c>
      <c r="EW294" s="25">
        <v>92610</v>
      </c>
      <c r="EX294" s="25">
        <v>92610</v>
      </c>
      <c r="EY294" s="25">
        <v>96314</v>
      </c>
      <c r="EZ294" s="25">
        <v>106502</v>
      </c>
      <c r="FA294" s="25">
        <v>106502</v>
      </c>
      <c r="FB294" s="25">
        <v>106502</v>
      </c>
      <c r="FC294" s="25">
        <v>106502</v>
      </c>
      <c r="FD294" s="25">
        <v>106502</v>
      </c>
      <c r="FE294" s="25">
        <v>106502</v>
      </c>
      <c r="FF294" s="25">
        <v>106502</v>
      </c>
      <c r="FG294" s="25">
        <v>0</v>
      </c>
      <c r="FH294" s="25">
        <v>0</v>
      </c>
      <c r="FI294" s="25">
        <v>0</v>
      </c>
      <c r="FJ294" s="25">
        <v>0</v>
      </c>
      <c r="FK294" s="25">
        <v>0</v>
      </c>
      <c r="FL294" s="25">
        <v>0</v>
      </c>
      <c r="FM294" s="25">
        <v>0</v>
      </c>
      <c r="FN294" s="25">
        <v>0</v>
      </c>
      <c r="FO294" s="25">
        <v>0</v>
      </c>
      <c r="FP294" s="25">
        <v>0</v>
      </c>
      <c r="FQ294" s="75">
        <v>0</v>
      </c>
      <c r="FR294" s="28">
        <f t="shared" si="3969"/>
        <v>0</v>
      </c>
      <c r="FS294" s="51">
        <v>0</v>
      </c>
      <c r="FT294" s="51">
        <v>0</v>
      </c>
      <c r="FU294" s="51">
        <v>0</v>
      </c>
      <c r="FV294" s="51">
        <v>0</v>
      </c>
      <c r="FW294" s="51">
        <v>0</v>
      </c>
      <c r="FX294" s="51">
        <v>0</v>
      </c>
      <c r="FY294" s="51">
        <v>0</v>
      </c>
      <c r="FZ294" s="51">
        <v>0</v>
      </c>
      <c r="GA294" s="51">
        <v>0</v>
      </c>
      <c r="GB294" s="51">
        <v>0</v>
      </c>
      <c r="GC294" s="51">
        <v>0</v>
      </c>
      <c r="GD294" s="51">
        <v>0</v>
      </c>
      <c r="GE294" s="51">
        <v>0</v>
      </c>
      <c r="GF294" s="51">
        <v>0</v>
      </c>
      <c r="GG294" s="51">
        <v>0</v>
      </c>
      <c r="GH294" s="51">
        <v>0</v>
      </c>
      <c r="GI294" s="51">
        <v>0</v>
      </c>
      <c r="GJ294" s="51">
        <v>0</v>
      </c>
      <c r="GK294" s="51">
        <v>0</v>
      </c>
      <c r="GL294" s="51">
        <v>0</v>
      </c>
      <c r="GM294" s="51">
        <v>0</v>
      </c>
      <c r="GN294" s="51">
        <v>0</v>
      </c>
      <c r="GO294" s="51">
        <v>0</v>
      </c>
      <c r="GP294" s="51">
        <v>0</v>
      </c>
      <c r="GQ294" s="25">
        <v>0</v>
      </c>
      <c r="GR294" s="25">
        <v>0</v>
      </c>
      <c r="GS294" s="25">
        <v>0</v>
      </c>
      <c r="GT294" s="25">
        <v>0</v>
      </c>
      <c r="GU294" s="25">
        <v>0</v>
      </c>
      <c r="GV294" s="25">
        <v>0</v>
      </c>
      <c r="GW294" s="25">
        <v>0</v>
      </c>
      <c r="GX294" s="25">
        <v>0</v>
      </c>
      <c r="GY294" s="25">
        <v>0</v>
      </c>
      <c r="GZ294" s="25">
        <v>0</v>
      </c>
      <c r="HA294" s="25">
        <v>0</v>
      </c>
      <c r="HB294" s="25">
        <v>0</v>
      </c>
      <c r="HC294" s="75">
        <v>0</v>
      </c>
      <c r="HD294" s="75">
        <v>0</v>
      </c>
      <c r="HE294" s="75">
        <v>0</v>
      </c>
      <c r="HF294" s="75">
        <v>0</v>
      </c>
      <c r="HG294" s="75">
        <v>0</v>
      </c>
      <c r="HH294" s="75">
        <v>0</v>
      </c>
      <c r="HI294" s="75">
        <v>0</v>
      </c>
      <c r="HJ294" s="75">
        <v>0</v>
      </c>
      <c r="HK294" s="75">
        <v>0</v>
      </c>
      <c r="HL294" s="75">
        <v>0</v>
      </c>
      <c r="HM294" s="75">
        <v>0</v>
      </c>
      <c r="HN294" s="75">
        <v>0</v>
      </c>
      <c r="HO294" s="75">
        <v>0</v>
      </c>
      <c r="HP294" s="75">
        <v>0</v>
      </c>
      <c r="HQ294" s="75">
        <v>0</v>
      </c>
      <c r="HR294" s="75">
        <v>0</v>
      </c>
      <c r="HS294" s="51">
        <f t="shared" si="3723"/>
        <v>66150</v>
      </c>
      <c r="HT294" s="51">
        <f t="shared" si="3724"/>
        <v>66150</v>
      </c>
      <c r="HU294" s="51">
        <f t="shared" si="3725"/>
        <v>66150</v>
      </c>
      <c r="HV294" s="51">
        <f t="shared" si="3726"/>
        <v>66150</v>
      </c>
      <c r="HW294" s="51">
        <f t="shared" si="3727"/>
        <v>66150</v>
      </c>
      <c r="HX294" s="51">
        <f t="shared" si="3728"/>
        <v>66150</v>
      </c>
      <c r="HY294" s="51">
        <f t="shared" si="3729"/>
        <v>66150</v>
      </c>
      <c r="HZ294" s="51">
        <f t="shared" si="3730"/>
        <v>66150</v>
      </c>
      <c r="IA294" s="51">
        <f t="shared" si="3731"/>
        <v>66150</v>
      </c>
      <c r="IB294" s="51">
        <f t="shared" si="3732"/>
        <v>69678</v>
      </c>
      <c r="IC294" s="51">
        <f t="shared" si="3733"/>
        <v>79380</v>
      </c>
      <c r="ID294" s="51">
        <f t="shared" si="3734"/>
        <v>79380</v>
      </c>
      <c r="IE294" s="51">
        <f t="shared" si="3735"/>
        <v>79380</v>
      </c>
      <c r="IF294" s="51">
        <f t="shared" si="3736"/>
        <v>79380</v>
      </c>
      <c r="IG294" s="51">
        <f t="shared" si="3737"/>
        <v>79380</v>
      </c>
      <c r="IH294" s="51">
        <f t="shared" si="3738"/>
        <v>79380</v>
      </c>
      <c r="II294" s="51">
        <f t="shared" si="3739"/>
        <v>79380</v>
      </c>
      <c r="IJ294" s="51">
        <f t="shared" si="3740"/>
        <v>79380</v>
      </c>
      <c r="IK294" s="51">
        <f t="shared" si="3741"/>
        <v>79380</v>
      </c>
      <c r="IL294" s="51">
        <f t="shared" si="3742"/>
        <v>79380</v>
      </c>
      <c r="IM294" s="51">
        <f t="shared" si="3743"/>
        <v>79380</v>
      </c>
      <c r="IN294" s="51">
        <f t="shared" si="3744"/>
        <v>82908</v>
      </c>
      <c r="IO294" s="51">
        <f t="shared" si="3745"/>
        <v>92610</v>
      </c>
      <c r="IP294" s="51">
        <f t="shared" si="3746"/>
        <v>92610</v>
      </c>
      <c r="IQ294" s="51">
        <f t="shared" si="4450"/>
        <v>92610</v>
      </c>
      <c r="IR294" s="51">
        <f t="shared" si="4451"/>
        <v>92610</v>
      </c>
      <c r="IS294" s="51">
        <f t="shared" si="4436"/>
        <v>92610</v>
      </c>
      <c r="IT294" s="51">
        <f t="shared" si="4437"/>
        <v>92610</v>
      </c>
      <c r="IU294" s="51">
        <f t="shared" si="3721"/>
        <v>92610</v>
      </c>
      <c r="IV294" s="51">
        <f t="shared" si="3722"/>
        <v>92610</v>
      </c>
      <c r="IW294" s="51">
        <f t="shared" si="3976"/>
        <v>92610</v>
      </c>
      <c r="IX294" s="25">
        <f t="shared" si="3623"/>
        <v>92610</v>
      </c>
      <c r="IY294" s="25">
        <f t="shared" si="4315"/>
        <v>92610</v>
      </c>
      <c r="IZ294" s="25">
        <f t="shared" si="4316"/>
        <v>96314</v>
      </c>
      <c r="JA294" s="25">
        <f t="shared" si="4447"/>
        <v>106502</v>
      </c>
      <c r="JB294" s="25">
        <f t="shared" si="4410"/>
        <v>106502</v>
      </c>
      <c r="JC294" s="25">
        <f t="shared" si="4411"/>
        <v>106502</v>
      </c>
      <c r="JD294" s="25">
        <f t="shared" si="4243"/>
        <v>106502</v>
      </c>
      <c r="JE294" s="25">
        <f t="shared" si="4244"/>
        <v>106502</v>
      </c>
      <c r="JF294" s="25">
        <f t="shared" si="4448"/>
        <v>106502</v>
      </c>
      <c r="JG294" s="25">
        <f t="shared" si="4449"/>
        <v>106502</v>
      </c>
      <c r="JH294" s="25">
        <f t="shared" si="4440"/>
        <v>0</v>
      </c>
      <c r="JI294" s="25">
        <f t="shared" si="4441"/>
        <v>0</v>
      </c>
      <c r="JJ294" s="25">
        <f t="shared" si="4485"/>
        <v>0</v>
      </c>
      <c r="JK294" s="25">
        <f t="shared" si="4486"/>
        <v>0</v>
      </c>
      <c r="JL294" s="25">
        <f t="shared" ref="JL294:JL328" si="4608">+FK294+HL294</f>
        <v>0</v>
      </c>
      <c r="JM294" s="25">
        <f t="shared" ref="JM294:JM328" si="4609">+FL294+HM294</f>
        <v>0</v>
      </c>
      <c r="JN294" s="25">
        <f t="shared" si="4445"/>
        <v>0</v>
      </c>
      <c r="JO294" s="25">
        <f t="shared" si="4446"/>
        <v>0</v>
      </c>
      <c r="JP294" s="25">
        <f t="shared" si="4442"/>
        <v>0</v>
      </c>
      <c r="JQ294" s="25">
        <f t="shared" si="4443"/>
        <v>0</v>
      </c>
      <c r="JR294" s="25">
        <f t="shared" si="4444"/>
        <v>0</v>
      </c>
      <c r="JS294" s="28">
        <f t="shared" si="3970"/>
        <v>0</v>
      </c>
      <c r="JT294" s="30">
        <f t="shared" si="3587"/>
        <v>150</v>
      </c>
      <c r="JU294" s="30">
        <f t="shared" si="3588"/>
        <v>150</v>
      </c>
      <c r="JV294" s="30">
        <f t="shared" si="3589"/>
        <v>150</v>
      </c>
      <c r="JW294" s="30">
        <f t="shared" si="3590"/>
        <v>150</v>
      </c>
      <c r="JX294" s="30">
        <f t="shared" si="3591"/>
        <v>150</v>
      </c>
      <c r="JY294" s="30">
        <f t="shared" si="3592"/>
        <v>150</v>
      </c>
      <c r="JZ294" s="30">
        <f t="shared" si="3593"/>
        <v>150</v>
      </c>
      <c r="KA294" s="30">
        <f t="shared" si="3594"/>
        <v>150</v>
      </c>
      <c r="KB294" s="30">
        <f t="shared" si="3595"/>
        <v>150</v>
      </c>
      <c r="KC294" s="30">
        <f t="shared" si="3596"/>
        <v>158</v>
      </c>
      <c r="KD294" s="30">
        <f t="shared" si="3597"/>
        <v>180</v>
      </c>
      <c r="KE294" s="30">
        <f t="shared" si="3598"/>
        <v>180</v>
      </c>
      <c r="KF294" s="30">
        <f t="shared" si="3599"/>
        <v>180</v>
      </c>
      <c r="KG294" s="30">
        <f t="shared" si="3600"/>
        <v>180</v>
      </c>
      <c r="KH294" s="30">
        <f t="shared" si="3601"/>
        <v>180</v>
      </c>
      <c r="KI294" s="30">
        <f t="shared" si="3602"/>
        <v>180</v>
      </c>
      <c r="KJ294" s="30">
        <f t="shared" si="3603"/>
        <v>180</v>
      </c>
      <c r="KK294" s="30">
        <f t="shared" si="3604"/>
        <v>180</v>
      </c>
      <c r="KL294" s="30">
        <f t="shared" si="3605"/>
        <v>180</v>
      </c>
      <c r="KM294" s="30">
        <f t="shared" si="3606"/>
        <v>180</v>
      </c>
      <c r="KN294" s="30">
        <f t="shared" si="3607"/>
        <v>180</v>
      </c>
      <c r="KO294" s="30">
        <f t="shared" si="3608"/>
        <v>188</v>
      </c>
      <c r="KP294" s="30">
        <f t="shared" si="3609"/>
        <v>210</v>
      </c>
      <c r="KQ294" s="30">
        <f t="shared" si="3610"/>
        <v>210</v>
      </c>
      <c r="KR294" s="30">
        <f t="shared" si="3611"/>
        <v>210</v>
      </c>
      <c r="KS294" s="30">
        <f t="shared" si="3612"/>
        <v>210</v>
      </c>
      <c r="KT294" s="30">
        <f t="shared" si="3613"/>
        <v>210</v>
      </c>
      <c r="KU294" s="30">
        <f t="shared" si="3614"/>
        <v>210</v>
      </c>
      <c r="KV294" s="30">
        <f t="shared" si="3615"/>
        <v>210</v>
      </c>
      <c r="KW294" s="30">
        <f t="shared" si="3616"/>
        <v>210</v>
      </c>
      <c r="KX294" s="30">
        <f t="shared" si="3617"/>
        <v>210</v>
      </c>
      <c r="KY294" s="30">
        <f t="shared" si="3618"/>
        <v>210</v>
      </c>
      <c r="KZ294" s="30">
        <f t="shared" si="3619"/>
        <v>210</v>
      </c>
      <c r="LA294" s="30">
        <f t="shared" si="3620"/>
        <v>218.39909297052154</v>
      </c>
      <c r="LB294" s="30">
        <f t="shared" si="3620"/>
        <v>241.50113378684807</v>
      </c>
      <c r="LC294" s="30">
        <f t="shared" si="3620"/>
        <v>241.50113378684807</v>
      </c>
      <c r="LD294" s="30">
        <f t="shared" si="3620"/>
        <v>241.50113378684807</v>
      </c>
      <c r="LE294" s="30">
        <f t="shared" si="3749"/>
        <v>241.50113378684807</v>
      </c>
      <c r="LF294" s="30">
        <f t="shared" si="3749"/>
        <v>241.50113378684807</v>
      </c>
      <c r="LG294" s="30">
        <f t="shared" si="3749"/>
        <v>241.50113378684807</v>
      </c>
      <c r="LH294" s="30">
        <f t="shared" si="3749"/>
        <v>241.50113378684807</v>
      </c>
      <c r="LI294" s="30">
        <f t="shared" si="3749"/>
        <v>0</v>
      </c>
      <c r="LJ294" s="30">
        <f t="shared" si="3940"/>
        <v>0</v>
      </c>
      <c r="LK294" s="30">
        <f t="shared" si="3940"/>
        <v>0</v>
      </c>
      <c r="LL294" s="30">
        <f t="shared" si="3940"/>
        <v>0</v>
      </c>
      <c r="LM294" s="30">
        <f t="shared" si="3940"/>
        <v>0</v>
      </c>
      <c r="LN294" s="30">
        <f t="shared" si="3940"/>
        <v>0</v>
      </c>
      <c r="LO294" s="30">
        <f t="shared" si="3940"/>
        <v>0</v>
      </c>
      <c r="LP294" s="30">
        <f t="shared" si="3940"/>
        <v>0</v>
      </c>
      <c r="LQ294" s="30">
        <f t="shared" si="4607"/>
        <v>0</v>
      </c>
      <c r="LR294" s="30">
        <f t="shared" si="4607"/>
        <v>0</v>
      </c>
      <c r="LS294" s="30">
        <f t="shared" si="4607"/>
        <v>0</v>
      </c>
      <c r="LT294" s="69">
        <f t="shared" si="3971"/>
        <v>0</v>
      </c>
      <c r="LU294" s="40">
        <f t="shared" si="3972"/>
        <v>0</v>
      </c>
      <c r="LV294" s="40">
        <f t="shared" si="3973"/>
        <v>0</v>
      </c>
    </row>
    <row r="295" spans="1:334" x14ac:dyDescent="0.25">
      <c r="A295" s="21">
        <f t="shared" si="3974"/>
        <v>294</v>
      </c>
      <c r="B295" s="22" t="s">
        <v>150</v>
      </c>
      <c r="C295" s="21" t="s">
        <v>693</v>
      </c>
      <c r="D295" s="22" t="s">
        <v>7</v>
      </c>
      <c r="E295" s="23" t="s">
        <v>1320</v>
      </c>
      <c r="F295" s="21" t="s">
        <v>1321</v>
      </c>
      <c r="G295" s="23" t="s">
        <v>391</v>
      </c>
      <c r="H295" s="24" t="s">
        <v>1342</v>
      </c>
      <c r="I295" s="21" t="s">
        <v>197</v>
      </c>
      <c r="J295" s="94">
        <v>42678</v>
      </c>
      <c r="K295" s="94">
        <v>44408</v>
      </c>
      <c r="L295" s="21" t="s">
        <v>275</v>
      </c>
      <c r="M295" s="51">
        <v>264</v>
      </c>
      <c r="N295" s="51">
        <v>441</v>
      </c>
      <c r="O295" s="26">
        <v>0</v>
      </c>
      <c r="P295" s="52"/>
      <c r="Q295" s="52"/>
      <c r="R295" s="52"/>
      <c r="S295" s="52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25"/>
      <c r="AV295" s="25"/>
      <c r="AW295" s="25"/>
      <c r="AX295" s="25"/>
      <c r="AY295" s="25"/>
      <c r="AZ295" s="25"/>
      <c r="BA295" s="25"/>
      <c r="BB295" s="25"/>
      <c r="BC295" s="25"/>
      <c r="BD295" s="75"/>
      <c r="BE295" s="75"/>
      <c r="BF295" s="75"/>
      <c r="BG295" s="75">
        <v>4070690</v>
      </c>
      <c r="BH295" s="75">
        <v>5288625</v>
      </c>
      <c r="BI295" s="75">
        <v>9266682</v>
      </c>
      <c r="BJ295" s="75">
        <v>6103117</v>
      </c>
      <c r="BK295" s="75">
        <v>8500000</v>
      </c>
      <c r="BL295" s="75">
        <v>7594939</v>
      </c>
      <c r="BM295" s="75">
        <v>9148599</v>
      </c>
      <c r="BN295" s="75">
        <v>4694804</v>
      </c>
      <c r="BO295" s="75">
        <v>5108810</v>
      </c>
      <c r="BP295" s="28">
        <f t="shared" si="3968"/>
        <v>6636788</v>
      </c>
      <c r="BQ295" s="29">
        <f t="shared" si="3687"/>
        <v>0</v>
      </c>
      <c r="BR295" s="29">
        <f t="shared" si="3688"/>
        <v>0</v>
      </c>
      <c r="BS295" s="29">
        <f t="shared" si="3689"/>
        <v>0</v>
      </c>
      <c r="BT295" s="29">
        <f t="shared" si="3690"/>
        <v>0</v>
      </c>
      <c r="BU295" s="29">
        <f t="shared" si="3691"/>
        <v>0</v>
      </c>
      <c r="BV295" s="29">
        <f t="shared" si="3692"/>
        <v>0</v>
      </c>
      <c r="BW295" s="29">
        <f t="shared" si="3693"/>
        <v>0</v>
      </c>
      <c r="BX295" s="29">
        <f t="shared" si="3694"/>
        <v>0</v>
      </c>
      <c r="BY295" s="29">
        <f t="shared" si="3695"/>
        <v>0</v>
      </c>
      <c r="BZ295" s="29">
        <f t="shared" si="3696"/>
        <v>0</v>
      </c>
      <c r="CA295" s="29">
        <f t="shared" si="3697"/>
        <v>0</v>
      </c>
      <c r="CB295" s="29">
        <f t="shared" si="3698"/>
        <v>0</v>
      </c>
      <c r="CC295" s="29">
        <f t="shared" si="3699"/>
        <v>0</v>
      </c>
      <c r="CD295" s="29">
        <f t="shared" si="3700"/>
        <v>0</v>
      </c>
      <c r="CE295" s="29">
        <f t="shared" si="3701"/>
        <v>0</v>
      </c>
      <c r="CF295" s="29">
        <f t="shared" si="3702"/>
        <v>0</v>
      </c>
      <c r="CG295" s="29">
        <f t="shared" si="3703"/>
        <v>0</v>
      </c>
      <c r="CH295" s="29">
        <f t="shared" si="3704"/>
        <v>0</v>
      </c>
      <c r="CI295" s="29">
        <f t="shared" si="3705"/>
        <v>0</v>
      </c>
      <c r="CJ295" s="29">
        <f t="shared" si="3706"/>
        <v>0</v>
      </c>
      <c r="CK295" s="29">
        <f t="shared" si="3707"/>
        <v>0</v>
      </c>
      <c r="CL295" s="29">
        <f t="shared" si="3708"/>
        <v>0</v>
      </c>
      <c r="CM295" s="29">
        <f t="shared" si="3709"/>
        <v>0</v>
      </c>
      <c r="CN295" s="29">
        <f t="shared" si="3710"/>
        <v>0</v>
      </c>
      <c r="CO295" s="29">
        <f t="shared" si="3711"/>
        <v>0</v>
      </c>
      <c r="CP295" s="29">
        <f t="shared" si="3712"/>
        <v>0</v>
      </c>
      <c r="CQ295" s="29">
        <f t="shared" si="3713"/>
        <v>0</v>
      </c>
      <c r="CR295" s="29">
        <f t="shared" si="3939"/>
        <v>0</v>
      </c>
      <c r="CS295" s="29">
        <f t="shared" si="3939"/>
        <v>0</v>
      </c>
      <c r="CT295" s="29">
        <f t="shared" si="3939"/>
        <v>0</v>
      </c>
      <c r="CU295" s="29">
        <f t="shared" si="3939"/>
        <v>0</v>
      </c>
      <c r="CV295" s="29">
        <f t="shared" si="3939"/>
        <v>0</v>
      </c>
      <c r="CW295" s="29">
        <f t="shared" si="3939"/>
        <v>0</v>
      </c>
      <c r="CX295" s="29">
        <f t="shared" si="4484"/>
        <v>0</v>
      </c>
      <c r="CY295" s="29">
        <f t="shared" si="4484"/>
        <v>0</v>
      </c>
      <c r="CZ295" s="29">
        <f t="shared" si="4484"/>
        <v>0</v>
      </c>
      <c r="DA295" s="29">
        <f t="shared" si="4484"/>
        <v>0</v>
      </c>
      <c r="DB295" s="29">
        <f t="shared" si="4484"/>
        <v>0</v>
      </c>
      <c r="DC295" s="29">
        <f t="shared" si="4484"/>
        <v>0</v>
      </c>
      <c r="DD295" s="29">
        <f t="shared" si="4484"/>
        <v>0</v>
      </c>
      <c r="DE295" s="29">
        <f t="shared" si="3714"/>
        <v>0</v>
      </c>
      <c r="DF295" s="29">
        <f t="shared" si="3715"/>
        <v>0</v>
      </c>
      <c r="DG295" s="29">
        <f t="shared" si="3716"/>
        <v>0</v>
      </c>
      <c r="DH295" s="29">
        <f t="shared" si="3717"/>
        <v>15419.280303030304</v>
      </c>
      <c r="DI295" s="29">
        <f t="shared" si="3718"/>
        <v>20032.670454545456</v>
      </c>
      <c r="DJ295" s="29">
        <f t="shared" si="3719"/>
        <v>35101.068181818184</v>
      </c>
      <c r="DK295" s="29">
        <f t="shared" si="3719"/>
        <v>23117.867424242424</v>
      </c>
      <c r="DL295" s="29">
        <f t="shared" si="3719"/>
        <v>32196.969696969696</v>
      </c>
      <c r="DM295" s="29">
        <f t="shared" si="3719"/>
        <v>28768.708333333332</v>
      </c>
      <c r="DN295" s="29">
        <f t="shared" si="3864"/>
        <v>34653.784090909088</v>
      </c>
      <c r="DO295" s="29">
        <f t="shared" si="3864"/>
        <v>17783.348484848484</v>
      </c>
      <c r="DP295" s="29">
        <f t="shared" si="3864"/>
        <v>19351.553030303032</v>
      </c>
      <c r="DQ295" s="105">
        <f t="shared" si="3720"/>
        <v>25139.348484848484</v>
      </c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>
        <v>95000</v>
      </c>
      <c r="FJ295" s="25">
        <v>95000</v>
      </c>
      <c r="FK295" s="25">
        <v>95000</v>
      </c>
      <c r="FL295" s="25">
        <v>95000</v>
      </c>
      <c r="FM295" s="25">
        <v>95000</v>
      </c>
      <c r="FN295" s="25">
        <v>95000</v>
      </c>
      <c r="FO295" s="25">
        <v>95000</v>
      </c>
      <c r="FP295" s="25">
        <v>95000</v>
      </c>
      <c r="FQ295" s="75">
        <v>95000</v>
      </c>
      <c r="FR295" s="28">
        <f t="shared" si="3969"/>
        <v>95000</v>
      </c>
      <c r="FS295" s="51"/>
      <c r="FT295" s="51"/>
      <c r="FU295" s="51"/>
      <c r="FV295" s="51"/>
      <c r="FW295" s="51"/>
      <c r="FX295" s="51"/>
      <c r="FY295" s="51"/>
      <c r="FZ295" s="51"/>
      <c r="GA295" s="51"/>
      <c r="GB295" s="51"/>
      <c r="GC295" s="51"/>
      <c r="GD295" s="51"/>
      <c r="GE295" s="51"/>
      <c r="GF295" s="51"/>
      <c r="GG295" s="51"/>
      <c r="GH295" s="51"/>
      <c r="GI295" s="51"/>
      <c r="GJ295" s="51"/>
      <c r="GK295" s="51"/>
      <c r="GL295" s="51"/>
      <c r="GM295" s="51"/>
      <c r="GN295" s="51"/>
      <c r="GO295" s="51"/>
      <c r="GP295" s="51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75">
        <v>0</v>
      </c>
      <c r="HD295" s="75">
        <v>0</v>
      </c>
      <c r="HE295" s="75">
        <v>0</v>
      </c>
      <c r="HF295" s="75">
        <v>0</v>
      </c>
      <c r="HG295" s="75">
        <v>0</v>
      </c>
      <c r="HH295" s="75">
        <v>0</v>
      </c>
      <c r="HI295" s="75">
        <v>0</v>
      </c>
      <c r="HJ295" s="75">
        <v>0</v>
      </c>
      <c r="HK295" s="75">
        <v>0</v>
      </c>
      <c r="HL295" s="75">
        <v>0</v>
      </c>
      <c r="HM295" s="75">
        <v>0</v>
      </c>
      <c r="HN295" s="75">
        <v>0</v>
      </c>
      <c r="HO295" s="75">
        <v>0</v>
      </c>
      <c r="HP295" s="75">
        <v>0</v>
      </c>
      <c r="HQ295" s="75">
        <v>0</v>
      </c>
      <c r="HR295" s="75">
        <v>0</v>
      </c>
      <c r="HS295" s="51">
        <f t="shared" ref="HS295" si="4610">+DR295+FS295</f>
        <v>0</v>
      </c>
      <c r="HT295" s="51">
        <f t="shared" ref="HT295" si="4611">+DS295+FT295</f>
        <v>0</v>
      </c>
      <c r="HU295" s="51">
        <f t="shared" ref="HU295" si="4612">+DT295+FU295</f>
        <v>0</v>
      </c>
      <c r="HV295" s="51">
        <f t="shared" ref="HV295" si="4613">+DU295+FV295</f>
        <v>0</v>
      </c>
      <c r="HW295" s="51">
        <f t="shared" ref="HW295" si="4614">+DV295+FW295</f>
        <v>0</v>
      </c>
      <c r="HX295" s="51">
        <f t="shared" ref="HX295" si="4615">+DW295+FX295</f>
        <v>0</v>
      </c>
      <c r="HY295" s="51">
        <f t="shared" ref="HY295" si="4616">+DX295+FY295</f>
        <v>0</v>
      </c>
      <c r="HZ295" s="51">
        <f t="shared" ref="HZ295" si="4617">+DY295+FZ295</f>
        <v>0</v>
      </c>
      <c r="IA295" s="51">
        <f t="shared" ref="IA295" si="4618">+DZ295+GA295</f>
        <v>0</v>
      </c>
      <c r="IB295" s="51">
        <f t="shared" ref="IB295" si="4619">+EA295+GB295</f>
        <v>0</v>
      </c>
      <c r="IC295" s="51">
        <f t="shared" ref="IC295" si="4620">+EB295+GC295</f>
        <v>0</v>
      </c>
      <c r="ID295" s="51">
        <f t="shared" ref="ID295" si="4621">+EC295+GD295</f>
        <v>0</v>
      </c>
      <c r="IE295" s="51">
        <f t="shared" ref="IE295" si="4622">+ED295+GE295</f>
        <v>0</v>
      </c>
      <c r="IF295" s="51">
        <f t="shared" ref="IF295" si="4623">+EE295+GF295</f>
        <v>0</v>
      </c>
      <c r="IG295" s="51">
        <f t="shared" ref="IG295" si="4624">+EF295+GG295</f>
        <v>0</v>
      </c>
      <c r="IH295" s="51">
        <f t="shared" ref="IH295" si="4625">+EG295+GH295</f>
        <v>0</v>
      </c>
      <c r="II295" s="51">
        <f t="shared" ref="II295" si="4626">+EH295+GI295</f>
        <v>0</v>
      </c>
      <c r="IJ295" s="51">
        <f t="shared" ref="IJ295" si="4627">+EI295+GJ295</f>
        <v>0</v>
      </c>
      <c r="IK295" s="51">
        <f t="shared" ref="IK295" si="4628">+EJ295+GK295</f>
        <v>0</v>
      </c>
      <c r="IL295" s="51">
        <f t="shared" ref="IL295" si="4629">+EK295+GL295</f>
        <v>0</v>
      </c>
      <c r="IM295" s="51">
        <f t="shared" ref="IM295" si="4630">+EL295+GM295</f>
        <v>0</v>
      </c>
      <c r="IN295" s="51">
        <f t="shared" ref="IN295" si="4631">+EM295+GN295</f>
        <v>0</v>
      </c>
      <c r="IO295" s="51">
        <f t="shared" ref="IO295" si="4632">+EN295+GO295</f>
        <v>0</v>
      </c>
      <c r="IP295" s="51">
        <f t="shared" ref="IP295" si="4633">+EO295+GP295</f>
        <v>0</v>
      </c>
      <c r="IQ295" s="51">
        <f t="shared" ref="IQ295" si="4634">+EP295+GQ295</f>
        <v>0</v>
      </c>
      <c r="IR295" s="51">
        <f t="shared" ref="IR295" si="4635">+EQ295+GR295</f>
        <v>0</v>
      </c>
      <c r="IS295" s="51">
        <f t="shared" ref="IS295" si="4636">+ER295+GS295</f>
        <v>0</v>
      </c>
      <c r="IT295" s="51">
        <f t="shared" ref="IT295" si="4637">+ES295+GT295</f>
        <v>0</v>
      </c>
      <c r="IU295" s="51">
        <f t="shared" ref="IU295" si="4638">+ET295+GU295</f>
        <v>0</v>
      </c>
      <c r="IV295" s="51">
        <f t="shared" ref="IV295" si="4639">+EU295+GV295</f>
        <v>0</v>
      </c>
      <c r="IW295" s="51">
        <f t="shared" ref="IW295" si="4640">+EV295+GW295</f>
        <v>0</v>
      </c>
      <c r="IX295" s="25">
        <f t="shared" ref="IX295" si="4641">+EW295+GX295</f>
        <v>0</v>
      </c>
      <c r="IY295" s="25">
        <f t="shared" ref="IY295" si="4642">+EX295+GY295</f>
        <v>0</v>
      </c>
      <c r="IZ295" s="25">
        <f t="shared" ref="IZ295" si="4643">+EY295+GZ295</f>
        <v>0</v>
      </c>
      <c r="JA295" s="25">
        <f t="shared" ref="JA295" si="4644">+EZ295+HA295</f>
        <v>0</v>
      </c>
      <c r="JB295" s="25">
        <f t="shared" ref="JB295" si="4645">+FA295+HB295</f>
        <v>0</v>
      </c>
      <c r="JC295" s="25">
        <f t="shared" ref="JC295" si="4646">+FB295+HC295</f>
        <v>0</v>
      </c>
      <c r="JD295" s="25">
        <f t="shared" ref="JD295" si="4647">+FC295+HD295</f>
        <v>0</v>
      </c>
      <c r="JE295" s="25">
        <f t="shared" ref="JE295" si="4648">+FD295+HE295</f>
        <v>0</v>
      </c>
      <c r="JF295" s="25">
        <f t="shared" ref="JF295" si="4649">+FE295+HF295</f>
        <v>0</v>
      </c>
      <c r="JG295" s="25">
        <f t="shared" ref="JG295" si="4650">+FF295+HG295</f>
        <v>0</v>
      </c>
      <c r="JH295" s="25">
        <f t="shared" ref="JH295" si="4651">+FG295+HH295</f>
        <v>0</v>
      </c>
      <c r="JI295" s="25">
        <f t="shared" ref="JI295" si="4652">+FH295+HI295</f>
        <v>0</v>
      </c>
      <c r="JJ295" s="25">
        <f t="shared" si="4485"/>
        <v>95000</v>
      </c>
      <c r="JK295" s="25">
        <f t="shared" si="4486"/>
        <v>95000</v>
      </c>
      <c r="JL295" s="25">
        <f t="shared" si="4608"/>
        <v>95000</v>
      </c>
      <c r="JM295" s="25">
        <f t="shared" si="4609"/>
        <v>95000</v>
      </c>
      <c r="JN295" s="25">
        <f t="shared" si="4445"/>
        <v>95000</v>
      </c>
      <c r="JO295" s="25">
        <f t="shared" si="4446"/>
        <v>95000</v>
      </c>
      <c r="JP295" s="25">
        <f t="shared" si="4442"/>
        <v>95000</v>
      </c>
      <c r="JQ295" s="25">
        <f t="shared" si="4443"/>
        <v>95000</v>
      </c>
      <c r="JR295" s="25">
        <f t="shared" si="4444"/>
        <v>95000</v>
      </c>
      <c r="JS295" s="28">
        <f t="shared" si="3970"/>
        <v>95000</v>
      </c>
      <c r="JT295" s="30">
        <f t="shared" ref="JT295" si="4653">+HS295/$N295</f>
        <v>0</v>
      </c>
      <c r="JU295" s="30">
        <f t="shared" ref="JU295" si="4654">+HT295/$N295</f>
        <v>0</v>
      </c>
      <c r="JV295" s="30">
        <f t="shared" ref="JV295" si="4655">+HU295/$N295</f>
        <v>0</v>
      </c>
      <c r="JW295" s="30">
        <f t="shared" ref="JW295" si="4656">+HV295/$N295</f>
        <v>0</v>
      </c>
      <c r="JX295" s="30">
        <f t="shared" ref="JX295" si="4657">+HW295/$N295</f>
        <v>0</v>
      </c>
      <c r="JY295" s="30">
        <f t="shared" ref="JY295" si="4658">+HX295/$N295</f>
        <v>0</v>
      </c>
      <c r="JZ295" s="30">
        <f t="shared" ref="JZ295" si="4659">+HY295/$N295</f>
        <v>0</v>
      </c>
      <c r="KA295" s="30">
        <f t="shared" ref="KA295" si="4660">+HZ295/$N295</f>
        <v>0</v>
      </c>
      <c r="KB295" s="30">
        <f t="shared" ref="KB295" si="4661">+IA295/$N295</f>
        <v>0</v>
      </c>
      <c r="KC295" s="30">
        <f t="shared" ref="KC295" si="4662">+IB295/$N295</f>
        <v>0</v>
      </c>
      <c r="KD295" s="30">
        <f t="shared" ref="KD295" si="4663">+IC295/$N295</f>
        <v>0</v>
      </c>
      <c r="KE295" s="30">
        <f t="shared" ref="KE295" si="4664">+ID295/$N295</f>
        <v>0</v>
      </c>
      <c r="KF295" s="30">
        <f t="shared" ref="KF295" si="4665">+IE295/$N295</f>
        <v>0</v>
      </c>
      <c r="KG295" s="30">
        <f t="shared" ref="KG295" si="4666">+IF295/$N295</f>
        <v>0</v>
      </c>
      <c r="KH295" s="30">
        <f t="shared" ref="KH295" si="4667">+IG295/$N295</f>
        <v>0</v>
      </c>
      <c r="KI295" s="30">
        <f t="shared" ref="KI295" si="4668">+IH295/$N295</f>
        <v>0</v>
      </c>
      <c r="KJ295" s="30">
        <f t="shared" ref="KJ295" si="4669">+II295/$N295</f>
        <v>0</v>
      </c>
      <c r="KK295" s="30">
        <f t="shared" ref="KK295" si="4670">+IJ295/$N295</f>
        <v>0</v>
      </c>
      <c r="KL295" s="30">
        <f t="shared" ref="KL295" si="4671">+IK295/$N295</f>
        <v>0</v>
      </c>
      <c r="KM295" s="30">
        <f t="shared" ref="KM295" si="4672">+IL295/$N295</f>
        <v>0</v>
      </c>
      <c r="KN295" s="30">
        <f t="shared" ref="KN295" si="4673">+IM295/$N295</f>
        <v>0</v>
      </c>
      <c r="KO295" s="30">
        <f t="shared" ref="KO295" si="4674">+IN295/$N295</f>
        <v>0</v>
      </c>
      <c r="KP295" s="30">
        <f t="shared" ref="KP295" si="4675">+IO295/$N295</f>
        <v>0</v>
      </c>
      <c r="KQ295" s="30">
        <f t="shared" ref="KQ295" si="4676">+IP295/$N295</f>
        <v>0</v>
      </c>
      <c r="KR295" s="30">
        <f t="shared" ref="KR295" si="4677">+IQ295/$N295</f>
        <v>0</v>
      </c>
      <c r="KS295" s="30">
        <f t="shared" ref="KS295" si="4678">+IR295/$N295</f>
        <v>0</v>
      </c>
      <c r="KT295" s="30">
        <f t="shared" ref="KT295" si="4679">+IS295/$N295</f>
        <v>0</v>
      </c>
      <c r="KU295" s="30">
        <f t="shared" ref="KU295" si="4680">+IT295/$N295</f>
        <v>0</v>
      </c>
      <c r="KV295" s="30">
        <f t="shared" ref="KV295" si="4681">+IU295/$N295</f>
        <v>0</v>
      </c>
      <c r="KW295" s="30">
        <f t="shared" ref="KW295" si="4682">+IV295/$N295</f>
        <v>0</v>
      </c>
      <c r="KX295" s="30">
        <f t="shared" ref="KX295" si="4683">+IW295/$N295</f>
        <v>0</v>
      </c>
      <c r="KY295" s="30">
        <f t="shared" ref="KY295" si="4684">+IX295/$N295</f>
        <v>0</v>
      </c>
      <c r="KZ295" s="30">
        <f t="shared" ref="KZ295:LI295" si="4685">+IY295/$N295</f>
        <v>0</v>
      </c>
      <c r="LA295" s="30">
        <f t="shared" si="4685"/>
        <v>0</v>
      </c>
      <c r="LB295" s="30">
        <f t="shared" si="4685"/>
        <v>0</v>
      </c>
      <c r="LC295" s="30">
        <f t="shared" si="4685"/>
        <v>0</v>
      </c>
      <c r="LD295" s="30">
        <f t="shared" si="4685"/>
        <v>0</v>
      </c>
      <c r="LE295" s="30">
        <f t="shared" si="4685"/>
        <v>0</v>
      </c>
      <c r="LF295" s="30">
        <f t="shared" si="4685"/>
        <v>0</v>
      </c>
      <c r="LG295" s="30">
        <f t="shared" si="4685"/>
        <v>0</v>
      </c>
      <c r="LH295" s="30">
        <f t="shared" si="4685"/>
        <v>0</v>
      </c>
      <c r="LI295" s="30">
        <f t="shared" si="4685"/>
        <v>0</v>
      </c>
      <c r="LJ295" s="30">
        <f t="shared" ref="LJ295" si="4686">+JI295/$N295</f>
        <v>0</v>
      </c>
      <c r="LK295" s="30">
        <f t="shared" ref="LK295:LS295" si="4687">+JJ295/$N295</f>
        <v>215.41950113378684</v>
      </c>
      <c r="LL295" s="30">
        <f t="shared" si="4687"/>
        <v>215.41950113378684</v>
      </c>
      <c r="LM295" s="30">
        <f t="shared" si="4687"/>
        <v>215.41950113378684</v>
      </c>
      <c r="LN295" s="30">
        <f t="shared" si="4687"/>
        <v>215.41950113378684</v>
      </c>
      <c r="LO295" s="30">
        <f t="shared" si="4687"/>
        <v>215.41950113378684</v>
      </c>
      <c r="LP295" s="30">
        <f t="shared" si="4687"/>
        <v>215.41950113378684</v>
      </c>
      <c r="LQ295" s="30">
        <f t="shared" si="4687"/>
        <v>215.41950113378684</v>
      </c>
      <c r="LR295" s="30">
        <f t="shared" si="4687"/>
        <v>215.41950113378684</v>
      </c>
      <c r="LS295" s="30">
        <f t="shared" si="4687"/>
        <v>215.41950113378684</v>
      </c>
      <c r="LT295" s="69">
        <f t="shared" si="3971"/>
        <v>215.41950113378684</v>
      </c>
      <c r="LU295" s="40">
        <f t="shared" si="3972"/>
        <v>215.41950113378684</v>
      </c>
      <c r="LV295" s="40">
        <f t="shared" si="3973"/>
        <v>0</v>
      </c>
    </row>
    <row r="296" spans="1:334" x14ac:dyDescent="0.25">
      <c r="A296" s="21">
        <f t="shared" si="3974"/>
        <v>295</v>
      </c>
      <c r="B296" s="22" t="s">
        <v>150</v>
      </c>
      <c r="C296" s="21" t="s">
        <v>694</v>
      </c>
      <c r="D296" s="22" t="s">
        <v>7</v>
      </c>
      <c r="E296" s="23" t="s">
        <v>987</v>
      </c>
      <c r="F296" s="21" t="s">
        <v>1227</v>
      </c>
      <c r="G296" s="23" t="s">
        <v>204</v>
      </c>
      <c r="H296" s="31" t="s">
        <v>290</v>
      </c>
      <c r="I296" s="21" t="s">
        <v>196</v>
      </c>
      <c r="J296" s="94">
        <v>41297</v>
      </c>
      <c r="K296" s="94">
        <v>43030</v>
      </c>
      <c r="L296" s="21" t="s">
        <v>275</v>
      </c>
      <c r="M296" s="51">
        <v>568</v>
      </c>
      <c r="N296" s="51">
        <v>949</v>
      </c>
      <c r="O296" s="26">
        <v>0.02</v>
      </c>
      <c r="P296" s="52">
        <v>3117336.93</v>
      </c>
      <c r="Q296" s="52">
        <v>3496760.5799999996</v>
      </c>
      <c r="R296" s="52">
        <v>4028686.99</v>
      </c>
      <c r="S296" s="52">
        <v>5487954.2399999993</v>
      </c>
      <c r="T296" s="51">
        <v>6362778.7400000002</v>
      </c>
      <c r="U296" s="51">
        <v>4805755</v>
      </c>
      <c r="V296" s="51">
        <v>1198363.49</v>
      </c>
      <c r="W296" s="51">
        <v>4800972.8499999996</v>
      </c>
      <c r="X296" s="51">
        <v>2770766.51</v>
      </c>
      <c r="Y296" s="51">
        <v>6490080</v>
      </c>
      <c r="Z296" s="51">
        <v>4222899.8499999996</v>
      </c>
      <c r="AA296" s="51">
        <v>5322402.290000001</v>
      </c>
      <c r="AB296" s="51">
        <v>4541465.7600000007</v>
      </c>
      <c r="AC296" s="51">
        <v>4855150.0799999991</v>
      </c>
      <c r="AD296" s="51">
        <v>4693646.22</v>
      </c>
      <c r="AE296" s="51">
        <v>7132397</v>
      </c>
      <c r="AF296" s="51">
        <v>8267466</v>
      </c>
      <c r="AG296" s="51">
        <v>5858949.5599999996</v>
      </c>
      <c r="AH296" s="51">
        <v>5547246</v>
      </c>
      <c r="AI296" s="51">
        <v>4291968.5199999996</v>
      </c>
      <c r="AJ296" s="51">
        <v>4739523</v>
      </c>
      <c r="AK296" s="51">
        <v>5945789</v>
      </c>
      <c r="AL296" s="51">
        <v>4658444.5</v>
      </c>
      <c r="AM296" s="51">
        <v>4680531.13</v>
      </c>
      <c r="AN296" s="51">
        <v>4690620.9400000004</v>
      </c>
      <c r="AO296" s="51">
        <v>3774273.52</v>
      </c>
      <c r="AP296" s="51">
        <v>5835385.7300000004</v>
      </c>
      <c r="AQ296" s="51">
        <v>6580143</v>
      </c>
      <c r="AR296" s="51">
        <v>8444913.4000000004</v>
      </c>
      <c r="AS296" s="51">
        <v>5049868.9966729041</v>
      </c>
      <c r="AT296" s="51">
        <v>5588489.9299999997</v>
      </c>
      <c r="AU296" s="25">
        <v>5443604.6106369039</v>
      </c>
      <c r="AV296" s="25">
        <v>4119929.33</v>
      </c>
      <c r="AW296" s="25">
        <v>7601237.417758368</v>
      </c>
      <c r="AX296" s="25">
        <v>6487745</v>
      </c>
      <c r="AY296" s="25">
        <v>6459346.9299999997</v>
      </c>
      <c r="AZ296" s="25">
        <v>5704295.4199999999</v>
      </c>
      <c r="BA296" s="25">
        <v>4603061.5780827608</v>
      </c>
      <c r="BB296" s="25">
        <v>5874573.9960490735</v>
      </c>
      <c r="BC296" s="25">
        <v>8279025.46</v>
      </c>
      <c r="BD296" s="75">
        <v>7829272.9000000004</v>
      </c>
      <c r="BE296" s="75">
        <v>6288479</v>
      </c>
      <c r="BF296" s="75">
        <v>9929081</v>
      </c>
      <c r="BG296" s="75">
        <v>3779545</v>
      </c>
      <c r="BH296" s="75">
        <v>12499491.279999999</v>
      </c>
      <c r="BI296" s="75">
        <v>5193537.54</v>
      </c>
      <c r="BJ296" s="75">
        <v>5665684.1100000003</v>
      </c>
      <c r="BK296" s="75">
        <v>5010102.03</v>
      </c>
      <c r="BL296" s="75">
        <v>5632615.5915990844</v>
      </c>
      <c r="BM296" s="75">
        <v>5865833.5745477229</v>
      </c>
      <c r="BN296" s="75">
        <v>6818932.8600000003</v>
      </c>
      <c r="BO296" s="75">
        <v>7085451.8845338989</v>
      </c>
      <c r="BP296" s="28">
        <f t="shared" si="3968"/>
        <v>6350708.477670176</v>
      </c>
      <c r="BQ296" s="29">
        <f t="shared" si="3687"/>
        <v>5488.2692429577464</v>
      </c>
      <c r="BR296" s="29">
        <f t="shared" si="3688"/>
        <v>6156.2686267605623</v>
      </c>
      <c r="BS296" s="29">
        <f t="shared" si="3689"/>
        <v>7092.7587852112683</v>
      </c>
      <c r="BT296" s="29">
        <f t="shared" si="3690"/>
        <v>9661.8912676056334</v>
      </c>
      <c r="BU296" s="29">
        <f t="shared" si="3691"/>
        <v>11202.075246478873</v>
      </c>
      <c r="BV296" s="29">
        <f t="shared" si="3692"/>
        <v>8460.8362676056331</v>
      </c>
      <c r="BW296" s="29">
        <f t="shared" si="3693"/>
        <v>2109.7948767605635</v>
      </c>
      <c r="BX296" s="29">
        <f t="shared" si="3694"/>
        <v>8452.4169894366187</v>
      </c>
      <c r="BY296" s="29">
        <f t="shared" si="3695"/>
        <v>4878.1100528169009</v>
      </c>
      <c r="BZ296" s="29">
        <f t="shared" si="3696"/>
        <v>11426.197183098591</v>
      </c>
      <c r="CA296" s="29">
        <f t="shared" si="3697"/>
        <v>7434.6828345070417</v>
      </c>
      <c r="CB296" s="29">
        <f t="shared" si="3698"/>
        <v>9370.4265669014094</v>
      </c>
      <c r="CC296" s="29">
        <f t="shared" si="3699"/>
        <v>7995.5383098591565</v>
      </c>
      <c r="CD296" s="29">
        <f t="shared" si="3700"/>
        <v>8547.7994366197163</v>
      </c>
      <c r="CE296" s="29">
        <f t="shared" si="3701"/>
        <v>8263.461654929577</v>
      </c>
      <c r="CF296" s="29">
        <f t="shared" si="3702"/>
        <v>12557.036971830987</v>
      </c>
      <c r="CG296" s="29">
        <f t="shared" si="3703"/>
        <v>14555.397887323943</v>
      </c>
      <c r="CH296" s="29">
        <f t="shared" si="3704"/>
        <v>10315.052042253521</v>
      </c>
      <c r="CI296" s="29">
        <f t="shared" si="3705"/>
        <v>9766.2781690140837</v>
      </c>
      <c r="CJ296" s="29">
        <f t="shared" si="3706"/>
        <v>7556.2826056338017</v>
      </c>
      <c r="CK296" s="29">
        <f t="shared" si="3707"/>
        <v>8344.2306338028175</v>
      </c>
      <c r="CL296" s="29">
        <f t="shared" si="3708"/>
        <v>10467.93838028169</v>
      </c>
      <c r="CM296" s="29">
        <f t="shared" si="3709"/>
        <v>8201.4867957746483</v>
      </c>
      <c r="CN296" s="29">
        <f t="shared" si="3710"/>
        <v>8240.3717077464789</v>
      </c>
      <c r="CO296" s="29">
        <f t="shared" si="3711"/>
        <v>8258.135457746479</v>
      </c>
      <c r="CP296" s="29">
        <f t="shared" si="3712"/>
        <v>6644.847746478873</v>
      </c>
      <c r="CQ296" s="29">
        <f t="shared" si="3713"/>
        <v>10273.566426056339</v>
      </c>
      <c r="CR296" s="29">
        <f t="shared" si="3939"/>
        <v>11584.758802816901</v>
      </c>
      <c r="CS296" s="29">
        <f t="shared" si="3939"/>
        <v>14867.805281690142</v>
      </c>
      <c r="CT296" s="29">
        <f t="shared" si="3939"/>
        <v>8890.6144307621544</v>
      </c>
      <c r="CU296" s="29">
        <f t="shared" si="3939"/>
        <v>9838.8907218309851</v>
      </c>
      <c r="CV296" s="29">
        <f t="shared" si="3939"/>
        <v>9583.8109342199004</v>
      </c>
      <c r="CW296" s="29">
        <f t="shared" si="3939"/>
        <v>7253.3967077464786</v>
      </c>
      <c r="CX296" s="29">
        <f t="shared" si="4484"/>
        <v>13382.460242532337</v>
      </c>
      <c r="CY296" s="29">
        <f t="shared" si="4484"/>
        <v>11422.086267605633</v>
      </c>
      <c r="CZ296" s="29">
        <f t="shared" si="4484"/>
        <v>11372.089665492957</v>
      </c>
      <c r="DA296" s="29">
        <f t="shared" si="4484"/>
        <v>10042.773626760563</v>
      </c>
      <c r="DB296" s="29">
        <f t="shared" si="4484"/>
        <v>8103.9816515541561</v>
      </c>
      <c r="DC296" s="29">
        <f t="shared" si="4484"/>
        <v>10342.559852199072</v>
      </c>
      <c r="DD296" s="29">
        <f t="shared" si="4484"/>
        <v>14575.749049295775</v>
      </c>
      <c r="DE296" s="29">
        <f t="shared" si="3714"/>
        <v>13783.931161971832</v>
      </c>
      <c r="DF296" s="29">
        <f t="shared" si="3715"/>
        <v>11071.265845070422</v>
      </c>
      <c r="DG296" s="29">
        <f t="shared" si="3716"/>
        <v>17480.776408450703</v>
      </c>
      <c r="DH296" s="29">
        <f t="shared" si="3717"/>
        <v>6654.1285211267605</v>
      </c>
      <c r="DI296" s="29">
        <f t="shared" si="3718"/>
        <v>22006.146619718307</v>
      </c>
      <c r="DJ296" s="29">
        <f t="shared" si="3719"/>
        <v>9143.5520070422535</v>
      </c>
      <c r="DK296" s="29">
        <f t="shared" si="3719"/>
        <v>9974.7959683098597</v>
      </c>
      <c r="DL296" s="29">
        <f t="shared" si="3719"/>
        <v>8820.6021654929591</v>
      </c>
      <c r="DM296" s="29">
        <f t="shared" si="3719"/>
        <v>9916.5767457730362</v>
      </c>
      <c r="DN296" s="29">
        <f t="shared" si="3864"/>
        <v>10327.171786175568</v>
      </c>
      <c r="DO296" s="29">
        <f t="shared" si="3864"/>
        <v>12005.163485915493</v>
      </c>
      <c r="DP296" s="29">
        <f t="shared" si="3864"/>
        <v>12474.387120658273</v>
      </c>
      <c r="DQ296" s="105">
        <f t="shared" si="3720"/>
        <v>11180.824784630591</v>
      </c>
      <c r="DR296" s="51">
        <v>142350</v>
      </c>
      <c r="DS296" s="51">
        <v>142350</v>
      </c>
      <c r="DT296" s="51">
        <v>142350</v>
      </c>
      <c r="DU296" s="51">
        <v>142350</v>
      </c>
      <c r="DV296" s="51">
        <v>142350</v>
      </c>
      <c r="DW296" s="51">
        <v>142350</v>
      </c>
      <c r="DX296" s="51">
        <v>142350</v>
      </c>
      <c r="DY296" s="51">
        <v>142350</v>
      </c>
      <c r="DZ296" s="51">
        <v>142350</v>
      </c>
      <c r="EA296" s="51">
        <v>144881</v>
      </c>
      <c r="EB296" s="51">
        <v>151840</v>
      </c>
      <c r="EC296" s="51">
        <v>151840</v>
      </c>
      <c r="ED296" s="51">
        <v>151840</v>
      </c>
      <c r="EE296" s="51">
        <v>151840</v>
      </c>
      <c r="EF296" s="51">
        <v>151840</v>
      </c>
      <c r="EG296" s="51">
        <v>151840</v>
      </c>
      <c r="EH296" s="51">
        <v>151840</v>
      </c>
      <c r="EI296" s="51">
        <v>151840</v>
      </c>
      <c r="EJ296" s="51">
        <v>151840</v>
      </c>
      <c r="EK296" s="51">
        <v>151840</v>
      </c>
      <c r="EL296" s="51">
        <v>151840</v>
      </c>
      <c r="EM296" s="51">
        <v>154371</v>
      </c>
      <c r="EN296" s="51">
        <v>161330</v>
      </c>
      <c r="EO296" s="51">
        <v>161330</v>
      </c>
      <c r="EP296" s="51">
        <v>161330</v>
      </c>
      <c r="EQ296" s="51">
        <v>161330</v>
      </c>
      <c r="ER296" s="51">
        <v>161330</v>
      </c>
      <c r="ES296" s="25">
        <v>161330</v>
      </c>
      <c r="ET296" s="25">
        <v>161330</v>
      </c>
      <c r="EU296" s="25">
        <v>161330</v>
      </c>
      <c r="EV296" s="25">
        <v>161330</v>
      </c>
      <c r="EW296" s="25">
        <v>161330</v>
      </c>
      <c r="EX296" s="25">
        <v>161330</v>
      </c>
      <c r="EY296" s="25">
        <v>167783</v>
      </c>
      <c r="EZ296" s="25">
        <v>185530</v>
      </c>
      <c r="FA296" s="25">
        <v>185530</v>
      </c>
      <c r="FB296" s="25">
        <v>185530</v>
      </c>
      <c r="FC296" s="25">
        <v>185530</v>
      </c>
      <c r="FD296" s="25">
        <v>185530</v>
      </c>
      <c r="FE296" s="25">
        <v>185530</v>
      </c>
      <c r="FF296" s="25">
        <v>185530</v>
      </c>
      <c r="FG296" s="25">
        <v>185530</v>
      </c>
      <c r="FH296" s="25">
        <v>185530</v>
      </c>
      <c r="FI296" s="25">
        <v>185530</v>
      </c>
      <c r="FJ296" s="25">
        <v>185530</v>
      </c>
      <c r="FK296" s="25">
        <v>185530</v>
      </c>
      <c r="FL296" s="25">
        <v>185530</v>
      </c>
      <c r="FM296" s="25">
        <v>185530</v>
      </c>
      <c r="FN296" s="25">
        <v>185530</v>
      </c>
      <c r="FO296" s="25">
        <v>185530</v>
      </c>
      <c r="FP296" s="25">
        <v>185530</v>
      </c>
      <c r="FQ296" s="75">
        <v>185530</v>
      </c>
      <c r="FR296" s="28">
        <f t="shared" si="3969"/>
        <v>185530</v>
      </c>
      <c r="FS296" s="51">
        <v>0</v>
      </c>
      <c r="FT296" s="51">
        <v>0</v>
      </c>
      <c r="FU296" s="51">
        <v>0</v>
      </c>
      <c r="FV296" s="51">
        <v>0</v>
      </c>
      <c r="FW296" s="51">
        <v>0</v>
      </c>
      <c r="FX296" s="51">
        <v>0</v>
      </c>
      <c r="FY296" s="51">
        <v>0</v>
      </c>
      <c r="FZ296" s="51">
        <v>0</v>
      </c>
      <c r="GA296" s="51">
        <v>0</v>
      </c>
      <c r="GB296" s="51">
        <v>0</v>
      </c>
      <c r="GC296" s="51">
        <v>0</v>
      </c>
      <c r="GD296" s="51">
        <v>0</v>
      </c>
      <c r="GE296" s="51">
        <v>0</v>
      </c>
      <c r="GF296" s="51">
        <v>0</v>
      </c>
      <c r="GG296" s="51">
        <v>0</v>
      </c>
      <c r="GH296" s="51">
        <v>0</v>
      </c>
      <c r="GI296" s="51">
        <v>13509.320000000007</v>
      </c>
      <c r="GJ296" s="51">
        <v>0</v>
      </c>
      <c r="GK296" s="51">
        <v>0</v>
      </c>
      <c r="GL296" s="51">
        <v>0</v>
      </c>
      <c r="GM296" s="51">
        <v>0</v>
      </c>
      <c r="GN296" s="51">
        <v>0</v>
      </c>
      <c r="GO296" s="51">
        <v>0</v>
      </c>
      <c r="GP296" s="51">
        <v>0</v>
      </c>
      <c r="GQ296" s="25">
        <v>0</v>
      </c>
      <c r="GR296" s="25">
        <v>0</v>
      </c>
      <c r="GS296" s="25">
        <v>0</v>
      </c>
      <c r="GT296" s="25">
        <v>0</v>
      </c>
      <c r="GU296" s="25">
        <v>7568</v>
      </c>
      <c r="GV296" s="25">
        <v>0</v>
      </c>
      <c r="GW296" s="25">
        <v>0</v>
      </c>
      <c r="GX296" s="25">
        <v>0</v>
      </c>
      <c r="GY296" s="25">
        <v>0</v>
      </c>
      <c r="GZ296" s="25">
        <v>0</v>
      </c>
      <c r="HA296" s="25">
        <v>0</v>
      </c>
      <c r="HB296" s="25">
        <v>0</v>
      </c>
      <c r="HC296" s="75">
        <v>0</v>
      </c>
      <c r="HD296" s="75">
        <v>0</v>
      </c>
      <c r="HE296" s="75">
        <v>0</v>
      </c>
      <c r="HF296" s="75">
        <v>0</v>
      </c>
      <c r="HG296" s="75">
        <v>0</v>
      </c>
      <c r="HH296" s="75">
        <v>0</v>
      </c>
      <c r="HI296" s="75">
        <v>13052</v>
      </c>
      <c r="HJ296" s="75">
        <v>0</v>
      </c>
      <c r="HK296" s="75">
        <v>0</v>
      </c>
      <c r="HL296" s="75">
        <v>0</v>
      </c>
      <c r="HM296" s="75">
        <v>0</v>
      </c>
      <c r="HN296" s="75">
        <v>0</v>
      </c>
      <c r="HO296" s="75">
        <v>0</v>
      </c>
      <c r="HP296" s="75">
        <v>0</v>
      </c>
      <c r="HQ296" s="75">
        <v>0</v>
      </c>
      <c r="HR296" s="75">
        <v>0</v>
      </c>
      <c r="HS296" s="51">
        <f t="shared" si="3723"/>
        <v>142350</v>
      </c>
      <c r="HT296" s="51">
        <f t="shared" si="3724"/>
        <v>142350</v>
      </c>
      <c r="HU296" s="51">
        <f t="shared" si="3725"/>
        <v>142350</v>
      </c>
      <c r="HV296" s="51">
        <f t="shared" si="3726"/>
        <v>142350</v>
      </c>
      <c r="HW296" s="51">
        <f t="shared" si="3727"/>
        <v>142350</v>
      </c>
      <c r="HX296" s="51">
        <f t="shared" si="3728"/>
        <v>142350</v>
      </c>
      <c r="HY296" s="51">
        <f t="shared" si="3729"/>
        <v>142350</v>
      </c>
      <c r="HZ296" s="51">
        <f t="shared" si="3730"/>
        <v>142350</v>
      </c>
      <c r="IA296" s="51">
        <f t="shared" si="3731"/>
        <v>142350</v>
      </c>
      <c r="IB296" s="51">
        <f t="shared" si="3732"/>
        <v>144881</v>
      </c>
      <c r="IC296" s="51">
        <f t="shared" si="3733"/>
        <v>151840</v>
      </c>
      <c r="ID296" s="51">
        <f t="shared" si="3734"/>
        <v>151840</v>
      </c>
      <c r="IE296" s="51">
        <f t="shared" si="3735"/>
        <v>151840</v>
      </c>
      <c r="IF296" s="51">
        <f t="shared" si="3736"/>
        <v>151840</v>
      </c>
      <c r="IG296" s="51">
        <f t="shared" si="3737"/>
        <v>151840</v>
      </c>
      <c r="IH296" s="51">
        <f t="shared" si="3738"/>
        <v>151840</v>
      </c>
      <c r="II296" s="51">
        <f t="shared" si="3739"/>
        <v>165349.32</v>
      </c>
      <c r="IJ296" s="51">
        <f t="shared" si="3740"/>
        <v>151840</v>
      </c>
      <c r="IK296" s="51">
        <f t="shared" si="3741"/>
        <v>151840</v>
      </c>
      <c r="IL296" s="51">
        <f t="shared" si="3742"/>
        <v>151840</v>
      </c>
      <c r="IM296" s="51">
        <f t="shared" si="3743"/>
        <v>151840</v>
      </c>
      <c r="IN296" s="51">
        <f t="shared" si="3744"/>
        <v>154371</v>
      </c>
      <c r="IO296" s="51">
        <f t="shared" si="3745"/>
        <v>161330</v>
      </c>
      <c r="IP296" s="51">
        <f t="shared" si="3746"/>
        <v>161330</v>
      </c>
      <c r="IQ296" s="51">
        <f t="shared" si="4450"/>
        <v>161330</v>
      </c>
      <c r="IR296" s="51">
        <f t="shared" si="4451"/>
        <v>161330</v>
      </c>
      <c r="IS296" s="51">
        <f t="shared" si="4436"/>
        <v>161330</v>
      </c>
      <c r="IT296" s="51">
        <f t="shared" si="4437"/>
        <v>161330</v>
      </c>
      <c r="IU296" s="51">
        <f t="shared" si="3721"/>
        <v>168898</v>
      </c>
      <c r="IV296" s="51">
        <f t="shared" si="3722"/>
        <v>161330</v>
      </c>
      <c r="IW296" s="51">
        <f t="shared" si="3976"/>
        <v>161330</v>
      </c>
      <c r="IX296" s="25">
        <f t="shared" si="3623"/>
        <v>161330</v>
      </c>
      <c r="IY296" s="25">
        <f t="shared" si="4315"/>
        <v>161330</v>
      </c>
      <c r="IZ296" s="25">
        <f t="shared" si="4316"/>
        <v>167783</v>
      </c>
      <c r="JA296" s="25">
        <f t="shared" si="4447"/>
        <v>185530</v>
      </c>
      <c r="JB296" s="25">
        <f t="shared" si="4410"/>
        <v>185530</v>
      </c>
      <c r="JC296" s="25">
        <f t="shared" si="4411"/>
        <v>185530</v>
      </c>
      <c r="JD296" s="25">
        <f t="shared" si="4243"/>
        <v>185530</v>
      </c>
      <c r="JE296" s="25">
        <f t="shared" si="4244"/>
        <v>185530</v>
      </c>
      <c r="JF296" s="25">
        <f t="shared" si="4448"/>
        <v>185530</v>
      </c>
      <c r="JG296" s="25">
        <f t="shared" si="4449"/>
        <v>185530</v>
      </c>
      <c r="JH296" s="25">
        <f t="shared" si="4440"/>
        <v>185530</v>
      </c>
      <c r="JI296" s="25">
        <f t="shared" si="4441"/>
        <v>198582</v>
      </c>
      <c r="JJ296" s="25">
        <f t="shared" si="4485"/>
        <v>185530</v>
      </c>
      <c r="JK296" s="25">
        <f t="shared" si="4486"/>
        <v>185530</v>
      </c>
      <c r="JL296" s="25">
        <f t="shared" si="4608"/>
        <v>185530</v>
      </c>
      <c r="JM296" s="25">
        <f t="shared" si="4609"/>
        <v>185530</v>
      </c>
      <c r="JN296" s="25">
        <f t="shared" si="4445"/>
        <v>185530</v>
      </c>
      <c r="JO296" s="25">
        <f t="shared" si="4446"/>
        <v>185530</v>
      </c>
      <c r="JP296" s="25">
        <f t="shared" si="4442"/>
        <v>185530</v>
      </c>
      <c r="JQ296" s="25">
        <f t="shared" si="4443"/>
        <v>185530</v>
      </c>
      <c r="JR296" s="25">
        <f t="shared" si="4444"/>
        <v>185530</v>
      </c>
      <c r="JS296" s="28">
        <f t="shared" si="3970"/>
        <v>185530</v>
      </c>
      <c r="JT296" s="30">
        <f t="shared" si="3587"/>
        <v>150</v>
      </c>
      <c r="JU296" s="30">
        <f t="shared" si="3588"/>
        <v>150</v>
      </c>
      <c r="JV296" s="30">
        <f t="shared" si="3589"/>
        <v>150</v>
      </c>
      <c r="JW296" s="30">
        <f t="shared" si="3590"/>
        <v>150</v>
      </c>
      <c r="JX296" s="30">
        <f t="shared" si="3591"/>
        <v>150</v>
      </c>
      <c r="JY296" s="30">
        <f t="shared" si="3592"/>
        <v>150</v>
      </c>
      <c r="JZ296" s="30">
        <f t="shared" si="3593"/>
        <v>150</v>
      </c>
      <c r="KA296" s="30">
        <f t="shared" si="3594"/>
        <v>150</v>
      </c>
      <c r="KB296" s="30">
        <f t="shared" si="3595"/>
        <v>150</v>
      </c>
      <c r="KC296" s="30">
        <f t="shared" si="3596"/>
        <v>152.66701791359327</v>
      </c>
      <c r="KD296" s="30">
        <f t="shared" si="3597"/>
        <v>160</v>
      </c>
      <c r="KE296" s="30">
        <f t="shared" si="3598"/>
        <v>160</v>
      </c>
      <c r="KF296" s="30">
        <f t="shared" si="3599"/>
        <v>160</v>
      </c>
      <c r="KG296" s="30">
        <f t="shared" si="3600"/>
        <v>160</v>
      </c>
      <c r="KH296" s="30">
        <f t="shared" si="3601"/>
        <v>160</v>
      </c>
      <c r="KI296" s="30">
        <f t="shared" si="3602"/>
        <v>160</v>
      </c>
      <c r="KJ296" s="30">
        <f t="shared" si="3603"/>
        <v>174.23532139093783</v>
      </c>
      <c r="KK296" s="30">
        <f t="shared" si="3604"/>
        <v>160</v>
      </c>
      <c r="KL296" s="30">
        <f t="shared" si="3605"/>
        <v>160</v>
      </c>
      <c r="KM296" s="30">
        <f t="shared" si="3606"/>
        <v>160</v>
      </c>
      <c r="KN296" s="30">
        <f t="shared" si="3607"/>
        <v>160</v>
      </c>
      <c r="KO296" s="30">
        <f t="shared" si="3608"/>
        <v>162.66701791359327</v>
      </c>
      <c r="KP296" s="30">
        <f t="shared" si="3609"/>
        <v>170</v>
      </c>
      <c r="KQ296" s="30">
        <f t="shared" si="3610"/>
        <v>170</v>
      </c>
      <c r="KR296" s="30">
        <f t="shared" si="3611"/>
        <v>170</v>
      </c>
      <c r="KS296" s="30">
        <f t="shared" si="3612"/>
        <v>170</v>
      </c>
      <c r="KT296" s="30">
        <f t="shared" si="3613"/>
        <v>170</v>
      </c>
      <c r="KU296" s="30">
        <f t="shared" si="3614"/>
        <v>170</v>
      </c>
      <c r="KV296" s="30">
        <f t="shared" si="3615"/>
        <v>177.97471022128556</v>
      </c>
      <c r="KW296" s="30">
        <f t="shared" si="3616"/>
        <v>170</v>
      </c>
      <c r="KX296" s="30">
        <f t="shared" si="3617"/>
        <v>170</v>
      </c>
      <c r="KY296" s="30">
        <f t="shared" si="3618"/>
        <v>170</v>
      </c>
      <c r="KZ296" s="30">
        <f t="shared" si="3619"/>
        <v>170</v>
      </c>
      <c r="LA296" s="30">
        <f t="shared" si="3620"/>
        <v>176.79978925184403</v>
      </c>
      <c r="LB296" s="30">
        <f t="shared" si="3620"/>
        <v>195.50052687038988</v>
      </c>
      <c r="LC296" s="30">
        <f t="shared" si="3620"/>
        <v>195.50052687038988</v>
      </c>
      <c r="LD296" s="30">
        <f t="shared" ref="LD296:LS301" si="4688">+JC296/$N296</f>
        <v>195.50052687038988</v>
      </c>
      <c r="LE296" s="30">
        <f t="shared" si="4688"/>
        <v>195.50052687038988</v>
      </c>
      <c r="LF296" s="30">
        <f t="shared" si="4688"/>
        <v>195.50052687038988</v>
      </c>
      <c r="LG296" s="30">
        <f t="shared" si="4688"/>
        <v>195.50052687038988</v>
      </c>
      <c r="LH296" s="30">
        <f t="shared" si="4688"/>
        <v>195.50052687038988</v>
      </c>
      <c r="LI296" s="30">
        <f t="shared" si="4688"/>
        <v>195.50052687038988</v>
      </c>
      <c r="LJ296" s="30">
        <f t="shared" si="4688"/>
        <v>209.25395152792413</v>
      </c>
      <c r="LK296" s="30">
        <f t="shared" si="4688"/>
        <v>195.50052687038988</v>
      </c>
      <c r="LL296" s="30">
        <f t="shared" si="4688"/>
        <v>195.50052687038988</v>
      </c>
      <c r="LM296" s="30">
        <f t="shared" si="4688"/>
        <v>195.50052687038988</v>
      </c>
      <c r="LN296" s="30">
        <f t="shared" si="4688"/>
        <v>195.50052687038988</v>
      </c>
      <c r="LO296" s="30">
        <f t="shared" si="4688"/>
        <v>195.50052687038988</v>
      </c>
      <c r="LP296" s="30">
        <f t="shared" si="4688"/>
        <v>195.50052687038988</v>
      </c>
      <c r="LQ296" s="30">
        <f t="shared" si="4688"/>
        <v>195.50052687038988</v>
      </c>
      <c r="LR296" s="30">
        <f t="shared" si="4688"/>
        <v>195.50052687038988</v>
      </c>
      <c r="LS296" s="30">
        <f t="shared" si="4688"/>
        <v>195.50052687038988</v>
      </c>
      <c r="LT296" s="69">
        <f t="shared" si="3971"/>
        <v>195.50052687038988</v>
      </c>
      <c r="LU296" s="40">
        <f t="shared" si="3972"/>
        <v>195.50052687038988</v>
      </c>
      <c r="LV296" s="40">
        <f t="shared" si="3973"/>
        <v>0</v>
      </c>
    </row>
    <row r="297" spans="1:334" x14ac:dyDescent="0.25">
      <c r="A297" s="21">
        <f t="shared" si="3974"/>
        <v>296</v>
      </c>
      <c r="B297" s="22" t="s">
        <v>150</v>
      </c>
      <c r="C297" s="21" t="s">
        <v>695</v>
      </c>
      <c r="D297" s="22" t="s">
        <v>17</v>
      </c>
      <c r="E297" s="23" t="s">
        <v>988</v>
      </c>
      <c r="F297" s="21" t="s">
        <v>1228</v>
      </c>
      <c r="G297" s="23" t="s">
        <v>245</v>
      </c>
      <c r="H297" s="24" t="s">
        <v>1403</v>
      </c>
      <c r="I297" s="21" t="s">
        <v>196</v>
      </c>
      <c r="J297" s="94">
        <v>41632</v>
      </c>
      <c r="K297" s="94">
        <v>42948</v>
      </c>
      <c r="L297" s="21" t="s">
        <v>275</v>
      </c>
      <c r="M297" s="51">
        <v>2128</v>
      </c>
      <c r="N297" s="51">
        <v>3554</v>
      </c>
      <c r="O297" s="26">
        <v>0.15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0</v>
      </c>
      <c r="V297" s="51">
        <v>0</v>
      </c>
      <c r="W297" s="51">
        <v>0</v>
      </c>
      <c r="X297" s="51">
        <v>333835</v>
      </c>
      <c r="Y297" s="51">
        <v>1271183</v>
      </c>
      <c r="Z297" s="51">
        <v>727138</v>
      </c>
      <c r="AA297" s="51">
        <v>1318280</v>
      </c>
      <c r="AB297" s="51">
        <v>1606000</v>
      </c>
      <c r="AC297" s="51">
        <v>1982415</v>
      </c>
      <c r="AD297" s="51">
        <v>1536072.98</v>
      </c>
      <c r="AE297" s="51">
        <v>1728748.11</v>
      </c>
      <c r="AF297" s="51">
        <v>1483237.13</v>
      </c>
      <c r="AG297" s="51">
        <v>1128302.3999999999</v>
      </c>
      <c r="AH297" s="51">
        <v>1538653.82</v>
      </c>
      <c r="AI297" s="51">
        <v>1421665.23</v>
      </c>
      <c r="AJ297" s="51">
        <v>1556842.12</v>
      </c>
      <c r="AK297" s="51">
        <v>1387565.44</v>
      </c>
      <c r="AL297" s="51">
        <v>1056946.0900000001</v>
      </c>
      <c r="AM297" s="51">
        <v>1337984.28</v>
      </c>
      <c r="AN297" s="51">
        <v>1308427.22</v>
      </c>
      <c r="AO297" s="51">
        <v>1655493.94</v>
      </c>
      <c r="AP297" s="51">
        <v>1279531.8</v>
      </c>
      <c r="AQ297" s="51">
        <v>1896590.83</v>
      </c>
      <c r="AR297" s="51">
        <v>1697784.88</v>
      </c>
      <c r="AS297" s="51">
        <v>1319792.07</v>
      </c>
      <c r="AT297" s="51">
        <v>1787261.89</v>
      </c>
      <c r="AU297" s="25">
        <v>1929740.4018501022</v>
      </c>
      <c r="AV297" s="25">
        <v>1164944.6499999999</v>
      </c>
      <c r="AW297" s="25">
        <v>1710601</v>
      </c>
      <c r="AX297" s="25">
        <v>1256588.04</v>
      </c>
      <c r="AY297" s="25">
        <v>1290218.1299999999</v>
      </c>
      <c r="AZ297" s="25">
        <v>1613708.97</v>
      </c>
      <c r="BA297" s="25">
        <v>1969809.0503999996</v>
      </c>
      <c r="BB297" s="25">
        <v>1542313</v>
      </c>
      <c r="BC297" s="25">
        <v>1953474.5600000001</v>
      </c>
      <c r="BD297" s="75">
        <v>1694430.59</v>
      </c>
      <c r="BE297" s="75">
        <v>1441991.53</v>
      </c>
      <c r="BF297" s="75">
        <v>2072021.6</v>
      </c>
      <c r="BG297" s="75">
        <v>1359501.16</v>
      </c>
      <c r="BH297" s="75">
        <v>1825945.79</v>
      </c>
      <c r="BI297" s="75">
        <v>1734229.56</v>
      </c>
      <c r="BJ297" s="75">
        <v>1243913.1399999999</v>
      </c>
      <c r="BK297" s="75">
        <v>1502145.83</v>
      </c>
      <c r="BL297" s="75">
        <v>1928442.67</v>
      </c>
      <c r="BM297" s="75">
        <v>1812784.11</v>
      </c>
      <c r="BN297" s="75">
        <v>1604458.05</v>
      </c>
      <c r="BO297" s="75">
        <v>1863879</v>
      </c>
      <c r="BP297" s="28">
        <f t="shared" si="3968"/>
        <v>1802390.9575</v>
      </c>
      <c r="BQ297" s="29">
        <f t="shared" si="3687"/>
        <v>0</v>
      </c>
      <c r="BR297" s="29">
        <f t="shared" si="3688"/>
        <v>0</v>
      </c>
      <c r="BS297" s="29">
        <f t="shared" si="3689"/>
        <v>0</v>
      </c>
      <c r="BT297" s="29">
        <f t="shared" si="3690"/>
        <v>0</v>
      </c>
      <c r="BU297" s="29">
        <f t="shared" si="3691"/>
        <v>0</v>
      </c>
      <c r="BV297" s="29">
        <f t="shared" si="3692"/>
        <v>0</v>
      </c>
      <c r="BW297" s="29">
        <f t="shared" si="3693"/>
        <v>0</v>
      </c>
      <c r="BX297" s="29">
        <f t="shared" si="3694"/>
        <v>0</v>
      </c>
      <c r="BY297" s="29">
        <f t="shared" si="3695"/>
        <v>156.87734962406014</v>
      </c>
      <c r="BZ297" s="29">
        <f t="shared" si="3696"/>
        <v>597.36043233082705</v>
      </c>
      <c r="CA297" s="29">
        <f t="shared" si="3697"/>
        <v>341.7001879699248</v>
      </c>
      <c r="CB297" s="29">
        <f t="shared" si="3698"/>
        <v>619.49248120300751</v>
      </c>
      <c r="CC297" s="29">
        <f t="shared" si="3699"/>
        <v>754.69924812030081</v>
      </c>
      <c r="CD297" s="29">
        <f t="shared" si="3700"/>
        <v>931.5859962406015</v>
      </c>
      <c r="CE297" s="29">
        <f t="shared" si="3701"/>
        <v>721.83880639097742</v>
      </c>
      <c r="CF297" s="29">
        <f t="shared" si="3702"/>
        <v>812.38163063909781</v>
      </c>
      <c r="CG297" s="29">
        <f t="shared" si="3703"/>
        <v>697.00992951127819</v>
      </c>
      <c r="CH297" s="29">
        <f t="shared" si="3704"/>
        <v>530.21729323308261</v>
      </c>
      <c r="CI297" s="29">
        <f t="shared" si="3705"/>
        <v>723.05160714285716</v>
      </c>
      <c r="CJ297" s="29">
        <f t="shared" si="3706"/>
        <v>668.07576597744355</v>
      </c>
      <c r="CK297" s="29">
        <f t="shared" si="3707"/>
        <v>731.59874060150378</v>
      </c>
      <c r="CL297" s="29">
        <f t="shared" si="3708"/>
        <v>652.05142857142857</v>
      </c>
      <c r="CM297" s="29">
        <f t="shared" si="3709"/>
        <v>496.68519266917298</v>
      </c>
      <c r="CN297" s="29">
        <f t="shared" si="3710"/>
        <v>628.75201127819548</v>
      </c>
      <c r="CO297" s="29">
        <f t="shared" si="3711"/>
        <v>614.86241541353377</v>
      </c>
      <c r="CP297" s="29">
        <f t="shared" si="3712"/>
        <v>777.95767857142857</v>
      </c>
      <c r="CQ297" s="29">
        <f t="shared" si="3713"/>
        <v>601.28374060150384</v>
      </c>
      <c r="CR297" s="29">
        <f t="shared" si="3939"/>
        <v>891.25508928571435</v>
      </c>
      <c r="CS297" s="29">
        <f t="shared" si="3939"/>
        <v>797.83124060150374</v>
      </c>
      <c r="CT297" s="29">
        <f t="shared" si="3939"/>
        <v>620.20304041353381</v>
      </c>
      <c r="CU297" s="29">
        <f t="shared" si="3939"/>
        <v>839.87870770676682</v>
      </c>
      <c r="CV297" s="29">
        <f t="shared" si="3939"/>
        <v>906.8328956062511</v>
      </c>
      <c r="CW297" s="29">
        <f t="shared" si="3939"/>
        <v>547.43639567669163</v>
      </c>
      <c r="CX297" s="29">
        <f t="shared" si="4484"/>
        <v>803.85385338345861</v>
      </c>
      <c r="CY297" s="29">
        <f t="shared" si="4484"/>
        <v>590.50189849624064</v>
      </c>
      <c r="CZ297" s="29">
        <f t="shared" si="4484"/>
        <v>606.30551221804501</v>
      </c>
      <c r="DA297" s="29">
        <f t="shared" si="4484"/>
        <v>758.32188439849619</v>
      </c>
      <c r="DB297" s="29">
        <f t="shared" si="4484"/>
        <v>925.66214774436071</v>
      </c>
      <c r="DC297" s="29">
        <f t="shared" si="4484"/>
        <v>724.77114661654139</v>
      </c>
      <c r="DD297" s="29">
        <f t="shared" si="4484"/>
        <v>917.98616541353385</v>
      </c>
      <c r="DE297" s="29">
        <f t="shared" si="3714"/>
        <v>796.25497650375939</v>
      </c>
      <c r="DF297" s="29">
        <f t="shared" si="3715"/>
        <v>677.62759868421051</v>
      </c>
      <c r="DG297" s="29">
        <f t="shared" si="3716"/>
        <v>973.69436090225565</v>
      </c>
      <c r="DH297" s="29">
        <f t="shared" si="3717"/>
        <v>638.86332706766916</v>
      </c>
      <c r="DI297" s="29">
        <f t="shared" si="3718"/>
        <v>858.05723214285717</v>
      </c>
      <c r="DJ297" s="29">
        <f t="shared" si="3719"/>
        <v>814.95749999999998</v>
      </c>
      <c r="DK297" s="29">
        <f t="shared" si="3719"/>
        <v>584.54564849624057</v>
      </c>
      <c r="DL297" s="29">
        <f t="shared" si="3719"/>
        <v>705.89559680451134</v>
      </c>
      <c r="DM297" s="29">
        <f t="shared" si="3719"/>
        <v>906.22305921052623</v>
      </c>
      <c r="DN297" s="29">
        <f t="shared" si="3864"/>
        <v>851.87223214285723</v>
      </c>
      <c r="DO297" s="29">
        <f t="shared" si="3864"/>
        <v>753.97464755639101</v>
      </c>
      <c r="DP297" s="29">
        <f t="shared" si="3864"/>
        <v>875.88298872180451</v>
      </c>
      <c r="DQ297" s="105">
        <f t="shared" si="3720"/>
        <v>846.98823190789471</v>
      </c>
      <c r="DR297" s="51"/>
      <c r="DS297" s="51"/>
      <c r="DT297" s="51"/>
      <c r="DU297" s="51"/>
      <c r="DV297" s="51"/>
      <c r="DW297" s="51"/>
      <c r="DX297" s="51">
        <v>359395</v>
      </c>
      <c r="DY297" s="51">
        <v>359395</v>
      </c>
      <c r="DZ297" s="51">
        <v>359395</v>
      </c>
      <c r="EA297" s="51">
        <v>319860</v>
      </c>
      <c r="EB297" s="51">
        <v>319860</v>
      </c>
      <c r="EC297" s="51">
        <v>319860</v>
      </c>
      <c r="ED297" s="51">
        <v>319860</v>
      </c>
      <c r="EE297" s="51">
        <v>319860</v>
      </c>
      <c r="EF297" s="51">
        <v>319860</v>
      </c>
      <c r="EG297" s="51">
        <v>319860</v>
      </c>
      <c r="EH297" s="51">
        <v>319860</v>
      </c>
      <c r="EI297" s="51">
        <v>319860</v>
      </c>
      <c r="EJ297" s="51">
        <v>319860</v>
      </c>
      <c r="EK297" s="51">
        <v>319860</v>
      </c>
      <c r="EL297" s="51">
        <v>319860</v>
      </c>
      <c r="EM297" s="51">
        <v>319860</v>
      </c>
      <c r="EN297" s="51">
        <v>319860</v>
      </c>
      <c r="EO297" s="51">
        <v>319860</v>
      </c>
      <c r="EP297" s="51">
        <v>319860</v>
      </c>
      <c r="EQ297" s="51">
        <v>319860</v>
      </c>
      <c r="ER297" s="51">
        <v>319860</v>
      </c>
      <c r="ES297" s="25">
        <v>319860</v>
      </c>
      <c r="ET297" s="25">
        <v>319860</v>
      </c>
      <c r="EU297" s="25">
        <v>319860</v>
      </c>
      <c r="EV297" s="25">
        <v>319860</v>
      </c>
      <c r="EW297" s="25">
        <v>319860</v>
      </c>
      <c r="EX297" s="25">
        <v>319860</v>
      </c>
      <c r="EY297" s="25">
        <v>348292</v>
      </c>
      <c r="EZ297" s="25">
        <v>426480</v>
      </c>
      <c r="FA297" s="25">
        <v>426480</v>
      </c>
      <c r="FB297" s="25">
        <v>426480</v>
      </c>
      <c r="FC297" s="25">
        <v>426480</v>
      </c>
      <c r="FD297" s="25">
        <v>426480</v>
      </c>
      <c r="FE297" s="25">
        <v>426480</v>
      </c>
      <c r="FF297" s="25">
        <v>426480</v>
      </c>
      <c r="FG297" s="25">
        <v>426480</v>
      </c>
      <c r="FH297" s="25">
        <v>426480</v>
      </c>
      <c r="FI297" s="25">
        <v>426480</v>
      </c>
      <c r="FJ297" s="25">
        <v>426480</v>
      </c>
      <c r="FK297" s="25">
        <v>426480</v>
      </c>
      <c r="FL297" s="25">
        <v>426480</v>
      </c>
      <c r="FM297" s="25">
        <v>426480</v>
      </c>
      <c r="FN297" s="25">
        <v>426480</v>
      </c>
      <c r="FO297" s="25">
        <v>426480</v>
      </c>
      <c r="FP297" s="25">
        <v>426480</v>
      </c>
      <c r="FQ297" s="75">
        <v>426480</v>
      </c>
      <c r="FR297" s="28">
        <f t="shared" si="3969"/>
        <v>426480</v>
      </c>
      <c r="FS297" s="51">
        <v>0</v>
      </c>
      <c r="FT297" s="51">
        <v>0</v>
      </c>
      <c r="FU297" s="51">
        <v>0</v>
      </c>
      <c r="FV297" s="51">
        <v>0</v>
      </c>
      <c r="FW297" s="51">
        <v>0</v>
      </c>
      <c r="FX297" s="51">
        <v>0</v>
      </c>
      <c r="FY297" s="51">
        <v>0</v>
      </c>
      <c r="FZ297" s="51">
        <v>0</v>
      </c>
      <c r="GA297" s="51">
        <v>0</v>
      </c>
      <c r="GB297" s="51">
        <v>0</v>
      </c>
      <c r="GC297" s="51">
        <v>0</v>
      </c>
      <c r="GD297" s="51">
        <v>0</v>
      </c>
      <c r="GE297" s="51">
        <v>0</v>
      </c>
      <c r="GF297" s="51">
        <v>0</v>
      </c>
      <c r="GG297" s="51">
        <v>0</v>
      </c>
      <c r="GH297" s="51">
        <v>0</v>
      </c>
      <c r="GI297" s="51">
        <v>0</v>
      </c>
      <c r="GJ297" s="51">
        <v>0</v>
      </c>
      <c r="GK297" s="51">
        <v>0</v>
      </c>
      <c r="GL297" s="51">
        <v>0</v>
      </c>
      <c r="GM297" s="51">
        <v>0</v>
      </c>
      <c r="GN297" s="51">
        <v>0</v>
      </c>
      <c r="GO297" s="51">
        <v>0</v>
      </c>
      <c r="GP297" s="51">
        <v>0</v>
      </c>
      <c r="GQ297" s="25">
        <v>0</v>
      </c>
      <c r="GR297" s="25">
        <v>0</v>
      </c>
      <c r="GS297" s="25">
        <v>0</v>
      </c>
      <c r="GT297" s="25">
        <v>0</v>
      </c>
      <c r="GU297" s="25">
        <v>0</v>
      </c>
      <c r="GV297" s="25">
        <v>0</v>
      </c>
      <c r="GW297" s="25">
        <v>0</v>
      </c>
      <c r="GX297" s="25">
        <v>0</v>
      </c>
      <c r="GY297" s="25">
        <v>0</v>
      </c>
      <c r="GZ297" s="25">
        <v>0</v>
      </c>
      <c r="HA297" s="25">
        <v>0</v>
      </c>
      <c r="HB297" s="25">
        <v>0</v>
      </c>
      <c r="HC297" s="75">
        <v>0</v>
      </c>
      <c r="HD297" s="75">
        <v>0</v>
      </c>
      <c r="HE297" s="75">
        <v>0</v>
      </c>
      <c r="HF297" s="75">
        <v>0</v>
      </c>
      <c r="HG297" s="75">
        <v>0</v>
      </c>
      <c r="HH297" s="75">
        <v>0</v>
      </c>
      <c r="HI297" s="75">
        <v>0</v>
      </c>
      <c r="HJ297" s="75">
        <v>0</v>
      </c>
      <c r="HK297" s="75">
        <v>0</v>
      </c>
      <c r="HL297" s="75">
        <v>0</v>
      </c>
      <c r="HM297" s="75">
        <v>0</v>
      </c>
      <c r="HN297" s="75">
        <v>0</v>
      </c>
      <c r="HO297" s="75">
        <v>0</v>
      </c>
      <c r="HP297" s="75">
        <v>0</v>
      </c>
      <c r="HQ297" s="75">
        <v>0</v>
      </c>
      <c r="HR297" s="75">
        <v>0</v>
      </c>
      <c r="HS297" s="51">
        <f t="shared" si="3723"/>
        <v>0</v>
      </c>
      <c r="HT297" s="51">
        <f t="shared" si="3724"/>
        <v>0</v>
      </c>
      <c r="HU297" s="51">
        <f t="shared" si="3725"/>
        <v>0</v>
      </c>
      <c r="HV297" s="51">
        <f t="shared" si="3726"/>
        <v>0</v>
      </c>
      <c r="HW297" s="51">
        <f t="shared" si="3727"/>
        <v>0</v>
      </c>
      <c r="HX297" s="51">
        <f t="shared" si="3728"/>
        <v>0</v>
      </c>
      <c r="HY297" s="51">
        <f t="shared" si="3729"/>
        <v>359395</v>
      </c>
      <c r="HZ297" s="51">
        <f t="shared" si="3730"/>
        <v>359395</v>
      </c>
      <c r="IA297" s="51">
        <f t="shared" si="3731"/>
        <v>359395</v>
      </c>
      <c r="IB297" s="51">
        <f t="shared" si="3732"/>
        <v>319860</v>
      </c>
      <c r="IC297" s="51">
        <f t="shared" si="3733"/>
        <v>319860</v>
      </c>
      <c r="ID297" s="51">
        <f t="shared" si="3734"/>
        <v>319860</v>
      </c>
      <c r="IE297" s="51">
        <f t="shared" si="3735"/>
        <v>319860</v>
      </c>
      <c r="IF297" s="51">
        <f t="shared" si="3736"/>
        <v>319860</v>
      </c>
      <c r="IG297" s="51">
        <f t="shared" si="3737"/>
        <v>319860</v>
      </c>
      <c r="IH297" s="51">
        <f t="shared" si="3738"/>
        <v>319860</v>
      </c>
      <c r="II297" s="51">
        <f t="shared" si="3739"/>
        <v>319860</v>
      </c>
      <c r="IJ297" s="51">
        <f t="shared" si="3740"/>
        <v>319860</v>
      </c>
      <c r="IK297" s="51">
        <f t="shared" si="3741"/>
        <v>319860</v>
      </c>
      <c r="IL297" s="51">
        <f t="shared" si="3742"/>
        <v>319860</v>
      </c>
      <c r="IM297" s="51">
        <f t="shared" si="3743"/>
        <v>319860</v>
      </c>
      <c r="IN297" s="51">
        <f t="shared" si="3744"/>
        <v>319860</v>
      </c>
      <c r="IO297" s="51">
        <f t="shared" si="3745"/>
        <v>319860</v>
      </c>
      <c r="IP297" s="51">
        <f t="shared" si="3746"/>
        <v>319860</v>
      </c>
      <c r="IQ297" s="51">
        <f t="shared" si="4450"/>
        <v>319860</v>
      </c>
      <c r="IR297" s="51">
        <f t="shared" si="4451"/>
        <v>319860</v>
      </c>
      <c r="IS297" s="51">
        <f t="shared" si="4436"/>
        <v>319860</v>
      </c>
      <c r="IT297" s="51">
        <f t="shared" si="4437"/>
        <v>319860</v>
      </c>
      <c r="IU297" s="51">
        <f t="shared" si="3721"/>
        <v>319860</v>
      </c>
      <c r="IV297" s="51">
        <f t="shared" si="3722"/>
        <v>319860</v>
      </c>
      <c r="IW297" s="51">
        <f t="shared" si="3976"/>
        <v>319860</v>
      </c>
      <c r="IX297" s="25">
        <f t="shared" si="3623"/>
        <v>319860</v>
      </c>
      <c r="IY297" s="25">
        <f t="shared" si="4315"/>
        <v>319860</v>
      </c>
      <c r="IZ297" s="25">
        <f t="shared" si="4316"/>
        <v>348292</v>
      </c>
      <c r="JA297" s="25">
        <f t="shared" si="4447"/>
        <v>426480</v>
      </c>
      <c r="JB297" s="25">
        <f t="shared" si="4410"/>
        <v>426480</v>
      </c>
      <c r="JC297" s="25">
        <f t="shared" si="4411"/>
        <v>426480</v>
      </c>
      <c r="JD297" s="25">
        <f t="shared" si="4243"/>
        <v>426480</v>
      </c>
      <c r="JE297" s="25">
        <f t="shared" si="4244"/>
        <v>426480</v>
      </c>
      <c r="JF297" s="25">
        <f t="shared" si="4448"/>
        <v>426480</v>
      </c>
      <c r="JG297" s="25">
        <f t="shared" si="4449"/>
        <v>426480</v>
      </c>
      <c r="JH297" s="25">
        <f t="shared" si="4440"/>
        <v>426480</v>
      </c>
      <c r="JI297" s="25">
        <f t="shared" si="4441"/>
        <v>426480</v>
      </c>
      <c r="JJ297" s="25">
        <f t="shared" si="4485"/>
        <v>426480</v>
      </c>
      <c r="JK297" s="25">
        <f t="shared" si="4486"/>
        <v>426480</v>
      </c>
      <c r="JL297" s="25">
        <f t="shared" si="4608"/>
        <v>426480</v>
      </c>
      <c r="JM297" s="25">
        <f t="shared" si="4609"/>
        <v>426480</v>
      </c>
      <c r="JN297" s="25">
        <f t="shared" si="4445"/>
        <v>426480</v>
      </c>
      <c r="JO297" s="25">
        <f t="shared" si="4446"/>
        <v>426480</v>
      </c>
      <c r="JP297" s="25">
        <f t="shared" si="4442"/>
        <v>426480</v>
      </c>
      <c r="JQ297" s="25">
        <f t="shared" si="4443"/>
        <v>426480</v>
      </c>
      <c r="JR297" s="25">
        <f t="shared" si="4444"/>
        <v>426480</v>
      </c>
      <c r="JS297" s="28">
        <f t="shared" si="3970"/>
        <v>426480</v>
      </c>
      <c r="JT297" s="30">
        <f t="shared" ref="JT297:JT328" si="4689">+HS297/$N297</f>
        <v>0</v>
      </c>
      <c r="JU297" s="30">
        <f t="shared" ref="JU297:JU328" si="4690">+HT297/$N297</f>
        <v>0</v>
      </c>
      <c r="JV297" s="30">
        <f t="shared" ref="JV297:JV328" si="4691">+HU297/$N297</f>
        <v>0</v>
      </c>
      <c r="JW297" s="30">
        <f t="shared" ref="JW297:JW328" si="4692">+HV297/$N297</f>
        <v>0</v>
      </c>
      <c r="JX297" s="30">
        <f t="shared" ref="JX297:JX328" si="4693">+HW297/$N297</f>
        <v>0</v>
      </c>
      <c r="JY297" s="30">
        <f t="shared" ref="JY297:JY328" si="4694">+HX297/$N297</f>
        <v>0</v>
      </c>
      <c r="JZ297" s="30">
        <f t="shared" ref="JZ297:JZ328" si="4695">+HY297/$N297</f>
        <v>101.12408553742262</v>
      </c>
      <c r="KA297" s="30">
        <f t="shared" ref="KA297:KA328" si="4696">+HZ297/$N297</f>
        <v>101.12408553742262</v>
      </c>
      <c r="KB297" s="30">
        <f t="shared" ref="KB297:KB328" si="4697">+IA297/$N297</f>
        <v>101.12408553742262</v>
      </c>
      <c r="KC297" s="30">
        <f t="shared" ref="KC297:KC328" si="4698">+IB297/$N297</f>
        <v>90</v>
      </c>
      <c r="KD297" s="30">
        <f t="shared" ref="KD297:KD328" si="4699">+IC297/$N297</f>
        <v>90</v>
      </c>
      <c r="KE297" s="30">
        <f t="shared" ref="KE297:KE328" si="4700">+ID297/$N297</f>
        <v>90</v>
      </c>
      <c r="KF297" s="30">
        <f t="shared" ref="KF297:KF328" si="4701">+IE297/$N297</f>
        <v>90</v>
      </c>
      <c r="KG297" s="30">
        <f t="shared" ref="KG297:KG328" si="4702">+IF297/$N297</f>
        <v>90</v>
      </c>
      <c r="KH297" s="30">
        <f t="shared" ref="KH297:KH328" si="4703">+IG297/$N297</f>
        <v>90</v>
      </c>
      <c r="KI297" s="30">
        <f t="shared" ref="KI297:KI328" si="4704">+IH297/$N297</f>
        <v>90</v>
      </c>
      <c r="KJ297" s="30">
        <f t="shared" ref="KJ297:KJ328" si="4705">+II297/$N297</f>
        <v>90</v>
      </c>
      <c r="KK297" s="30">
        <f t="shared" ref="KK297:KK328" si="4706">+IJ297/$N297</f>
        <v>90</v>
      </c>
      <c r="KL297" s="30">
        <f t="shared" ref="KL297:KL328" si="4707">+IK297/$N297</f>
        <v>90</v>
      </c>
      <c r="KM297" s="30">
        <f t="shared" ref="KM297:KM328" si="4708">+IL297/$N297</f>
        <v>90</v>
      </c>
      <c r="KN297" s="30">
        <f t="shared" ref="KN297:KN328" si="4709">+IM297/$N297</f>
        <v>90</v>
      </c>
      <c r="KO297" s="30">
        <f t="shared" ref="KO297:KO328" si="4710">+IN297/$N297</f>
        <v>90</v>
      </c>
      <c r="KP297" s="30">
        <f t="shared" ref="KP297:KP328" si="4711">+IO297/$N297</f>
        <v>90</v>
      </c>
      <c r="KQ297" s="30">
        <f t="shared" ref="KQ297:KQ328" si="4712">+IP297/$N297</f>
        <v>90</v>
      </c>
      <c r="KR297" s="30">
        <f t="shared" ref="KR297:KR328" si="4713">+IQ297/$N297</f>
        <v>90</v>
      </c>
      <c r="KS297" s="30">
        <f t="shared" ref="KS297:KS328" si="4714">+IR297/$N297</f>
        <v>90</v>
      </c>
      <c r="KT297" s="30">
        <f t="shared" ref="KT297:KT328" si="4715">+IS297/$N297</f>
        <v>90</v>
      </c>
      <c r="KU297" s="30">
        <f t="shared" ref="KU297:KU328" si="4716">+IT297/$N297</f>
        <v>90</v>
      </c>
      <c r="KV297" s="30">
        <f t="shared" ref="KV297:KV328" si="4717">+IU297/$N297</f>
        <v>90</v>
      </c>
      <c r="KW297" s="30">
        <f t="shared" ref="KW297:KW328" si="4718">+IV297/$N297</f>
        <v>90</v>
      </c>
      <c r="KX297" s="30">
        <f t="shared" ref="KX297:KX328" si="4719">+IW297/$N297</f>
        <v>90</v>
      </c>
      <c r="KY297" s="30">
        <f t="shared" ref="KY297:KY328" si="4720">+IX297/$N297</f>
        <v>90</v>
      </c>
      <c r="KZ297" s="30">
        <f t="shared" ref="KZ297:KZ328" si="4721">+IY297/$N297</f>
        <v>90</v>
      </c>
      <c r="LA297" s="30">
        <f t="shared" ref="LA297:LK328" si="4722">+IZ297/$N297</f>
        <v>98</v>
      </c>
      <c r="LB297" s="30">
        <f t="shared" si="4722"/>
        <v>120</v>
      </c>
      <c r="LC297" s="30">
        <f t="shared" si="4722"/>
        <v>120</v>
      </c>
      <c r="LD297" s="30">
        <f t="shared" si="4722"/>
        <v>120</v>
      </c>
      <c r="LE297" s="30">
        <f t="shared" si="4722"/>
        <v>120</v>
      </c>
      <c r="LF297" s="30">
        <f t="shared" si="4722"/>
        <v>120</v>
      </c>
      <c r="LG297" s="30">
        <f t="shared" si="4722"/>
        <v>120</v>
      </c>
      <c r="LH297" s="30">
        <f t="shared" si="4722"/>
        <v>120</v>
      </c>
      <c r="LI297" s="30">
        <f t="shared" si="4722"/>
        <v>120</v>
      </c>
      <c r="LJ297" s="30">
        <f t="shared" si="4722"/>
        <v>120</v>
      </c>
      <c r="LK297" s="30">
        <f t="shared" si="4722"/>
        <v>120</v>
      </c>
      <c r="LL297" s="30">
        <f t="shared" si="4688"/>
        <v>120</v>
      </c>
      <c r="LM297" s="30">
        <f t="shared" si="4688"/>
        <v>120</v>
      </c>
      <c r="LN297" s="30">
        <f t="shared" si="4688"/>
        <v>120</v>
      </c>
      <c r="LO297" s="30">
        <f t="shared" si="4688"/>
        <v>120</v>
      </c>
      <c r="LP297" s="30">
        <f t="shared" si="4688"/>
        <v>120</v>
      </c>
      <c r="LQ297" s="30">
        <f t="shared" si="4688"/>
        <v>120</v>
      </c>
      <c r="LR297" s="30">
        <f t="shared" si="4688"/>
        <v>120</v>
      </c>
      <c r="LS297" s="30">
        <f t="shared" si="4688"/>
        <v>120</v>
      </c>
      <c r="LT297" s="69">
        <f t="shared" si="3971"/>
        <v>120</v>
      </c>
      <c r="LU297" s="40">
        <f t="shared" si="3972"/>
        <v>120</v>
      </c>
      <c r="LV297" s="40">
        <f t="shared" si="3973"/>
        <v>0</v>
      </c>
    </row>
    <row r="298" spans="1:334" x14ac:dyDescent="0.25">
      <c r="A298" s="21">
        <f t="shared" si="3974"/>
        <v>297</v>
      </c>
      <c r="B298" s="22" t="s">
        <v>150</v>
      </c>
      <c r="C298" s="21" t="s">
        <v>696</v>
      </c>
      <c r="D298" s="22" t="s">
        <v>17</v>
      </c>
      <c r="E298" s="23" t="s">
        <v>989</v>
      </c>
      <c r="F298" s="21" t="s">
        <v>1075</v>
      </c>
      <c r="G298" s="23" t="s">
        <v>246</v>
      </c>
      <c r="H298" s="24" t="s">
        <v>1403</v>
      </c>
      <c r="I298" s="21" t="s">
        <v>196</v>
      </c>
      <c r="J298" s="94">
        <v>41632</v>
      </c>
      <c r="K298" s="94">
        <v>42948</v>
      </c>
      <c r="L298" s="21" t="s">
        <v>275</v>
      </c>
      <c r="M298" s="51">
        <v>2520</v>
      </c>
      <c r="N298" s="51">
        <v>4424</v>
      </c>
      <c r="O298" s="26">
        <v>0.15</v>
      </c>
      <c r="P298" s="52">
        <v>0</v>
      </c>
      <c r="Q298" s="52">
        <v>0</v>
      </c>
      <c r="R298" s="52">
        <v>0</v>
      </c>
      <c r="S298" s="52">
        <v>0</v>
      </c>
      <c r="T298" s="52">
        <v>0</v>
      </c>
      <c r="U298" s="52">
        <v>0</v>
      </c>
      <c r="V298" s="51">
        <v>0</v>
      </c>
      <c r="W298" s="51">
        <v>0</v>
      </c>
      <c r="X298" s="51">
        <v>566093</v>
      </c>
      <c r="Y298" s="51">
        <v>1711768</v>
      </c>
      <c r="Z298" s="51">
        <v>1499455.4</v>
      </c>
      <c r="AA298" s="51">
        <v>2069364</v>
      </c>
      <c r="AB298" s="51">
        <v>2605000</v>
      </c>
      <c r="AC298" s="51">
        <v>2691552</v>
      </c>
      <c r="AD298" s="51">
        <v>2326236.09</v>
      </c>
      <c r="AE298" s="51">
        <v>2404324.52</v>
      </c>
      <c r="AF298" s="51">
        <v>2276408.73</v>
      </c>
      <c r="AG298" s="51">
        <v>1762361.2</v>
      </c>
      <c r="AH298" s="51">
        <v>2289924.61</v>
      </c>
      <c r="AI298" s="51">
        <v>1911664.69</v>
      </c>
      <c r="AJ298" s="51">
        <v>1810324.17</v>
      </c>
      <c r="AK298" s="51">
        <v>2119359.5299999998</v>
      </c>
      <c r="AL298" s="51">
        <v>1484581.17</v>
      </c>
      <c r="AM298" s="51">
        <v>1648249.04</v>
      </c>
      <c r="AN298" s="51">
        <v>1920977.33</v>
      </c>
      <c r="AO298" s="51">
        <v>2234360.56</v>
      </c>
      <c r="AP298" s="51">
        <v>1882413.98</v>
      </c>
      <c r="AQ298" s="51">
        <v>2378880.41</v>
      </c>
      <c r="AR298" s="51">
        <v>2280475.73</v>
      </c>
      <c r="AS298" s="51">
        <v>1760857.07</v>
      </c>
      <c r="AT298" s="51">
        <v>2075739.54</v>
      </c>
      <c r="AU298" s="25">
        <v>1920607.6155547877</v>
      </c>
      <c r="AV298" s="25">
        <v>1583268.78</v>
      </c>
      <c r="AW298" s="25">
        <v>2233407.69</v>
      </c>
      <c r="AX298" s="25">
        <v>1857739.4852103</v>
      </c>
      <c r="AY298" s="25">
        <v>1988302.71</v>
      </c>
      <c r="AZ298" s="25">
        <v>2475415.11</v>
      </c>
      <c r="BA298" s="25">
        <v>2493811.5482000001</v>
      </c>
      <c r="BB298" s="25">
        <v>2175339</v>
      </c>
      <c r="BC298" s="25">
        <v>2983941.99</v>
      </c>
      <c r="BD298" s="75">
        <v>2201615.14</v>
      </c>
      <c r="BE298" s="75">
        <v>1935507.83</v>
      </c>
      <c r="BF298" s="75">
        <v>2484133.91</v>
      </c>
      <c r="BG298" s="75">
        <v>1952944.56</v>
      </c>
      <c r="BH298" s="75">
        <v>2310048.15</v>
      </c>
      <c r="BI298" s="75">
        <v>2102493.38</v>
      </c>
      <c r="BJ298" s="75">
        <v>1638079.08</v>
      </c>
      <c r="BK298" s="75">
        <v>1924800.44</v>
      </c>
      <c r="BL298" s="75">
        <v>2484000.4700000002</v>
      </c>
      <c r="BM298" s="75">
        <v>2226588.6</v>
      </c>
      <c r="BN298" s="75">
        <v>2230852.9</v>
      </c>
      <c r="BO298" s="75">
        <v>2299424</v>
      </c>
      <c r="BP298" s="28">
        <f t="shared" si="3968"/>
        <v>2310216.4925000002</v>
      </c>
      <c r="BQ298" s="29">
        <f t="shared" si="3687"/>
        <v>0</v>
      </c>
      <c r="BR298" s="29">
        <f t="shared" si="3688"/>
        <v>0</v>
      </c>
      <c r="BS298" s="29">
        <f t="shared" si="3689"/>
        <v>0</v>
      </c>
      <c r="BT298" s="29">
        <f t="shared" si="3690"/>
        <v>0</v>
      </c>
      <c r="BU298" s="29">
        <f t="shared" si="3691"/>
        <v>0</v>
      </c>
      <c r="BV298" s="29">
        <f t="shared" si="3692"/>
        <v>0</v>
      </c>
      <c r="BW298" s="29">
        <f t="shared" si="3693"/>
        <v>0</v>
      </c>
      <c r="BX298" s="29">
        <f t="shared" si="3694"/>
        <v>0</v>
      </c>
      <c r="BY298" s="29">
        <f t="shared" si="3695"/>
        <v>224.64007936507937</v>
      </c>
      <c r="BZ298" s="29">
        <f t="shared" si="3696"/>
        <v>679.27301587301588</v>
      </c>
      <c r="CA298" s="29">
        <f t="shared" si="3697"/>
        <v>595.02198412698408</v>
      </c>
      <c r="CB298" s="29">
        <f t="shared" si="3698"/>
        <v>821.17619047619053</v>
      </c>
      <c r="CC298" s="29">
        <f t="shared" si="3699"/>
        <v>1033.7301587301588</v>
      </c>
      <c r="CD298" s="29">
        <f t="shared" si="3700"/>
        <v>1068.0761904761905</v>
      </c>
      <c r="CE298" s="29">
        <f t="shared" si="3701"/>
        <v>923.10955952380948</v>
      </c>
      <c r="CF298" s="29">
        <f t="shared" si="3702"/>
        <v>954.0970317460318</v>
      </c>
      <c r="CG298" s="29">
        <f t="shared" si="3703"/>
        <v>903.33679761904762</v>
      </c>
      <c r="CH298" s="29">
        <f t="shared" si="3704"/>
        <v>699.34968253968248</v>
      </c>
      <c r="CI298" s="29">
        <f t="shared" si="3705"/>
        <v>908.70024206349206</v>
      </c>
      <c r="CJ298" s="29">
        <f t="shared" si="3706"/>
        <v>758.59709920634918</v>
      </c>
      <c r="CK298" s="29">
        <f t="shared" si="3707"/>
        <v>718.38260714285707</v>
      </c>
      <c r="CL298" s="29">
        <f t="shared" si="3708"/>
        <v>841.01568650793638</v>
      </c>
      <c r="CM298" s="29">
        <f t="shared" si="3709"/>
        <v>589.11951190476191</v>
      </c>
      <c r="CN298" s="29">
        <f t="shared" si="3710"/>
        <v>654.06707936507939</v>
      </c>
      <c r="CO298" s="29">
        <f t="shared" si="3711"/>
        <v>762.2925912698413</v>
      </c>
      <c r="CP298" s="29">
        <f t="shared" si="3712"/>
        <v>886.65101587301592</v>
      </c>
      <c r="CQ298" s="29">
        <f t="shared" si="3713"/>
        <v>746.98967460317465</v>
      </c>
      <c r="CR298" s="29">
        <f t="shared" si="3939"/>
        <v>944.00016269841274</v>
      </c>
      <c r="CS298" s="29">
        <f t="shared" si="3939"/>
        <v>904.95068650793655</v>
      </c>
      <c r="CT298" s="29">
        <f t="shared" si="3939"/>
        <v>698.7528055555556</v>
      </c>
      <c r="CU298" s="29">
        <f t="shared" si="3939"/>
        <v>823.70616666666672</v>
      </c>
      <c r="CV298" s="29">
        <f t="shared" si="3939"/>
        <v>762.14587918840778</v>
      </c>
      <c r="CW298" s="29">
        <f t="shared" si="3939"/>
        <v>628.28126190476189</v>
      </c>
      <c r="CX298" s="29">
        <f t="shared" si="4484"/>
        <v>886.27289285714278</v>
      </c>
      <c r="CY298" s="29">
        <f t="shared" si="4484"/>
        <v>737.19820841678575</v>
      </c>
      <c r="CZ298" s="29">
        <f t="shared" si="4484"/>
        <v>789.00901190476191</v>
      </c>
      <c r="DA298" s="29">
        <f t="shared" si="4484"/>
        <v>982.30758333333324</v>
      </c>
      <c r="DB298" s="29">
        <f t="shared" si="4484"/>
        <v>989.60775722222229</v>
      </c>
      <c r="DC298" s="29">
        <f t="shared" si="4484"/>
        <v>863.22976190476186</v>
      </c>
      <c r="DD298" s="29">
        <f t="shared" si="4484"/>
        <v>1184.1039642857145</v>
      </c>
      <c r="DE298" s="29">
        <f t="shared" si="3714"/>
        <v>873.65680158730163</v>
      </c>
      <c r="DF298" s="29">
        <f t="shared" si="3715"/>
        <v>768.05866269841272</v>
      </c>
      <c r="DG298" s="29">
        <f t="shared" si="3716"/>
        <v>985.76742460317462</v>
      </c>
      <c r="DH298" s="29">
        <f t="shared" si="3717"/>
        <v>774.97800000000007</v>
      </c>
      <c r="DI298" s="29">
        <f t="shared" si="3718"/>
        <v>916.68577380952377</v>
      </c>
      <c r="DJ298" s="29">
        <f t="shared" si="3719"/>
        <v>834.32276984126975</v>
      </c>
      <c r="DK298" s="29">
        <f t="shared" si="3719"/>
        <v>650.03138095238103</v>
      </c>
      <c r="DL298" s="29">
        <f t="shared" si="3719"/>
        <v>763.80969841269837</v>
      </c>
      <c r="DM298" s="29">
        <f t="shared" si="3719"/>
        <v>985.7144722222223</v>
      </c>
      <c r="DN298" s="29">
        <f t="shared" si="3864"/>
        <v>883.56690476190477</v>
      </c>
      <c r="DO298" s="29">
        <f t="shared" si="3864"/>
        <v>885.25908730158721</v>
      </c>
      <c r="DP298" s="29">
        <f t="shared" si="3864"/>
        <v>912.46984126984125</v>
      </c>
      <c r="DQ298" s="105">
        <f t="shared" si="3720"/>
        <v>916.752576388889</v>
      </c>
      <c r="DR298" s="51"/>
      <c r="DS298" s="51"/>
      <c r="DT298" s="51"/>
      <c r="DU298" s="51"/>
      <c r="DV298" s="51"/>
      <c r="DW298" s="51"/>
      <c r="DX298" s="51">
        <v>447373</v>
      </c>
      <c r="DY298" s="51">
        <v>447373</v>
      </c>
      <c r="DZ298" s="51">
        <v>447373</v>
      </c>
      <c r="EA298" s="51">
        <v>398160</v>
      </c>
      <c r="EB298" s="51">
        <v>398160</v>
      </c>
      <c r="EC298" s="51">
        <v>398160</v>
      </c>
      <c r="ED298" s="51">
        <v>398160</v>
      </c>
      <c r="EE298" s="51">
        <v>398160</v>
      </c>
      <c r="EF298" s="51">
        <v>398160</v>
      </c>
      <c r="EG298" s="51">
        <v>398160</v>
      </c>
      <c r="EH298" s="51">
        <v>398160</v>
      </c>
      <c r="EI298" s="51">
        <v>398160</v>
      </c>
      <c r="EJ298" s="51">
        <v>398160</v>
      </c>
      <c r="EK298" s="51">
        <v>398160</v>
      </c>
      <c r="EL298" s="51">
        <v>398160</v>
      </c>
      <c r="EM298" s="51">
        <v>398160</v>
      </c>
      <c r="EN298" s="51">
        <v>398160</v>
      </c>
      <c r="EO298" s="51">
        <v>398160</v>
      </c>
      <c r="EP298" s="25">
        <v>398160</v>
      </c>
      <c r="EQ298" s="25">
        <v>398160</v>
      </c>
      <c r="ER298" s="25">
        <v>398160</v>
      </c>
      <c r="ES298" s="25">
        <v>398160</v>
      </c>
      <c r="ET298" s="25">
        <v>398160</v>
      </c>
      <c r="EU298" s="25">
        <v>398160</v>
      </c>
      <c r="EV298" s="25">
        <v>398160</v>
      </c>
      <c r="EW298" s="25">
        <v>398160</v>
      </c>
      <c r="EX298" s="25">
        <v>398160</v>
      </c>
      <c r="EY298" s="25">
        <v>433552</v>
      </c>
      <c r="EZ298" s="25">
        <v>530880</v>
      </c>
      <c r="FA298" s="25">
        <v>530880</v>
      </c>
      <c r="FB298" s="25">
        <v>530880</v>
      </c>
      <c r="FC298" s="25">
        <v>530880</v>
      </c>
      <c r="FD298" s="25">
        <v>530880</v>
      </c>
      <c r="FE298" s="25">
        <v>530880</v>
      </c>
      <c r="FF298" s="25">
        <v>530880</v>
      </c>
      <c r="FG298" s="25">
        <v>530880</v>
      </c>
      <c r="FH298" s="25">
        <v>530880</v>
      </c>
      <c r="FI298" s="25">
        <v>530880</v>
      </c>
      <c r="FJ298" s="25">
        <v>530880</v>
      </c>
      <c r="FK298" s="25">
        <v>530880</v>
      </c>
      <c r="FL298" s="25">
        <v>530880</v>
      </c>
      <c r="FM298" s="25">
        <v>530880</v>
      </c>
      <c r="FN298" s="25">
        <v>530880</v>
      </c>
      <c r="FO298" s="25">
        <v>530880</v>
      </c>
      <c r="FP298" s="25">
        <v>530880</v>
      </c>
      <c r="FQ298" s="75">
        <v>530880</v>
      </c>
      <c r="FR298" s="28">
        <f t="shared" si="3969"/>
        <v>530880</v>
      </c>
      <c r="FS298" s="51">
        <v>0</v>
      </c>
      <c r="FT298" s="51">
        <v>0</v>
      </c>
      <c r="FU298" s="51">
        <v>0</v>
      </c>
      <c r="FV298" s="51">
        <v>0</v>
      </c>
      <c r="FW298" s="51">
        <v>0</v>
      </c>
      <c r="FX298" s="51">
        <v>0</v>
      </c>
      <c r="FY298" s="51">
        <v>0</v>
      </c>
      <c r="FZ298" s="51">
        <v>0</v>
      </c>
      <c r="GA298" s="51">
        <v>0</v>
      </c>
      <c r="GB298" s="51">
        <v>0</v>
      </c>
      <c r="GC298" s="51">
        <v>0</v>
      </c>
      <c r="GD298" s="51">
        <v>0</v>
      </c>
      <c r="GE298" s="51">
        <v>0</v>
      </c>
      <c r="GF298" s="51">
        <v>5572.7999999999884</v>
      </c>
      <c r="GG298" s="51">
        <v>0</v>
      </c>
      <c r="GH298" s="51">
        <v>0</v>
      </c>
      <c r="GI298" s="51">
        <v>0</v>
      </c>
      <c r="GJ298" s="51">
        <v>0</v>
      </c>
      <c r="GK298" s="51">
        <v>0</v>
      </c>
      <c r="GL298" s="51">
        <v>0</v>
      </c>
      <c r="GM298" s="51">
        <v>0</v>
      </c>
      <c r="GN298" s="51">
        <v>0</v>
      </c>
      <c r="GO298" s="51">
        <v>0</v>
      </c>
      <c r="GP298" s="51">
        <v>0</v>
      </c>
      <c r="GQ298" s="25">
        <v>0</v>
      </c>
      <c r="GR298" s="25">
        <v>0</v>
      </c>
      <c r="GS298" s="25">
        <v>0</v>
      </c>
      <c r="GT298" s="25">
        <v>0</v>
      </c>
      <c r="GU298" s="25">
        <v>0</v>
      </c>
      <c r="GV298" s="25">
        <v>0</v>
      </c>
      <c r="GW298" s="25">
        <v>0</v>
      </c>
      <c r="GX298" s="25">
        <v>0</v>
      </c>
      <c r="GY298" s="25">
        <v>0</v>
      </c>
      <c r="GZ298" s="25">
        <v>0</v>
      </c>
      <c r="HA298" s="25">
        <v>0</v>
      </c>
      <c r="HB298" s="25">
        <v>0</v>
      </c>
      <c r="HC298" s="75">
        <v>0</v>
      </c>
      <c r="HD298" s="75">
        <v>0</v>
      </c>
      <c r="HE298" s="75">
        <v>0</v>
      </c>
      <c r="HF298" s="75">
        <v>0</v>
      </c>
      <c r="HG298" s="75">
        <v>0</v>
      </c>
      <c r="HH298" s="75">
        <v>0</v>
      </c>
      <c r="HI298" s="75">
        <v>0</v>
      </c>
      <c r="HJ298" s="75">
        <v>0</v>
      </c>
      <c r="HK298" s="75">
        <v>0</v>
      </c>
      <c r="HL298" s="75">
        <v>0</v>
      </c>
      <c r="HM298" s="75">
        <v>0</v>
      </c>
      <c r="HN298" s="75">
        <v>0</v>
      </c>
      <c r="HO298" s="75">
        <v>0</v>
      </c>
      <c r="HP298" s="75">
        <v>0</v>
      </c>
      <c r="HQ298" s="75">
        <v>0</v>
      </c>
      <c r="HR298" s="75">
        <v>0</v>
      </c>
      <c r="HS298" s="51">
        <f t="shared" si="3723"/>
        <v>0</v>
      </c>
      <c r="HT298" s="51">
        <f t="shared" si="3724"/>
        <v>0</v>
      </c>
      <c r="HU298" s="51">
        <f t="shared" si="3725"/>
        <v>0</v>
      </c>
      <c r="HV298" s="51">
        <f t="shared" si="3726"/>
        <v>0</v>
      </c>
      <c r="HW298" s="51">
        <f t="shared" si="3727"/>
        <v>0</v>
      </c>
      <c r="HX298" s="51">
        <f t="shared" si="3728"/>
        <v>0</v>
      </c>
      <c r="HY298" s="51">
        <f t="shared" si="3729"/>
        <v>447373</v>
      </c>
      <c r="HZ298" s="51">
        <f t="shared" si="3730"/>
        <v>447373</v>
      </c>
      <c r="IA298" s="51">
        <f t="shared" si="3731"/>
        <v>447373</v>
      </c>
      <c r="IB298" s="51">
        <f t="shared" si="3732"/>
        <v>398160</v>
      </c>
      <c r="IC298" s="51">
        <f t="shared" si="3733"/>
        <v>398160</v>
      </c>
      <c r="ID298" s="51">
        <f t="shared" si="3734"/>
        <v>398160</v>
      </c>
      <c r="IE298" s="51">
        <f t="shared" si="3735"/>
        <v>398160</v>
      </c>
      <c r="IF298" s="51">
        <f t="shared" si="3736"/>
        <v>403732.8</v>
      </c>
      <c r="IG298" s="51">
        <f t="shared" si="3737"/>
        <v>398160</v>
      </c>
      <c r="IH298" s="51">
        <f t="shared" si="3738"/>
        <v>398160</v>
      </c>
      <c r="II298" s="51">
        <f t="shared" si="3739"/>
        <v>398160</v>
      </c>
      <c r="IJ298" s="51">
        <f t="shared" si="3740"/>
        <v>398160</v>
      </c>
      <c r="IK298" s="51">
        <f t="shared" si="3741"/>
        <v>398160</v>
      </c>
      <c r="IL298" s="51">
        <f t="shared" si="3742"/>
        <v>398160</v>
      </c>
      <c r="IM298" s="51">
        <f t="shared" si="3743"/>
        <v>398160</v>
      </c>
      <c r="IN298" s="51">
        <f t="shared" si="3744"/>
        <v>398160</v>
      </c>
      <c r="IO298" s="51">
        <f t="shared" si="3745"/>
        <v>398160</v>
      </c>
      <c r="IP298" s="51">
        <f t="shared" si="3746"/>
        <v>398160</v>
      </c>
      <c r="IQ298" s="51">
        <f t="shared" si="4450"/>
        <v>398160</v>
      </c>
      <c r="IR298" s="51">
        <f t="shared" si="4451"/>
        <v>398160</v>
      </c>
      <c r="IS298" s="51">
        <f t="shared" si="4436"/>
        <v>398160</v>
      </c>
      <c r="IT298" s="51">
        <f t="shared" si="4437"/>
        <v>398160</v>
      </c>
      <c r="IU298" s="51">
        <f t="shared" si="3721"/>
        <v>398160</v>
      </c>
      <c r="IV298" s="51">
        <f t="shared" si="3722"/>
        <v>398160</v>
      </c>
      <c r="IW298" s="51">
        <f t="shared" si="3976"/>
        <v>398160</v>
      </c>
      <c r="IX298" s="25">
        <f t="shared" si="3623"/>
        <v>398160</v>
      </c>
      <c r="IY298" s="25">
        <f t="shared" si="4315"/>
        <v>398160</v>
      </c>
      <c r="IZ298" s="25">
        <f t="shared" si="4316"/>
        <v>433552</v>
      </c>
      <c r="JA298" s="25">
        <f t="shared" si="4447"/>
        <v>530880</v>
      </c>
      <c r="JB298" s="25">
        <f t="shared" si="4410"/>
        <v>530880</v>
      </c>
      <c r="JC298" s="25">
        <f t="shared" si="4411"/>
        <v>530880</v>
      </c>
      <c r="JD298" s="25">
        <f t="shared" si="4243"/>
        <v>530880</v>
      </c>
      <c r="JE298" s="25">
        <f t="shared" si="4244"/>
        <v>530880</v>
      </c>
      <c r="JF298" s="25">
        <f t="shared" si="4448"/>
        <v>530880</v>
      </c>
      <c r="JG298" s="25">
        <f t="shared" si="4449"/>
        <v>530880</v>
      </c>
      <c r="JH298" s="25">
        <f t="shared" si="4440"/>
        <v>530880</v>
      </c>
      <c r="JI298" s="25">
        <f t="shared" si="4441"/>
        <v>530880</v>
      </c>
      <c r="JJ298" s="25">
        <f t="shared" si="4485"/>
        <v>530880</v>
      </c>
      <c r="JK298" s="25">
        <f t="shared" si="4486"/>
        <v>530880</v>
      </c>
      <c r="JL298" s="25">
        <f t="shared" si="4608"/>
        <v>530880</v>
      </c>
      <c r="JM298" s="25">
        <f t="shared" si="4609"/>
        <v>530880</v>
      </c>
      <c r="JN298" s="25">
        <f t="shared" si="4445"/>
        <v>530880</v>
      </c>
      <c r="JO298" s="25">
        <f t="shared" si="4446"/>
        <v>530880</v>
      </c>
      <c r="JP298" s="25">
        <f t="shared" si="4442"/>
        <v>530880</v>
      </c>
      <c r="JQ298" s="25">
        <f t="shared" si="4443"/>
        <v>530880</v>
      </c>
      <c r="JR298" s="25">
        <f t="shared" si="4444"/>
        <v>530880</v>
      </c>
      <c r="JS298" s="28">
        <f t="shared" si="3970"/>
        <v>530880</v>
      </c>
      <c r="JT298" s="30">
        <f t="shared" si="4689"/>
        <v>0</v>
      </c>
      <c r="JU298" s="30">
        <f t="shared" si="4690"/>
        <v>0</v>
      </c>
      <c r="JV298" s="30">
        <f t="shared" si="4691"/>
        <v>0</v>
      </c>
      <c r="JW298" s="30">
        <f t="shared" si="4692"/>
        <v>0</v>
      </c>
      <c r="JX298" s="30">
        <f t="shared" si="4693"/>
        <v>0</v>
      </c>
      <c r="JY298" s="30">
        <f t="shared" si="4694"/>
        <v>0</v>
      </c>
      <c r="JZ298" s="30">
        <f t="shared" si="4695"/>
        <v>101.12409584086799</v>
      </c>
      <c r="KA298" s="30">
        <f t="shared" si="4696"/>
        <v>101.12409584086799</v>
      </c>
      <c r="KB298" s="30">
        <f t="shared" si="4697"/>
        <v>101.12409584086799</v>
      </c>
      <c r="KC298" s="30">
        <f t="shared" si="4698"/>
        <v>90</v>
      </c>
      <c r="KD298" s="30">
        <f t="shared" si="4699"/>
        <v>90</v>
      </c>
      <c r="KE298" s="30">
        <f t="shared" si="4700"/>
        <v>90</v>
      </c>
      <c r="KF298" s="30">
        <f t="shared" si="4701"/>
        <v>90</v>
      </c>
      <c r="KG298" s="30">
        <f t="shared" si="4702"/>
        <v>91.259674502712471</v>
      </c>
      <c r="KH298" s="30">
        <f t="shared" si="4703"/>
        <v>90</v>
      </c>
      <c r="KI298" s="30">
        <f t="shared" si="4704"/>
        <v>90</v>
      </c>
      <c r="KJ298" s="30">
        <f t="shared" si="4705"/>
        <v>90</v>
      </c>
      <c r="KK298" s="30">
        <f t="shared" si="4706"/>
        <v>90</v>
      </c>
      <c r="KL298" s="30">
        <f t="shared" si="4707"/>
        <v>90</v>
      </c>
      <c r="KM298" s="30">
        <f t="shared" si="4708"/>
        <v>90</v>
      </c>
      <c r="KN298" s="30">
        <f t="shared" si="4709"/>
        <v>90</v>
      </c>
      <c r="KO298" s="30">
        <f t="shared" si="4710"/>
        <v>90</v>
      </c>
      <c r="KP298" s="30">
        <f t="shared" si="4711"/>
        <v>90</v>
      </c>
      <c r="KQ298" s="30">
        <f t="shared" si="4712"/>
        <v>90</v>
      </c>
      <c r="KR298" s="30">
        <f t="shared" si="4713"/>
        <v>90</v>
      </c>
      <c r="KS298" s="30">
        <f t="shared" si="4714"/>
        <v>90</v>
      </c>
      <c r="KT298" s="30">
        <f t="shared" si="4715"/>
        <v>90</v>
      </c>
      <c r="KU298" s="30">
        <f t="shared" si="4716"/>
        <v>90</v>
      </c>
      <c r="KV298" s="30">
        <f t="shared" si="4717"/>
        <v>90</v>
      </c>
      <c r="KW298" s="30">
        <f t="shared" si="4718"/>
        <v>90</v>
      </c>
      <c r="KX298" s="30">
        <f t="shared" si="4719"/>
        <v>90</v>
      </c>
      <c r="KY298" s="30">
        <f t="shared" si="4720"/>
        <v>90</v>
      </c>
      <c r="KZ298" s="30">
        <f t="shared" si="4721"/>
        <v>90</v>
      </c>
      <c r="LA298" s="30">
        <f t="shared" si="4722"/>
        <v>98</v>
      </c>
      <c r="LB298" s="30">
        <f t="shared" si="4722"/>
        <v>120</v>
      </c>
      <c r="LC298" s="30">
        <f t="shared" si="4722"/>
        <v>120</v>
      </c>
      <c r="LD298" s="30">
        <f t="shared" si="4722"/>
        <v>120</v>
      </c>
      <c r="LE298" s="30">
        <f t="shared" si="4722"/>
        <v>120</v>
      </c>
      <c r="LF298" s="30">
        <f t="shared" si="4722"/>
        <v>120</v>
      </c>
      <c r="LG298" s="30">
        <f t="shared" si="4722"/>
        <v>120</v>
      </c>
      <c r="LH298" s="30">
        <f t="shared" si="4722"/>
        <v>120</v>
      </c>
      <c r="LI298" s="30">
        <f t="shared" si="4722"/>
        <v>120</v>
      </c>
      <c r="LJ298" s="30">
        <f t="shared" si="4722"/>
        <v>120</v>
      </c>
      <c r="LK298" s="30">
        <f t="shared" si="4722"/>
        <v>120</v>
      </c>
      <c r="LL298" s="30">
        <f t="shared" si="4688"/>
        <v>120</v>
      </c>
      <c r="LM298" s="30">
        <f t="shared" si="4688"/>
        <v>120</v>
      </c>
      <c r="LN298" s="30">
        <f t="shared" si="4688"/>
        <v>120</v>
      </c>
      <c r="LO298" s="30">
        <f t="shared" si="4688"/>
        <v>120</v>
      </c>
      <c r="LP298" s="30">
        <f t="shared" si="4688"/>
        <v>120</v>
      </c>
      <c r="LQ298" s="30">
        <f t="shared" si="4688"/>
        <v>120</v>
      </c>
      <c r="LR298" s="30">
        <f t="shared" si="4688"/>
        <v>120</v>
      </c>
      <c r="LS298" s="30">
        <f t="shared" si="4688"/>
        <v>120</v>
      </c>
      <c r="LT298" s="69">
        <f t="shared" si="3971"/>
        <v>120</v>
      </c>
      <c r="LU298" s="40">
        <f t="shared" si="3972"/>
        <v>120</v>
      </c>
      <c r="LV298" s="40">
        <f t="shared" si="3973"/>
        <v>0</v>
      </c>
    </row>
    <row r="299" spans="1:334" x14ac:dyDescent="0.25">
      <c r="A299" s="21">
        <f t="shared" si="3974"/>
        <v>298</v>
      </c>
      <c r="B299" s="22" t="s">
        <v>150</v>
      </c>
      <c r="C299" s="21" t="s">
        <v>697</v>
      </c>
      <c r="D299" s="22" t="s">
        <v>7</v>
      </c>
      <c r="E299" s="23"/>
      <c r="F299" s="21" t="s">
        <v>1086</v>
      </c>
      <c r="G299" s="32" t="s">
        <v>227</v>
      </c>
      <c r="H299" s="31" t="s">
        <v>290</v>
      </c>
      <c r="I299" s="21" t="s">
        <v>197</v>
      </c>
      <c r="J299" s="94">
        <v>41297</v>
      </c>
      <c r="K299" s="94"/>
      <c r="L299" s="21" t="s">
        <v>275</v>
      </c>
      <c r="M299" s="51">
        <v>140</v>
      </c>
      <c r="N299" s="51">
        <v>234</v>
      </c>
      <c r="O299" s="26">
        <v>0.03</v>
      </c>
      <c r="P299" s="52">
        <v>1806438</v>
      </c>
      <c r="Q299" s="52">
        <v>1153674.2100000002</v>
      </c>
      <c r="R299" s="52">
        <v>944440.82000000007</v>
      </c>
      <c r="S299" s="52">
        <v>717459.87000000011</v>
      </c>
      <c r="T299" s="51">
        <v>1299206.8</v>
      </c>
      <c r="U299" s="51">
        <v>1088735</v>
      </c>
      <c r="V299" s="51">
        <v>1348368.1199999999</v>
      </c>
      <c r="W299" s="51">
        <v>1075508</v>
      </c>
      <c r="X299" s="51">
        <v>1255352</v>
      </c>
      <c r="Y299" s="51">
        <v>1752663.13</v>
      </c>
      <c r="Z299" s="51">
        <v>1234836.23</v>
      </c>
      <c r="AA299" s="51">
        <v>95382.96</v>
      </c>
      <c r="AB299" s="51">
        <v>0</v>
      </c>
      <c r="AC299" s="51">
        <v>0</v>
      </c>
      <c r="AD299" s="51">
        <v>0</v>
      </c>
      <c r="AE299" s="51">
        <v>0</v>
      </c>
      <c r="AF299" s="51">
        <v>0</v>
      </c>
      <c r="AG299" s="51">
        <v>0</v>
      </c>
      <c r="AH299" s="51">
        <v>0</v>
      </c>
      <c r="AI299" s="51">
        <v>0</v>
      </c>
      <c r="AJ299" s="51">
        <v>0</v>
      </c>
      <c r="AK299" s="51">
        <v>0</v>
      </c>
      <c r="AL299" s="51">
        <v>0</v>
      </c>
      <c r="AM299" s="51">
        <v>0</v>
      </c>
      <c r="AN299" s="51">
        <v>0</v>
      </c>
      <c r="AO299" s="25">
        <v>0</v>
      </c>
      <c r="AP299" s="25">
        <v>0</v>
      </c>
      <c r="AQ299" s="25">
        <v>0</v>
      </c>
      <c r="AR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AY299" s="25">
        <v>0</v>
      </c>
      <c r="AZ299" s="25">
        <v>0</v>
      </c>
      <c r="BA299" s="25">
        <v>0</v>
      </c>
      <c r="BB299" s="25">
        <v>0</v>
      </c>
      <c r="BC299" s="25">
        <v>0</v>
      </c>
      <c r="BD299" s="25">
        <v>0</v>
      </c>
      <c r="BE299" s="25">
        <v>0</v>
      </c>
      <c r="BF299" s="25">
        <v>0</v>
      </c>
      <c r="BG299" s="25">
        <v>0</v>
      </c>
      <c r="BH299" s="25">
        <v>0</v>
      </c>
      <c r="BI299" s="25">
        <v>0</v>
      </c>
      <c r="BJ299" s="25">
        <v>0</v>
      </c>
      <c r="BK299" s="25">
        <v>0</v>
      </c>
      <c r="BL299" s="25">
        <v>0</v>
      </c>
      <c r="BM299" s="25">
        <v>0</v>
      </c>
      <c r="BN299" s="25">
        <v>0</v>
      </c>
      <c r="BO299" s="75">
        <v>0</v>
      </c>
      <c r="BP299" s="28">
        <f t="shared" si="3968"/>
        <v>0</v>
      </c>
      <c r="BQ299" s="29">
        <f t="shared" si="3687"/>
        <v>12903.128571428571</v>
      </c>
      <c r="BR299" s="29">
        <f t="shared" si="3688"/>
        <v>8240.5300714285731</v>
      </c>
      <c r="BS299" s="29">
        <f t="shared" si="3689"/>
        <v>6746.0058571428572</v>
      </c>
      <c r="BT299" s="29">
        <f t="shared" si="3690"/>
        <v>5124.7133571428576</v>
      </c>
      <c r="BU299" s="29">
        <f t="shared" si="3691"/>
        <v>9280.0485714285714</v>
      </c>
      <c r="BV299" s="29">
        <f t="shared" si="3692"/>
        <v>7776.6785714285716</v>
      </c>
      <c r="BW299" s="29">
        <f t="shared" si="3693"/>
        <v>9631.200857142856</v>
      </c>
      <c r="BX299" s="29">
        <f t="shared" si="3694"/>
        <v>7682.2</v>
      </c>
      <c r="BY299" s="29">
        <f t="shared" si="3695"/>
        <v>8966.7999999999993</v>
      </c>
      <c r="BZ299" s="29">
        <f t="shared" si="3696"/>
        <v>12519.022357142856</v>
      </c>
      <c r="CA299" s="29">
        <f t="shared" si="3697"/>
        <v>8820.2587857142862</v>
      </c>
      <c r="CB299" s="29">
        <f t="shared" si="3698"/>
        <v>681.30685714285721</v>
      </c>
      <c r="CC299" s="29">
        <f t="shared" si="3699"/>
        <v>0</v>
      </c>
      <c r="CD299" s="29">
        <f t="shared" si="3700"/>
        <v>0</v>
      </c>
      <c r="CE299" s="29">
        <f t="shared" si="3701"/>
        <v>0</v>
      </c>
      <c r="CF299" s="29">
        <f t="shared" si="3702"/>
        <v>0</v>
      </c>
      <c r="CG299" s="29">
        <f t="shared" si="3703"/>
        <v>0</v>
      </c>
      <c r="CH299" s="29">
        <f t="shared" si="3704"/>
        <v>0</v>
      </c>
      <c r="CI299" s="29">
        <f t="shared" si="3705"/>
        <v>0</v>
      </c>
      <c r="CJ299" s="29">
        <f t="shared" si="3706"/>
        <v>0</v>
      </c>
      <c r="CK299" s="29">
        <f t="shared" si="3707"/>
        <v>0</v>
      </c>
      <c r="CL299" s="29">
        <f t="shared" si="3708"/>
        <v>0</v>
      </c>
      <c r="CM299" s="29">
        <f t="shared" si="3709"/>
        <v>0</v>
      </c>
      <c r="CN299" s="29">
        <f t="shared" si="3710"/>
        <v>0</v>
      </c>
      <c r="CO299" s="29">
        <f t="shared" si="3711"/>
        <v>0</v>
      </c>
      <c r="CP299" s="29">
        <f t="shared" si="3712"/>
        <v>0</v>
      </c>
      <c r="CQ299" s="29">
        <f t="shared" si="3713"/>
        <v>0</v>
      </c>
      <c r="CR299" s="29">
        <f t="shared" si="3939"/>
        <v>0</v>
      </c>
      <c r="CS299" s="29">
        <f t="shared" si="3939"/>
        <v>0</v>
      </c>
      <c r="CT299" s="29">
        <f t="shared" si="3939"/>
        <v>0</v>
      </c>
      <c r="CU299" s="29">
        <f t="shared" si="3939"/>
        <v>0</v>
      </c>
      <c r="CV299" s="29">
        <f t="shared" si="3939"/>
        <v>0</v>
      </c>
      <c r="CW299" s="29">
        <f t="shared" si="3939"/>
        <v>0</v>
      </c>
      <c r="CX299" s="29">
        <f t="shared" si="4484"/>
        <v>0</v>
      </c>
      <c r="CY299" s="29">
        <f t="shared" si="4484"/>
        <v>0</v>
      </c>
      <c r="CZ299" s="29">
        <f t="shared" si="4484"/>
        <v>0</v>
      </c>
      <c r="DA299" s="29">
        <f t="shared" si="4484"/>
        <v>0</v>
      </c>
      <c r="DB299" s="29">
        <f t="shared" si="4484"/>
        <v>0</v>
      </c>
      <c r="DC299" s="29">
        <f t="shared" si="4484"/>
        <v>0</v>
      </c>
      <c r="DD299" s="29">
        <f t="shared" si="4484"/>
        <v>0</v>
      </c>
      <c r="DE299" s="29">
        <f t="shared" si="3714"/>
        <v>0</v>
      </c>
      <c r="DF299" s="29">
        <f t="shared" si="3715"/>
        <v>0</v>
      </c>
      <c r="DG299" s="29">
        <f t="shared" si="3716"/>
        <v>0</v>
      </c>
      <c r="DH299" s="29">
        <f t="shared" si="3717"/>
        <v>0</v>
      </c>
      <c r="DI299" s="29">
        <f t="shared" si="3718"/>
        <v>0</v>
      </c>
      <c r="DJ299" s="29">
        <f t="shared" si="3719"/>
        <v>0</v>
      </c>
      <c r="DK299" s="29">
        <f t="shared" si="3719"/>
        <v>0</v>
      </c>
      <c r="DL299" s="29">
        <f t="shared" si="3719"/>
        <v>0</v>
      </c>
      <c r="DM299" s="29">
        <f t="shared" si="3719"/>
        <v>0</v>
      </c>
      <c r="DN299" s="29">
        <f t="shared" si="3864"/>
        <v>0</v>
      </c>
      <c r="DO299" s="29">
        <f t="shared" si="3864"/>
        <v>0</v>
      </c>
      <c r="DP299" s="29">
        <f t="shared" si="3864"/>
        <v>0</v>
      </c>
      <c r="DQ299" s="105">
        <f t="shared" si="3720"/>
        <v>0</v>
      </c>
      <c r="DR299" s="51">
        <v>100000</v>
      </c>
      <c r="DS299" s="51">
        <v>100000</v>
      </c>
      <c r="DT299" s="51">
        <v>100000</v>
      </c>
      <c r="DU299" s="51">
        <v>100000</v>
      </c>
      <c r="DV299" s="51">
        <v>100000</v>
      </c>
      <c r="DW299" s="51">
        <v>100000</v>
      </c>
      <c r="DX299" s="51">
        <v>100000</v>
      </c>
      <c r="DY299" s="51">
        <v>100000</v>
      </c>
      <c r="DZ299" s="51">
        <v>100000</v>
      </c>
      <c r="EA299" s="51">
        <v>106667</v>
      </c>
      <c r="EB299" s="51">
        <v>125000</v>
      </c>
      <c r="EC299" s="51">
        <v>0</v>
      </c>
      <c r="ED299" s="51"/>
      <c r="EE299" s="51">
        <v>0</v>
      </c>
      <c r="EF299" s="51">
        <v>0</v>
      </c>
      <c r="EG299" s="51">
        <v>0</v>
      </c>
      <c r="EH299" s="51">
        <v>0</v>
      </c>
      <c r="EI299" s="51">
        <v>0</v>
      </c>
      <c r="EJ299" s="51">
        <v>0</v>
      </c>
      <c r="EK299" s="51">
        <v>0</v>
      </c>
      <c r="EL299" s="51">
        <v>0</v>
      </c>
      <c r="EM299" s="51">
        <v>0</v>
      </c>
      <c r="EN299" s="51">
        <v>0</v>
      </c>
      <c r="EO299" s="51">
        <v>0</v>
      </c>
      <c r="EP299" s="25">
        <v>0</v>
      </c>
      <c r="EQ299" s="25">
        <v>0</v>
      </c>
      <c r="ER299" s="25">
        <v>0</v>
      </c>
      <c r="ES299" s="25">
        <v>0</v>
      </c>
      <c r="ET299" s="25">
        <v>0</v>
      </c>
      <c r="EU299" s="25">
        <v>0</v>
      </c>
      <c r="EV299" s="25">
        <v>0</v>
      </c>
      <c r="EW299" s="25">
        <v>0</v>
      </c>
      <c r="EX299" s="25">
        <v>0</v>
      </c>
      <c r="EY299" s="25">
        <v>0</v>
      </c>
      <c r="EZ299" s="25">
        <v>0</v>
      </c>
      <c r="FA299" s="25">
        <v>0</v>
      </c>
      <c r="FB299" s="25">
        <v>0</v>
      </c>
      <c r="FC299" s="25">
        <v>0</v>
      </c>
      <c r="FD299" s="25">
        <v>0</v>
      </c>
      <c r="FE299" s="25">
        <v>0</v>
      </c>
      <c r="FF299" s="25">
        <v>0</v>
      </c>
      <c r="FG299" s="25">
        <v>0</v>
      </c>
      <c r="FH299" s="25">
        <v>0</v>
      </c>
      <c r="FI299" s="25">
        <v>0</v>
      </c>
      <c r="FJ299" s="25">
        <v>0</v>
      </c>
      <c r="FK299" s="25">
        <v>0</v>
      </c>
      <c r="FL299" s="25">
        <v>0</v>
      </c>
      <c r="FM299" s="25">
        <v>0</v>
      </c>
      <c r="FN299" s="25">
        <v>0</v>
      </c>
      <c r="FO299" s="25">
        <v>0</v>
      </c>
      <c r="FP299" s="25">
        <v>0</v>
      </c>
      <c r="FQ299" s="75">
        <v>0</v>
      </c>
      <c r="FR299" s="28">
        <f t="shared" si="3969"/>
        <v>0</v>
      </c>
      <c r="FS299" s="51">
        <v>0</v>
      </c>
      <c r="FT299" s="51">
        <v>0</v>
      </c>
      <c r="FU299" s="51">
        <v>0</v>
      </c>
      <c r="FV299" s="51">
        <v>0</v>
      </c>
      <c r="FW299" s="51">
        <v>0</v>
      </c>
      <c r="FX299" s="51">
        <v>0</v>
      </c>
      <c r="FY299" s="51">
        <v>0</v>
      </c>
      <c r="FZ299" s="51">
        <v>0</v>
      </c>
      <c r="GA299" s="51">
        <v>0</v>
      </c>
      <c r="GB299" s="51">
        <v>0</v>
      </c>
      <c r="GC299" s="51">
        <v>0</v>
      </c>
      <c r="GD299" s="51">
        <v>0</v>
      </c>
      <c r="GE299" s="51">
        <v>0</v>
      </c>
      <c r="GF299" s="51">
        <v>0</v>
      </c>
      <c r="GG299" s="51">
        <v>0</v>
      </c>
      <c r="GH299" s="51">
        <v>0</v>
      </c>
      <c r="GI299" s="51">
        <v>0</v>
      </c>
      <c r="GJ299" s="51">
        <v>0</v>
      </c>
      <c r="GK299" s="51">
        <v>0</v>
      </c>
      <c r="GL299" s="51">
        <v>0</v>
      </c>
      <c r="GM299" s="51">
        <v>0</v>
      </c>
      <c r="GN299" s="51">
        <v>0</v>
      </c>
      <c r="GO299" s="51">
        <v>0</v>
      </c>
      <c r="GP299" s="51">
        <v>0</v>
      </c>
      <c r="GQ299" s="25">
        <v>0</v>
      </c>
      <c r="GR299" s="25">
        <v>0</v>
      </c>
      <c r="GS299" s="25">
        <v>0</v>
      </c>
      <c r="GT299" s="25">
        <v>0</v>
      </c>
      <c r="GU299" s="25">
        <v>0</v>
      </c>
      <c r="GV299" s="25">
        <v>0</v>
      </c>
      <c r="GW299" s="25">
        <v>0</v>
      </c>
      <c r="GX299" s="25">
        <v>0</v>
      </c>
      <c r="GY299" s="25">
        <v>0</v>
      </c>
      <c r="GZ299" s="25">
        <v>0</v>
      </c>
      <c r="HA299" s="25">
        <v>0</v>
      </c>
      <c r="HB299" s="25">
        <v>0</v>
      </c>
      <c r="HC299" s="75">
        <v>0</v>
      </c>
      <c r="HD299" s="75">
        <v>0</v>
      </c>
      <c r="HE299" s="75">
        <v>0</v>
      </c>
      <c r="HF299" s="75">
        <v>0</v>
      </c>
      <c r="HG299" s="75">
        <v>0</v>
      </c>
      <c r="HH299" s="75">
        <v>0</v>
      </c>
      <c r="HI299" s="75">
        <v>0</v>
      </c>
      <c r="HJ299" s="75">
        <v>0</v>
      </c>
      <c r="HK299" s="75">
        <v>0</v>
      </c>
      <c r="HL299" s="75">
        <v>0</v>
      </c>
      <c r="HM299" s="75">
        <v>0</v>
      </c>
      <c r="HN299" s="75">
        <v>0</v>
      </c>
      <c r="HO299" s="75">
        <v>0</v>
      </c>
      <c r="HP299" s="75">
        <v>0</v>
      </c>
      <c r="HQ299" s="75">
        <v>0</v>
      </c>
      <c r="HR299" s="75">
        <v>0</v>
      </c>
      <c r="HS299" s="51">
        <f t="shared" si="3723"/>
        <v>100000</v>
      </c>
      <c r="HT299" s="51">
        <f t="shared" si="3724"/>
        <v>100000</v>
      </c>
      <c r="HU299" s="51">
        <f t="shared" si="3725"/>
        <v>100000</v>
      </c>
      <c r="HV299" s="51">
        <f t="shared" si="3726"/>
        <v>100000</v>
      </c>
      <c r="HW299" s="51">
        <f t="shared" si="3727"/>
        <v>100000</v>
      </c>
      <c r="HX299" s="51">
        <f t="shared" si="3728"/>
        <v>100000</v>
      </c>
      <c r="HY299" s="51">
        <f t="shared" si="3729"/>
        <v>100000</v>
      </c>
      <c r="HZ299" s="51">
        <f t="shared" si="3730"/>
        <v>100000</v>
      </c>
      <c r="IA299" s="51">
        <f t="shared" si="3731"/>
        <v>100000</v>
      </c>
      <c r="IB299" s="51">
        <f t="shared" si="3732"/>
        <v>106667</v>
      </c>
      <c r="IC299" s="51">
        <f t="shared" si="3733"/>
        <v>125000</v>
      </c>
      <c r="ID299" s="51">
        <f t="shared" si="3734"/>
        <v>0</v>
      </c>
      <c r="IE299" s="51">
        <f t="shared" si="3735"/>
        <v>0</v>
      </c>
      <c r="IF299" s="51">
        <f t="shared" si="3736"/>
        <v>0</v>
      </c>
      <c r="IG299" s="51">
        <f t="shared" si="3737"/>
        <v>0</v>
      </c>
      <c r="IH299" s="51">
        <f t="shared" si="3738"/>
        <v>0</v>
      </c>
      <c r="II299" s="51">
        <f t="shared" si="3739"/>
        <v>0</v>
      </c>
      <c r="IJ299" s="51">
        <f t="shared" si="3740"/>
        <v>0</v>
      </c>
      <c r="IK299" s="51">
        <f t="shared" si="3741"/>
        <v>0</v>
      </c>
      <c r="IL299" s="51">
        <f t="shared" si="3742"/>
        <v>0</v>
      </c>
      <c r="IM299" s="51">
        <f t="shared" si="3743"/>
        <v>0</v>
      </c>
      <c r="IN299" s="51">
        <f t="shared" si="3744"/>
        <v>0</v>
      </c>
      <c r="IO299" s="51">
        <f t="shared" si="3745"/>
        <v>0</v>
      </c>
      <c r="IP299" s="51">
        <f t="shared" si="3746"/>
        <v>0</v>
      </c>
      <c r="IQ299" s="51">
        <f t="shared" si="4450"/>
        <v>0</v>
      </c>
      <c r="IR299" s="51">
        <f t="shared" si="4451"/>
        <v>0</v>
      </c>
      <c r="IS299" s="51">
        <f t="shared" si="4436"/>
        <v>0</v>
      </c>
      <c r="IT299" s="51">
        <f t="shared" si="4437"/>
        <v>0</v>
      </c>
      <c r="IU299" s="51">
        <f t="shared" si="3721"/>
        <v>0</v>
      </c>
      <c r="IV299" s="51">
        <f t="shared" si="3722"/>
        <v>0</v>
      </c>
      <c r="IW299" s="51">
        <f t="shared" si="3976"/>
        <v>0</v>
      </c>
      <c r="IX299" s="25">
        <f t="shared" si="3623"/>
        <v>0</v>
      </c>
      <c r="IY299" s="25">
        <f t="shared" si="4315"/>
        <v>0</v>
      </c>
      <c r="IZ299" s="25">
        <f t="shared" si="4316"/>
        <v>0</v>
      </c>
      <c r="JA299" s="25">
        <f t="shared" si="4447"/>
        <v>0</v>
      </c>
      <c r="JB299" s="25">
        <f t="shared" si="4410"/>
        <v>0</v>
      </c>
      <c r="JC299" s="25">
        <f t="shared" si="4411"/>
        <v>0</v>
      </c>
      <c r="JD299" s="25">
        <f t="shared" si="4243"/>
        <v>0</v>
      </c>
      <c r="JE299" s="25">
        <f t="shared" si="4244"/>
        <v>0</v>
      </c>
      <c r="JF299" s="25">
        <f t="shared" si="4448"/>
        <v>0</v>
      </c>
      <c r="JG299" s="25">
        <f t="shared" si="4449"/>
        <v>0</v>
      </c>
      <c r="JH299" s="25">
        <f t="shared" si="4440"/>
        <v>0</v>
      </c>
      <c r="JI299" s="25">
        <f t="shared" si="4441"/>
        <v>0</v>
      </c>
      <c r="JJ299" s="25">
        <f t="shared" si="4485"/>
        <v>0</v>
      </c>
      <c r="JK299" s="25">
        <f t="shared" si="4486"/>
        <v>0</v>
      </c>
      <c r="JL299" s="25">
        <f t="shared" si="4608"/>
        <v>0</v>
      </c>
      <c r="JM299" s="25">
        <f t="shared" si="4609"/>
        <v>0</v>
      </c>
      <c r="JN299" s="25">
        <f t="shared" si="4445"/>
        <v>0</v>
      </c>
      <c r="JO299" s="25">
        <f t="shared" si="4446"/>
        <v>0</v>
      </c>
      <c r="JP299" s="25">
        <f t="shared" si="4442"/>
        <v>0</v>
      </c>
      <c r="JQ299" s="25">
        <f t="shared" si="4443"/>
        <v>0</v>
      </c>
      <c r="JR299" s="25">
        <f t="shared" si="4444"/>
        <v>0</v>
      </c>
      <c r="JS299" s="28">
        <f t="shared" si="3970"/>
        <v>0</v>
      </c>
      <c r="JT299" s="30">
        <f t="shared" si="4689"/>
        <v>427.35042735042737</v>
      </c>
      <c r="JU299" s="30">
        <f t="shared" si="4690"/>
        <v>427.35042735042737</v>
      </c>
      <c r="JV299" s="30">
        <f t="shared" si="4691"/>
        <v>427.35042735042737</v>
      </c>
      <c r="JW299" s="30">
        <f t="shared" si="4692"/>
        <v>427.35042735042737</v>
      </c>
      <c r="JX299" s="30">
        <f t="shared" si="4693"/>
        <v>427.35042735042737</v>
      </c>
      <c r="JY299" s="30">
        <f t="shared" si="4694"/>
        <v>427.35042735042737</v>
      </c>
      <c r="JZ299" s="30">
        <f t="shared" si="4695"/>
        <v>427.35042735042737</v>
      </c>
      <c r="KA299" s="30">
        <f t="shared" si="4696"/>
        <v>427.35042735042737</v>
      </c>
      <c r="KB299" s="30">
        <f t="shared" si="4697"/>
        <v>427.35042735042737</v>
      </c>
      <c r="KC299" s="30">
        <f t="shared" si="4698"/>
        <v>455.84188034188037</v>
      </c>
      <c r="KD299" s="30">
        <f t="shared" si="4699"/>
        <v>534.18803418803418</v>
      </c>
      <c r="KE299" s="30">
        <f t="shared" si="4700"/>
        <v>0</v>
      </c>
      <c r="KF299" s="30">
        <f t="shared" si="4701"/>
        <v>0</v>
      </c>
      <c r="KG299" s="30">
        <f t="shared" si="4702"/>
        <v>0</v>
      </c>
      <c r="KH299" s="30">
        <f t="shared" si="4703"/>
        <v>0</v>
      </c>
      <c r="KI299" s="30">
        <f t="shared" si="4704"/>
        <v>0</v>
      </c>
      <c r="KJ299" s="30">
        <f t="shared" si="4705"/>
        <v>0</v>
      </c>
      <c r="KK299" s="30">
        <f t="shared" si="4706"/>
        <v>0</v>
      </c>
      <c r="KL299" s="30">
        <f t="shared" si="4707"/>
        <v>0</v>
      </c>
      <c r="KM299" s="30">
        <f t="shared" si="4708"/>
        <v>0</v>
      </c>
      <c r="KN299" s="30">
        <f t="shared" si="4709"/>
        <v>0</v>
      </c>
      <c r="KO299" s="30">
        <f t="shared" si="4710"/>
        <v>0</v>
      </c>
      <c r="KP299" s="30">
        <f t="shared" si="4711"/>
        <v>0</v>
      </c>
      <c r="KQ299" s="30">
        <f t="shared" si="4712"/>
        <v>0</v>
      </c>
      <c r="KR299" s="30">
        <f t="shared" si="4713"/>
        <v>0</v>
      </c>
      <c r="KS299" s="30">
        <f t="shared" si="4714"/>
        <v>0</v>
      </c>
      <c r="KT299" s="30">
        <f t="shared" si="4715"/>
        <v>0</v>
      </c>
      <c r="KU299" s="30">
        <f t="shared" si="4716"/>
        <v>0</v>
      </c>
      <c r="KV299" s="30">
        <f t="shared" si="4717"/>
        <v>0</v>
      </c>
      <c r="KW299" s="30">
        <f t="shared" si="4718"/>
        <v>0</v>
      </c>
      <c r="KX299" s="30">
        <f t="shared" si="4719"/>
        <v>0</v>
      </c>
      <c r="KY299" s="30">
        <f t="shared" si="4720"/>
        <v>0</v>
      </c>
      <c r="KZ299" s="30">
        <f t="shared" si="4721"/>
        <v>0</v>
      </c>
      <c r="LA299" s="30">
        <f t="shared" si="4722"/>
        <v>0</v>
      </c>
      <c r="LB299" s="30">
        <f t="shared" si="4722"/>
        <v>0</v>
      </c>
      <c r="LC299" s="30">
        <f t="shared" si="4722"/>
        <v>0</v>
      </c>
      <c r="LD299" s="30">
        <f t="shared" si="4722"/>
        <v>0</v>
      </c>
      <c r="LE299" s="30">
        <f t="shared" si="4722"/>
        <v>0</v>
      </c>
      <c r="LF299" s="30">
        <f t="shared" si="4722"/>
        <v>0</v>
      </c>
      <c r="LG299" s="30">
        <f t="shared" si="4722"/>
        <v>0</v>
      </c>
      <c r="LH299" s="30">
        <f t="shared" si="4722"/>
        <v>0</v>
      </c>
      <c r="LI299" s="30">
        <f t="shared" si="4722"/>
        <v>0</v>
      </c>
      <c r="LJ299" s="30">
        <f t="shared" si="4722"/>
        <v>0</v>
      </c>
      <c r="LK299" s="30">
        <f t="shared" si="4722"/>
        <v>0</v>
      </c>
      <c r="LL299" s="30">
        <f t="shared" si="4688"/>
        <v>0</v>
      </c>
      <c r="LM299" s="30">
        <f t="shared" si="4688"/>
        <v>0</v>
      </c>
      <c r="LN299" s="30">
        <f t="shared" si="4688"/>
        <v>0</v>
      </c>
      <c r="LO299" s="30">
        <f t="shared" si="4688"/>
        <v>0</v>
      </c>
      <c r="LP299" s="30">
        <f t="shared" si="4688"/>
        <v>0</v>
      </c>
      <c r="LQ299" s="30">
        <f t="shared" si="4688"/>
        <v>0</v>
      </c>
      <c r="LR299" s="30">
        <f t="shared" si="4688"/>
        <v>0</v>
      </c>
      <c r="LS299" s="30">
        <f t="shared" si="4688"/>
        <v>0</v>
      </c>
      <c r="LT299" s="69">
        <f t="shared" si="3971"/>
        <v>0</v>
      </c>
      <c r="LU299" s="40">
        <f t="shared" si="3972"/>
        <v>0</v>
      </c>
      <c r="LV299" s="40">
        <f t="shared" si="3973"/>
        <v>0</v>
      </c>
    </row>
    <row r="300" spans="1:334" x14ac:dyDescent="0.25">
      <c r="A300" s="21">
        <f t="shared" si="3974"/>
        <v>299</v>
      </c>
      <c r="B300" s="22" t="s">
        <v>150</v>
      </c>
      <c r="C300" s="21" t="s">
        <v>697</v>
      </c>
      <c r="D300" s="22" t="s">
        <v>17</v>
      </c>
      <c r="E300" s="23" t="s">
        <v>815</v>
      </c>
      <c r="F300" s="21" t="s">
        <v>1076</v>
      </c>
      <c r="G300" s="23" t="s">
        <v>364</v>
      </c>
      <c r="H300" s="24" t="s">
        <v>1403</v>
      </c>
      <c r="I300" s="21" t="s">
        <v>196</v>
      </c>
      <c r="J300" s="94">
        <v>41866</v>
      </c>
      <c r="K300" s="94">
        <v>43607</v>
      </c>
      <c r="L300" s="21" t="s">
        <v>275</v>
      </c>
      <c r="M300" s="51">
        <v>140</v>
      </c>
      <c r="N300" s="51">
        <v>234</v>
      </c>
      <c r="O300" s="26">
        <v>0.17</v>
      </c>
      <c r="P300" s="23"/>
      <c r="Q300" s="23"/>
      <c r="R300" s="23"/>
      <c r="S300" s="23"/>
      <c r="T300" s="23"/>
      <c r="U300" s="23"/>
      <c r="V300" s="23"/>
      <c r="W300" s="23"/>
      <c r="X300" s="23"/>
      <c r="Y300" s="39">
        <v>0</v>
      </c>
      <c r="Z300" s="39">
        <v>0</v>
      </c>
      <c r="AA300" s="23"/>
      <c r="AB300" s="23"/>
      <c r="AC300" s="23"/>
      <c r="AD300" s="39">
        <v>0</v>
      </c>
      <c r="AE300" s="39">
        <v>0</v>
      </c>
      <c r="AF300" s="39">
        <v>200000</v>
      </c>
      <c r="AG300" s="39">
        <v>245672</v>
      </c>
      <c r="AH300" s="39">
        <v>431525</v>
      </c>
      <c r="AI300" s="39">
        <v>375599</v>
      </c>
      <c r="AJ300" s="39">
        <v>425329</v>
      </c>
      <c r="AK300" s="39">
        <v>402361</v>
      </c>
      <c r="AL300" s="39">
        <v>207432</v>
      </c>
      <c r="AM300" s="39">
        <v>322318.98</v>
      </c>
      <c r="AN300" s="39">
        <v>450970.76</v>
      </c>
      <c r="AO300" s="39">
        <v>566352.38</v>
      </c>
      <c r="AP300" s="39">
        <v>435553.58</v>
      </c>
      <c r="AQ300" s="39">
        <v>469090.65</v>
      </c>
      <c r="AR300" s="39">
        <v>471249.85</v>
      </c>
      <c r="AS300" s="39">
        <v>336421.39</v>
      </c>
      <c r="AT300" s="39">
        <v>418712.75</v>
      </c>
      <c r="AU300" s="25">
        <v>428750.87456496072</v>
      </c>
      <c r="AV300" s="25">
        <v>229670.66</v>
      </c>
      <c r="AW300" s="25">
        <v>339006.95</v>
      </c>
      <c r="AX300" s="25">
        <v>232037.43</v>
      </c>
      <c r="AY300" s="25">
        <v>365383.38</v>
      </c>
      <c r="AZ300" s="25">
        <v>507380.47</v>
      </c>
      <c r="BA300" s="25">
        <v>591212.16</v>
      </c>
      <c r="BB300" s="25">
        <v>392253</v>
      </c>
      <c r="BC300" s="25">
        <v>515824.77</v>
      </c>
      <c r="BD300" s="75">
        <v>400837</v>
      </c>
      <c r="BE300" s="75">
        <v>333881.08</v>
      </c>
      <c r="BF300" s="75">
        <v>455292.32</v>
      </c>
      <c r="BG300" s="75">
        <v>266427.71999999997</v>
      </c>
      <c r="BH300" s="75">
        <v>409904.34</v>
      </c>
      <c r="BI300" s="75">
        <v>390090.06</v>
      </c>
      <c r="BJ300" s="75">
        <v>247782.07</v>
      </c>
      <c r="BK300" s="75">
        <v>320887.56</v>
      </c>
      <c r="BL300" s="75">
        <v>542781.93000000005</v>
      </c>
      <c r="BM300" s="75">
        <v>580827.96</v>
      </c>
      <c r="BN300" s="75">
        <v>420529.05</v>
      </c>
      <c r="BO300" s="75">
        <v>192141.2</v>
      </c>
      <c r="BP300" s="28">
        <f t="shared" si="3968"/>
        <v>434070.03500000003</v>
      </c>
      <c r="BQ300" s="29">
        <f t="shared" si="3687"/>
        <v>0</v>
      </c>
      <c r="BR300" s="29">
        <f t="shared" si="3688"/>
        <v>0</v>
      </c>
      <c r="BS300" s="29">
        <f t="shared" si="3689"/>
        <v>0</v>
      </c>
      <c r="BT300" s="29">
        <f t="shared" si="3690"/>
        <v>0</v>
      </c>
      <c r="BU300" s="29">
        <f t="shared" si="3691"/>
        <v>0</v>
      </c>
      <c r="BV300" s="29">
        <f t="shared" si="3692"/>
        <v>0</v>
      </c>
      <c r="BW300" s="29">
        <f t="shared" si="3693"/>
        <v>0</v>
      </c>
      <c r="BX300" s="29">
        <f t="shared" si="3694"/>
        <v>0</v>
      </c>
      <c r="BY300" s="29">
        <f t="shared" si="3695"/>
        <v>0</v>
      </c>
      <c r="BZ300" s="29">
        <f t="shared" si="3696"/>
        <v>0</v>
      </c>
      <c r="CA300" s="29">
        <f t="shared" si="3697"/>
        <v>0</v>
      </c>
      <c r="CB300" s="29">
        <f t="shared" si="3698"/>
        <v>0</v>
      </c>
      <c r="CC300" s="29">
        <f t="shared" si="3699"/>
        <v>0</v>
      </c>
      <c r="CD300" s="29">
        <f t="shared" si="3700"/>
        <v>0</v>
      </c>
      <c r="CE300" s="29">
        <f t="shared" si="3701"/>
        <v>0</v>
      </c>
      <c r="CF300" s="29">
        <f t="shared" si="3702"/>
        <v>0</v>
      </c>
      <c r="CG300" s="29">
        <f t="shared" si="3703"/>
        <v>1428.5714285714287</v>
      </c>
      <c r="CH300" s="29">
        <f t="shared" si="3704"/>
        <v>1754.8</v>
      </c>
      <c r="CI300" s="29">
        <f t="shared" si="3705"/>
        <v>3082.3214285714284</v>
      </c>
      <c r="CJ300" s="29">
        <f t="shared" si="3706"/>
        <v>2682.85</v>
      </c>
      <c r="CK300" s="29">
        <f t="shared" si="3707"/>
        <v>3038.0642857142857</v>
      </c>
      <c r="CL300" s="29">
        <f t="shared" si="3708"/>
        <v>2874.0071428571428</v>
      </c>
      <c r="CM300" s="29">
        <f t="shared" si="3709"/>
        <v>1481.6571428571428</v>
      </c>
      <c r="CN300" s="29">
        <f t="shared" si="3710"/>
        <v>2302.2784285714283</v>
      </c>
      <c r="CO300" s="29">
        <f t="shared" si="3711"/>
        <v>3221.2197142857144</v>
      </c>
      <c r="CP300" s="29">
        <f t="shared" si="3712"/>
        <v>4045.3741428571429</v>
      </c>
      <c r="CQ300" s="29">
        <f t="shared" si="3713"/>
        <v>3111.0970000000002</v>
      </c>
      <c r="CR300" s="29">
        <f t="shared" si="3939"/>
        <v>3350.6475</v>
      </c>
      <c r="CS300" s="29">
        <f t="shared" si="3939"/>
        <v>3366.0703571428571</v>
      </c>
      <c r="CT300" s="29">
        <f t="shared" si="3939"/>
        <v>2403.0099285714286</v>
      </c>
      <c r="CU300" s="29">
        <f t="shared" ref="CS300:CW326" si="4723">+AT300/$M300</f>
        <v>2990.8053571428572</v>
      </c>
      <c r="CV300" s="29">
        <f t="shared" si="4723"/>
        <v>3062.5062468925767</v>
      </c>
      <c r="CW300" s="29">
        <f t="shared" si="4723"/>
        <v>1640.5047142857143</v>
      </c>
      <c r="CX300" s="29">
        <f t="shared" si="4484"/>
        <v>2421.4782142857143</v>
      </c>
      <c r="CY300" s="29">
        <f t="shared" si="4484"/>
        <v>1657.4102142857143</v>
      </c>
      <c r="CZ300" s="29">
        <f t="shared" si="4484"/>
        <v>2609.8812857142857</v>
      </c>
      <c r="DA300" s="29">
        <f t="shared" si="4484"/>
        <v>3624.146214285714</v>
      </c>
      <c r="DB300" s="29">
        <f t="shared" si="4484"/>
        <v>4222.9440000000004</v>
      </c>
      <c r="DC300" s="29">
        <f t="shared" si="4484"/>
        <v>2801.8071428571429</v>
      </c>
      <c r="DD300" s="29">
        <f t="shared" si="4484"/>
        <v>3684.4626428571428</v>
      </c>
      <c r="DE300" s="29">
        <f t="shared" si="3714"/>
        <v>2863.1214285714286</v>
      </c>
      <c r="DF300" s="29">
        <f t="shared" si="3715"/>
        <v>2384.8648571428571</v>
      </c>
      <c r="DG300" s="29">
        <f t="shared" si="3716"/>
        <v>3252.0880000000002</v>
      </c>
      <c r="DH300" s="29">
        <f t="shared" si="3717"/>
        <v>1903.0551428571428</v>
      </c>
      <c r="DI300" s="29">
        <f t="shared" si="3718"/>
        <v>2927.8881428571431</v>
      </c>
      <c r="DJ300" s="29">
        <f t="shared" si="3719"/>
        <v>2786.3575714285712</v>
      </c>
      <c r="DK300" s="29">
        <f t="shared" si="3719"/>
        <v>1769.8719285714287</v>
      </c>
      <c r="DL300" s="29">
        <f t="shared" si="3719"/>
        <v>2292.0540000000001</v>
      </c>
      <c r="DM300" s="29">
        <f t="shared" si="3719"/>
        <v>3877.0137857142859</v>
      </c>
      <c r="DN300" s="29">
        <f t="shared" si="3864"/>
        <v>4148.7711428571429</v>
      </c>
      <c r="DO300" s="29">
        <f t="shared" si="3864"/>
        <v>3003.7789285714284</v>
      </c>
      <c r="DP300" s="29">
        <f t="shared" si="3864"/>
        <v>1372.437142857143</v>
      </c>
      <c r="DQ300" s="105">
        <f t="shared" si="3720"/>
        <v>3100.5002500000001</v>
      </c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39"/>
      <c r="EH300" s="39">
        <v>65000</v>
      </c>
      <c r="EI300" s="39">
        <v>65000</v>
      </c>
      <c r="EJ300" s="51">
        <v>65000</v>
      </c>
      <c r="EK300" s="51">
        <v>65000</v>
      </c>
      <c r="EL300" s="51">
        <v>65000</v>
      </c>
      <c r="EM300" s="51">
        <v>65000</v>
      </c>
      <c r="EN300" s="51">
        <v>65000</v>
      </c>
      <c r="EO300" s="51">
        <v>65000</v>
      </c>
      <c r="EP300" s="25">
        <v>65000</v>
      </c>
      <c r="EQ300" s="25">
        <v>65000</v>
      </c>
      <c r="ER300" s="25">
        <v>65000</v>
      </c>
      <c r="ES300" s="25">
        <v>66333</v>
      </c>
      <c r="ET300" s="25">
        <v>70000</v>
      </c>
      <c r="EU300" s="25">
        <v>70000</v>
      </c>
      <c r="EV300" s="25">
        <v>70000</v>
      </c>
      <c r="EW300" s="25">
        <v>70000</v>
      </c>
      <c r="EX300" s="25">
        <v>70000</v>
      </c>
      <c r="EY300" s="25">
        <v>70000</v>
      </c>
      <c r="EZ300" s="25">
        <v>70000</v>
      </c>
      <c r="FA300" s="25">
        <v>70000</v>
      </c>
      <c r="FB300" s="25">
        <v>70000</v>
      </c>
      <c r="FC300" s="25">
        <v>70000</v>
      </c>
      <c r="FD300" s="25">
        <v>70000</v>
      </c>
      <c r="FE300" s="25">
        <v>70000</v>
      </c>
      <c r="FF300" s="25">
        <v>70000</v>
      </c>
      <c r="FG300" s="25">
        <v>70000</v>
      </c>
      <c r="FH300" s="25">
        <v>70000</v>
      </c>
      <c r="FI300" s="25">
        <v>70000</v>
      </c>
      <c r="FJ300" s="25">
        <v>70000</v>
      </c>
      <c r="FK300" s="25">
        <v>70000</v>
      </c>
      <c r="FL300" s="25">
        <v>70000</v>
      </c>
      <c r="FM300" s="25">
        <v>70000</v>
      </c>
      <c r="FN300" s="25">
        <v>70000</v>
      </c>
      <c r="FO300" s="25">
        <v>70000</v>
      </c>
      <c r="FP300" s="25">
        <v>70000</v>
      </c>
      <c r="FQ300" s="75">
        <v>72800</v>
      </c>
      <c r="FR300" s="28">
        <f t="shared" si="3969"/>
        <v>70700</v>
      </c>
      <c r="FS300" s="39">
        <v>0</v>
      </c>
      <c r="FT300" s="39">
        <v>0</v>
      </c>
      <c r="FU300" s="39">
        <v>0</v>
      </c>
      <c r="FV300" s="39">
        <v>0</v>
      </c>
      <c r="FW300" s="39">
        <v>0</v>
      </c>
      <c r="FX300" s="39">
        <v>0</v>
      </c>
      <c r="FY300" s="39">
        <v>0</v>
      </c>
      <c r="FZ300" s="39">
        <v>0</v>
      </c>
      <c r="GA300" s="39">
        <v>0</v>
      </c>
      <c r="GB300" s="39">
        <v>0</v>
      </c>
      <c r="GC300" s="39">
        <v>0</v>
      </c>
      <c r="GD300" s="39">
        <v>0</v>
      </c>
      <c r="GE300" s="39">
        <v>0</v>
      </c>
      <c r="GF300" s="39">
        <v>0</v>
      </c>
      <c r="GG300" s="39">
        <v>0</v>
      </c>
      <c r="GH300" s="39">
        <v>0</v>
      </c>
      <c r="GI300" s="51">
        <v>0</v>
      </c>
      <c r="GJ300" s="51">
        <v>0</v>
      </c>
      <c r="GK300" s="51">
        <v>8263.0299999999988</v>
      </c>
      <c r="GL300" s="51">
        <v>0</v>
      </c>
      <c r="GM300" s="51">
        <v>7305.9300000000076</v>
      </c>
      <c r="GN300" s="51">
        <v>3401.3700000000099</v>
      </c>
      <c r="GO300" s="51">
        <v>0</v>
      </c>
      <c r="GP300" s="51">
        <v>0</v>
      </c>
      <c r="GQ300" s="51">
        <v>11665</v>
      </c>
      <c r="GR300" s="25">
        <v>31280</v>
      </c>
      <c r="GS300" s="25">
        <v>9044</v>
      </c>
      <c r="GT300" s="25">
        <v>13412</v>
      </c>
      <c r="GU300" s="25">
        <v>10112</v>
      </c>
      <c r="GV300" s="25">
        <v>0</v>
      </c>
      <c r="GW300" s="25">
        <v>1181</v>
      </c>
      <c r="GX300" s="25">
        <v>0</v>
      </c>
      <c r="GY300" s="25">
        <v>0</v>
      </c>
      <c r="GZ300" s="25">
        <v>0</v>
      </c>
      <c r="HA300" s="25">
        <v>0</v>
      </c>
      <c r="HB300" s="25">
        <v>0</v>
      </c>
      <c r="HC300" s="25">
        <v>16255</v>
      </c>
      <c r="HD300" s="25">
        <v>22641</v>
      </c>
      <c r="HE300" s="75">
        <v>0</v>
      </c>
      <c r="HF300" s="75">
        <v>17690</v>
      </c>
      <c r="HG300" s="75">
        <v>0</v>
      </c>
      <c r="HH300" s="75">
        <v>0</v>
      </c>
      <c r="HI300" s="75">
        <v>7400</v>
      </c>
      <c r="HJ300" s="75">
        <v>0</v>
      </c>
      <c r="HK300" s="75">
        <v>0</v>
      </c>
      <c r="HL300" s="75">
        <v>0</v>
      </c>
      <c r="HM300" s="75">
        <v>0</v>
      </c>
      <c r="HN300" s="75">
        <v>0</v>
      </c>
      <c r="HO300" s="75">
        <v>22272.928100000019</v>
      </c>
      <c r="HP300" s="75">
        <v>28741</v>
      </c>
      <c r="HQ300" s="75">
        <v>1490</v>
      </c>
      <c r="HR300" s="75">
        <v>0</v>
      </c>
      <c r="HS300" s="51">
        <f t="shared" si="3723"/>
        <v>0</v>
      </c>
      <c r="HT300" s="51">
        <f t="shared" si="3724"/>
        <v>0</v>
      </c>
      <c r="HU300" s="51">
        <f t="shared" si="3725"/>
        <v>0</v>
      </c>
      <c r="HV300" s="51">
        <f t="shared" si="3726"/>
        <v>0</v>
      </c>
      <c r="HW300" s="51">
        <f t="shared" si="3727"/>
        <v>0</v>
      </c>
      <c r="HX300" s="51">
        <f t="shared" si="3728"/>
        <v>0</v>
      </c>
      <c r="HY300" s="51">
        <f t="shared" si="3729"/>
        <v>0</v>
      </c>
      <c r="HZ300" s="51">
        <f t="shared" si="3730"/>
        <v>0</v>
      </c>
      <c r="IA300" s="51">
        <f t="shared" si="3731"/>
        <v>0</v>
      </c>
      <c r="IB300" s="51">
        <f t="shared" si="3732"/>
        <v>0</v>
      </c>
      <c r="IC300" s="51">
        <f t="shared" si="3733"/>
        <v>0</v>
      </c>
      <c r="ID300" s="51">
        <f t="shared" si="3734"/>
        <v>0</v>
      </c>
      <c r="IE300" s="51">
        <f t="shared" si="3735"/>
        <v>0</v>
      </c>
      <c r="IF300" s="51">
        <f t="shared" si="3736"/>
        <v>0</v>
      </c>
      <c r="IG300" s="51">
        <f t="shared" si="3737"/>
        <v>0</v>
      </c>
      <c r="IH300" s="51">
        <f t="shared" si="3738"/>
        <v>0</v>
      </c>
      <c r="II300" s="51">
        <f t="shared" si="3739"/>
        <v>65000</v>
      </c>
      <c r="IJ300" s="51">
        <f t="shared" si="3740"/>
        <v>65000</v>
      </c>
      <c r="IK300" s="51">
        <f t="shared" si="3741"/>
        <v>73263.03</v>
      </c>
      <c r="IL300" s="51">
        <f t="shared" si="3742"/>
        <v>65000</v>
      </c>
      <c r="IM300" s="51">
        <f t="shared" si="3743"/>
        <v>72305.930000000008</v>
      </c>
      <c r="IN300" s="51">
        <f t="shared" si="3744"/>
        <v>68401.37000000001</v>
      </c>
      <c r="IO300" s="51">
        <f t="shared" si="3745"/>
        <v>65000</v>
      </c>
      <c r="IP300" s="51">
        <f t="shared" si="3746"/>
        <v>65000</v>
      </c>
      <c r="IQ300" s="51">
        <f t="shared" si="4450"/>
        <v>76665</v>
      </c>
      <c r="IR300" s="51">
        <f t="shared" si="4451"/>
        <v>96280</v>
      </c>
      <c r="IS300" s="51">
        <f t="shared" si="4436"/>
        <v>74044</v>
      </c>
      <c r="IT300" s="51">
        <f t="shared" si="4437"/>
        <v>79745</v>
      </c>
      <c r="IU300" s="51">
        <f t="shared" si="3721"/>
        <v>80112</v>
      </c>
      <c r="IV300" s="51">
        <f t="shared" si="3722"/>
        <v>70000</v>
      </c>
      <c r="IW300" s="51">
        <f t="shared" si="3976"/>
        <v>71181</v>
      </c>
      <c r="IX300" s="25">
        <f t="shared" si="3623"/>
        <v>70000</v>
      </c>
      <c r="IY300" s="25">
        <f t="shared" si="4315"/>
        <v>70000</v>
      </c>
      <c r="IZ300" s="25">
        <f t="shared" si="4316"/>
        <v>70000</v>
      </c>
      <c r="JA300" s="25">
        <f t="shared" si="4447"/>
        <v>70000</v>
      </c>
      <c r="JB300" s="25">
        <f t="shared" si="4410"/>
        <v>70000</v>
      </c>
      <c r="JC300" s="25">
        <f t="shared" si="4411"/>
        <v>86255</v>
      </c>
      <c r="JD300" s="25">
        <f t="shared" si="4243"/>
        <v>92641</v>
      </c>
      <c r="JE300" s="25">
        <f t="shared" si="4244"/>
        <v>70000</v>
      </c>
      <c r="JF300" s="25">
        <f t="shared" si="4448"/>
        <v>87690</v>
      </c>
      <c r="JG300" s="25">
        <f t="shared" si="4449"/>
        <v>70000</v>
      </c>
      <c r="JH300" s="25">
        <f t="shared" si="4440"/>
        <v>70000</v>
      </c>
      <c r="JI300" s="25">
        <f t="shared" si="4441"/>
        <v>77400</v>
      </c>
      <c r="JJ300" s="25">
        <f t="shared" si="4485"/>
        <v>70000</v>
      </c>
      <c r="JK300" s="25">
        <f t="shared" si="4486"/>
        <v>70000</v>
      </c>
      <c r="JL300" s="25">
        <f t="shared" si="4608"/>
        <v>70000</v>
      </c>
      <c r="JM300" s="25">
        <f t="shared" si="4609"/>
        <v>70000</v>
      </c>
      <c r="JN300" s="25">
        <f t="shared" si="4445"/>
        <v>70000</v>
      </c>
      <c r="JO300" s="25">
        <f t="shared" si="4446"/>
        <v>92272.928100000019</v>
      </c>
      <c r="JP300" s="25">
        <f t="shared" si="4442"/>
        <v>98741</v>
      </c>
      <c r="JQ300" s="25">
        <f t="shared" si="4443"/>
        <v>71490</v>
      </c>
      <c r="JR300" s="25">
        <f t="shared" si="4444"/>
        <v>72800</v>
      </c>
      <c r="JS300" s="28">
        <f t="shared" si="3970"/>
        <v>83825.982025000005</v>
      </c>
      <c r="JT300" s="39">
        <f t="shared" si="4689"/>
        <v>0</v>
      </c>
      <c r="JU300" s="39">
        <f t="shared" si="4690"/>
        <v>0</v>
      </c>
      <c r="JV300" s="39">
        <f t="shared" si="4691"/>
        <v>0</v>
      </c>
      <c r="JW300" s="39">
        <f t="shared" si="4692"/>
        <v>0</v>
      </c>
      <c r="JX300" s="39">
        <f t="shared" si="4693"/>
        <v>0</v>
      </c>
      <c r="JY300" s="39">
        <f t="shared" si="4694"/>
        <v>0</v>
      </c>
      <c r="JZ300" s="39">
        <f t="shared" si="4695"/>
        <v>0</v>
      </c>
      <c r="KA300" s="39">
        <f t="shared" si="4696"/>
        <v>0</v>
      </c>
      <c r="KB300" s="39">
        <f t="shared" si="4697"/>
        <v>0</v>
      </c>
      <c r="KC300" s="39">
        <f t="shared" si="4698"/>
        <v>0</v>
      </c>
      <c r="KD300" s="39">
        <f t="shared" si="4699"/>
        <v>0</v>
      </c>
      <c r="KE300" s="39">
        <f t="shared" si="4700"/>
        <v>0</v>
      </c>
      <c r="KF300" s="39">
        <f t="shared" si="4701"/>
        <v>0</v>
      </c>
      <c r="KG300" s="39">
        <f t="shared" si="4702"/>
        <v>0</v>
      </c>
      <c r="KH300" s="30">
        <f t="shared" si="4703"/>
        <v>0</v>
      </c>
      <c r="KI300" s="30">
        <f t="shared" si="4704"/>
        <v>0</v>
      </c>
      <c r="KJ300" s="30">
        <f t="shared" si="4705"/>
        <v>277.77777777777777</v>
      </c>
      <c r="KK300" s="30">
        <f t="shared" si="4706"/>
        <v>277.77777777777777</v>
      </c>
      <c r="KL300" s="30">
        <f t="shared" si="4707"/>
        <v>313.08987179487178</v>
      </c>
      <c r="KM300" s="30">
        <f t="shared" si="4708"/>
        <v>277.77777777777777</v>
      </c>
      <c r="KN300" s="30">
        <f t="shared" si="4709"/>
        <v>308.9997008547009</v>
      </c>
      <c r="KO300" s="30">
        <f t="shared" si="4710"/>
        <v>292.31354700854706</v>
      </c>
      <c r="KP300" s="30">
        <f t="shared" si="4711"/>
        <v>277.77777777777777</v>
      </c>
      <c r="KQ300" s="30">
        <f t="shared" si="4712"/>
        <v>277.77777777777777</v>
      </c>
      <c r="KR300" s="30">
        <f t="shared" si="4713"/>
        <v>327.62820512820514</v>
      </c>
      <c r="KS300" s="30">
        <f t="shared" si="4714"/>
        <v>411.45299145299145</v>
      </c>
      <c r="KT300" s="30">
        <f t="shared" si="4715"/>
        <v>316.4273504273504</v>
      </c>
      <c r="KU300" s="30">
        <f t="shared" si="4716"/>
        <v>340.79059829059827</v>
      </c>
      <c r="KV300" s="30">
        <f t="shared" si="4717"/>
        <v>342.35897435897436</v>
      </c>
      <c r="KW300" s="30">
        <f t="shared" si="4718"/>
        <v>299.14529914529913</v>
      </c>
      <c r="KX300" s="30">
        <f t="shared" si="4719"/>
        <v>304.19230769230768</v>
      </c>
      <c r="KY300" s="30">
        <f t="shared" si="4720"/>
        <v>299.14529914529913</v>
      </c>
      <c r="KZ300" s="30">
        <f t="shared" si="4721"/>
        <v>299.14529914529913</v>
      </c>
      <c r="LA300" s="30">
        <f t="shared" si="4722"/>
        <v>299.14529914529913</v>
      </c>
      <c r="LB300" s="30">
        <f t="shared" si="4722"/>
        <v>299.14529914529913</v>
      </c>
      <c r="LC300" s="30">
        <f t="shared" si="4722"/>
        <v>299.14529914529913</v>
      </c>
      <c r="LD300" s="30">
        <f t="shared" si="4722"/>
        <v>368.61111111111109</v>
      </c>
      <c r="LE300" s="30">
        <f t="shared" si="4722"/>
        <v>395.90170940170941</v>
      </c>
      <c r="LF300" s="30">
        <f t="shared" si="4722"/>
        <v>299.14529914529913</v>
      </c>
      <c r="LG300" s="30">
        <f t="shared" si="4722"/>
        <v>374.74358974358972</v>
      </c>
      <c r="LH300" s="30">
        <f t="shared" si="4722"/>
        <v>299.14529914529913</v>
      </c>
      <c r="LI300" s="30">
        <f t="shared" si="4722"/>
        <v>299.14529914529913</v>
      </c>
      <c r="LJ300" s="30">
        <f t="shared" si="4722"/>
        <v>330.76923076923077</v>
      </c>
      <c r="LK300" s="30">
        <f t="shared" si="4722"/>
        <v>299.14529914529913</v>
      </c>
      <c r="LL300" s="30">
        <f t="shared" si="4688"/>
        <v>299.14529914529913</v>
      </c>
      <c r="LM300" s="30">
        <f t="shared" si="4688"/>
        <v>299.14529914529913</v>
      </c>
      <c r="LN300" s="30">
        <f t="shared" si="4688"/>
        <v>299.14529914529913</v>
      </c>
      <c r="LO300" s="30">
        <f t="shared" si="4688"/>
        <v>299.14529914529913</v>
      </c>
      <c r="LP300" s="30">
        <f t="shared" si="4688"/>
        <v>394.32875256410267</v>
      </c>
      <c r="LQ300" s="30">
        <f t="shared" si="4688"/>
        <v>421.97008547008545</v>
      </c>
      <c r="LR300" s="30">
        <f t="shared" si="4688"/>
        <v>305.5128205128205</v>
      </c>
      <c r="LS300" s="30">
        <f t="shared" si="4688"/>
        <v>311.11111111111109</v>
      </c>
      <c r="LT300" s="69">
        <f t="shared" si="3971"/>
        <v>358.23069241452993</v>
      </c>
      <c r="LU300" s="40">
        <f t="shared" si="3972"/>
        <v>311.11111111111109</v>
      </c>
      <c r="LV300" s="40">
        <f t="shared" si="3973"/>
        <v>0</v>
      </c>
    </row>
    <row r="301" spans="1:334" x14ac:dyDescent="0.25">
      <c r="A301" s="21">
        <f t="shared" si="3974"/>
        <v>300</v>
      </c>
      <c r="B301" s="22" t="s">
        <v>150</v>
      </c>
      <c r="C301" s="21" t="s">
        <v>698</v>
      </c>
      <c r="D301" s="22" t="s">
        <v>17</v>
      </c>
      <c r="E301" s="23" t="s">
        <v>1281</v>
      </c>
      <c r="F301" s="21" t="s">
        <v>1281</v>
      </c>
      <c r="G301" s="32" t="s">
        <v>178</v>
      </c>
      <c r="H301" s="24" t="s">
        <v>1403</v>
      </c>
      <c r="I301" s="21" t="s">
        <v>197</v>
      </c>
      <c r="J301" s="94">
        <v>41339</v>
      </c>
      <c r="K301" s="94"/>
      <c r="L301" s="21" t="s">
        <v>275</v>
      </c>
      <c r="M301" s="51">
        <v>421</v>
      </c>
      <c r="N301" s="51">
        <v>703</v>
      </c>
      <c r="O301" s="26">
        <v>0.18</v>
      </c>
      <c r="P301" s="52">
        <v>565181</v>
      </c>
      <c r="Q301" s="52">
        <v>473835</v>
      </c>
      <c r="R301" s="52">
        <v>582941</v>
      </c>
      <c r="S301" s="52">
        <v>507257</v>
      </c>
      <c r="T301" s="51">
        <v>610856</v>
      </c>
      <c r="U301" s="51">
        <v>502769</v>
      </c>
      <c r="V301" s="51">
        <v>572010</v>
      </c>
      <c r="W301" s="51">
        <v>373501</v>
      </c>
      <c r="X301" s="51">
        <v>572119</v>
      </c>
      <c r="Y301" s="51">
        <v>515527</v>
      </c>
      <c r="Z301" s="51">
        <v>395109</v>
      </c>
      <c r="AA301" s="51">
        <v>428874</v>
      </c>
      <c r="AB301" s="51">
        <v>582374</v>
      </c>
      <c r="AC301" s="51">
        <v>717633</v>
      </c>
      <c r="AD301" s="51">
        <v>551540</v>
      </c>
      <c r="AE301" s="51">
        <v>674269</v>
      </c>
      <c r="AF301" s="51">
        <v>703684</v>
      </c>
      <c r="AG301" s="51">
        <v>493884</v>
      </c>
      <c r="AH301" s="51">
        <v>695581</v>
      </c>
      <c r="AI301" s="51">
        <v>565856</v>
      </c>
      <c r="AJ301" s="51">
        <v>248000</v>
      </c>
      <c r="AK301" s="51">
        <v>0</v>
      </c>
      <c r="AL301" s="51">
        <v>0</v>
      </c>
      <c r="AM301" s="51">
        <v>0</v>
      </c>
      <c r="AN301" s="51">
        <v>0</v>
      </c>
      <c r="AO301" s="51">
        <v>0</v>
      </c>
      <c r="AP301" s="51">
        <v>0</v>
      </c>
      <c r="AQ301" s="51">
        <v>0</v>
      </c>
      <c r="AR301" s="51">
        <v>0</v>
      </c>
      <c r="AS301" s="51">
        <v>0</v>
      </c>
      <c r="AT301" s="51">
        <v>0</v>
      </c>
      <c r="AU301" s="25">
        <v>0</v>
      </c>
      <c r="AV301" s="25">
        <v>0</v>
      </c>
      <c r="AW301" s="25">
        <v>0</v>
      </c>
      <c r="AX301" s="25">
        <v>465000</v>
      </c>
      <c r="AY301" s="25">
        <v>620000</v>
      </c>
      <c r="AZ301" s="25">
        <v>0</v>
      </c>
      <c r="BA301" s="25">
        <v>0</v>
      </c>
      <c r="BB301" s="25">
        <v>0</v>
      </c>
      <c r="BC301" s="25">
        <v>0</v>
      </c>
      <c r="BD301" s="75">
        <v>0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0</v>
      </c>
      <c r="BM301" s="75">
        <v>0</v>
      </c>
      <c r="BN301" s="75">
        <v>0</v>
      </c>
      <c r="BO301" s="75">
        <v>0</v>
      </c>
      <c r="BP301" s="28">
        <f t="shared" si="3968"/>
        <v>0</v>
      </c>
      <c r="BQ301" s="29">
        <f t="shared" si="3687"/>
        <v>1342.4726840855108</v>
      </c>
      <c r="BR301" s="29">
        <f t="shared" si="3688"/>
        <v>1125.4988123515438</v>
      </c>
      <c r="BS301" s="29">
        <f t="shared" si="3689"/>
        <v>1384.6579572446556</v>
      </c>
      <c r="BT301" s="29">
        <f t="shared" si="3690"/>
        <v>1204.8859857482184</v>
      </c>
      <c r="BU301" s="29">
        <f t="shared" si="3691"/>
        <v>1450.9643705463184</v>
      </c>
      <c r="BV301" s="29">
        <f t="shared" si="3692"/>
        <v>1194.2256532066508</v>
      </c>
      <c r="BW301" s="29">
        <f t="shared" si="3693"/>
        <v>1358.6935866983372</v>
      </c>
      <c r="BX301" s="29">
        <f t="shared" si="3694"/>
        <v>887.17577197149649</v>
      </c>
      <c r="BY301" s="29">
        <f t="shared" si="3695"/>
        <v>1358.9524940617578</v>
      </c>
      <c r="BZ301" s="29">
        <f t="shared" si="3696"/>
        <v>1224.5296912114013</v>
      </c>
      <c r="CA301" s="29">
        <f t="shared" si="3697"/>
        <v>938.50118764845604</v>
      </c>
      <c r="CB301" s="29">
        <f t="shared" si="3698"/>
        <v>1018.7030878859857</v>
      </c>
      <c r="CC301" s="29">
        <f t="shared" si="3699"/>
        <v>1383.311163895487</v>
      </c>
      <c r="CD301" s="29">
        <f t="shared" si="3700"/>
        <v>1704.5914489311165</v>
      </c>
      <c r="CE301" s="29">
        <f t="shared" si="3701"/>
        <v>1310.0712589073635</v>
      </c>
      <c r="CF301" s="29">
        <f t="shared" si="3702"/>
        <v>1601.5890736342042</v>
      </c>
      <c r="CG301" s="29">
        <f t="shared" si="3703"/>
        <v>1671.4584323040381</v>
      </c>
      <c r="CH301" s="29">
        <f t="shared" si="3704"/>
        <v>1173.1211401425178</v>
      </c>
      <c r="CI301" s="29">
        <f t="shared" si="3705"/>
        <v>1652.2114014251781</v>
      </c>
      <c r="CJ301" s="29">
        <f t="shared" si="3706"/>
        <v>1344.0760095011876</v>
      </c>
      <c r="CK301" s="29">
        <f t="shared" si="3707"/>
        <v>589.07363420427555</v>
      </c>
      <c r="CL301" s="29">
        <f t="shared" si="3708"/>
        <v>0</v>
      </c>
      <c r="CM301" s="29">
        <f t="shared" si="3709"/>
        <v>0</v>
      </c>
      <c r="CN301" s="29">
        <f t="shared" si="3710"/>
        <v>0</v>
      </c>
      <c r="CO301" s="29">
        <f t="shared" si="3711"/>
        <v>0</v>
      </c>
      <c r="CP301" s="29">
        <f t="shared" si="3712"/>
        <v>0</v>
      </c>
      <c r="CQ301" s="29">
        <f t="shared" si="3713"/>
        <v>0</v>
      </c>
      <c r="CR301" s="29">
        <f t="shared" ref="CR301:CR326" si="4724">+AQ301/$M301</f>
        <v>0</v>
      </c>
      <c r="CS301" s="29">
        <f t="shared" si="4723"/>
        <v>0</v>
      </c>
      <c r="CT301" s="29">
        <f t="shared" si="4723"/>
        <v>0</v>
      </c>
      <c r="CU301" s="29">
        <f t="shared" si="4723"/>
        <v>0</v>
      </c>
      <c r="CV301" s="29">
        <f t="shared" si="4723"/>
        <v>0</v>
      </c>
      <c r="CW301" s="29">
        <f t="shared" si="4723"/>
        <v>0</v>
      </c>
      <c r="CX301" s="29">
        <f t="shared" si="4484"/>
        <v>0</v>
      </c>
      <c r="CY301" s="29">
        <f t="shared" si="4484"/>
        <v>1104.5130641330165</v>
      </c>
      <c r="CZ301" s="29">
        <f t="shared" si="4484"/>
        <v>1472.6840855106889</v>
      </c>
      <c r="DA301" s="29">
        <f t="shared" si="4484"/>
        <v>0</v>
      </c>
      <c r="DB301" s="29">
        <f t="shared" si="4484"/>
        <v>0</v>
      </c>
      <c r="DC301" s="29">
        <f t="shared" si="4484"/>
        <v>0</v>
      </c>
      <c r="DD301" s="29">
        <f t="shared" si="4484"/>
        <v>0</v>
      </c>
      <c r="DE301" s="29">
        <f t="shared" si="3714"/>
        <v>0</v>
      </c>
      <c r="DF301" s="29">
        <f t="shared" si="3715"/>
        <v>0</v>
      </c>
      <c r="DG301" s="29">
        <f t="shared" si="3716"/>
        <v>0</v>
      </c>
      <c r="DH301" s="29">
        <f t="shared" si="3717"/>
        <v>0</v>
      </c>
      <c r="DI301" s="29">
        <f t="shared" si="3718"/>
        <v>0</v>
      </c>
      <c r="DJ301" s="29">
        <f t="shared" si="3719"/>
        <v>0</v>
      </c>
      <c r="DK301" s="29">
        <f t="shared" si="3719"/>
        <v>0</v>
      </c>
      <c r="DL301" s="29">
        <f t="shared" si="3719"/>
        <v>0</v>
      </c>
      <c r="DM301" s="29">
        <f t="shared" si="3719"/>
        <v>0</v>
      </c>
      <c r="DN301" s="29">
        <f t="shared" si="3864"/>
        <v>0</v>
      </c>
      <c r="DO301" s="29">
        <f t="shared" si="3864"/>
        <v>0</v>
      </c>
      <c r="DP301" s="29">
        <f t="shared" si="3864"/>
        <v>0</v>
      </c>
      <c r="DQ301" s="105">
        <f t="shared" si="3720"/>
        <v>0</v>
      </c>
      <c r="DR301" s="51">
        <v>130000</v>
      </c>
      <c r="DS301" s="51">
        <v>130000</v>
      </c>
      <c r="DT301" s="51">
        <v>130000</v>
      </c>
      <c r="DU301" s="51">
        <v>130000</v>
      </c>
      <c r="DV301" s="51">
        <v>130000</v>
      </c>
      <c r="DW301" s="51">
        <v>130000</v>
      </c>
      <c r="DX301" s="51">
        <v>130000</v>
      </c>
      <c r="DY301" s="51">
        <v>130000</v>
      </c>
      <c r="DZ301" s="51">
        <v>130000</v>
      </c>
      <c r="EA301" s="51">
        <v>132667</v>
      </c>
      <c r="EB301" s="51">
        <v>140000</v>
      </c>
      <c r="EC301" s="51">
        <v>140000</v>
      </c>
      <c r="ED301" s="51">
        <v>140000</v>
      </c>
      <c r="EE301" s="51">
        <v>140000</v>
      </c>
      <c r="EF301" s="51">
        <v>140000</v>
      </c>
      <c r="EG301" s="51">
        <v>140000</v>
      </c>
      <c r="EH301" s="51">
        <v>140000</v>
      </c>
      <c r="EI301" s="51">
        <v>140000</v>
      </c>
      <c r="EJ301" s="51">
        <v>140000</v>
      </c>
      <c r="EK301" s="51">
        <v>140000</v>
      </c>
      <c r="EL301" s="51">
        <v>140000</v>
      </c>
      <c r="EM301" s="51">
        <v>140000</v>
      </c>
      <c r="EN301" s="51">
        <v>140000</v>
      </c>
      <c r="EO301" s="51">
        <v>0</v>
      </c>
      <c r="EP301" s="25">
        <v>0</v>
      </c>
      <c r="EQ301" s="25">
        <v>0</v>
      </c>
      <c r="ER301" s="25">
        <v>0</v>
      </c>
      <c r="ES301" s="25">
        <v>0</v>
      </c>
      <c r="ET301" s="25">
        <v>0</v>
      </c>
      <c r="EU301" s="25">
        <v>0</v>
      </c>
      <c r="EV301" s="25">
        <v>0</v>
      </c>
      <c r="EW301" s="25">
        <v>0</v>
      </c>
      <c r="EX301" s="25">
        <v>0</v>
      </c>
      <c r="EY301" s="25">
        <v>0</v>
      </c>
      <c r="EZ301" s="25">
        <v>0</v>
      </c>
      <c r="FA301" s="25">
        <v>0</v>
      </c>
      <c r="FB301" s="25">
        <v>0</v>
      </c>
      <c r="FC301" s="25">
        <v>0</v>
      </c>
      <c r="FD301" s="25">
        <v>0</v>
      </c>
      <c r="FE301" s="25">
        <v>0</v>
      </c>
      <c r="FF301" s="25">
        <v>0</v>
      </c>
      <c r="FG301" s="25">
        <v>0</v>
      </c>
      <c r="FH301" s="25">
        <v>0</v>
      </c>
      <c r="FI301" s="25">
        <v>0</v>
      </c>
      <c r="FJ301" s="25">
        <v>0</v>
      </c>
      <c r="FK301" s="25">
        <v>0</v>
      </c>
      <c r="FL301" s="25">
        <v>0</v>
      </c>
      <c r="FM301" s="25">
        <v>0</v>
      </c>
      <c r="FN301" s="25">
        <v>0</v>
      </c>
      <c r="FO301" s="25">
        <v>0</v>
      </c>
      <c r="FP301" s="25">
        <v>0</v>
      </c>
      <c r="FQ301" s="75">
        <v>0</v>
      </c>
      <c r="FR301" s="28">
        <f t="shared" si="3969"/>
        <v>0</v>
      </c>
      <c r="FS301" s="51">
        <v>0</v>
      </c>
      <c r="FT301" s="51">
        <v>0</v>
      </c>
      <c r="FU301" s="51">
        <v>0</v>
      </c>
      <c r="FV301" s="51">
        <v>0</v>
      </c>
      <c r="FW301" s="51">
        <v>0</v>
      </c>
      <c r="FX301" s="51">
        <v>0</v>
      </c>
      <c r="FY301" s="51">
        <v>0</v>
      </c>
      <c r="FZ301" s="51">
        <v>0</v>
      </c>
      <c r="GA301" s="51">
        <v>0</v>
      </c>
      <c r="GB301" s="51">
        <v>0</v>
      </c>
      <c r="GC301" s="51">
        <v>0</v>
      </c>
      <c r="GD301" s="51">
        <v>0</v>
      </c>
      <c r="GE301" s="51">
        <v>0</v>
      </c>
      <c r="GF301" s="51">
        <v>0</v>
      </c>
      <c r="GG301" s="51">
        <v>0</v>
      </c>
      <c r="GH301" s="51">
        <v>0</v>
      </c>
      <c r="GI301" s="51">
        <v>0</v>
      </c>
      <c r="GJ301" s="51">
        <v>0</v>
      </c>
      <c r="GK301" s="51">
        <v>0</v>
      </c>
      <c r="GL301" s="51">
        <v>0</v>
      </c>
      <c r="GM301" s="51">
        <v>0</v>
      </c>
      <c r="GN301" s="51">
        <v>0</v>
      </c>
      <c r="GO301" s="51">
        <v>0</v>
      </c>
      <c r="GP301" s="51">
        <v>0</v>
      </c>
      <c r="GQ301" s="25">
        <v>0</v>
      </c>
      <c r="GR301" s="25">
        <v>0</v>
      </c>
      <c r="GS301" s="25">
        <v>0</v>
      </c>
      <c r="GT301" s="25">
        <v>0</v>
      </c>
      <c r="GU301" s="25">
        <v>0</v>
      </c>
      <c r="GV301" s="25">
        <v>0</v>
      </c>
      <c r="GW301" s="25">
        <v>0</v>
      </c>
      <c r="GX301" s="25">
        <v>0</v>
      </c>
      <c r="GY301" s="25">
        <v>0</v>
      </c>
      <c r="GZ301" s="25">
        <v>0</v>
      </c>
      <c r="HA301" s="25">
        <v>0</v>
      </c>
      <c r="HB301" s="25">
        <v>0</v>
      </c>
      <c r="HC301" s="75">
        <v>0</v>
      </c>
      <c r="HD301" s="75">
        <v>0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0</v>
      </c>
      <c r="HS301" s="51">
        <f t="shared" si="3723"/>
        <v>130000</v>
      </c>
      <c r="HT301" s="51">
        <f t="shared" si="3724"/>
        <v>130000</v>
      </c>
      <c r="HU301" s="51">
        <f t="shared" si="3725"/>
        <v>130000</v>
      </c>
      <c r="HV301" s="51">
        <f t="shared" si="3726"/>
        <v>130000</v>
      </c>
      <c r="HW301" s="51">
        <f t="shared" si="3727"/>
        <v>130000</v>
      </c>
      <c r="HX301" s="51">
        <f t="shared" si="3728"/>
        <v>130000</v>
      </c>
      <c r="HY301" s="51">
        <f t="shared" si="3729"/>
        <v>130000</v>
      </c>
      <c r="HZ301" s="51">
        <f t="shared" si="3730"/>
        <v>130000</v>
      </c>
      <c r="IA301" s="51">
        <f t="shared" si="3731"/>
        <v>130000</v>
      </c>
      <c r="IB301" s="51">
        <f t="shared" si="3732"/>
        <v>132667</v>
      </c>
      <c r="IC301" s="51">
        <f t="shared" si="3733"/>
        <v>140000</v>
      </c>
      <c r="ID301" s="51">
        <f t="shared" si="3734"/>
        <v>140000</v>
      </c>
      <c r="IE301" s="51">
        <f t="shared" si="3735"/>
        <v>140000</v>
      </c>
      <c r="IF301" s="51">
        <f t="shared" si="3736"/>
        <v>140000</v>
      </c>
      <c r="IG301" s="51">
        <f t="shared" si="3737"/>
        <v>140000</v>
      </c>
      <c r="IH301" s="51">
        <f t="shared" si="3738"/>
        <v>140000</v>
      </c>
      <c r="II301" s="51">
        <f t="shared" si="3739"/>
        <v>140000</v>
      </c>
      <c r="IJ301" s="51">
        <f t="shared" si="3740"/>
        <v>140000</v>
      </c>
      <c r="IK301" s="51">
        <f t="shared" si="3741"/>
        <v>140000</v>
      </c>
      <c r="IL301" s="51">
        <f t="shared" si="3742"/>
        <v>140000</v>
      </c>
      <c r="IM301" s="51">
        <f t="shared" si="3743"/>
        <v>140000</v>
      </c>
      <c r="IN301" s="51">
        <f t="shared" si="3744"/>
        <v>140000</v>
      </c>
      <c r="IO301" s="51">
        <f t="shared" si="3745"/>
        <v>140000</v>
      </c>
      <c r="IP301" s="51">
        <f t="shared" si="3746"/>
        <v>0</v>
      </c>
      <c r="IQ301" s="51">
        <f t="shared" si="4450"/>
        <v>0</v>
      </c>
      <c r="IR301" s="51">
        <f t="shared" si="4451"/>
        <v>0</v>
      </c>
      <c r="IS301" s="51">
        <f t="shared" si="4436"/>
        <v>0</v>
      </c>
      <c r="IT301" s="51">
        <f t="shared" si="4437"/>
        <v>0</v>
      </c>
      <c r="IU301" s="51">
        <f t="shared" si="3721"/>
        <v>0</v>
      </c>
      <c r="IV301" s="51">
        <f t="shared" si="3722"/>
        <v>0</v>
      </c>
      <c r="IW301" s="51">
        <f t="shared" si="3976"/>
        <v>0</v>
      </c>
      <c r="IX301" s="25">
        <f t="shared" si="3623"/>
        <v>0</v>
      </c>
      <c r="IY301" s="25">
        <f t="shared" si="4315"/>
        <v>0</v>
      </c>
      <c r="IZ301" s="25">
        <f t="shared" si="4316"/>
        <v>0</v>
      </c>
      <c r="JA301" s="25">
        <f t="shared" si="4447"/>
        <v>0</v>
      </c>
      <c r="JB301" s="25">
        <f t="shared" si="4410"/>
        <v>0</v>
      </c>
      <c r="JC301" s="25">
        <f t="shared" si="4411"/>
        <v>0</v>
      </c>
      <c r="JD301" s="25">
        <f t="shared" si="4243"/>
        <v>0</v>
      </c>
      <c r="JE301" s="25">
        <f t="shared" si="4244"/>
        <v>0</v>
      </c>
      <c r="JF301" s="25">
        <f t="shared" si="4448"/>
        <v>0</v>
      </c>
      <c r="JG301" s="25">
        <f t="shared" si="4449"/>
        <v>0</v>
      </c>
      <c r="JH301" s="25">
        <f t="shared" si="4440"/>
        <v>0</v>
      </c>
      <c r="JI301" s="25">
        <f t="shared" si="4441"/>
        <v>0</v>
      </c>
      <c r="JJ301" s="25">
        <f t="shared" si="4485"/>
        <v>0</v>
      </c>
      <c r="JK301" s="25">
        <f t="shared" si="4486"/>
        <v>0</v>
      </c>
      <c r="JL301" s="25">
        <f t="shared" si="4608"/>
        <v>0</v>
      </c>
      <c r="JM301" s="25">
        <f t="shared" si="4609"/>
        <v>0</v>
      </c>
      <c r="JN301" s="25">
        <f t="shared" si="4445"/>
        <v>0</v>
      </c>
      <c r="JO301" s="25">
        <f t="shared" si="4446"/>
        <v>0</v>
      </c>
      <c r="JP301" s="25">
        <f t="shared" si="4442"/>
        <v>0</v>
      </c>
      <c r="JQ301" s="25">
        <f t="shared" si="4443"/>
        <v>0</v>
      </c>
      <c r="JR301" s="25">
        <f t="shared" si="4444"/>
        <v>0</v>
      </c>
      <c r="JS301" s="28">
        <f t="shared" si="3970"/>
        <v>0</v>
      </c>
      <c r="JT301" s="30">
        <f t="shared" si="4689"/>
        <v>184.92176386913229</v>
      </c>
      <c r="JU301" s="30">
        <f t="shared" si="4690"/>
        <v>184.92176386913229</v>
      </c>
      <c r="JV301" s="30">
        <f t="shared" si="4691"/>
        <v>184.92176386913229</v>
      </c>
      <c r="JW301" s="30">
        <f t="shared" si="4692"/>
        <v>184.92176386913229</v>
      </c>
      <c r="JX301" s="30">
        <f t="shared" si="4693"/>
        <v>184.92176386913229</v>
      </c>
      <c r="JY301" s="30">
        <f t="shared" si="4694"/>
        <v>184.92176386913229</v>
      </c>
      <c r="JZ301" s="30">
        <f t="shared" si="4695"/>
        <v>184.92176386913229</v>
      </c>
      <c r="KA301" s="30">
        <f t="shared" si="4696"/>
        <v>184.92176386913229</v>
      </c>
      <c r="KB301" s="30">
        <f t="shared" si="4697"/>
        <v>184.92176386913229</v>
      </c>
      <c r="KC301" s="30">
        <f t="shared" si="4698"/>
        <v>188.71550497866286</v>
      </c>
      <c r="KD301" s="30">
        <f t="shared" si="4699"/>
        <v>199.14651493598862</v>
      </c>
      <c r="KE301" s="30">
        <f t="shared" si="4700"/>
        <v>199.14651493598862</v>
      </c>
      <c r="KF301" s="30">
        <f t="shared" si="4701"/>
        <v>199.14651493598862</v>
      </c>
      <c r="KG301" s="30">
        <f t="shared" si="4702"/>
        <v>199.14651493598862</v>
      </c>
      <c r="KH301" s="30">
        <f t="shared" si="4703"/>
        <v>199.14651493598862</v>
      </c>
      <c r="KI301" s="30">
        <f t="shared" si="4704"/>
        <v>199.14651493598862</v>
      </c>
      <c r="KJ301" s="30">
        <f t="shared" si="4705"/>
        <v>199.14651493598862</v>
      </c>
      <c r="KK301" s="30">
        <f t="shared" si="4706"/>
        <v>199.14651493598862</v>
      </c>
      <c r="KL301" s="30">
        <f t="shared" si="4707"/>
        <v>199.14651493598862</v>
      </c>
      <c r="KM301" s="30">
        <f t="shared" si="4708"/>
        <v>199.14651493598862</v>
      </c>
      <c r="KN301" s="30">
        <f t="shared" si="4709"/>
        <v>199.14651493598862</v>
      </c>
      <c r="KO301" s="30">
        <f t="shared" si="4710"/>
        <v>199.14651493598862</v>
      </c>
      <c r="KP301" s="30">
        <f t="shared" si="4711"/>
        <v>199.14651493598862</v>
      </c>
      <c r="KQ301" s="30">
        <f t="shared" si="4712"/>
        <v>0</v>
      </c>
      <c r="KR301" s="30">
        <f t="shared" si="4713"/>
        <v>0</v>
      </c>
      <c r="KS301" s="30">
        <f t="shared" si="4714"/>
        <v>0</v>
      </c>
      <c r="KT301" s="30">
        <f t="shared" si="4715"/>
        <v>0</v>
      </c>
      <c r="KU301" s="30">
        <f t="shared" si="4716"/>
        <v>0</v>
      </c>
      <c r="KV301" s="30">
        <f t="shared" si="4717"/>
        <v>0</v>
      </c>
      <c r="KW301" s="30">
        <f t="shared" si="4718"/>
        <v>0</v>
      </c>
      <c r="KX301" s="30">
        <f t="shared" si="4719"/>
        <v>0</v>
      </c>
      <c r="KY301" s="30">
        <f t="shared" si="4720"/>
        <v>0</v>
      </c>
      <c r="KZ301" s="30">
        <f t="shared" si="4721"/>
        <v>0</v>
      </c>
      <c r="LA301" s="30">
        <f t="shared" si="4722"/>
        <v>0</v>
      </c>
      <c r="LB301" s="30">
        <f t="shared" si="4722"/>
        <v>0</v>
      </c>
      <c r="LC301" s="30">
        <f t="shared" si="4722"/>
        <v>0</v>
      </c>
      <c r="LD301" s="30">
        <f t="shared" si="4722"/>
        <v>0</v>
      </c>
      <c r="LE301" s="30">
        <f t="shared" si="4722"/>
        <v>0</v>
      </c>
      <c r="LF301" s="30">
        <f t="shared" si="4722"/>
        <v>0</v>
      </c>
      <c r="LG301" s="30">
        <f t="shared" si="4722"/>
        <v>0</v>
      </c>
      <c r="LH301" s="30">
        <f t="shared" si="4722"/>
        <v>0</v>
      </c>
      <c r="LI301" s="30">
        <f t="shared" si="4722"/>
        <v>0</v>
      </c>
      <c r="LJ301" s="30">
        <f t="shared" si="4722"/>
        <v>0</v>
      </c>
      <c r="LK301" s="30">
        <f t="shared" si="4722"/>
        <v>0</v>
      </c>
      <c r="LL301" s="30">
        <f t="shared" si="4688"/>
        <v>0</v>
      </c>
      <c r="LM301" s="30">
        <f t="shared" si="4688"/>
        <v>0</v>
      </c>
      <c r="LN301" s="30">
        <f t="shared" si="4688"/>
        <v>0</v>
      </c>
      <c r="LO301" s="30">
        <f t="shared" si="4688"/>
        <v>0</v>
      </c>
      <c r="LP301" s="30">
        <f t="shared" si="4688"/>
        <v>0</v>
      </c>
      <c r="LQ301" s="30">
        <f t="shared" si="4688"/>
        <v>0</v>
      </c>
      <c r="LR301" s="30">
        <f t="shared" si="4688"/>
        <v>0</v>
      </c>
      <c r="LS301" s="30">
        <f t="shared" si="4688"/>
        <v>0</v>
      </c>
      <c r="LT301" s="69">
        <f t="shared" si="3971"/>
        <v>0</v>
      </c>
      <c r="LU301" s="40">
        <f t="shared" si="3972"/>
        <v>0</v>
      </c>
      <c r="LV301" s="40">
        <f t="shared" si="3973"/>
        <v>0</v>
      </c>
    </row>
    <row r="302" spans="1:334" x14ac:dyDescent="0.25">
      <c r="A302" s="21">
        <f t="shared" si="3974"/>
        <v>301</v>
      </c>
      <c r="B302" s="22" t="s">
        <v>150</v>
      </c>
      <c r="C302" s="21" t="s">
        <v>1409</v>
      </c>
      <c r="D302" s="22" t="s">
        <v>17</v>
      </c>
      <c r="E302" s="23" t="s">
        <v>1322</v>
      </c>
      <c r="F302" s="21" t="s">
        <v>1323</v>
      </c>
      <c r="G302" s="32" t="s">
        <v>740</v>
      </c>
      <c r="H302" s="24" t="s">
        <v>1403</v>
      </c>
      <c r="I302" s="21" t="s">
        <v>196</v>
      </c>
      <c r="J302" s="94">
        <v>42681</v>
      </c>
      <c r="K302" s="94"/>
      <c r="L302" s="21" t="s">
        <v>275</v>
      </c>
      <c r="M302" s="51">
        <v>183</v>
      </c>
      <c r="N302" s="51">
        <v>306</v>
      </c>
      <c r="O302" s="26">
        <v>0.15</v>
      </c>
      <c r="P302" s="52"/>
      <c r="Q302" s="52"/>
      <c r="R302" s="52"/>
      <c r="S302" s="52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25"/>
      <c r="AV302" s="25"/>
      <c r="AW302" s="25"/>
      <c r="AX302" s="25"/>
      <c r="AY302" s="25"/>
      <c r="AZ302" s="25"/>
      <c r="BA302" s="25"/>
      <c r="BB302" s="25"/>
      <c r="BC302" s="25"/>
      <c r="BD302" s="75"/>
      <c r="BE302" s="75"/>
      <c r="BF302" s="75"/>
      <c r="BG302" s="75">
        <v>72206</v>
      </c>
      <c r="BH302" s="75">
        <v>196257</v>
      </c>
      <c r="BI302" s="75">
        <v>135366.20000000001</v>
      </c>
      <c r="BJ302" s="75">
        <v>0</v>
      </c>
      <c r="BK302" s="75">
        <v>0</v>
      </c>
      <c r="BL302" s="75">
        <v>0</v>
      </c>
      <c r="BM302" s="75">
        <v>0</v>
      </c>
      <c r="BN302" s="75">
        <v>0</v>
      </c>
      <c r="BO302" s="75">
        <v>0</v>
      </c>
      <c r="BP302" s="28">
        <f t="shared" si="3968"/>
        <v>0</v>
      </c>
      <c r="BQ302" s="29">
        <f t="shared" si="3687"/>
        <v>0</v>
      </c>
      <c r="BR302" s="29">
        <f t="shared" si="3688"/>
        <v>0</v>
      </c>
      <c r="BS302" s="29">
        <f t="shared" si="3689"/>
        <v>0</v>
      </c>
      <c r="BT302" s="29">
        <f t="shared" si="3690"/>
        <v>0</v>
      </c>
      <c r="BU302" s="29">
        <f t="shared" si="3691"/>
        <v>0</v>
      </c>
      <c r="BV302" s="29">
        <f t="shared" si="3692"/>
        <v>0</v>
      </c>
      <c r="BW302" s="29">
        <f t="shared" si="3693"/>
        <v>0</v>
      </c>
      <c r="BX302" s="29">
        <f t="shared" si="3694"/>
        <v>0</v>
      </c>
      <c r="BY302" s="29">
        <f t="shared" si="3695"/>
        <v>0</v>
      </c>
      <c r="BZ302" s="29">
        <f t="shared" si="3696"/>
        <v>0</v>
      </c>
      <c r="CA302" s="29">
        <f t="shared" si="3697"/>
        <v>0</v>
      </c>
      <c r="CB302" s="29">
        <f t="shared" si="3698"/>
        <v>0</v>
      </c>
      <c r="CC302" s="29">
        <f t="shared" si="3699"/>
        <v>0</v>
      </c>
      <c r="CD302" s="29">
        <f t="shared" si="3700"/>
        <v>0</v>
      </c>
      <c r="CE302" s="29">
        <f t="shared" si="3701"/>
        <v>0</v>
      </c>
      <c r="CF302" s="29">
        <f t="shared" si="3702"/>
        <v>0</v>
      </c>
      <c r="CG302" s="29">
        <f t="shared" si="3703"/>
        <v>0</v>
      </c>
      <c r="CH302" s="29">
        <f t="shared" si="3704"/>
        <v>0</v>
      </c>
      <c r="CI302" s="29">
        <f t="shared" si="3705"/>
        <v>0</v>
      </c>
      <c r="CJ302" s="29">
        <f t="shared" si="3706"/>
        <v>0</v>
      </c>
      <c r="CK302" s="29">
        <f t="shared" si="3707"/>
        <v>0</v>
      </c>
      <c r="CL302" s="29">
        <f t="shared" si="3708"/>
        <v>0</v>
      </c>
      <c r="CM302" s="29">
        <f t="shared" si="3709"/>
        <v>0</v>
      </c>
      <c r="CN302" s="29">
        <f t="shared" si="3710"/>
        <v>0</v>
      </c>
      <c r="CO302" s="29">
        <f t="shared" si="3711"/>
        <v>0</v>
      </c>
      <c r="CP302" s="29">
        <f t="shared" si="3712"/>
        <v>0</v>
      </c>
      <c r="CQ302" s="29">
        <f t="shared" si="3713"/>
        <v>0</v>
      </c>
      <c r="CR302" s="29">
        <f t="shared" si="4724"/>
        <v>0</v>
      </c>
      <c r="CS302" s="29">
        <f t="shared" si="4723"/>
        <v>0</v>
      </c>
      <c r="CT302" s="29">
        <f t="shared" si="4723"/>
        <v>0</v>
      </c>
      <c r="CU302" s="29">
        <f t="shared" si="4723"/>
        <v>0</v>
      </c>
      <c r="CV302" s="29">
        <f t="shared" si="4723"/>
        <v>0</v>
      </c>
      <c r="CW302" s="29">
        <f t="shared" si="4723"/>
        <v>0</v>
      </c>
      <c r="CX302" s="29">
        <f t="shared" si="4484"/>
        <v>0</v>
      </c>
      <c r="CY302" s="29">
        <f t="shared" si="4484"/>
        <v>0</v>
      </c>
      <c r="CZ302" s="29">
        <f t="shared" si="4484"/>
        <v>0</v>
      </c>
      <c r="DA302" s="29">
        <f t="shared" si="4484"/>
        <v>0</v>
      </c>
      <c r="DB302" s="29">
        <f t="shared" si="4484"/>
        <v>0</v>
      </c>
      <c r="DC302" s="29">
        <f t="shared" si="4484"/>
        <v>0</v>
      </c>
      <c r="DD302" s="29">
        <f t="shared" si="4484"/>
        <v>0</v>
      </c>
      <c r="DE302" s="29">
        <f t="shared" si="3714"/>
        <v>0</v>
      </c>
      <c r="DF302" s="29">
        <f t="shared" si="3715"/>
        <v>0</v>
      </c>
      <c r="DG302" s="29">
        <f t="shared" si="3716"/>
        <v>0</v>
      </c>
      <c r="DH302" s="29">
        <f t="shared" si="3717"/>
        <v>394.56830601092895</v>
      </c>
      <c r="DI302" s="29">
        <f t="shared" si="3718"/>
        <v>1072.4426229508197</v>
      </c>
      <c r="DJ302" s="29">
        <f t="shared" si="3719"/>
        <v>739.70601092896186</v>
      </c>
      <c r="DK302" s="29">
        <f t="shared" si="3719"/>
        <v>0</v>
      </c>
      <c r="DL302" s="29">
        <f t="shared" si="3719"/>
        <v>0</v>
      </c>
      <c r="DM302" s="29">
        <f t="shared" ref="DM302:DP302" si="4725">+BL302/$M302</f>
        <v>0</v>
      </c>
      <c r="DN302" s="29">
        <f t="shared" si="4725"/>
        <v>0</v>
      </c>
      <c r="DO302" s="29">
        <f t="shared" si="4725"/>
        <v>0</v>
      </c>
      <c r="DP302" s="29">
        <f t="shared" si="4725"/>
        <v>0</v>
      </c>
      <c r="DQ302" s="105">
        <f t="shared" si="3720"/>
        <v>0</v>
      </c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>
        <v>125000</v>
      </c>
      <c r="FJ302" s="25">
        <v>125000</v>
      </c>
      <c r="FK302" s="25">
        <v>125000</v>
      </c>
      <c r="FL302" s="25">
        <v>0</v>
      </c>
      <c r="FM302" s="25">
        <v>0</v>
      </c>
      <c r="FN302" s="25">
        <v>0</v>
      </c>
      <c r="FO302" s="25">
        <v>0</v>
      </c>
      <c r="FP302" s="25">
        <v>0</v>
      </c>
      <c r="FQ302" s="75">
        <v>0</v>
      </c>
      <c r="FR302" s="28">
        <f t="shared" si="3969"/>
        <v>0</v>
      </c>
      <c r="FS302" s="51"/>
      <c r="FT302" s="51"/>
      <c r="FU302" s="51"/>
      <c r="FV302" s="51"/>
      <c r="FW302" s="51"/>
      <c r="FX302" s="51"/>
      <c r="FY302" s="51"/>
      <c r="FZ302" s="51"/>
      <c r="GA302" s="51"/>
      <c r="GB302" s="51"/>
      <c r="GC302" s="51"/>
      <c r="GD302" s="51"/>
      <c r="GE302" s="51"/>
      <c r="GF302" s="51"/>
      <c r="GG302" s="51"/>
      <c r="GH302" s="51"/>
      <c r="GI302" s="51"/>
      <c r="GJ302" s="51"/>
      <c r="GK302" s="51"/>
      <c r="GL302" s="51"/>
      <c r="GM302" s="51"/>
      <c r="GN302" s="51"/>
      <c r="GO302" s="51"/>
      <c r="GP302" s="51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75">
        <v>0</v>
      </c>
      <c r="HD302" s="75">
        <v>0</v>
      </c>
      <c r="HE302" s="75">
        <v>0</v>
      </c>
      <c r="HF302" s="75">
        <v>0</v>
      </c>
      <c r="HG302" s="75">
        <v>0</v>
      </c>
      <c r="HH302" s="75">
        <v>0</v>
      </c>
      <c r="HI302" s="75">
        <v>0</v>
      </c>
      <c r="HJ302" s="75">
        <v>0</v>
      </c>
      <c r="HK302" s="75">
        <v>0</v>
      </c>
      <c r="HL302" s="75">
        <v>0</v>
      </c>
      <c r="HM302" s="75">
        <v>0</v>
      </c>
      <c r="HN302" s="75">
        <v>0</v>
      </c>
      <c r="HO302" s="75">
        <v>0</v>
      </c>
      <c r="HP302" s="75">
        <v>0</v>
      </c>
      <c r="HQ302" s="75">
        <v>0</v>
      </c>
      <c r="HR302" s="75">
        <v>0</v>
      </c>
      <c r="HS302" s="51">
        <f t="shared" ref="HS302" si="4726">+DR302+FS302</f>
        <v>0</v>
      </c>
      <c r="HT302" s="51">
        <f t="shared" ref="HT302" si="4727">+DS302+FT302</f>
        <v>0</v>
      </c>
      <c r="HU302" s="51">
        <f t="shared" ref="HU302" si="4728">+DT302+FU302</f>
        <v>0</v>
      </c>
      <c r="HV302" s="51">
        <f t="shared" ref="HV302" si="4729">+DU302+FV302</f>
        <v>0</v>
      </c>
      <c r="HW302" s="51">
        <f t="shared" ref="HW302" si="4730">+DV302+FW302</f>
        <v>0</v>
      </c>
      <c r="HX302" s="51">
        <f t="shared" ref="HX302" si="4731">+DW302+FX302</f>
        <v>0</v>
      </c>
      <c r="HY302" s="51">
        <f t="shared" ref="HY302" si="4732">+DX302+FY302</f>
        <v>0</v>
      </c>
      <c r="HZ302" s="51">
        <f t="shared" ref="HZ302" si="4733">+DY302+FZ302</f>
        <v>0</v>
      </c>
      <c r="IA302" s="51">
        <f t="shared" ref="IA302" si="4734">+DZ302+GA302</f>
        <v>0</v>
      </c>
      <c r="IB302" s="51">
        <f t="shared" ref="IB302" si="4735">+EA302+GB302</f>
        <v>0</v>
      </c>
      <c r="IC302" s="51">
        <f t="shared" ref="IC302" si="4736">+EB302+GC302</f>
        <v>0</v>
      </c>
      <c r="ID302" s="51">
        <f t="shared" ref="ID302" si="4737">+EC302+GD302</f>
        <v>0</v>
      </c>
      <c r="IE302" s="51">
        <f t="shared" ref="IE302" si="4738">+ED302+GE302</f>
        <v>0</v>
      </c>
      <c r="IF302" s="51">
        <f t="shared" ref="IF302" si="4739">+EE302+GF302</f>
        <v>0</v>
      </c>
      <c r="IG302" s="51">
        <f t="shared" ref="IG302" si="4740">+EF302+GG302</f>
        <v>0</v>
      </c>
      <c r="IH302" s="51">
        <f t="shared" ref="IH302" si="4741">+EG302+GH302</f>
        <v>0</v>
      </c>
      <c r="II302" s="51">
        <f t="shared" ref="II302" si="4742">+EH302+GI302</f>
        <v>0</v>
      </c>
      <c r="IJ302" s="51">
        <f t="shared" ref="IJ302" si="4743">+EI302+GJ302</f>
        <v>0</v>
      </c>
      <c r="IK302" s="51">
        <f t="shared" ref="IK302" si="4744">+EJ302+GK302</f>
        <v>0</v>
      </c>
      <c r="IL302" s="51">
        <f t="shared" ref="IL302" si="4745">+EK302+GL302</f>
        <v>0</v>
      </c>
      <c r="IM302" s="51">
        <f t="shared" ref="IM302" si="4746">+EL302+GM302</f>
        <v>0</v>
      </c>
      <c r="IN302" s="51">
        <f t="shared" ref="IN302" si="4747">+EM302+GN302</f>
        <v>0</v>
      </c>
      <c r="IO302" s="51">
        <f t="shared" ref="IO302" si="4748">+EN302+GO302</f>
        <v>0</v>
      </c>
      <c r="IP302" s="51">
        <f t="shared" ref="IP302" si="4749">+EO302+GP302</f>
        <v>0</v>
      </c>
      <c r="IQ302" s="51">
        <f t="shared" ref="IQ302" si="4750">+EP302+GQ302</f>
        <v>0</v>
      </c>
      <c r="IR302" s="51">
        <f t="shared" ref="IR302" si="4751">+EQ302+GR302</f>
        <v>0</v>
      </c>
      <c r="IS302" s="51">
        <f t="shared" ref="IS302" si="4752">+ER302+GS302</f>
        <v>0</v>
      </c>
      <c r="IT302" s="51">
        <f t="shared" ref="IT302" si="4753">+ES302+GT302</f>
        <v>0</v>
      </c>
      <c r="IU302" s="51">
        <f t="shared" ref="IU302" si="4754">+ET302+GU302</f>
        <v>0</v>
      </c>
      <c r="IV302" s="51">
        <f t="shared" ref="IV302" si="4755">+EU302+GV302</f>
        <v>0</v>
      </c>
      <c r="IW302" s="51">
        <f t="shared" ref="IW302" si="4756">+EV302+GW302</f>
        <v>0</v>
      </c>
      <c r="IX302" s="25">
        <f t="shared" ref="IX302" si="4757">+EW302+GX302</f>
        <v>0</v>
      </c>
      <c r="IY302" s="25">
        <f t="shared" ref="IY302" si="4758">+EX302+GY302</f>
        <v>0</v>
      </c>
      <c r="IZ302" s="25">
        <f t="shared" ref="IZ302" si="4759">+EY302+GZ302</f>
        <v>0</v>
      </c>
      <c r="JA302" s="25">
        <f t="shared" ref="JA302" si="4760">+EZ302+HA302</f>
        <v>0</v>
      </c>
      <c r="JB302" s="25">
        <f t="shared" ref="JB302" si="4761">+FA302+HB302</f>
        <v>0</v>
      </c>
      <c r="JC302" s="25">
        <f t="shared" ref="JC302" si="4762">+FB302+HC302</f>
        <v>0</v>
      </c>
      <c r="JD302" s="25">
        <f t="shared" ref="JD302" si="4763">+FC302+HD302</f>
        <v>0</v>
      </c>
      <c r="JE302" s="25">
        <f t="shared" ref="JE302" si="4764">+FD302+HE302</f>
        <v>0</v>
      </c>
      <c r="JF302" s="25">
        <f t="shared" ref="JF302" si="4765">+FE302+HF302</f>
        <v>0</v>
      </c>
      <c r="JG302" s="25">
        <f t="shared" ref="JG302" si="4766">+FF302+HG302</f>
        <v>0</v>
      </c>
      <c r="JH302" s="25">
        <f t="shared" ref="JH302" si="4767">+FG302+HH302</f>
        <v>0</v>
      </c>
      <c r="JI302" s="25">
        <f t="shared" ref="JI302" si="4768">+FH302+HI302</f>
        <v>0</v>
      </c>
      <c r="JJ302" s="25">
        <f t="shared" si="4485"/>
        <v>125000</v>
      </c>
      <c r="JK302" s="25">
        <f t="shared" si="4486"/>
        <v>125000</v>
      </c>
      <c r="JL302" s="25">
        <f t="shared" si="4608"/>
        <v>125000</v>
      </c>
      <c r="JM302" s="25">
        <f t="shared" si="4609"/>
        <v>0</v>
      </c>
      <c r="JN302" s="25">
        <f t="shared" si="4445"/>
        <v>0</v>
      </c>
      <c r="JO302" s="25">
        <f t="shared" si="4446"/>
        <v>0</v>
      </c>
      <c r="JP302" s="25">
        <f t="shared" si="4442"/>
        <v>0</v>
      </c>
      <c r="JQ302" s="25">
        <f t="shared" si="4443"/>
        <v>0</v>
      </c>
      <c r="JR302" s="25">
        <f t="shared" si="4444"/>
        <v>0</v>
      </c>
      <c r="JS302" s="28">
        <f t="shared" si="3970"/>
        <v>0</v>
      </c>
      <c r="JT302" s="30">
        <f t="shared" ref="JT302" si="4769">+HS302/$N302</f>
        <v>0</v>
      </c>
      <c r="JU302" s="30">
        <f t="shared" ref="JU302" si="4770">+HT302/$N302</f>
        <v>0</v>
      </c>
      <c r="JV302" s="30">
        <f t="shared" ref="JV302" si="4771">+HU302/$N302</f>
        <v>0</v>
      </c>
      <c r="JW302" s="30">
        <f t="shared" ref="JW302" si="4772">+HV302/$N302</f>
        <v>0</v>
      </c>
      <c r="JX302" s="30">
        <f t="shared" ref="JX302" si="4773">+HW302/$N302</f>
        <v>0</v>
      </c>
      <c r="JY302" s="30">
        <f t="shared" ref="JY302" si="4774">+HX302/$N302</f>
        <v>0</v>
      </c>
      <c r="JZ302" s="30">
        <f t="shared" ref="JZ302" si="4775">+HY302/$N302</f>
        <v>0</v>
      </c>
      <c r="KA302" s="30">
        <f t="shared" ref="KA302" si="4776">+HZ302/$N302</f>
        <v>0</v>
      </c>
      <c r="KB302" s="30">
        <f t="shared" ref="KB302" si="4777">+IA302/$N302</f>
        <v>0</v>
      </c>
      <c r="KC302" s="30">
        <f t="shared" ref="KC302" si="4778">+IB302/$N302</f>
        <v>0</v>
      </c>
      <c r="KD302" s="30">
        <f t="shared" ref="KD302" si="4779">+IC302/$N302</f>
        <v>0</v>
      </c>
      <c r="KE302" s="30">
        <f t="shared" ref="KE302" si="4780">+ID302/$N302</f>
        <v>0</v>
      </c>
      <c r="KF302" s="30">
        <f t="shared" ref="KF302" si="4781">+IE302/$N302</f>
        <v>0</v>
      </c>
      <c r="KG302" s="30">
        <f t="shared" ref="KG302" si="4782">+IF302/$N302</f>
        <v>0</v>
      </c>
      <c r="KH302" s="30">
        <f t="shared" ref="KH302" si="4783">+IG302/$N302</f>
        <v>0</v>
      </c>
      <c r="KI302" s="30">
        <f t="shared" ref="KI302" si="4784">+IH302/$N302</f>
        <v>0</v>
      </c>
      <c r="KJ302" s="30">
        <f t="shared" ref="KJ302" si="4785">+II302/$N302</f>
        <v>0</v>
      </c>
      <c r="KK302" s="30">
        <f t="shared" ref="KK302" si="4786">+IJ302/$N302</f>
        <v>0</v>
      </c>
      <c r="KL302" s="30">
        <f t="shared" ref="KL302" si="4787">+IK302/$N302</f>
        <v>0</v>
      </c>
      <c r="KM302" s="30">
        <f t="shared" ref="KM302" si="4788">+IL302/$N302</f>
        <v>0</v>
      </c>
      <c r="KN302" s="30">
        <f t="shared" ref="KN302" si="4789">+IM302/$N302</f>
        <v>0</v>
      </c>
      <c r="KO302" s="30">
        <f t="shared" ref="KO302" si="4790">+IN302/$N302</f>
        <v>0</v>
      </c>
      <c r="KP302" s="30">
        <f t="shared" ref="KP302" si="4791">+IO302/$N302</f>
        <v>0</v>
      </c>
      <c r="KQ302" s="30">
        <f t="shared" ref="KQ302" si="4792">+IP302/$N302</f>
        <v>0</v>
      </c>
      <c r="KR302" s="30">
        <f t="shared" ref="KR302" si="4793">+IQ302/$N302</f>
        <v>0</v>
      </c>
      <c r="KS302" s="30">
        <f t="shared" ref="KS302" si="4794">+IR302/$N302</f>
        <v>0</v>
      </c>
      <c r="KT302" s="30">
        <f t="shared" ref="KT302" si="4795">+IS302/$N302</f>
        <v>0</v>
      </c>
      <c r="KU302" s="30">
        <f t="shared" ref="KU302" si="4796">+IT302/$N302</f>
        <v>0</v>
      </c>
      <c r="KV302" s="30">
        <f t="shared" ref="KV302" si="4797">+IU302/$N302</f>
        <v>0</v>
      </c>
      <c r="KW302" s="30">
        <f t="shared" ref="KW302" si="4798">+IV302/$N302</f>
        <v>0</v>
      </c>
      <c r="KX302" s="30">
        <f t="shared" ref="KX302" si="4799">+IW302/$N302</f>
        <v>0</v>
      </c>
      <c r="KY302" s="30">
        <f t="shared" ref="KY302" si="4800">+IX302/$N302</f>
        <v>0</v>
      </c>
      <c r="KZ302" s="30">
        <f t="shared" ref="KZ302:LS302" si="4801">+IY302/$N302</f>
        <v>0</v>
      </c>
      <c r="LA302" s="30">
        <f t="shared" si="4801"/>
        <v>0</v>
      </c>
      <c r="LB302" s="30">
        <f t="shared" si="4801"/>
        <v>0</v>
      </c>
      <c r="LC302" s="30">
        <f t="shared" si="4801"/>
        <v>0</v>
      </c>
      <c r="LD302" s="30">
        <f t="shared" si="4801"/>
        <v>0</v>
      </c>
      <c r="LE302" s="30">
        <f t="shared" si="4801"/>
        <v>0</v>
      </c>
      <c r="LF302" s="30">
        <f t="shared" si="4801"/>
        <v>0</v>
      </c>
      <c r="LG302" s="30">
        <f t="shared" si="4801"/>
        <v>0</v>
      </c>
      <c r="LH302" s="30">
        <f t="shared" si="4801"/>
        <v>0</v>
      </c>
      <c r="LI302" s="30">
        <f t="shared" si="4801"/>
        <v>0</v>
      </c>
      <c r="LJ302" s="30">
        <f t="shared" si="4801"/>
        <v>0</v>
      </c>
      <c r="LK302" s="30">
        <f t="shared" si="4801"/>
        <v>408.49673202614377</v>
      </c>
      <c r="LL302" s="30">
        <f t="shared" si="4801"/>
        <v>408.49673202614377</v>
      </c>
      <c r="LM302" s="30">
        <f t="shared" si="4801"/>
        <v>408.49673202614377</v>
      </c>
      <c r="LN302" s="30">
        <f t="shared" si="4801"/>
        <v>0</v>
      </c>
      <c r="LO302" s="30">
        <f t="shared" si="4801"/>
        <v>0</v>
      </c>
      <c r="LP302" s="30">
        <f t="shared" si="4801"/>
        <v>0</v>
      </c>
      <c r="LQ302" s="30">
        <f t="shared" si="4801"/>
        <v>0</v>
      </c>
      <c r="LR302" s="30">
        <f t="shared" si="4801"/>
        <v>0</v>
      </c>
      <c r="LS302" s="30">
        <f t="shared" si="4801"/>
        <v>0</v>
      </c>
      <c r="LT302" s="69">
        <f t="shared" si="3971"/>
        <v>0</v>
      </c>
      <c r="LU302" s="40">
        <f t="shared" si="3972"/>
        <v>0</v>
      </c>
      <c r="LV302" s="40">
        <f t="shared" si="3973"/>
        <v>0</v>
      </c>
    </row>
    <row r="303" spans="1:334" x14ac:dyDescent="0.25">
      <c r="A303" s="21">
        <f t="shared" si="3974"/>
        <v>302</v>
      </c>
      <c r="B303" s="22" t="s">
        <v>150</v>
      </c>
      <c r="C303" s="21" t="s">
        <v>699</v>
      </c>
      <c r="D303" s="22" t="s">
        <v>7</v>
      </c>
      <c r="E303" s="23" t="s">
        <v>990</v>
      </c>
      <c r="F303" s="21" t="s">
        <v>1229</v>
      </c>
      <c r="G303" s="23" t="s">
        <v>179</v>
      </c>
      <c r="H303" s="24" t="s">
        <v>281</v>
      </c>
      <c r="I303" s="21" t="s">
        <v>196</v>
      </c>
      <c r="J303" s="94">
        <v>41297</v>
      </c>
      <c r="K303" s="94">
        <v>43028</v>
      </c>
      <c r="L303" s="21" t="s">
        <v>275</v>
      </c>
      <c r="M303" s="51">
        <v>1486</v>
      </c>
      <c r="N303" s="51">
        <v>2482</v>
      </c>
      <c r="O303" s="26">
        <v>0.1</v>
      </c>
      <c r="P303" s="52">
        <v>635436</v>
      </c>
      <c r="Q303" s="52">
        <v>788329</v>
      </c>
      <c r="R303" s="52">
        <v>996339</v>
      </c>
      <c r="S303" s="52">
        <v>1391396</v>
      </c>
      <c r="T303" s="51">
        <v>787000</v>
      </c>
      <c r="U303" s="51">
        <v>860645</v>
      </c>
      <c r="V303" s="51">
        <v>1517000</v>
      </c>
      <c r="W303" s="51">
        <v>1217260</v>
      </c>
      <c r="X303" s="51">
        <v>1697889</v>
      </c>
      <c r="Y303" s="51">
        <v>1593747</v>
      </c>
      <c r="Z303" s="51">
        <v>1236967</v>
      </c>
      <c r="AA303" s="51">
        <v>1692000</v>
      </c>
      <c r="AB303" s="51">
        <v>1375607</v>
      </c>
      <c r="AC303" s="51">
        <v>1682625</v>
      </c>
      <c r="AD303" s="51">
        <v>1599034</v>
      </c>
      <c r="AE303" s="51">
        <v>2190419</v>
      </c>
      <c r="AF303" s="51">
        <v>1652448</v>
      </c>
      <c r="AG303" s="51">
        <v>1122763</v>
      </c>
      <c r="AH303" s="51">
        <v>2210659</v>
      </c>
      <c r="AI303" s="51">
        <v>1958000</v>
      </c>
      <c r="AJ303" s="51">
        <v>1440877</v>
      </c>
      <c r="AK303" s="51">
        <v>1734923</v>
      </c>
      <c r="AL303" s="51">
        <v>1032294</v>
      </c>
      <c r="AM303" s="51">
        <v>1591075</v>
      </c>
      <c r="AN303" s="51">
        <v>1308995</v>
      </c>
      <c r="AO303" s="51">
        <v>1612422</v>
      </c>
      <c r="AP303" s="51">
        <v>1321441</v>
      </c>
      <c r="AQ303" s="51">
        <v>1994925</v>
      </c>
      <c r="AR303" s="51">
        <v>1960010.4</v>
      </c>
      <c r="AS303" s="51">
        <v>1143433</v>
      </c>
      <c r="AT303" s="51">
        <v>2029278.33</v>
      </c>
      <c r="AU303" s="25">
        <v>2349738.6556089884</v>
      </c>
      <c r="AV303" s="25">
        <v>1241606.05</v>
      </c>
      <c r="AW303" s="25">
        <v>1849615.51</v>
      </c>
      <c r="AX303" s="25">
        <v>1747844.8750620002</v>
      </c>
      <c r="AY303" s="25">
        <v>1812579.8704346668</v>
      </c>
      <c r="AZ303" s="25">
        <v>1498584</v>
      </c>
      <c r="BA303" s="25">
        <v>1448297.87</v>
      </c>
      <c r="BB303" s="25">
        <v>1345200.82</v>
      </c>
      <c r="BC303" s="25">
        <v>3311599.81</v>
      </c>
      <c r="BD303" s="75">
        <v>1821661.3</v>
      </c>
      <c r="BE303" s="75">
        <v>1298013.69</v>
      </c>
      <c r="BF303" s="75">
        <v>2565692.2400000002</v>
      </c>
      <c r="BG303" s="75">
        <v>1171104</v>
      </c>
      <c r="BH303" s="75">
        <v>1657226.71</v>
      </c>
      <c r="BI303" s="75">
        <v>1718170</v>
      </c>
      <c r="BJ303" s="75">
        <v>904849.73</v>
      </c>
      <c r="BK303" s="75">
        <v>1241647.27</v>
      </c>
      <c r="BL303" s="75">
        <v>1576615.43</v>
      </c>
      <c r="BM303" s="75">
        <v>1604223.56</v>
      </c>
      <c r="BN303" s="75">
        <v>2281530</v>
      </c>
      <c r="BO303" s="75">
        <v>2137246.34</v>
      </c>
      <c r="BP303" s="28">
        <f t="shared" si="3968"/>
        <v>1899903.8325</v>
      </c>
      <c r="BQ303" s="29">
        <f t="shared" ref="BQ303:BQ328" si="4802">+P303/$M303</f>
        <v>427.61507402422609</v>
      </c>
      <c r="BR303" s="29">
        <f t="shared" ref="BR303:BR328" si="4803">+Q303/$M303</f>
        <v>530.50403768506055</v>
      </c>
      <c r="BS303" s="29">
        <f t="shared" ref="BS303:BS328" si="4804">+R303/$M303</f>
        <v>670.48384925975779</v>
      </c>
      <c r="BT303" s="29">
        <f t="shared" ref="BT303:BT328" si="4805">+S303/$M303</f>
        <v>936.33647375504711</v>
      </c>
      <c r="BU303" s="29">
        <f t="shared" ref="BU303:BU328" si="4806">+T303/$M303</f>
        <v>529.60969044414537</v>
      </c>
      <c r="BV303" s="29">
        <f t="shared" ref="BV303:BV328" si="4807">+U303/$M303</f>
        <v>579.16890982503367</v>
      </c>
      <c r="BW303" s="29">
        <f t="shared" ref="BW303:BW328" si="4808">+V303/$M303</f>
        <v>1020.8613728129205</v>
      </c>
      <c r="BX303" s="29">
        <f t="shared" ref="BX303:BX328" si="4809">+W303/$M303</f>
        <v>819.15208613728134</v>
      </c>
      <c r="BY303" s="29">
        <f t="shared" ref="BY303:BY328" si="4810">+X303/$M303</f>
        <v>1142.5901749663526</v>
      </c>
      <c r="BZ303" s="29">
        <f t="shared" ref="BZ303:BZ328" si="4811">+Y303/$M303</f>
        <v>1072.5080753701211</v>
      </c>
      <c r="CA303" s="29">
        <f t="shared" ref="CA303:CA328" si="4812">+Z303/$M303</f>
        <v>832.41386271870795</v>
      </c>
      <c r="CB303" s="29">
        <f t="shared" ref="CB303:CB328" si="4813">+AA303/$M303</f>
        <v>1138.6271870794078</v>
      </c>
      <c r="CC303" s="29">
        <f t="shared" ref="CC303:CC328" si="4814">+AB303/$M303</f>
        <v>925.71130551816964</v>
      </c>
      <c r="CD303" s="29">
        <f t="shared" ref="CD303:CD328" si="4815">+AC303/$M303</f>
        <v>1132.3183041722746</v>
      </c>
      <c r="CE303" s="29">
        <f t="shared" ref="CE303:CE328" si="4816">+AD303/$M303</f>
        <v>1076.0659488559893</v>
      </c>
      <c r="CF303" s="29">
        <f t="shared" ref="CF303:CF328" si="4817">+AE303/$M303</f>
        <v>1474.0370121130552</v>
      </c>
      <c r="CG303" s="29">
        <f t="shared" ref="CG303:CG328" si="4818">+AF303/$M303</f>
        <v>1112.0107671601615</v>
      </c>
      <c r="CH303" s="29">
        <f t="shared" ref="CH303:CH328" si="4819">+AG303/$M303</f>
        <v>755.56056527590852</v>
      </c>
      <c r="CI303" s="29">
        <f t="shared" ref="CI303:CI328" si="4820">+AH303/$M303</f>
        <v>1487.6574697173621</v>
      </c>
      <c r="CJ303" s="29">
        <f t="shared" ref="CJ303:CJ326" si="4821">+AI303/$M303</f>
        <v>1317.6312247644685</v>
      </c>
      <c r="CK303" s="29">
        <f t="shared" ref="CK303:CK326" si="4822">+AJ303/$M303</f>
        <v>969.6345895020188</v>
      </c>
      <c r="CL303" s="29">
        <f t="shared" ref="CL303:CL326" si="4823">+AK303/$M303</f>
        <v>1167.5121130551818</v>
      </c>
      <c r="CM303" s="29">
        <f t="shared" ref="CM303:CM326" si="4824">+AL303/$M303</f>
        <v>694.6796769851951</v>
      </c>
      <c r="CN303" s="29">
        <f t="shared" ref="CN303:CN326" si="4825">+AM303/$M303</f>
        <v>1070.7099596231494</v>
      </c>
      <c r="CO303" s="29">
        <f t="shared" ref="CO303:CO326" si="4826">+AN303/$M303</f>
        <v>880.88492597577385</v>
      </c>
      <c r="CP303" s="29">
        <f t="shared" ref="CP303:CP326" si="4827">+AO303/$M303</f>
        <v>1085.0753701211306</v>
      </c>
      <c r="CQ303" s="29">
        <f t="shared" ref="CQ303:CQ326" si="4828">+AP303/$M303</f>
        <v>889.26043068640649</v>
      </c>
      <c r="CR303" s="29">
        <f t="shared" si="4724"/>
        <v>1342.4798115746971</v>
      </c>
      <c r="CS303" s="29">
        <f t="shared" si="4723"/>
        <v>1318.9841184387617</v>
      </c>
      <c r="CT303" s="29">
        <f t="shared" si="4723"/>
        <v>769.47039030955591</v>
      </c>
      <c r="CU303" s="29">
        <f t="shared" si="4723"/>
        <v>1365.5977994616421</v>
      </c>
      <c r="CV303" s="29">
        <f t="shared" si="4723"/>
        <v>1581.2507776641914</v>
      </c>
      <c r="CW303" s="29">
        <f t="shared" si="4723"/>
        <v>835.53569986541049</v>
      </c>
      <c r="CX303" s="29">
        <f t="shared" si="4484"/>
        <v>1244.6941520861374</v>
      </c>
      <c r="CY303" s="29">
        <f t="shared" si="4484"/>
        <v>1176.2078567039032</v>
      </c>
      <c r="CZ303" s="29">
        <f t="shared" si="4484"/>
        <v>1219.7711106558995</v>
      </c>
      <c r="DA303" s="29">
        <f t="shared" si="4484"/>
        <v>1008.4683714670256</v>
      </c>
      <c r="DB303" s="29">
        <f t="shared" si="4484"/>
        <v>974.6284454912518</v>
      </c>
      <c r="DC303" s="29">
        <f t="shared" si="4484"/>
        <v>905.2495423956932</v>
      </c>
      <c r="DD303" s="29">
        <f t="shared" si="4484"/>
        <v>2228.5328465679677</v>
      </c>
      <c r="DE303" s="29">
        <f t="shared" ref="DE303:DE326" si="4829">+BD303/$M303</f>
        <v>1225.8824360699866</v>
      </c>
      <c r="DF303" s="29">
        <f t="shared" ref="DF303:DF326" si="4830">+BE303/$M303</f>
        <v>873.49508075370113</v>
      </c>
      <c r="DG303" s="29">
        <f t="shared" ref="DG303:DG326" si="4831">+BF303/$M303</f>
        <v>1726.5762045760432</v>
      </c>
      <c r="DH303" s="29">
        <f t="shared" ref="DH303:DH326" si="4832">+BG303/$M303</f>
        <v>788.09152086137283</v>
      </c>
      <c r="DI303" s="29">
        <f t="shared" ref="DI303:DI326" si="4833">+BH303/$M303</f>
        <v>1115.2265881561239</v>
      </c>
      <c r="DJ303" s="29">
        <f t="shared" ref="DJ303:DP326" si="4834">+BI303/$M303</f>
        <v>1156.2382234185734</v>
      </c>
      <c r="DK303" s="29">
        <f t="shared" si="4834"/>
        <v>608.9163728129206</v>
      </c>
      <c r="DL303" s="29">
        <f t="shared" si="4834"/>
        <v>835.56343876177664</v>
      </c>
      <c r="DM303" s="29">
        <f t="shared" si="4834"/>
        <v>1060.9794279946163</v>
      </c>
      <c r="DN303" s="29">
        <f t="shared" si="4834"/>
        <v>1079.5582503364737</v>
      </c>
      <c r="DO303" s="29">
        <f t="shared" si="4834"/>
        <v>1535.3499327052491</v>
      </c>
      <c r="DP303" s="29">
        <f t="shared" si="4834"/>
        <v>1438.2546029609689</v>
      </c>
      <c r="DQ303" s="105">
        <f t="shared" ref="DQ303:DQ326" si="4835">+BP303/M303</f>
        <v>1278.5355534993271</v>
      </c>
      <c r="DR303" s="51">
        <v>285430</v>
      </c>
      <c r="DS303" s="51">
        <v>285430</v>
      </c>
      <c r="DT303" s="51">
        <v>285430</v>
      </c>
      <c r="DU303" s="51">
        <v>285430</v>
      </c>
      <c r="DV303" s="51">
        <v>285430</v>
      </c>
      <c r="DW303" s="51">
        <v>285430</v>
      </c>
      <c r="DX303" s="51">
        <v>285430</v>
      </c>
      <c r="DY303" s="51">
        <v>285430</v>
      </c>
      <c r="DZ303" s="51">
        <v>285430</v>
      </c>
      <c r="EA303" s="51">
        <v>288739</v>
      </c>
      <c r="EB303" s="51">
        <v>297840</v>
      </c>
      <c r="EC303" s="51">
        <v>297840</v>
      </c>
      <c r="ED303" s="51">
        <v>297840</v>
      </c>
      <c r="EE303" s="51">
        <v>297840</v>
      </c>
      <c r="EF303" s="51">
        <v>297840</v>
      </c>
      <c r="EG303" s="51">
        <v>297840</v>
      </c>
      <c r="EH303" s="51">
        <v>297840</v>
      </c>
      <c r="EI303" s="51">
        <v>297840</v>
      </c>
      <c r="EJ303" s="51">
        <v>297840</v>
      </c>
      <c r="EK303" s="51">
        <v>297840</v>
      </c>
      <c r="EL303" s="51">
        <v>297840</v>
      </c>
      <c r="EM303" s="51">
        <v>301149</v>
      </c>
      <c r="EN303" s="51">
        <v>310250</v>
      </c>
      <c r="EO303" s="51">
        <v>310250</v>
      </c>
      <c r="EP303" s="51">
        <v>310250</v>
      </c>
      <c r="EQ303" s="51">
        <v>310250</v>
      </c>
      <c r="ER303" s="51">
        <v>310250</v>
      </c>
      <c r="ES303" s="25">
        <v>310250</v>
      </c>
      <c r="ET303" s="25">
        <v>310250</v>
      </c>
      <c r="EU303" s="25">
        <v>310250</v>
      </c>
      <c r="EV303" s="25">
        <v>310250</v>
      </c>
      <c r="EW303" s="25">
        <v>310250</v>
      </c>
      <c r="EX303" s="25">
        <v>310250</v>
      </c>
      <c r="EY303" s="25">
        <v>316041</v>
      </c>
      <c r="EZ303" s="25">
        <v>331968</v>
      </c>
      <c r="FA303" s="25">
        <v>331968</v>
      </c>
      <c r="FB303" s="25">
        <v>331968</v>
      </c>
      <c r="FC303" s="25">
        <v>331968</v>
      </c>
      <c r="FD303" s="25">
        <v>331968</v>
      </c>
      <c r="FE303" s="25">
        <v>331968</v>
      </c>
      <c r="FF303" s="25">
        <v>331968</v>
      </c>
      <c r="FG303" s="25">
        <v>331968</v>
      </c>
      <c r="FH303" s="25">
        <v>331968</v>
      </c>
      <c r="FI303" s="25">
        <v>331968</v>
      </c>
      <c r="FJ303" s="25">
        <v>331968</v>
      </c>
      <c r="FK303" s="25">
        <v>338165</v>
      </c>
      <c r="FL303" s="25">
        <v>355206</v>
      </c>
      <c r="FM303" s="25">
        <v>355206</v>
      </c>
      <c r="FN303" s="25">
        <v>355206</v>
      </c>
      <c r="FO303" s="25">
        <v>355206</v>
      </c>
      <c r="FP303" s="25">
        <v>355206</v>
      </c>
      <c r="FQ303" s="75">
        <v>355206</v>
      </c>
      <c r="FR303" s="28">
        <f t="shared" si="3969"/>
        <v>355206</v>
      </c>
      <c r="FS303" s="51">
        <v>0</v>
      </c>
      <c r="FT303" s="51">
        <v>0</v>
      </c>
      <c r="FU303" s="51">
        <v>0</v>
      </c>
      <c r="FV303" s="51">
        <v>0</v>
      </c>
      <c r="FW303" s="51">
        <v>0</v>
      </c>
      <c r="FX303" s="51">
        <v>0</v>
      </c>
      <c r="FY303" s="51">
        <v>0</v>
      </c>
      <c r="FZ303" s="51">
        <v>0</v>
      </c>
      <c r="GA303" s="51">
        <v>0</v>
      </c>
      <c r="GB303" s="51">
        <v>0</v>
      </c>
      <c r="GC303" s="51">
        <v>0</v>
      </c>
      <c r="GD303" s="51">
        <v>0</v>
      </c>
      <c r="GE303" s="51">
        <v>0</v>
      </c>
      <c r="GF303" s="51">
        <v>0</v>
      </c>
      <c r="GG303" s="51">
        <v>0</v>
      </c>
      <c r="GH303" s="51">
        <v>0</v>
      </c>
      <c r="GI303" s="51">
        <v>0</v>
      </c>
      <c r="GJ303" s="51">
        <v>0</v>
      </c>
      <c r="GK303" s="51">
        <v>0</v>
      </c>
      <c r="GL303" s="51">
        <v>0</v>
      </c>
      <c r="GM303" s="51">
        <v>0</v>
      </c>
      <c r="GN303" s="51">
        <v>0</v>
      </c>
      <c r="GO303" s="51">
        <v>0</v>
      </c>
      <c r="GP303" s="51">
        <v>0</v>
      </c>
      <c r="GQ303" s="25">
        <v>0</v>
      </c>
      <c r="GR303" s="25">
        <v>0</v>
      </c>
      <c r="GS303" s="25">
        <v>0</v>
      </c>
      <c r="GT303" s="25">
        <v>0</v>
      </c>
      <c r="GU303" s="25">
        <v>0</v>
      </c>
      <c r="GV303" s="25">
        <v>0</v>
      </c>
      <c r="GW303" s="25">
        <v>0</v>
      </c>
      <c r="GX303" s="25">
        <v>0</v>
      </c>
      <c r="GY303" s="25">
        <v>0</v>
      </c>
      <c r="GZ303" s="25">
        <v>0</v>
      </c>
      <c r="HA303" s="25">
        <v>0</v>
      </c>
      <c r="HB303" s="25">
        <v>0</v>
      </c>
      <c r="HC303" s="75">
        <v>0</v>
      </c>
      <c r="HD303" s="75">
        <v>0</v>
      </c>
      <c r="HE303" s="75">
        <v>0</v>
      </c>
      <c r="HF303" s="75">
        <v>0</v>
      </c>
      <c r="HG303" s="75">
        <v>0</v>
      </c>
      <c r="HH303" s="75">
        <v>0</v>
      </c>
      <c r="HI303" s="75">
        <v>0</v>
      </c>
      <c r="HJ303" s="75">
        <v>0</v>
      </c>
      <c r="HK303" s="75">
        <v>0</v>
      </c>
      <c r="HL303" s="75">
        <v>0</v>
      </c>
      <c r="HM303" s="75">
        <v>0</v>
      </c>
      <c r="HN303" s="75">
        <v>0</v>
      </c>
      <c r="HO303" s="75">
        <v>0</v>
      </c>
      <c r="HP303" s="75">
        <v>0</v>
      </c>
      <c r="HQ303" s="75">
        <v>0</v>
      </c>
      <c r="HR303" s="75">
        <v>0</v>
      </c>
      <c r="HS303" s="51">
        <f t="shared" si="3723"/>
        <v>285430</v>
      </c>
      <c r="HT303" s="51">
        <f t="shared" si="3724"/>
        <v>285430</v>
      </c>
      <c r="HU303" s="51">
        <f t="shared" si="3725"/>
        <v>285430</v>
      </c>
      <c r="HV303" s="51">
        <f t="shared" si="3726"/>
        <v>285430</v>
      </c>
      <c r="HW303" s="51">
        <f t="shared" si="3727"/>
        <v>285430</v>
      </c>
      <c r="HX303" s="51">
        <f t="shared" si="3728"/>
        <v>285430</v>
      </c>
      <c r="HY303" s="51">
        <f t="shared" si="3729"/>
        <v>285430</v>
      </c>
      <c r="HZ303" s="51">
        <f t="shared" si="3730"/>
        <v>285430</v>
      </c>
      <c r="IA303" s="51">
        <f t="shared" si="3731"/>
        <v>285430</v>
      </c>
      <c r="IB303" s="51">
        <f t="shared" si="3732"/>
        <v>288739</v>
      </c>
      <c r="IC303" s="51">
        <f t="shared" si="3733"/>
        <v>297840</v>
      </c>
      <c r="ID303" s="51">
        <f t="shared" si="3734"/>
        <v>297840</v>
      </c>
      <c r="IE303" s="51">
        <f t="shared" si="3735"/>
        <v>297840</v>
      </c>
      <c r="IF303" s="51">
        <f t="shared" si="3736"/>
        <v>297840</v>
      </c>
      <c r="IG303" s="51">
        <f t="shared" si="3737"/>
        <v>297840</v>
      </c>
      <c r="IH303" s="51">
        <f t="shared" si="3738"/>
        <v>297840</v>
      </c>
      <c r="II303" s="51">
        <f t="shared" si="3739"/>
        <v>297840</v>
      </c>
      <c r="IJ303" s="51">
        <f t="shared" si="3740"/>
        <v>297840</v>
      </c>
      <c r="IK303" s="51">
        <f t="shared" si="3741"/>
        <v>297840</v>
      </c>
      <c r="IL303" s="51">
        <f t="shared" si="3742"/>
        <v>297840</v>
      </c>
      <c r="IM303" s="51">
        <f t="shared" si="3743"/>
        <v>297840</v>
      </c>
      <c r="IN303" s="51">
        <f t="shared" si="3744"/>
        <v>301149</v>
      </c>
      <c r="IO303" s="51">
        <f t="shared" si="3745"/>
        <v>310250</v>
      </c>
      <c r="IP303" s="51">
        <f t="shared" si="3746"/>
        <v>310250</v>
      </c>
      <c r="IQ303" s="51">
        <f t="shared" si="4450"/>
        <v>310250</v>
      </c>
      <c r="IR303" s="51">
        <f t="shared" si="4451"/>
        <v>310250</v>
      </c>
      <c r="IS303" s="51">
        <f t="shared" si="4436"/>
        <v>310250</v>
      </c>
      <c r="IT303" s="51">
        <f t="shared" si="4437"/>
        <v>310250</v>
      </c>
      <c r="IU303" s="51">
        <f t="shared" si="3721"/>
        <v>310250</v>
      </c>
      <c r="IV303" s="51">
        <f t="shared" si="3722"/>
        <v>310250</v>
      </c>
      <c r="IW303" s="51">
        <f t="shared" si="3976"/>
        <v>310250</v>
      </c>
      <c r="IX303" s="25">
        <f t="shared" si="3623"/>
        <v>310250</v>
      </c>
      <c r="IY303" s="25">
        <f t="shared" si="4315"/>
        <v>310250</v>
      </c>
      <c r="IZ303" s="25">
        <f t="shared" si="4316"/>
        <v>316041</v>
      </c>
      <c r="JA303" s="25">
        <f t="shared" si="4447"/>
        <v>331968</v>
      </c>
      <c r="JB303" s="25">
        <f t="shared" si="4410"/>
        <v>331968</v>
      </c>
      <c r="JC303" s="25">
        <f t="shared" si="4411"/>
        <v>331968</v>
      </c>
      <c r="JD303" s="25">
        <f t="shared" si="4243"/>
        <v>331968</v>
      </c>
      <c r="JE303" s="25">
        <f t="shared" si="4244"/>
        <v>331968</v>
      </c>
      <c r="JF303" s="25">
        <f t="shared" si="4448"/>
        <v>331968</v>
      </c>
      <c r="JG303" s="25">
        <f t="shared" si="4449"/>
        <v>331968</v>
      </c>
      <c r="JH303" s="25">
        <f t="shared" si="4440"/>
        <v>331968</v>
      </c>
      <c r="JI303" s="25">
        <f t="shared" si="4441"/>
        <v>331968</v>
      </c>
      <c r="JJ303" s="25">
        <f t="shared" si="4485"/>
        <v>331968</v>
      </c>
      <c r="JK303" s="25">
        <f t="shared" si="4486"/>
        <v>331968</v>
      </c>
      <c r="JL303" s="25">
        <f t="shared" si="4608"/>
        <v>338165</v>
      </c>
      <c r="JM303" s="25">
        <f t="shared" si="4609"/>
        <v>355206</v>
      </c>
      <c r="JN303" s="25">
        <f t="shared" si="4445"/>
        <v>355206</v>
      </c>
      <c r="JO303" s="25">
        <f t="shared" si="4446"/>
        <v>355206</v>
      </c>
      <c r="JP303" s="25">
        <f t="shared" si="4442"/>
        <v>355206</v>
      </c>
      <c r="JQ303" s="25">
        <f t="shared" si="4443"/>
        <v>355206</v>
      </c>
      <c r="JR303" s="25">
        <f t="shared" si="4444"/>
        <v>355206</v>
      </c>
      <c r="JS303" s="28">
        <f t="shared" si="3970"/>
        <v>355206</v>
      </c>
      <c r="JT303" s="30">
        <f t="shared" si="4689"/>
        <v>115</v>
      </c>
      <c r="JU303" s="30">
        <f t="shared" si="4690"/>
        <v>115</v>
      </c>
      <c r="JV303" s="30">
        <f t="shared" si="4691"/>
        <v>115</v>
      </c>
      <c r="JW303" s="30">
        <f t="shared" si="4692"/>
        <v>115</v>
      </c>
      <c r="JX303" s="30">
        <f t="shared" si="4693"/>
        <v>115</v>
      </c>
      <c r="JY303" s="30">
        <f t="shared" si="4694"/>
        <v>115</v>
      </c>
      <c r="JZ303" s="30">
        <f t="shared" si="4695"/>
        <v>115</v>
      </c>
      <c r="KA303" s="30">
        <f t="shared" si="4696"/>
        <v>115</v>
      </c>
      <c r="KB303" s="30">
        <f t="shared" si="4697"/>
        <v>115</v>
      </c>
      <c r="KC303" s="30">
        <f t="shared" si="4698"/>
        <v>116.33319903303787</v>
      </c>
      <c r="KD303" s="30">
        <f t="shared" si="4699"/>
        <v>120</v>
      </c>
      <c r="KE303" s="30">
        <f t="shared" si="4700"/>
        <v>120</v>
      </c>
      <c r="KF303" s="30">
        <f t="shared" si="4701"/>
        <v>120</v>
      </c>
      <c r="KG303" s="30">
        <f t="shared" si="4702"/>
        <v>120</v>
      </c>
      <c r="KH303" s="30">
        <f t="shared" si="4703"/>
        <v>120</v>
      </c>
      <c r="KI303" s="30">
        <f t="shared" si="4704"/>
        <v>120</v>
      </c>
      <c r="KJ303" s="30">
        <f t="shared" si="4705"/>
        <v>120</v>
      </c>
      <c r="KK303" s="30">
        <f t="shared" si="4706"/>
        <v>120</v>
      </c>
      <c r="KL303" s="30">
        <f t="shared" si="4707"/>
        <v>120</v>
      </c>
      <c r="KM303" s="30">
        <f t="shared" si="4708"/>
        <v>120</v>
      </c>
      <c r="KN303" s="30">
        <f t="shared" si="4709"/>
        <v>120</v>
      </c>
      <c r="KO303" s="30">
        <f t="shared" si="4710"/>
        <v>121.33319903303787</v>
      </c>
      <c r="KP303" s="30">
        <f t="shared" si="4711"/>
        <v>125</v>
      </c>
      <c r="KQ303" s="30">
        <f t="shared" si="4712"/>
        <v>125</v>
      </c>
      <c r="KR303" s="30">
        <f t="shared" si="4713"/>
        <v>125</v>
      </c>
      <c r="KS303" s="30">
        <f t="shared" si="4714"/>
        <v>125</v>
      </c>
      <c r="KT303" s="30">
        <f t="shared" si="4715"/>
        <v>125</v>
      </c>
      <c r="KU303" s="30">
        <f t="shared" si="4716"/>
        <v>125</v>
      </c>
      <c r="KV303" s="30">
        <f t="shared" si="4717"/>
        <v>125</v>
      </c>
      <c r="KW303" s="30">
        <f t="shared" si="4718"/>
        <v>125</v>
      </c>
      <c r="KX303" s="30">
        <f t="shared" si="4719"/>
        <v>125</v>
      </c>
      <c r="KY303" s="30">
        <f t="shared" si="4720"/>
        <v>125</v>
      </c>
      <c r="KZ303" s="30">
        <f t="shared" si="4721"/>
        <v>125</v>
      </c>
      <c r="LA303" s="30">
        <f t="shared" si="4722"/>
        <v>127.33319903303787</v>
      </c>
      <c r="LB303" s="30">
        <f t="shared" si="4722"/>
        <v>133.7502014504432</v>
      </c>
      <c r="LC303" s="30">
        <f t="shared" si="4722"/>
        <v>133.7502014504432</v>
      </c>
      <c r="LD303" s="30">
        <f t="shared" si="4722"/>
        <v>133.7502014504432</v>
      </c>
      <c r="LE303" s="30">
        <f t="shared" si="4722"/>
        <v>133.7502014504432</v>
      </c>
      <c r="LF303" s="30">
        <f t="shared" si="4722"/>
        <v>133.7502014504432</v>
      </c>
      <c r="LG303" s="30">
        <f t="shared" si="4722"/>
        <v>133.7502014504432</v>
      </c>
      <c r="LH303" s="30">
        <f t="shared" si="4722"/>
        <v>133.7502014504432</v>
      </c>
      <c r="LI303" s="30">
        <f t="shared" si="4722"/>
        <v>133.7502014504432</v>
      </c>
      <c r="LJ303" s="30">
        <f t="shared" si="4722"/>
        <v>133.7502014504432</v>
      </c>
      <c r="LK303" s="30">
        <f t="shared" ref="LK303:LS328" si="4836">+JJ303/$N303</f>
        <v>133.7502014504432</v>
      </c>
      <c r="LL303" s="30">
        <f t="shared" si="4836"/>
        <v>133.7502014504432</v>
      </c>
      <c r="LM303" s="30">
        <f t="shared" si="4836"/>
        <v>136.24697824335215</v>
      </c>
      <c r="LN303" s="30">
        <f t="shared" si="4836"/>
        <v>143.11281224818694</v>
      </c>
      <c r="LO303" s="30">
        <f t="shared" si="4836"/>
        <v>143.11281224818694</v>
      </c>
      <c r="LP303" s="30">
        <f t="shared" si="4836"/>
        <v>143.11281224818694</v>
      </c>
      <c r="LQ303" s="30">
        <f t="shared" si="4836"/>
        <v>143.11281224818694</v>
      </c>
      <c r="LR303" s="30">
        <f t="shared" si="4836"/>
        <v>143.11281224818694</v>
      </c>
      <c r="LS303" s="30">
        <f t="shared" si="4836"/>
        <v>143.11281224818694</v>
      </c>
      <c r="LT303" s="69">
        <f t="shared" si="3971"/>
        <v>143.11281224818694</v>
      </c>
      <c r="LU303" s="40">
        <f t="shared" si="3972"/>
        <v>143.11281224818694</v>
      </c>
      <c r="LV303" s="40">
        <f t="shared" si="3973"/>
        <v>0</v>
      </c>
    </row>
    <row r="304" spans="1:334" x14ac:dyDescent="0.25">
      <c r="A304" s="21">
        <f t="shared" si="3974"/>
        <v>303</v>
      </c>
      <c r="B304" s="21" t="s">
        <v>150</v>
      </c>
      <c r="C304" s="21" t="s">
        <v>700</v>
      </c>
      <c r="D304" s="22" t="s">
        <v>7</v>
      </c>
      <c r="E304" s="23" t="s">
        <v>1493</v>
      </c>
      <c r="F304" s="21" t="s">
        <v>1494</v>
      </c>
      <c r="G304" s="23" t="s">
        <v>416</v>
      </c>
      <c r="H304" s="24" t="s">
        <v>281</v>
      </c>
      <c r="I304" s="21" t="s">
        <v>196</v>
      </c>
      <c r="J304" s="94">
        <v>42774</v>
      </c>
      <c r="K304" s="94">
        <v>44568</v>
      </c>
      <c r="L304" s="21" t="s">
        <v>275</v>
      </c>
      <c r="M304" s="51">
        <v>544</v>
      </c>
      <c r="N304" s="51">
        <v>908</v>
      </c>
      <c r="O304" s="26">
        <v>0.15</v>
      </c>
      <c r="P304" s="52"/>
      <c r="Q304" s="52"/>
      <c r="R304" s="52"/>
      <c r="S304" s="52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39"/>
      <c r="AR304" s="39"/>
      <c r="AS304" s="39"/>
      <c r="AT304" s="39"/>
      <c r="AU304" s="25"/>
      <c r="AV304" s="25"/>
      <c r="AW304" s="25"/>
      <c r="AX304" s="25"/>
      <c r="AY304" s="25"/>
      <c r="AZ304" s="25"/>
      <c r="BA304" s="25"/>
      <c r="BB304" s="25"/>
      <c r="BC304" s="25"/>
      <c r="BD304" s="75"/>
      <c r="BE304" s="75"/>
      <c r="BF304" s="75"/>
      <c r="BG304" s="75"/>
      <c r="BH304" s="75"/>
      <c r="BI304" s="75"/>
      <c r="BJ304" s="75"/>
      <c r="BK304" s="75">
        <v>209350</v>
      </c>
      <c r="BL304" s="75">
        <v>1182400</v>
      </c>
      <c r="BM304" s="75">
        <v>977389</v>
      </c>
      <c r="BN304" s="75">
        <v>1039480.56</v>
      </c>
      <c r="BO304" s="75">
        <v>1203316.1399999999</v>
      </c>
      <c r="BP304" s="28">
        <f t="shared" si="3968"/>
        <v>1100646.425</v>
      </c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>
        <f>+BK304/$M304</f>
        <v>384.83455882352939</v>
      </c>
      <c r="DM304" s="29">
        <f>+BL304/$M304</f>
        <v>2173.5294117647059</v>
      </c>
      <c r="DN304" s="29">
        <f>+BM304/$M304</f>
        <v>1796.6709558823529</v>
      </c>
      <c r="DO304" s="29">
        <f>+BN304/$M304</f>
        <v>1910.8098529411766</v>
      </c>
      <c r="DP304" s="29">
        <f>+BO304/$M304</f>
        <v>2211.9781985294117</v>
      </c>
      <c r="DQ304" s="105">
        <f t="shared" ref="DQ304" si="4837">+BP304/M304</f>
        <v>2023.2471047794118</v>
      </c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>
        <v>50000</v>
      </c>
      <c r="FN304" s="25">
        <v>317800</v>
      </c>
      <c r="FO304" s="25">
        <v>317800</v>
      </c>
      <c r="FP304" s="25">
        <v>317800</v>
      </c>
      <c r="FQ304" s="75">
        <v>317800</v>
      </c>
      <c r="FR304" s="28">
        <f t="shared" si="3969"/>
        <v>317800</v>
      </c>
      <c r="FS304" s="51"/>
      <c r="FT304" s="51"/>
      <c r="FU304" s="51"/>
      <c r="FV304" s="51"/>
      <c r="FW304" s="51"/>
      <c r="FX304" s="51"/>
      <c r="FY304" s="51"/>
      <c r="FZ304" s="51"/>
      <c r="GA304" s="51"/>
      <c r="GB304" s="51"/>
      <c r="GC304" s="51"/>
      <c r="GD304" s="51"/>
      <c r="GE304" s="51"/>
      <c r="GF304" s="51"/>
      <c r="GG304" s="51"/>
      <c r="GH304" s="51"/>
      <c r="GI304" s="51"/>
      <c r="GJ304" s="51"/>
      <c r="GK304" s="51"/>
      <c r="GL304" s="51"/>
      <c r="GM304" s="51"/>
      <c r="GN304" s="51"/>
      <c r="GO304" s="51"/>
      <c r="GP304" s="51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75">
        <v>70179</v>
      </c>
      <c r="HD304" s="75">
        <v>75574</v>
      </c>
      <c r="HE304" s="75">
        <v>56611</v>
      </c>
      <c r="HF304" s="75">
        <v>92607</v>
      </c>
      <c r="HG304" s="75">
        <v>45631</v>
      </c>
      <c r="HH304" s="75">
        <v>3567</v>
      </c>
      <c r="HI304" s="75">
        <v>41997</v>
      </c>
      <c r="HJ304" s="75">
        <v>0</v>
      </c>
      <c r="HK304" s="75">
        <v>14267</v>
      </c>
      <c r="HL304" s="75">
        <v>0</v>
      </c>
      <c r="HM304" s="75">
        <v>0</v>
      </c>
      <c r="HN304" s="75">
        <v>0</v>
      </c>
      <c r="HO304" s="75">
        <v>0</v>
      </c>
      <c r="HP304" s="75">
        <v>0</v>
      </c>
      <c r="HQ304" s="75">
        <v>0</v>
      </c>
      <c r="HR304" s="75">
        <v>0</v>
      </c>
      <c r="HS304" s="51">
        <f t="shared" ref="HS304" si="4838">+DR304+FS304</f>
        <v>0</v>
      </c>
      <c r="HT304" s="51">
        <f t="shared" ref="HT304" si="4839">+DS304+FT304</f>
        <v>0</v>
      </c>
      <c r="HU304" s="51">
        <f t="shared" ref="HU304" si="4840">+DT304+FU304</f>
        <v>0</v>
      </c>
      <c r="HV304" s="51">
        <f t="shared" ref="HV304" si="4841">+DU304+FV304</f>
        <v>0</v>
      </c>
      <c r="HW304" s="51">
        <f t="shared" ref="HW304" si="4842">+DV304+FW304</f>
        <v>0</v>
      </c>
      <c r="HX304" s="51">
        <f t="shared" ref="HX304" si="4843">+DW304+FX304</f>
        <v>0</v>
      </c>
      <c r="HY304" s="51">
        <f t="shared" ref="HY304" si="4844">+DX304+FY304</f>
        <v>0</v>
      </c>
      <c r="HZ304" s="51">
        <f t="shared" ref="HZ304" si="4845">+DY304+FZ304</f>
        <v>0</v>
      </c>
      <c r="IA304" s="51">
        <f t="shared" ref="IA304" si="4846">+DZ304+GA304</f>
        <v>0</v>
      </c>
      <c r="IB304" s="51">
        <f t="shared" ref="IB304" si="4847">+EA304+GB304</f>
        <v>0</v>
      </c>
      <c r="IC304" s="51">
        <f t="shared" ref="IC304" si="4848">+EB304+GC304</f>
        <v>0</v>
      </c>
      <c r="ID304" s="51">
        <f t="shared" ref="ID304" si="4849">+EC304+GD304</f>
        <v>0</v>
      </c>
      <c r="IE304" s="51">
        <f t="shared" ref="IE304" si="4850">+ED304+GE304</f>
        <v>0</v>
      </c>
      <c r="IF304" s="51">
        <f t="shared" ref="IF304" si="4851">+EE304+GF304</f>
        <v>0</v>
      </c>
      <c r="IG304" s="51">
        <f t="shared" ref="IG304" si="4852">+EF304+GG304</f>
        <v>0</v>
      </c>
      <c r="IH304" s="51">
        <f t="shared" ref="IH304" si="4853">+EG304+GH304</f>
        <v>0</v>
      </c>
      <c r="II304" s="51">
        <f t="shared" ref="II304" si="4854">+EH304+GI304</f>
        <v>0</v>
      </c>
      <c r="IJ304" s="51">
        <f t="shared" ref="IJ304" si="4855">+EI304+GJ304</f>
        <v>0</v>
      </c>
      <c r="IK304" s="51">
        <f t="shared" ref="IK304" si="4856">+EJ304+GK304</f>
        <v>0</v>
      </c>
      <c r="IL304" s="51">
        <f t="shared" ref="IL304" si="4857">+EK304+GL304</f>
        <v>0</v>
      </c>
      <c r="IM304" s="51">
        <f t="shared" ref="IM304" si="4858">+EL304+GM304</f>
        <v>0</v>
      </c>
      <c r="IN304" s="51">
        <f t="shared" ref="IN304" si="4859">+EM304+GN304</f>
        <v>0</v>
      </c>
      <c r="IO304" s="51">
        <f t="shared" ref="IO304" si="4860">+EN304+GO304</f>
        <v>0</v>
      </c>
      <c r="IP304" s="51">
        <f t="shared" ref="IP304" si="4861">+EO304+GP304</f>
        <v>0</v>
      </c>
      <c r="IQ304" s="51">
        <f t="shared" ref="IQ304" si="4862">+EP304+GQ304</f>
        <v>0</v>
      </c>
      <c r="IR304" s="51">
        <f t="shared" ref="IR304" si="4863">+EQ304+GR304</f>
        <v>0</v>
      </c>
      <c r="IS304" s="51">
        <f t="shared" ref="IS304" si="4864">+ER304+GS304</f>
        <v>0</v>
      </c>
      <c r="IT304" s="51">
        <f t="shared" ref="IT304" si="4865">+ES304+GT304</f>
        <v>0</v>
      </c>
      <c r="IU304" s="51">
        <f t="shared" ref="IU304" si="4866">+ET304+GU304</f>
        <v>0</v>
      </c>
      <c r="IV304" s="51">
        <f t="shared" ref="IV304" si="4867">+EU304+GV304</f>
        <v>0</v>
      </c>
      <c r="IW304" s="51">
        <f t="shared" ref="IW304" si="4868">+EV304+GW304</f>
        <v>0</v>
      </c>
      <c r="IX304" s="25">
        <f t="shared" ref="IX304" si="4869">+EW304+GX304</f>
        <v>0</v>
      </c>
      <c r="IY304" s="25">
        <f t="shared" ref="IY304" si="4870">+EX304+GY304</f>
        <v>0</v>
      </c>
      <c r="IZ304" s="25">
        <f t="shared" ref="IZ304" si="4871">+EY304+GZ304</f>
        <v>0</v>
      </c>
      <c r="JA304" s="25">
        <f t="shared" ref="JA304" si="4872">+EZ304+HA304</f>
        <v>0</v>
      </c>
      <c r="JB304" s="25">
        <f t="shared" ref="JB304" si="4873">+FA304+HB304</f>
        <v>0</v>
      </c>
      <c r="JC304" s="25">
        <f t="shared" ref="JC304" si="4874">+FB304+HC304</f>
        <v>70179</v>
      </c>
      <c r="JD304" s="25">
        <f t="shared" ref="JD304" si="4875">+FC304+HD304</f>
        <v>75574</v>
      </c>
      <c r="JE304" s="25">
        <f t="shared" ref="JE304" si="4876">+FD304+HE304</f>
        <v>56611</v>
      </c>
      <c r="JF304" s="25">
        <f t="shared" ref="JF304" si="4877">+FE304+HF304</f>
        <v>92607</v>
      </c>
      <c r="JG304" s="25">
        <f t="shared" ref="JG304" si="4878">+FF304+HG304</f>
        <v>45631</v>
      </c>
      <c r="JH304" s="25">
        <f t="shared" ref="JH304" si="4879">+FG304+HH304</f>
        <v>3567</v>
      </c>
      <c r="JI304" s="25">
        <f t="shared" ref="JI304" si="4880">+FH304+HI304</f>
        <v>41997</v>
      </c>
      <c r="JJ304" s="25">
        <f t="shared" ref="JJ304" si="4881">+FI304+HJ304</f>
        <v>0</v>
      </c>
      <c r="JK304" s="25">
        <f t="shared" ref="JK304" si="4882">+FJ304+HK304</f>
        <v>14267</v>
      </c>
      <c r="JL304" s="25">
        <f t="shared" ref="JL304" si="4883">+FK304+HL304</f>
        <v>0</v>
      </c>
      <c r="JM304" s="25">
        <f t="shared" ref="JM304" si="4884">+FL304+HM304</f>
        <v>0</v>
      </c>
      <c r="JN304" s="25">
        <f t="shared" si="4445"/>
        <v>50000</v>
      </c>
      <c r="JO304" s="25">
        <f t="shared" si="4446"/>
        <v>317800</v>
      </c>
      <c r="JP304" s="25">
        <f t="shared" si="4442"/>
        <v>317800</v>
      </c>
      <c r="JQ304" s="25">
        <f t="shared" si="4443"/>
        <v>317800</v>
      </c>
      <c r="JR304" s="25">
        <f t="shared" si="4444"/>
        <v>317800</v>
      </c>
      <c r="JS304" s="28">
        <f t="shared" si="3970"/>
        <v>317800</v>
      </c>
      <c r="JT304" s="30">
        <f t="shared" ref="JT304:LS304" si="4885">+HS304/$N304</f>
        <v>0</v>
      </c>
      <c r="JU304" s="30">
        <f t="shared" si="4885"/>
        <v>0</v>
      </c>
      <c r="JV304" s="30">
        <f t="shared" si="4885"/>
        <v>0</v>
      </c>
      <c r="JW304" s="30">
        <f t="shared" si="4885"/>
        <v>0</v>
      </c>
      <c r="JX304" s="30">
        <f t="shared" si="4885"/>
        <v>0</v>
      </c>
      <c r="JY304" s="30">
        <f t="shared" si="4885"/>
        <v>0</v>
      </c>
      <c r="JZ304" s="30">
        <f t="shared" si="4885"/>
        <v>0</v>
      </c>
      <c r="KA304" s="30">
        <f t="shared" si="4885"/>
        <v>0</v>
      </c>
      <c r="KB304" s="30">
        <f t="shared" si="4885"/>
        <v>0</v>
      </c>
      <c r="KC304" s="30">
        <f t="shared" si="4885"/>
        <v>0</v>
      </c>
      <c r="KD304" s="30">
        <f t="shared" si="4885"/>
        <v>0</v>
      </c>
      <c r="KE304" s="30">
        <f t="shared" si="4885"/>
        <v>0</v>
      </c>
      <c r="KF304" s="30">
        <f t="shared" si="4885"/>
        <v>0</v>
      </c>
      <c r="KG304" s="30">
        <f t="shared" si="4885"/>
        <v>0</v>
      </c>
      <c r="KH304" s="30">
        <f t="shared" si="4885"/>
        <v>0</v>
      </c>
      <c r="KI304" s="30">
        <f t="shared" si="4885"/>
        <v>0</v>
      </c>
      <c r="KJ304" s="30">
        <f t="shared" si="4885"/>
        <v>0</v>
      </c>
      <c r="KK304" s="30">
        <f t="shared" si="4885"/>
        <v>0</v>
      </c>
      <c r="KL304" s="30">
        <f t="shared" si="4885"/>
        <v>0</v>
      </c>
      <c r="KM304" s="30">
        <f t="shared" si="4885"/>
        <v>0</v>
      </c>
      <c r="KN304" s="30">
        <f t="shared" si="4885"/>
        <v>0</v>
      </c>
      <c r="KO304" s="30">
        <f t="shared" si="4885"/>
        <v>0</v>
      </c>
      <c r="KP304" s="30">
        <f t="shared" si="4885"/>
        <v>0</v>
      </c>
      <c r="KQ304" s="30">
        <f t="shared" si="4885"/>
        <v>0</v>
      </c>
      <c r="KR304" s="30">
        <f t="shared" si="4885"/>
        <v>0</v>
      </c>
      <c r="KS304" s="30">
        <f t="shared" si="4885"/>
        <v>0</v>
      </c>
      <c r="KT304" s="30">
        <f t="shared" si="4885"/>
        <v>0</v>
      </c>
      <c r="KU304" s="30">
        <f t="shared" si="4885"/>
        <v>0</v>
      </c>
      <c r="KV304" s="30">
        <f t="shared" si="4885"/>
        <v>0</v>
      </c>
      <c r="KW304" s="30">
        <f t="shared" si="4885"/>
        <v>0</v>
      </c>
      <c r="KX304" s="30">
        <f t="shared" si="4885"/>
        <v>0</v>
      </c>
      <c r="KY304" s="30">
        <f t="shared" si="4885"/>
        <v>0</v>
      </c>
      <c r="KZ304" s="30">
        <f t="shared" si="4885"/>
        <v>0</v>
      </c>
      <c r="LA304" s="30">
        <f t="shared" si="4885"/>
        <v>0</v>
      </c>
      <c r="LB304" s="30">
        <f t="shared" si="4885"/>
        <v>0</v>
      </c>
      <c r="LC304" s="30">
        <f t="shared" si="4885"/>
        <v>0</v>
      </c>
      <c r="LD304" s="30">
        <f t="shared" si="4885"/>
        <v>77.289647577092509</v>
      </c>
      <c r="LE304" s="30">
        <f t="shared" si="4885"/>
        <v>83.231277533039645</v>
      </c>
      <c r="LF304" s="30">
        <f t="shared" si="4885"/>
        <v>62.346916299559474</v>
      </c>
      <c r="LG304" s="30">
        <f t="shared" si="4885"/>
        <v>101.99008810572687</v>
      </c>
      <c r="LH304" s="30">
        <f t="shared" si="4885"/>
        <v>50.254405286343612</v>
      </c>
      <c r="LI304" s="30">
        <f t="shared" si="4885"/>
        <v>3.9284140969162995</v>
      </c>
      <c r="LJ304" s="30">
        <f t="shared" si="4885"/>
        <v>46.252202643171806</v>
      </c>
      <c r="LK304" s="30">
        <f t="shared" si="4885"/>
        <v>0</v>
      </c>
      <c r="LL304" s="30">
        <f t="shared" si="4885"/>
        <v>15.712555066079295</v>
      </c>
      <c r="LM304" s="30">
        <f t="shared" si="4885"/>
        <v>0</v>
      </c>
      <c r="LN304" s="30">
        <f t="shared" si="4885"/>
        <v>0</v>
      </c>
      <c r="LO304" s="30">
        <f t="shared" si="4885"/>
        <v>55.066079295154182</v>
      </c>
      <c r="LP304" s="30">
        <f t="shared" si="4885"/>
        <v>350</v>
      </c>
      <c r="LQ304" s="30">
        <f t="shared" si="4885"/>
        <v>350</v>
      </c>
      <c r="LR304" s="30">
        <f t="shared" si="4885"/>
        <v>350</v>
      </c>
      <c r="LS304" s="30">
        <f t="shared" si="4885"/>
        <v>350</v>
      </c>
      <c r="LT304" s="69">
        <f t="shared" si="3971"/>
        <v>350</v>
      </c>
      <c r="LU304" s="40">
        <f t="shared" si="3972"/>
        <v>350</v>
      </c>
      <c r="LV304" s="40">
        <f t="shared" si="3973"/>
        <v>0</v>
      </c>
    </row>
    <row r="305" spans="1:334" x14ac:dyDescent="0.25">
      <c r="A305" s="21">
        <f t="shared" si="3974"/>
        <v>304</v>
      </c>
      <c r="B305" s="22" t="s">
        <v>150</v>
      </c>
      <c r="C305" s="21" t="s">
        <v>700</v>
      </c>
      <c r="D305" s="22" t="s">
        <v>7</v>
      </c>
      <c r="E305" s="23" t="s">
        <v>991</v>
      </c>
      <c r="F305" s="21" t="s">
        <v>1434</v>
      </c>
      <c r="G305" s="32" t="s">
        <v>1432</v>
      </c>
      <c r="H305" s="24" t="s">
        <v>292</v>
      </c>
      <c r="I305" s="21" t="s">
        <v>196</v>
      </c>
      <c r="J305" s="94">
        <v>41297</v>
      </c>
      <c r="K305" s="94">
        <v>44484</v>
      </c>
      <c r="L305" s="21" t="s">
        <v>275</v>
      </c>
      <c r="M305" s="51">
        <v>544</v>
      </c>
      <c r="N305" s="51">
        <v>908</v>
      </c>
      <c r="O305" s="26">
        <v>0.1</v>
      </c>
      <c r="P305" s="52">
        <v>464644</v>
      </c>
      <c r="Q305" s="52">
        <v>602444.87</v>
      </c>
      <c r="R305" s="52">
        <v>746436.04999999993</v>
      </c>
      <c r="S305" s="52">
        <v>803175.51</v>
      </c>
      <c r="T305" s="51">
        <v>756977.72</v>
      </c>
      <c r="U305" s="51">
        <v>944524.68999999983</v>
      </c>
      <c r="V305" s="51">
        <v>1469670.5000000002</v>
      </c>
      <c r="W305" s="51">
        <v>1051465.8699999999</v>
      </c>
      <c r="X305" s="51">
        <v>1060489.78</v>
      </c>
      <c r="Y305" s="51">
        <v>966205.18999999983</v>
      </c>
      <c r="Z305" s="51">
        <v>854773.1</v>
      </c>
      <c r="AA305" s="51">
        <v>969363.00999999989</v>
      </c>
      <c r="AB305" s="51">
        <v>1028033.52</v>
      </c>
      <c r="AC305" s="51">
        <v>1037751.02</v>
      </c>
      <c r="AD305" s="51">
        <v>1178622.45</v>
      </c>
      <c r="AE305" s="51">
        <v>1361964.47</v>
      </c>
      <c r="AF305" s="51">
        <v>1568908</v>
      </c>
      <c r="AG305" s="51">
        <v>1064838.8899999999</v>
      </c>
      <c r="AH305" s="51">
        <v>1722493</v>
      </c>
      <c r="AI305" s="51">
        <v>1139202</v>
      </c>
      <c r="AJ305" s="51">
        <v>1497993.24</v>
      </c>
      <c r="AK305" s="51">
        <v>1394178</v>
      </c>
      <c r="AL305" s="51">
        <v>1052277.18</v>
      </c>
      <c r="AM305" s="51">
        <v>1046055.15</v>
      </c>
      <c r="AN305" s="51">
        <v>1203521.1299999999</v>
      </c>
      <c r="AO305" s="51">
        <v>1555184.48</v>
      </c>
      <c r="AP305" s="51">
        <v>1567780.29</v>
      </c>
      <c r="AQ305" s="51">
        <v>1714527.62</v>
      </c>
      <c r="AR305" s="51">
        <v>1809815.2</v>
      </c>
      <c r="AS305" s="51">
        <v>1353492.85</v>
      </c>
      <c r="AT305" s="51">
        <v>1666914.28</v>
      </c>
      <c r="AU305" s="25">
        <v>2363937.4254513341</v>
      </c>
      <c r="AV305" s="25">
        <v>1225351.8700000001</v>
      </c>
      <c r="AW305" s="25">
        <v>1485416.48</v>
      </c>
      <c r="AX305" s="25">
        <v>1210674.74</v>
      </c>
      <c r="AY305" s="25">
        <v>1550443.1</v>
      </c>
      <c r="AZ305" s="25">
        <v>1676547.5</v>
      </c>
      <c r="BA305" s="25">
        <v>1520177.9</v>
      </c>
      <c r="BB305" s="25">
        <v>1567561.85</v>
      </c>
      <c r="BC305" s="25">
        <v>2052518.26</v>
      </c>
      <c r="BD305" s="75">
        <v>1773381.83</v>
      </c>
      <c r="BE305" s="75">
        <v>1495139</v>
      </c>
      <c r="BF305" s="75">
        <v>2450550.0299999998</v>
      </c>
      <c r="BG305" s="75">
        <v>1225690.3</v>
      </c>
      <c r="BH305" s="75">
        <v>1736329.23</v>
      </c>
      <c r="BI305" s="75">
        <v>1324580.97</v>
      </c>
      <c r="BJ305" s="75">
        <v>0</v>
      </c>
      <c r="BK305" s="75">
        <v>0</v>
      </c>
      <c r="BL305" s="75">
        <v>0</v>
      </c>
      <c r="BM305" s="75">
        <v>0</v>
      </c>
      <c r="BN305" s="75">
        <v>0</v>
      </c>
      <c r="BO305" s="75">
        <v>0</v>
      </c>
      <c r="BP305" s="28">
        <f t="shared" si="3968"/>
        <v>0</v>
      </c>
      <c r="BQ305" s="29">
        <f t="shared" si="4802"/>
        <v>854.125</v>
      </c>
      <c r="BR305" s="29">
        <f t="shared" si="4803"/>
        <v>1107.4354227941176</v>
      </c>
      <c r="BS305" s="29">
        <f t="shared" si="4804"/>
        <v>1372.1250919117647</v>
      </c>
      <c r="BT305" s="29">
        <f t="shared" si="4805"/>
        <v>1476.4255698529412</v>
      </c>
      <c r="BU305" s="29">
        <f t="shared" si="4806"/>
        <v>1391.5031617647057</v>
      </c>
      <c r="BV305" s="29">
        <f t="shared" si="4807"/>
        <v>1736.258621323529</v>
      </c>
      <c r="BW305" s="29">
        <f t="shared" si="4808"/>
        <v>2701.6001838235297</v>
      </c>
      <c r="BX305" s="29">
        <f t="shared" si="4809"/>
        <v>1932.8416727941174</v>
      </c>
      <c r="BY305" s="29">
        <f t="shared" si="4810"/>
        <v>1949.4297426470589</v>
      </c>
      <c r="BZ305" s="29">
        <f t="shared" si="4811"/>
        <v>1776.1124816176468</v>
      </c>
      <c r="CA305" s="29">
        <f t="shared" si="4812"/>
        <v>1571.2740808823528</v>
      </c>
      <c r="CB305" s="29">
        <f t="shared" si="4813"/>
        <v>1781.9172977941175</v>
      </c>
      <c r="CC305" s="29">
        <f t="shared" si="4814"/>
        <v>1889.7674999999999</v>
      </c>
      <c r="CD305" s="29">
        <f t="shared" si="4815"/>
        <v>1907.6305514705882</v>
      </c>
      <c r="CE305" s="29">
        <f t="shared" si="4816"/>
        <v>2166.5853860294119</v>
      </c>
      <c r="CF305" s="29">
        <f t="shared" si="4817"/>
        <v>2503.6111580882352</v>
      </c>
      <c r="CG305" s="29">
        <f t="shared" si="4818"/>
        <v>2884.0220588235293</v>
      </c>
      <c r="CH305" s="29">
        <f t="shared" si="4819"/>
        <v>1957.4244301470587</v>
      </c>
      <c r="CI305" s="29">
        <f t="shared" si="4820"/>
        <v>3166.3474264705883</v>
      </c>
      <c r="CJ305" s="29">
        <f t="shared" si="4821"/>
        <v>2094.1213235294117</v>
      </c>
      <c r="CK305" s="29">
        <f t="shared" si="4822"/>
        <v>2753.6640441176469</v>
      </c>
      <c r="CL305" s="29">
        <f t="shared" si="4823"/>
        <v>2562.8272058823532</v>
      </c>
      <c r="CM305" s="29">
        <f t="shared" si="4824"/>
        <v>1934.3330514705881</v>
      </c>
      <c r="CN305" s="29">
        <f t="shared" si="4825"/>
        <v>1922.8954963235294</v>
      </c>
      <c r="CO305" s="29">
        <f t="shared" si="4826"/>
        <v>2212.3550183823527</v>
      </c>
      <c r="CP305" s="29">
        <f t="shared" si="4827"/>
        <v>2858.7950000000001</v>
      </c>
      <c r="CQ305" s="29">
        <f t="shared" si="4828"/>
        <v>2881.9490624999999</v>
      </c>
      <c r="CR305" s="29">
        <f t="shared" si="4724"/>
        <v>3151.7051838235298</v>
      </c>
      <c r="CS305" s="29">
        <f t="shared" si="4723"/>
        <v>3326.866176470588</v>
      </c>
      <c r="CT305" s="29">
        <f t="shared" si="4723"/>
        <v>2488.0383272058825</v>
      </c>
      <c r="CU305" s="29">
        <f t="shared" si="4723"/>
        <v>3064.1806617647057</v>
      </c>
      <c r="CV305" s="29">
        <f t="shared" si="4723"/>
        <v>4345.4732085502465</v>
      </c>
      <c r="CW305" s="29">
        <f t="shared" si="4723"/>
        <v>2252.485055147059</v>
      </c>
      <c r="CX305" s="29">
        <f t="shared" si="4484"/>
        <v>2730.5450000000001</v>
      </c>
      <c r="CY305" s="29">
        <f t="shared" si="4484"/>
        <v>2225.5050367647059</v>
      </c>
      <c r="CZ305" s="29">
        <f t="shared" si="4484"/>
        <v>2850.0792279411767</v>
      </c>
      <c r="DA305" s="29">
        <f t="shared" si="4484"/>
        <v>3081.8887867647059</v>
      </c>
      <c r="DB305" s="29">
        <f t="shared" si="4484"/>
        <v>2794.4446691176468</v>
      </c>
      <c r="DC305" s="29">
        <f t="shared" si="4484"/>
        <v>2881.5475183823532</v>
      </c>
      <c r="DD305" s="29">
        <f t="shared" si="4484"/>
        <v>3773.0115073529414</v>
      </c>
      <c r="DE305" s="29">
        <f t="shared" si="4829"/>
        <v>3259.8930698529412</v>
      </c>
      <c r="DF305" s="29">
        <f t="shared" si="4830"/>
        <v>2748.4172794117649</v>
      </c>
      <c r="DG305" s="29">
        <f t="shared" si="4831"/>
        <v>4504.6875551470584</v>
      </c>
      <c r="DH305" s="29">
        <f t="shared" si="4832"/>
        <v>2253.1071691176471</v>
      </c>
      <c r="DI305" s="29">
        <f t="shared" si="4833"/>
        <v>3191.7816727941176</v>
      </c>
      <c r="DJ305" s="29">
        <f t="shared" si="4834"/>
        <v>2434.8914889705884</v>
      </c>
      <c r="DK305" s="29">
        <f t="shared" si="4834"/>
        <v>0</v>
      </c>
      <c r="DL305" s="29">
        <f t="shared" si="4834"/>
        <v>0</v>
      </c>
      <c r="DM305" s="29">
        <f t="shared" si="4834"/>
        <v>0</v>
      </c>
      <c r="DN305" s="29">
        <f t="shared" si="4834"/>
        <v>0</v>
      </c>
      <c r="DO305" s="29">
        <f t="shared" si="4834"/>
        <v>0</v>
      </c>
      <c r="DP305" s="29">
        <f t="shared" si="4834"/>
        <v>0</v>
      </c>
      <c r="DQ305" s="105">
        <f t="shared" si="4835"/>
        <v>0</v>
      </c>
      <c r="DR305" s="51">
        <v>104420</v>
      </c>
      <c r="DS305" s="51">
        <v>104420</v>
      </c>
      <c r="DT305" s="51">
        <v>104420</v>
      </c>
      <c r="DU305" s="51">
        <v>104420</v>
      </c>
      <c r="DV305" s="51">
        <v>104420</v>
      </c>
      <c r="DW305" s="51">
        <v>104420</v>
      </c>
      <c r="DX305" s="51">
        <v>104420</v>
      </c>
      <c r="DY305" s="51">
        <v>104420</v>
      </c>
      <c r="DZ305" s="51">
        <v>104420</v>
      </c>
      <c r="EA305" s="51">
        <v>106841</v>
      </c>
      <c r="EB305" s="51">
        <v>113500</v>
      </c>
      <c r="EC305" s="51">
        <v>113500</v>
      </c>
      <c r="ED305" s="51">
        <v>113500</v>
      </c>
      <c r="EE305" s="51">
        <v>113500</v>
      </c>
      <c r="EF305" s="51">
        <v>113500</v>
      </c>
      <c r="EG305" s="51">
        <v>113500</v>
      </c>
      <c r="EH305" s="51">
        <v>113500</v>
      </c>
      <c r="EI305" s="51">
        <v>113500</v>
      </c>
      <c r="EJ305" s="51">
        <v>113500</v>
      </c>
      <c r="EK305" s="51">
        <v>113500</v>
      </c>
      <c r="EL305" s="51">
        <v>113500</v>
      </c>
      <c r="EM305" s="51">
        <v>118343</v>
      </c>
      <c r="EN305" s="51">
        <v>131660</v>
      </c>
      <c r="EO305" s="51">
        <v>131660</v>
      </c>
      <c r="EP305" s="51">
        <v>131660</v>
      </c>
      <c r="EQ305" s="51">
        <v>131660</v>
      </c>
      <c r="ER305" s="51">
        <v>131660</v>
      </c>
      <c r="ES305" s="25">
        <v>131660</v>
      </c>
      <c r="ET305" s="25">
        <v>131660</v>
      </c>
      <c r="EU305" s="25">
        <v>131660</v>
      </c>
      <c r="EV305" s="25">
        <v>131660</v>
      </c>
      <c r="EW305" s="25">
        <v>131660</v>
      </c>
      <c r="EX305" s="25">
        <v>131660</v>
      </c>
      <c r="EY305" s="25">
        <v>136926</v>
      </c>
      <c r="EZ305" s="25">
        <v>151409</v>
      </c>
      <c r="FA305" s="25">
        <v>151409</v>
      </c>
      <c r="FB305" s="25">
        <v>151409</v>
      </c>
      <c r="FC305" s="25">
        <v>151409</v>
      </c>
      <c r="FD305" s="25">
        <v>151409</v>
      </c>
      <c r="FE305" s="25">
        <v>151409</v>
      </c>
      <c r="FF305" s="25">
        <v>151409</v>
      </c>
      <c r="FG305" s="25">
        <v>151409</v>
      </c>
      <c r="FH305" s="25">
        <v>151409</v>
      </c>
      <c r="FI305" s="25">
        <v>151409</v>
      </c>
      <c r="FJ305" s="25">
        <v>151409</v>
      </c>
      <c r="FK305" s="25">
        <v>151409</v>
      </c>
      <c r="FL305" s="25">
        <v>0</v>
      </c>
      <c r="FM305" s="25">
        <v>0</v>
      </c>
      <c r="FN305" s="25">
        <v>0</v>
      </c>
      <c r="FO305" s="25">
        <v>0</v>
      </c>
      <c r="FP305" s="25">
        <v>0</v>
      </c>
      <c r="FQ305" s="75">
        <v>0</v>
      </c>
      <c r="FR305" s="28">
        <f t="shared" si="3969"/>
        <v>0</v>
      </c>
      <c r="FS305" s="51">
        <v>0</v>
      </c>
      <c r="FT305" s="51">
        <v>0</v>
      </c>
      <c r="FU305" s="51">
        <v>0</v>
      </c>
      <c r="FV305" s="51">
        <v>0</v>
      </c>
      <c r="FW305" s="51">
        <v>0</v>
      </c>
      <c r="FX305" s="51">
        <v>0</v>
      </c>
      <c r="FY305" s="51">
        <v>42547</v>
      </c>
      <c r="FZ305" s="51">
        <v>727</v>
      </c>
      <c r="GA305" s="51">
        <v>1629</v>
      </c>
      <c r="GB305" s="51">
        <v>0</v>
      </c>
      <c r="GC305" s="51">
        <v>0</v>
      </c>
      <c r="GD305" s="51">
        <v>0</v>
      </c>
      <c r="GE305" s="51">
        <v>0</v>
      </c>
      <c r="GF305" s="51">
        <v>0</v>
      </c>
      <c r="GG305" s="51">
        <v>4362.2449999999953</v>
      </c>
      <c r="GH305" s="51">
        <v>22696.447000000015</v>
      </c>
      <c r="GI305" s="51">
        <v>43390.800000000017</v>
      </c>
      <c r="GJ305" s="51">
        <v>0</v>
      </c>
      <c r="GK305" s="51">
        <v>58749.300000000017</v>
      </c>
      <c r="GL305" s="51">
        <v>420</v>
      </c>
      <c r="GM305" s="51">
        <v>36299.323999999993</v>
      </c>
      <c r="GN305" s="51">
        <v>21074.800000000017</v>
      </c>
      <c r="GO305" s="51">
        <v>0</v>
      </c>
      <c r="GP305" s="51">
        <v>0</v>
      </c>
      <c r="GQ305" s="25">
        <v>0</v>
      </c>
      <c r="GR305" s="25">
        <v>23858</v>
      </c>
      <c r="GS305" s="25">
        <v>25118</v>
      </c>
      <c r="GT305" s="25">
        <v>39793</v>
      </c>
      <c r="GU305" s="25">
        <v>49322</v>
      </c>
      <c r="GV305" s="25">
        <v>3689</v>
      </c>
      <c r="GW305" s="25">
        <v>35031</v>
      </c>
      <c r="GX305" s="25">
        <v>71637</v>
      </c>
      <c r="GY305" s="25">
        <v>0</v>
      </c>
      <c r="GZ305" s="25">
        <v>11616</v>
      </c>
      <c r="HA305" s="25">
        <v>0</v>
      </c>
      <c r="HB305" s="25">
        <v>3635</v>
      </c>
      <c r="HC305" s="75">
        <v>0</v>
      </c>
      <c r="HD305" s="75">
        <v>0</v>
      </c>
      <c r="HE305" s="75">
        <v>0</v>
      </c>
      <c r="HF305" s="75">
        <v>0</v>
      </c>
      <c r="HG305" s="75">
        <v>0</v>
      </c>
      <c r="HH305" s="75">
        <v>0</v>
      </c>
      <c r="HI305" s="75">
        <v>0</v>
      </c>
      <c r="HJ305" s="75">
        <v>0</v>
      </c>
      <c r="HK305" s="75">
        <v>0</v>
      </c>
      <c r="HL305" s="75">
        <v>0</v>
      </c>
      <c r="HM305" s="75">
        <v>0</v>
      </c>
      <c r="HN305" s="75">
        <v>0</v>
      </c>
      <c r="HO305" s="75">
        <v>0</v>
      </c>
      <c r="HP305" s="75">
        <v>0</v>
      </c>
      <c r="HQ305" s="75">
        <v>0</v>
      </c>
      <c r="HR305" s="75">
        <v>0</v>
      </c>
      <c r="HS305" s="51">
        <f t="shared" si="3723"/>
        <v>104420</v>
      </c>
      <c r="HT305" s="51">
        <f t="shared" si="3724"/>
        <v>104420</v>
      </c>
      <c r="HU305" s="51">
        <f t="shared" si="3725"/>
        <v>104420</v>
      </c>
      <c r="HV305" s="51">
        <f t="shared" si="3726"/>
        <v>104420</v>
      </c>
      <c r="HW305" s="51">
        <f t="shared" si="3727"/>
        <v>104420</v>
      </c>
      <c r="HX305" s="51">
        <f t="shared" si="3728"/>
        <v>104420</v>
      </c>
      <c r="HY305" s="51">
        <f t="shared" si="3729"/>
        <v>146967</v>
      </c>
      <c r="HZ305" s="51">
        <f t="shared" si="3730"/>
        <v>105147</v>
      </c>
      <c r="IA305" s="51">
        <f t="shared" si="3731"/>
        <v>106049</v>
      </c>
      <c r="IB305" s="51">
        <f t="shared" si="3732"/>
        <v>106841</v>
      </c>
      <c r="IC305" s="51">
        <f t="shared" si="3733"/>
        <v>113500</v>
      </c>
      <c r="ID305" s="51">
        <f t="shared" si="3734"/>
        <v>113500</v>
      </c>
      <c r="IE305" s="51">
        <f t="shared" si="3735"/>
        <v>113500</v>
      </c>
      <c r="IF305" s="51">
        <f t="shared" si="3736"/>
        <v>113500</v>
      </c>
      <c r="IG305" s="51">
        <f t="shared" si="3737"/>
        <v>117862.245</v>
      </c>
      <c r="IH305" s="51">
        <f t="shared" si="3738"/>
        <v>136196.44700000001</v>
      </c>
      <c r="II305" s="51">
        <f t="shared" si="3739"/>
        <v>156890.80000000002</v>
      </c>
      <c r="IJ305" s="51">
        <f t="shared" si="3740"/>
        <v>113500</v>
      </c>
      <c r="IK305" s="51">
        <f t="shared" si="3741"/>
        <v>172249.30000000002</v>
      </c>
      <c r="IL305" s="51">
        <f t="shared" si="3742"/>
        <v>113920</v>
      </c>
      <c r="IM305" s="51">
        <f t="shared" si="3743"/>
        <v>149799.32399999999</v>
      </c>
      <c r="IN305" s="51">
        <f t="shared" si="3744"/>
        <v>139417.80000000002</v>
      </c>
      <c r="IO305" s="51">
        <f t="shared" si="3745"/>
        <v>131660</v>
      </c>
      <c r="IP305" s="51">
        <f t="shared" si="3746"/>
        <v>131660</v>
      </c>
      <c r="IQ305" s="51">
        <f t="shared" si="4450"/>
        <v>131660</v>
      </c>
      <c r="IR305" s="51">
        <f t="shared" si="4451"/>
        <v>155518</v>
      </c>
      <c r="IS305" s="51">
        <f t="shared" si="4436"/>
        <v>156778</v>
      </c>
      <c r="IT305" s="51">
        <f t="shared" si="4437"/>
        <v>171453</v>
      </c>
      <c r="IU305" s="51">
        <f t="shared" si="3721"/>
        <v>180982</v>
      </c>
      <c r="IV305" s="51">
        <f t="shared" si="3722"/>
        <v>135349</v>
      </c>
      <c r="IW305" s="51">
        <f t="shared" si="3976"/>
        <v>166691</v>
      </c>
      <c r="IX305" s="25">
        <f t="shared" ref="IX305:IX328" si="4886">+EW305+GX305</f>
        <v>203297</v>
      </c>
      <c r="IY305" s="25">
        <f t="shared" si="4315"/>
        <v>131660</v>
      </c>
      <c r="IZ305" s="25">
        <f t="shared" si="4316"/>
        <v>148542</v>
      </c>
      <c r="JA305" s="25">
        <f t="shared" si="4447"/>
        <v>151409</v>
      </c>
      <c r="JB305" s="25">
        <f t="shared" si="4410"/>
        <v>155044</v>
      </c>
      <c r="JC305" s="25">
        <f t="shared" si="4411"/>
        <v>151409</v>
      </c>
      <c r="JD305" s="25">
        <f t="shared" si="4243"/>
        <v>151409</v>
      </c>
      <c r="JE305" s="25">
        <f t="shared" si="4244"/>
        <v>151409</v>
      </c>
      <c r="JF305" s="25">
        <f t="shared" si="4448"/>
        <v>151409</v>
      </c>
      <c r="JG305" s="25">
        <f t="shared" si="4449"/>
        <v>151409</v>
      </c>
      <c r="JH305" s="25">
        <f t="shared" si="4440"/>
        <v>151409</v>
      </c>
      <c r="JI305" s="25">
        <f t="shared" si="4441"/>
        <v>151409</v>
      </c>
      <c r="JJ305" s="25">
        <f t="shared" si="4485"/>
        <v>151409</v>
      </c>
      <c r="JK305" s="25">
        <f t="shared" si="4486"/>
        <v>151409</v>
      </c>
      <c r="JL305" s="25">
        <f t="shared" si="4608"/>
        <v>151409</v>
      </c>
      <c r="JM305" s="25">
        <f t="shared" si="4609"/>
        <v>0</v>
      </c>
      <c r="JN305" s="25">
        <f t="shared" si="4445"/>
        <v>0</v>
      </c>
      <c r="JO305" s="25">
        <f t="shared" si="4446"/>
        <v>0</v>
      </c>
      <c r="JP305" s="25">
        <f t="shared" si="4442"/>
        <v>0</v>
      </c>
      <c r="JQ305" s="25">
        <f t="shared" si="4443"/>
        <v>0</v>
      </c>
      <c r="JR305" s="25">
        <f t="shared" si="4444"/>
        <v>0</v>
      </c>
      <c r="JS305" s="28">
        <f t="shared" si="3970"/>
        <v>0</v>
      </c>
      <c r="JT305" s="30">
        <f t="shared" si="4689"/>
        <v>115</v>
      </c>
      <c r="JU305" s="30">
        <f t="shared" si="4690"/>
        <v>115</v>
      </c>
      <c r="JV305" s="30">
        <f t="shared" si="4691"/>
        <v>115</v>
      </c>
      <c r="JW305" s="30">
        <f t="shared" si="4692"/>
        <v>115</v>
      </c>
      <c r="JX305" s="30">
        <f t="shared" si="4693"/>
        <v>115</v>
      </c>
      <c r="JY305" s="30">
        <f t="shared" si="4694"/>
        <v>115</v>
      </c>
      <c r="JZ305" s="30">
        <f t="shared" si="4695"/>
        <v>161.8579295154185</v>
      </c>
      <c r="KA305" s="30">
        <f t="shared" si="4696"/>
        <v>115.80066079295155</v>
      </c>
      <c r="KB305" s="30">
        <f t="shared" si="4697"/>
        <v>116.79405286343612</v>
      </c>
      <c r="KC305" s="30">
        <f t="shared" si="4698"/>
        <v>117.66629955947137</v>
      </c>
      <c r="KD305" s="30">
        <f t="shared" si="4699"/>
        <v>125</v>
      </c>
      <c r="KE305" s="30">
        <f t="shared" si="4700"/>
        <v>125</v>
      </c>
      <c r="KF305" s="30">
        <f t="shared" si="4701"/>
        <v>125</v>
      </c>
      <c r="KG305" s="30">
        <f t="shared" si="4702"/>
        <v>125</v>
      </c>
      <c r="KH305" s="30">
        <f t="shared" si="4703"/>
        <v>129.80423458149778</v>
      </c>
      <c r="KI305" s="30">
        <f t="shared" si="4704"/>
        <v>149.9960870044053</v>
      </c>
      <c r="KJ305" s="30">
        <f t="shared" si="4705"/>
        <v>172.78722466960355</v>
      </c>
      <c r="KK305" s="30">
        <f t="shared" si="4706"/>
        <v>125</v>
      </c>
      <c r="KL305" s="30">
        <f t="shared" si="4707"/>
        <v>189.70187224669604</v>
      </c>
      <c r="KM305" s="30">
        <f t="shared" si="4708"/>
        <v>125.46255506607929</v>
      </c>
      <c r="KN305" s="30">
        <f t="shared" si="4709"/>
        <v>164.97722907488986</v>
      </c>
      <c r="KO305" s="30">
        <f t="shared" si="4710"/>
        <v>153.54383259911896</v>
      </c>
      <c r="KP305" s="30">
        <f t="shared" si="4711"/>
        <v>145</v>
      </c>
      <c r="KQ305" s="30">
        <f t="shared" si="4712"/>
        <v>145</v>
      </c>
      <c r="KR305" s="30">
        <f t="shared" si="4713"/>
        <v>145</v>
      </c>
      <c r="KS305" s="30">
        <f t="shared" si="4714"/>
        <v>171.27533039647577</v>
      </c>
      <c r="KT305" s="30">
        <f t="shared" si="4715"/>
        <v>172.66299559471366</v>
      </c>
      <c r="KU305" s="30">
        <f t="shared" si="4716"/>
        <v>188.82488986784142</v>
      </c>
      <c r="KV305" s="30">
        <f t="shared" si="4717"/>
        <v>199.31938325991189</v>
      </c>
      <c r="KW305" s="30">
        <f t="shared" si="4718"/>
        <v>149.06277533039648</v>
      </c>
      <c r="KX305" s="30">
        <f t="shared" si="4719"/>
        <v>183.58039647577093</v>
      </c>
      <c r="KY305" s="30">
        <f t="shared" si="4720"/>
        <v>223.89537444933922</v>
      </c>
      <c r="KZ305" s="30">
        <f t="shared" si="4721"/>
        <v>145</v>
      </c>
      <c r="LA305" s="30">
        <f t="shared" si="4722"/>
        <v>163.59251101321587</v>
      </c>
      <c r="LB305" s="30">
        <f t="shared" si="4722"/>
        <v>166.75</v>
      </c>
      <c r="LC305" s="30">
        <f t="shared" si="4722"/>
        <v>170.75330396475772</v>
      </c>
      <c r="LD305" s="30">
        <f t="shared" si="4722"/>
        <v>166.75</v>
      </c>
      <c r="LE305" s="30">
        <f t="shared" si="4722"/>
        <v>166.75</v>
      </c>
      <c r="LF305" s="30">
        <f t="shared" si="4722"/>
        <v>166.75</v>
      </c>
      <c r="LG305" s="30">
        <f t="shared" si="4722"/>
        <v>166.75</v>
      </c>
      <c r="LH305" s="30">
        <f t="shared" si="4722"/>
        <v>166.75</v>
      </c>
      <c r="LI305" s="30">
        <f t="shared" si="4722"/>
        <v>166.75</v>
      </c>
      <c r="LJ305" s="30">
        <f t="shared" si="4722"/>
        <v>166.75</v>
      </c>
      <c r="LK305" s="30">
        <f t="shared" si="4836"/>
        <v>166.75</v>
      </c>
      <c r="LL305" s="30">
        <f t="shared" si="4836"/>
        <v>166.75</v>
      </c>
      <c r="LM305" s="30">
        <f t="shared" si="4836"/>
        <v>166.75</v>
      </c>
      <c r="LN305" s="30">
        <f t="shared" si="4836"/>
        <v>0</v>
      </c>
      <c r="LO305" s="30">
        <f t="shared" si="4836"/>
        <v>0</v>
      </c>
      <c r="LP305" s="30">
        <f t="shared" si="4836"/>
        <v>0</v>
      </c>
      <c r="LQ305" s="30">
        <f t="shared" si="4836"/>
        <v>0</v>
      </c>
      <c r="LR305" s="30">
        <f t="shared" si="4836"/>
        <v>0</v>
      </c>
      <c r="LS305" s="30">
        <f t="shared" si="4836"/>
        <v>0</v>
      </c>
      <c r="LT305" s="69">
        <f t="shared" si="3971"/>
        <v>0</v>
      </c>
      <c r="LU305" s="40">
        <f t="shared" si="3972"/>
        <v>0</v>
      </c>
      <c r="LV305" s="40">
        <f t="shared" si="3973"/>
        <v>0</v>
      </c>
    </row>
    <row r="306" spans="1:334" x14ac:dyDescent="0.25">
      <c r="A306" s="21">
        <f t="shared" si="3974"/>
        <v>305</v>
      </c>
      <c r="B306" s="22" t="s">
        <v>150</v>
      </c>
      <c r="C306" s="21" t="s">
        <v>701</v>
      </c>
      <c r="D306" s="22" t="s">
        <v>7</v>
      </c>
      <c r="E306" s="23" t="s">
        <v>1282</v>
      </c>
      <c r="F306" s="21" t="s">
        <v>1282</v>
      </c>
      <c r="G306" s="32" t="s">
        <v>340</v>
      </c>
      <c r="H306" s="24" t="s">
        <v>281</v>
      </c>
      <c r="I306" s="21" t="s">
        <v>197</v>
      </c>
      <c r="J306" s="94">
        <v>41297</v>
      </c>
      <c r="K306" s="94"/>
      <c r="L306" s="21" t="s">
        <v>275</v>
      </c>
      <c r="M306" s="51">
        <v>2114</v>
      </c>
      <c r="N306" s="51">
        <v>3530</v>
      </c>
      <c r="O306" s="26">
        <v>0.1</v>
      </c>
      <c r="P306" s="52">
        <v>620944</v>
      </c>
      <c r="Q306" s="52">
        <v>206611</v>
      </c>
      <c r="R306" s="52">
        <v>900851</v>
      </c>
      <c r="S306" s="52">
        <v>1350000</v>
      </c>
      <c r="T306" s="51">
        <v>1574000</v>
      </c>
      <c r="U306" s="51">
        <v>1311429.8899999999</v>
      </c>
      <c r="V306" s="51">
        <v>1454692.49</v>
      </c>
      <c r="W306" s="51">
        <v>564369</v>
      </c>
      <c r="X306" s="51">
        <v>1007000</v>
      </c>
      <c r="Y306" s="51">
        <v>836420.03999999992</v>
      </c>
      <c r="Z306" s="51">
        <v>840680.37</v>
      </c>
      <c r="AA306" s="51">
        <v>774138.46</v>
      </c>
      <c r="AB306" s="51">
        <v>438387.72000000003</v>
      </c>
      <c r="AC306" s="51">
        <v>589368.75</v>
      </c>
      <c r="AD306" s="51">
        <v>556731</v>
      </c>
      <c r="AE306" s="51">
        <v>568777.1</v>
      </c>
      <c r="AF306" s="51">
        <v>662862.27</v>
      </c>
      <c r="AG306" s="51">
        <v>317064.63</v>
      </c>
      <c r="AH306" s="51">
        <v>1375149.1</v>
      </c>
      <c r="AI306" s="51">
        <v>775326.6</v>
      </c>
      <c r="AJ306" s="51">
        <v>426654</v>
      </c>
      <c r="AK306" s="51">
        <v>0</v>
      </c>
      <c r="AL306" s="51">
        <v>0</v>
      </c>
      <c r="AM306" s="51">
        <v>0</v>
      </c>
      <c r="AN306" s="51">
        <v>0</v>
      </c>
      <c r="AO306" s="25">
        <v>0</v>
      </c>
      <c r="AP306" s="25">
        <v>0</v>
      </c>
      <c r="AQ306" s="25">
        <v>0</v>
      </c>
      <c r="AR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AY306" s="25">
        <v>0</v>
      </c>
      <c r="AZ306" s="25">
        <v>0</v>
      </c>
      <c r="BA306" s="25">
        <v>0</v>
      </c>
      <c r="BB306" s="25">
        <v>0</v>
      </c>
      <c r="BC306" s="25">
        <v>0</v>
      </c>
      <c r="BD306" s="75">
        <v>0</v>
      </c>
      <c r="BE306" s="75">
        <v>0</v>
      </c>
      <c r="BF306" s="75">
        <v>0</v>
      </c>
      <c r="BG306" s="75">
        <v>0</v>
      </c>
      <c r="BH306" s="75">
        <v>0</v>
      </c>
      <c r="BI306" s="75">
        <v>0</v>
      </c>
      <c r="BJ306" s="75">
        <v>0</v>
      </c>
      <c r="BK306" s="75">
        <v>0</v>
      </c>
      <c r="BL306" s="75">
        <v>0</v>
      </c>
      <c r="BM306" s="75">
        <v>0</v>
      </c>
      <c r="BN306" s="75">
        <v>0</v>
      </c>
      <c r="BO306" s="75">
        <v>0</v>
      </c>
      <c r="BP306" s="28">
        <f t="shared" si="3968"/>
        <v>0</v>
      </c>
      <c r="BQ306" s="29">
        <f t="shared" si="4802"/>
        <v>293.72942289498582</v>
      </c>
      <c r="BR306" s="29">
        <f t="shared" si="4803"/>
        <v>97.73462630085146</v>
      </c>
      <c r="BS306" s="29">
        <f t="shared" si="4804"/>
        <v>426.13576158940396</v>
      </c>
      <c r="BT306" s="29">
        <f t="shared" si="4805"/>
        <v>638.59981078524129</v>
      </c>
      <c r="BU306" s="29">
        <f t="shared" si="4806"/>
        <v>744.56007568590348</v>
      </c>
      <c r="BV306" s="29">
        <f t="shared" si="4807"/>
        <v>620.3547256385998</v>
      </c>
      <c r="BW306" s="29">
        <f t="shared" si="4808"/>
        <v>688.12322138126774</v>
      </c>
      <c r="BX306" s="29">
        <f t="shared" si="4809"/>
        <v>266.96736045411541</v>
      </c>
      <c r="BY306" s="29">
        <f t="shared" si="4810"/>
        <v>476.34815515610217</v>
      </c>
      <c r="BZ306" s="29">
        <f t="shared" si="4811"/>
        <v>395.6575402081362</v>
      </c>
      <c r="CA306" s="29">
        <f t="shared" si="4812"/>
        <v>397.67283349101228</v>
      </c>
      <c r="CB306" s="29">
        <f t="shared" si="4813"/>
        <v>366.19605487228</v>
      </c>
      <c r="CC306" s="29">
        <f t="shared" si="4814"/>
        <v>207.37356669820247</v>
      </c>
      <c r="CD306" s="29">
        <f t="shared" si="4815"/>
        <v>278.7931646168401</v>
      </c>
      <c r="CE306" s="29">
        <f t="shared" si="4816"/>
        <v>263.35430463576159</v>
      </c>
      <c r="CF306" s="29">
        <f t="shared" si="4817"/>
        <v>269.05255439924315</v>
      </c>
      <c r="CG306" s="29">
        <f t="shared" si="4818"/>
        <v>313.55831125827814</v>
      </c>
      <c r="CH306" s="29">
        <f t="shared" si="4819"/>
        <v>149.98326868495744</v>
      </c>
      <c r="CI306" s="29">
        <f t="shared" si="4820"/>
        <v>650.49626300851469</v>
      </c>
      <c r="CJ306" s="29">
        <f t="shared" si="4821"/>
        <v>366.75808893093659</v>
      </c>
      <c r="CK306" s="29">
        <f t="shared" si="4822"/>
        <v>201.82308420056765</v>
      </c>
      <c r="CL306" s="29">
        <f t="shared" si="4823"/>
        <v>0</v>
      </c>
      <c r="CM306" s="29">
        <f t="shared" si="4824"/>
        <v>0</v>
      </c>
      <c r="CN306" s="29">
        <f t="shared" si="4825"/>
        <v>0</v>
      </c>
      <c r="CO306" s="29">
        <f t="shared" si="4826"/>
        <v>0</v>
      </c>
      <c r="CP306" s="29">
        <f t="shared" si="4827"/>
        <v>0</v>
      </c>
      <c r="CQ306" s="29">
        <f t="shared" si="4828"/>
        <v>0</v>
      </c>
      <c r="CR306" s="29">
        <f t="shared" si="4724"/>
        <v>0</v>
      </c>
      <c r="CS306" s="29">
        <f t="shared" si="4723"/>
        <v>0</v>
      </c>
      <c r="CT306" s="29">
        <f t="shared" si="4723"/>
        <v>0</v>
      </c>
      <c r="CU306" s="29">
        <f t="shared" si="4723"/>
        <v>0</v>
      </c>
      <c r="CV306" s="29">
        <f t="shared" si="4723"/>
        <v>0</v>
      </c>
      <c r="CW306" s="29">
        <f t="shared" si="4723"/>
        <v>0</v>
      </c>
      <c r="CX306" s="29">
        <f t="shared" si="4484"/>
        <v>0</v>
      </c>
      <c r="CY306" s="29">
        <f t="shared" si="4484"/>
        <v>0</v>
      </c>
      <c r="CZ306" s="29">
        <f t="shared" si="4484"/>
        <v>0</v>
      </c>
      <c r="DA306" s="29">
        <f t="shared" si="4484"/>
        <v>0</v>
      </c>
      <c r="DB306" s="29">
        <f t="shared" si="4484"/>
        <v>0</v>
      </c>
      <c r="DC306" s="29">
        <f t="shared" si="4484"/>
        <v>0</v>
      </c>
      <c r="DD306" s="29">
        <f t="shared" si="4484"/>
        <v>0</v>
      </c>
      <c r="DE306" s="29">
        <f t="shared" si="4829"/>
        <v>0</v>
      </c>
      <c r="DF306" s="29">
        <f t="shared" si="4830"/>
        <v>0</v>
      </c>
      <c r="DG306" s="29">
        <f t="shared" si="4831"/>
        <v>0</v>
      </c>
      <c r="DH306" s="29">
        <f t="shared" si="4832"/>
        <v>0</v>
      </c>
      <c r="DI306" s="29">
        <f t="shared" si="4833"/>
        <v>0</v>
      </c>
      <c r="DJ306" s="29">
        <f t="shared" si="4834"/>
        <v>0</v>
      </c>
      <c r="DK306" s="29">
        <f t="shared" si="4834"/>
        <v>0</v>
      </c>
      <c r="DL306" s="29">
        <f t="shared" si="4834"/>
        <v>0</v>
      </c>
      <c r="DM306" s="29">
        <f t="shared" si="4834"/>
        <v>0</v>
      </c>
      <c r="DN306" s="29">
        <f t="shared" si="4834"/>
        <v>0</v>
      </c>
      <c r="DO306" s="29">
        <f t="shared" si="4834"/>
        <v>0</v>
      </c>
      <c r="DP306" s="29">
        <f t="shared" si="4834"/>
        <v>0</v>
      </c>
      <c r="DQ306" s="105">
        <f t="shared" si="4835"/>
        <v>0</v>
      </c>
      <c r="DR306" s="51">
        <v>353000</v>
      </c>
      <c r="DS306" s="51">
        <v>353000</v>
      </c>
      <c r="DT306" s="51">
        <v>353000</v>
      </c>
      <c r="DU306" s="51">
        <v>353000</v>
      </c>
      <c r="DV306" s="51">
        <v>353000</v>
      </c>
      <c r="DW306" s="51">
        <v>353000</v>
      </c>
      <c r="DX306" s="51">
        <v>353000</v>
      </c>
      <c r="DY306" s="51">
        <v>353000</v>
      </c>
      <c r="DZ306" s="51">
        <v>353000</v>
      </c>
      <c r="EA306" s="51">
        <v>357707</v>
      </c>
      <c r="EB306" s="51">
        <v>370650</v>
      </c>
      <c r="EC306" s="51">
        <v>370650</v>
      </c>
      <c r="ED306" s="51">
        <v>370650</v>
      </c>
      <c r="EE306" s="51">
        <v>370650</v>
      </c>
      <c r="EF306" s="51">
        <v>370650</v>
      </c>
      <c r="EG306" s="51">
        <v>370650</v>
      </c>
      <c r="EH306" s="51">
        <v>370650</v>
      </c>
      <c r="EI306" s="51">
        <v>370650</v>
      </c>
      <c r="EJ306" s="51">
        <v>370650</v>
      </c>
      <c r="EK306" s="51">
        <v>370650</v>
      </c>
      <c r="EL306" s="51">
        <v>370650</v>
      </c>
      <c r="EM306" s="51">
        <v>0</v>
      </c>
      <c r="EN306" s="51">
        <v>0</v>
      </c>
      <c r="EO306" s="51">
        <v>0</v>
      </c>
      <c r="EP306" s="25">
        <v>0</v>
      </c>
      <c r="EQ306" s="25">
        <v>0</v>
      </c>
      <c r="ER306" s="25">
        <v>0</v>
      </c>
      <c r="ES306" s="25">
        <v>0</v>
      </c>
      <c r="ET306" s="25">
        <v>0</v>
      </c>
      <c r="EU306" s="25">
        <v>0</v>
      </c>
      <c r="EV306" s="25">
        <v>0</v>
      </c>
      <c r="EW306" s="25">
        <v>0</v>
      </c>
      <c r="EX306" s="25">
        <v>0</v>
      </c>
      <c r="EY306" s="25">
        <v>0</v>
      </c>
      <c r="EZ306" s="25">
        <v>0</v>
      </c>
      <c r="FA306" s="25">
        <v>0</v>
      </c>
      <c r="FB306" s="25">
        <v>0</v>
      </c>
      <c r="FC306" s="25">
        <v>0</v>
      </c>
      <c r="FD306" s="25">
        <v>0</v>
      </c>
      <c r="FE306" s="25">
        <v>0</v>
      </c>
      <c r="FF306" s="25">
        <v>0</v>
      </c>
      <c r="FG306" s="25">
        <v>0</v>
      </c>
      <c r="FH306" s="25">
        <v>0</v>
      </c>
      <c r="FI306" s="25">
        <v>0</v>
      </c>
      <c r="FJ306" s="25">
        <v>0</v>
      </c>
      <c r="FK306" s="25">
        <v>0</v>
      </c>
      <c r="FL306" s="25">
        <v>0</v>
      </c>
      <c r="FM306" s="25">
        <v>0</v>
      </c>
      <c r="FN306" s="25">
        <v>0</v>
      </c>
      <c r="FO306" s="25">
        <v>0</v>
      </c>
      <c r="FP306" s="25">
        <v>0</v>
      </c>
      <c r="FQ306" s="75">
        <v>0</v>
      </c>
      <c r="FR306" s="28">
        <f t="shared" si="3969"/>
        <v>0</v>
      </c>
      <c r="FS306" s="51">
        <v>0</v>
      </c>
      <c r="FT306" s="51">
        <v>0</v>
      </c>
      <c r="FU306" s="51">
        <v>0</v>
      </c>
      <c r="FV306" s="51">
        <v>0</v>
      </c>
      <c r="FW306" s="51">
        <v>0</v>
      </c>
      <c r="FX306" s="51">
        <v>0</v>
      </c>
      <c r="FY306" s="51">
        <v>0</v>
      </c>
      <c r="FZ306" s="51">
        <v>0</v>
      </c>
      <c r="GA306" s="51">
        <v>0</v>
      </c>
      <c r="GB306" s="51">
        <v>0</v>
      </c>
      <c r="GC306" s="51">
        <v>0</v>
      </c>
      <c r="GD306" s="51">
        <v>0</v>
      </c>
      <c r="GE306" s="51">
        <v>0</v>
      </c>
      <c r="GF306" s="51">
        <v>0</v>
      </c>
      <c r="GG306" s="51">
        <v>0</v>
      </c>
      <c r="GH306" s="51">
        <v>0</v>
      </c>
      <c r="GI306" s="51">
        <v>0</v>
      </c>
      <c r="GJ306" s="51">
        <v>0</v>
      </c>
      <c r="GK306" s="51">
        <v>0</v>
      </c>
      <c r="GL306" s="51">
        <v>0</v>
      </c>
      <c r="GM306" s="51">
        <v>0</v>
      </c>
      <c r="GN306" s="51">
        <v>0</v>
      </c>
      <c r="GO306" s="51">
        <v>0</v>
      </c>
      <c r="GP306" s="51">
        <v>0</v>
      </c>
      <c r="GQ306" s="25">
        <v>0</v>
      </c>
      <c r="GR306" s="25">
        <v>0</v>
      </c>
      <c r="GS306" s="25">
        <v>0</v>
      </c>
      <c r="GT306" s="25">
        <v>0</v>
      </c>
      <c r="GU306" s="25">
        <v>0</v>
      </c>
      <c r="GV306" s="25">
        <v>0</v>
      </c>
      <c r="GW306" s="25">
        <v>0</v>
      </c>
      <c r="GX306" s="25">
        <v>0</v>
      </c>
      <c r="GY306" s="25">
        <v>0</v>
      </c>
      <c r="GZ306" s="25">
        <v>0</v>
      </c>
      <c r="HA306" s="25">
        <v>0</v>
      </c>
      <c r="HB306" s="25">
        <v>0</v>
      </c>
      <c r="HC306" s="75">
        <v>0</v>
      </c>
      <c r="HD306" s="75">
        <v>0</v>
      </c>
      <c r="HE306" s="75">
        <v>0</v>
      </c>
      <c r="HF306" s="75">
        <v>0</v>
      </c>
      <c r="HG306" s="75">
        <v>0</v>
      </c>
      <c r="HH306" s="75">
        <v>0</v>
      </c>
      <c r="HI306" s="75">
        <v>0</v>
      </c>
      <c r="HJ306" s="75">
        <v>0</v>
      </c>
      <c r="HK306" s="75">
        <v>0</v>
      </c>
      <c r="HL306" s="75">
        <v>0</v>
      </c>
      <c r="HM306" s="75">
        <v>0</v>
      </c>
      <c r="HN306" s="75">
        <v>0</v>
      </c>
      <c r="HO306" s="75">
        <v>0</v>
      </c>
      <c r="HP306" s="75">
        <v>0</v>
      </c>
      <c r="HQ306" s="75">
        <v>0</v>
      </c>
      <c r="HR306" s="75">
        <v>0</v>
      </c>
      <c r="HS306" s="51">
        <f t="shared" si="3723"/>
        <v>353000</v>
      </c>
      <c r="HT306" s="51">
        <f t="shared" si="3724"/>
        <v>353000</v>
      </c>
      <c r="HU306" s="51">
        <f t="shared" si="3725"/>
        <v>353000</v>
      </c>
      <c r="HV306" s="51">
        <f t="shared" si="3726"/>
        <v>353000</v>
      </c>
      <c r="HW306" s="51">
        <f t="shared" si="3727"/>
        <v>353000</v>
      </c>
      <c r="HX306" s="51">
        <f t="shared" si="3728"/>
        <v>353000</v>
      </c>
      <c r="HY306" s="51">
        <f t="shared" si="3729"/>
        <v>353000</v>
      </c>
      <c r="HZ306" s="51">
        <f t="shared" si="3730"/>
        <v>353000</v>
      </c>
      <c r="IA306" s="51">
        <f t="shared" si="3731"/>
        <v>353000</v>
      </c>
      <c r="IB306" s="51">
        <f t="shared" si="3732"/>
        <v>357707</v>
      </c>
      <c r="IC306" s="51">
        <f t="shared" si="3733"/>
        <v>370650</v>
      </c>
      <c r="ID306" s="51">
        <f t="shared" si="3734"/>
        <v>370650</v>
      </c>
      <c r="IE306" s="51">
        <f t="shared" si="3735"/>
        <v>370650</v>
      </c>
      <c r="IF306" s="51">
        <f t="shared" si="3736"/>
        <v>370650</v>
      </c>
      <c r="IG306" s="51">
        <f t="shared" si="3737"/>
        <v>370650</v>
      </c>
      <c r="IH306" s="51">
        <f t="shared" si="3738"/>
        <v>370650</v>
      </c>
      <c r="II306" s="51">
        <f t="shared" si="3739"/>
        <v>370650</v>
      </c>
      <c r="IJ306" s="51">
        <f t="shared" si="3740"/>
        <v>370650</v>
      </c>
      <c r="IK306" s="51">
        <f t="shared" si="3741"/>
        <v>370650</v>
      </c>
      <c r="IL306" s="51">
        <f t="shared" si="3742"/>
        <v>370650</v>
      </c>
      <c r="IM306" s="51">
        <f t="shared" si="3743"/>
        <v>370650</v>
      </c>
      <c r="IN306" s="51">
        <f t="shared" si="3744"/>
        <v>0</v>
      </c>
      <c r="IO306" s="51">
        <f t="shared" si="3745"/>
        <v>0</v>
      </c>
      <c r="IP306" s="51">
        <f t="shared" si="3746"/>
        <v>0</v>
      </c>
      <c r="IQ306" s="51">
        <f t="shared" si="4450"/>
        <v>0</v>
      </c>
      <c r="IR306" s="51">
        <f t="shared" si="4451"/>
        <v>0</v>
      </c>
      <c r="IS306" s="51">
        <f t="shared" si="4436"/>
        <v>0</v>
      </c>
      <c r="IT306" s="51">
        <f t="shared" si="4437"/>
        <v>0</v>
      </c>
      <c r="IU306" s="51">
        <f t="shared" si="3721"/>
        <v>0</v>
      </c>
      <c r="IV306" s="51">
        <f t="shared" si="3722"/>
        <v>0</v>
      </c>
      <c r="IW306" s="51">
        <f t="shared" si="3976"/>
        <v>0</v>
      </c>
      <c r="IX306" s="25">
        <f t="shared" si="4886"/>
        <v>0</v>
      </c>
      <c r="IY306" s="25">
        <f t="shared" si="4315"/>
        <v>0</v>
      </c>
      <c r="IZ306" s="25">
        <f t="shared" si="4316"/>
        <v>0</v>
      </c>
      <c r="JA306" s="25">
        <f t="shared" si="4447"/>
        <v>0</v>
      </c>
      <c r="JB306" s="25">
        <f t="shared" si="4410"/>
        <v>0</v>
      </c>
      <c r="JC306" s="25">
        <f t="shared" si="4411"/>
        <v>0</v>
      </c>
      <c r="JD306" s="25">
        <f t="shared" si="4243"/>
        <v>0</v>
      </c>
      <c r="JE306" s="25">
        <f t="shared" si="4244"/>
        <v>0</v>
      </c>
      <c r="JF306" s="25">
        <f t="shared" si="4448"/>
        <v>0</v>
      </c>
      <c r="JG306" s="25">
        <f t="shared" si="4449"/>
        <v>0</v>
      </c>
      <c r="JH306" s="25">
        <f t="shared" si="4440"/>
        <v>0</v>
      </c>
      <c r="JI306" s="25">
        <f t="shared" si="4441"/>
        <v>0</v>
      </c>
      <c r="JJ306" s="25">
        <f t="shared" si="4485"/>
        <v>0</v>
      </c>
      <c r="JK306" s="25">
        <f t="shared" si="4486"/>
        <v>0</v>
      </c>
      <c r="JL306" s="25">
        <f t="shared" si="4608"/>
        <v>0</v>
      </c>
      <c r="JM306" s="25">
        <f t="shared" si="4609"/>
        <v>0</v>
      </c>
      <c r="JN306" s="25">
        <f t="shared" si="4445"/>
        <v>0</v>
      </c>
      <c r="JO306" s="25">
        <f t="shared" si="4446"/>
        <v>0</v>
      </c>
      <c r="JP306" s="25">
        <f t="shared" si="4442"/>
        <v>0</v>
      </c>
      <c r="JQ306" s="25">
        <f t="shared" si="4443"/>
        <v>0</v>
      </c>
      <c r="JR306" s="25">
        <f t="shared" si="4444"/>
        <v>0</v>
      </c>
      <c r="JS306" s="28">
        <f t="shared" si="3970"/>
        <v>0</v>
      </c>
      <c r="JT306" s="30">
        <f t="shared" si="4689"/>
        <v>100</v>
      </c>
      <c r="JU306" s="30">
        <f t="shared" si="4690"/>
        <v>100</v>
      </c>
      <c r="JV306" s="30">
        <f t="shared" si="4691"/>
        <v>100</v>
      </c>
      <c r="JW306" s="30">
        <f t="shared" si="4692"/>
        <v>100</v>
      </c>
      <c r="JX306" s="30">
        <f t="shared" si="4693"/>
        <v>100</v>
      </c>
      <c r="JY306" s="30">
        <f t="shared" si="4694"/>
        <v>100</v>
      </c>
      <c r="JZ306" s="30">
        <f t="shared" si="4695"/>
        <v>100</v>
      </c>
      <c r="KA306" s="30">
        <f t="shared" si="4696"/>
        <v>100</v>
      </c>
      <c r="KB306" s="30">
        <f t="shared" si="4697"/>
        <v>100</v>
      </c>
      <c r="KC306" s="30">
        <f t="shared" si="4698"/>
        <v>101.33342776203966</v>
      </c>
      <c r="KD306" s="30">
        <f t="shared" si="4699"/>
        <v>105</v>
      </c>
      <c r="KE306" s="30">
        <f t="shared" si="4700"/>
        <v>105</v>
      </c>
      <c r="KF306" s="30">
        <f t="shared" si="4701"/>
        <v>105</v>
      </c>
      <c r="KG306" s="30">
        <f t="shared" si="4702"/>
        <v>105</v>
      </c>
      <c r="KH306" s="30">
        <f t="shared" si="4703"/>
        <v>105</v>
      </c>
      <c r="KI306" s="30">
        <f t="shared" si="4704"/>
        <v>105</v>
      </c>
      <c r="KJ306" s="30">
        <f t="shared" si="4705"/>
        <v>105</v>
      </c>
      <c r="KK306" s="30">
        <f t="shared" si="4706"/>
        <v>105</v>
      </c>
      <c r="KL306" s="30">
        <f t="shared" si="4707"/>
        <v>105</v>
      </c>
      <c r="KM306" s="30">
        <f t="shared" si="4708"/>
        <v>105</v>
      </c>
      <c r="KN306" s="30">
        <f t="shared" si="4709"/>
        <v>105</v>
      </c>
      <c r="KO306" s="30">
        <f t="shared" si="4710"/>
        <v>0</v>
      </c>
      <c r="KP306" s="30">
        <f t="shared" si="4711"/>
        <v>0</v>
      </c>
      <c r="KQ306" s="30">
        <f t="shared" si="4712"/>
        <v>0</v>
      </c>
      <c r="KR306" s="30">
        <f t="shared" si="4713"/>
        <v>0</v>
      </c>
      <c r="KS306" s="30">
        <f t="shared" si="4714"/>
        <v>0</v>
      </c>
      <c r="KT306" s="30">
        <f t="shared" si="4715"/>
        <v>0</v>
      </c>
      <c r="KU306" s="30">
        <f t="shared" si="4716"/>
        <v>0</v>
      </c>
      <c r="KV306" s="30">
        <f t="shared" si="4717"/>
        <v>0</v>
      </c>
      <c r="KW306" s="30">
        <f t="shared" si="4718"/>
        <v>0</v>
      </c>
      <c r="KX306" s="30">
        <f t="shared" si="4719"/>
        <v>0</v>
      </c>
      <c r="KY306" s="30">
        <f t="shared" si="4720"/>
        <v>0</v>
      </c>
      <c r="KZ306" s="30">
        <f t="shared" si="4721"/>
        <v>0</v>
      </c>
      <c r="LA306" s="30">
        <f t="shared" si="4722"/>
        <v>0</v>
      </c>
      <c r="LB306" s="30">
        <f t="shared" si="4722"/>
        <v>0</v>
      </c>
      <c r="LC306" s="30">
        <f t="shared" si="4722"/>
        <v>0</v>
      </c>
      <c r="LD306" s="30">
        <f t="shared" si="4722"/>
        <v>0</v>
      </c>
      <c r="LE306" s="30">
        <f t="shared" si="4722"/>
        <v>0</v>
      </c>
      <c r="LF306" s="30">
        <f t="shared" si="4722"/>
        <v>0</v>
      </c>
      <c r="LG306" s="30">
        <f t="shared" si="4722"/>
        <v>0</v>
      </c>
      <c r="LH306" s="30">
        <f t="shared" si="4722"/>
        <v>0</v>
      </c>
      <c r="LI306" s="30">
        <f t="shared" si="4722"/>
        <v>0</v>
      </c>
      <c r="LJ306" s="30">
        <f t="shared" si="4722"/>
        <v>0</v>
      </c>
      <c r="LK306" s="30">
        <f t="shared" si="4836"/>
        <v>0</v>
      </c>
      <c r="LL306" s="30">
        <f t="shared" si="4836"/>
        <v>0</v>
      </c>
      <c r="LM306" s="30">
        <f t="shared" si="4836"/>
        <v>0</v>
      </c>
      <c r="LN306" s="30">
        <f t="shared" si="4836"/>
        <v>0</v>
      </c>
      <c r="LO306" s="30">
        <f t="shared" si="4836"/>
        <v>0</v>
      </c>
      <c r="LP306" s="30">
        <f t="shared" si="4836"/>
        <v>0</v>
      </c>
      <c r="LQ306" s="30">
        <f t="shared" si="4836"/>
        <v>0</v>
      </c>
      <c r="LR306" s="30">
        <f t="shared" si="4836"/>
        <v>0</v>
      </c>
      <c r="LS306" s="30">
        <f t="shared" si="4836"/>
        <v>0</v>
      </c>
      <c r="LT306" s="69">
        <f t="shared" si="3971"/>
        <v>0</v>
      </c>
      <c r="LU306" s="40">
        <f t="shared" si="3972"/>
        <v>0</v>
      </c>
      <c r="LV306" s="40">
        <f t="shared" si="3973"/>
        <v>0</v>
      </c>
    </row>
    <row r="307" spans="1:334" x14ac:dyDescent="0.25">
      <c r="A307" s="21">
        <f t="shared" si="3974"/>
        <v>306</v>
      </c>
      <c r="B307" s="22" t="s">
        <v>150</v>
      </c>
      <c r="C307" s="21" t="s">
        <v>701</v>
      </c>
      <c r="D307" s="22" t="s">
        <v>7</v>
      </c>
      <c r="E307" s="23" t="s">
        <v>992</v>
      </c>
      <c r="F307" s="21" t="s">
        <v>1230</v>
      </c>
      <c r="G307" s="23" t="s">
        <v>752</v>
      </c>
      <c r="H307" s="24" t="s">
        <v>295</v>
      </c>
      <c r="I307" s="21" t="s">
        <v>196</v>
      </c>
      <c r="J307" s="94">
        <v>42430</v>
      </c>
      <c r="K307" s="94">
        <v>44136</v>
      </c>
      <c r="L307" s="21" t="s">
        <v>275</v>
      </c>
      <c r="M307" s="51">
        <v>2114</v>
      </c>
      <c r="N307" s="51">
        <v>3530</v>
      </c>
      <c r="O307" s="26">
        <v>0.22</v>
      </c>
      <c r="P307" s="52"/>
      <c r="Q307" s="52"/>
      <c r="R307" s="52"/>
      <c r="S307" s="52"/>
      <c r="T307" s="51"/>
      <c r="U307" s="51"/>
      <c r="V307" s="51"/>
      <c r="W307" s="51"/>
      <c r="X307" s="51"/>
      <c r="Y307" s="51">
        <v>0</v>
      </c>
      <c r="Z307" s="51">
        <v>0</v>
      </c>
      <c r="AA307" s="51"/>
      <c r="AB307" s="51"/>
      <c r="AC307" s="51"/>
      <c r="AD307" s="51">
        <v>0</v>
      </c>
      <c r="AE307" s="51">
        <v>0</v>
      </c>
      <c r="AF307" s="51">
        <v>0</v>
      </c>
      <c r="AG307" s="51">
        <v>0</v>
      </c>
      <c r="AH307" s="51">
        <v>0</v>
      </c>
      <c r="AI307" s="51">
        <v>0</v>
      </c>
      <c r="AJ307" s="51">
        <v>0</v>
      </c>
      <c r="AK307" s="51">
        <v>0</v>
      </c>
      <c r="AL307" s="51">
        <v>0</v>
      </c>
      <c r="AM307" s="51">
        <v>0</v>
      </c>
      <c r="AN307" s="51">
        <v>0</v>
      </c>
      <c r="AO307" s="25">
        <v>0</v>
      </c>
      <c r="AP307" s="25">
        <v>0</v>
      </c>
      <c r="AQ307" s="25">
        <v>0</v>
      </c>
      <c r="AR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AY307" s="25">
        <v>0</v>
      </c>
      <c r="AZ307" s="25">
        <v>1253696.03</v>
      </c>
      <c r="BA307" s="25">
        <v>1266779.0868000002</v>
      </c>
      <c r="BB307" s="25">
        <v>1197649.7499999998</v>
      </c>
      <c r="BC307" s="25">
        <v>1421646.8</v>
      </c>
      <c r="BD307" s="75">
        <v>1379762</v>
      </c>
      <c r="BE307" s="75">
        <v>1117518</v>
      </c>
      <c r="BF307" s="75">
        <v>1132542</v>
      </c>
      <c r="BG307" s="75">
        <v>1048797</v>
      </c>
      <c r="BH307" s="75">
        <v>1155247.8799999999</v>
      </c>
      <c r="BI307" s="75">
        <v>1122382</v>
      </c>
      <c r="BJ307" s="75">
        <v>1128473</v>
      </c>
      <c r="BK307" s="75">
        <v>1366497.5</v>
      </c>
      <c r="BL307" s="75">
        <v>1335253.5</v>
      </c>
      <c r="BM307" s="75">
        <v>1310755</v>
      </c>
      <c r="BN307" s="75">
        <v>1346185</v>
      </c>
      <c r="BO307" s="75">
        <v>1544887</v>
      </c>
      <c r="BP307" s="28">
        <f t="shared" si="3968"/>
        <v>1384270.125</v>
      </c>
      <c r="BQ307" s="29">
        <f t="shared" si="4802"/>
        <v>0</v>
      </c>
      <c r="BR307" s="29">
        <f t="shared" si="4803"/>
        <v>0</v>
      </c>
      <c r="BS307" s="29">
        <f t="shared" si="4804"/>
        <v>0</v>
      </c>
      <c r="BT307" s="29">
        <f t="shared" si="4805"/>
        <v>0</v>
      </c>
      <c r="BU307" s="29">
        <f t="shared" si="4806"/>
        <v>0</v>
      </c>
      <c r="BV307" s="29">
        <f t="shared" si="4807"/>
        <v>0</v>
      </c>
      <c r="BW307" s="29">
        <f t="shared" si="4808"/>
        <v>0</v>
      </c>
      <c r="BX307" s="29">
        <f t="shared" si="4809"/>
        <v>0</v>
      </c>
      <c r="BY307" s="29">
        <f t="shared" si="4810"/>
        <v>0</v>
      </c>
      <c r="BZ307" s="29">
        <f t="shared" si="4811"/>
        <v>0</v>
      </c>
      <c r="CA307" s="29">
        <f t="shared" si="4812"/>
        <v>0</v>
      </c>
      <c r="CB307" s="29">
        <f t="shared" si="4813"/>
        <v>0</v>
      </c>
      <c r="CC307" s="29">
        <f t="shared" si="4814"/>
        <v>0</v>
      </c>
      <c r="CD307" s="29">
        <f t="shared" si="4815"/>
        <v>0</v>
      </c>
      <c r="CE307" s="29">
        <f t="shared" si="4816"/>
        <v>0</v>
      </c>
      <c r="CF307" s="29">
        <f t="shared" si="4817"/>
        <v>0</v>
      </c>
      <c r="CG307" s="29">
        <f t="shared" si="4818"/>
        <v>0</v>
      </c>
      <c r="CH307" s="29">
        <f t="shared" si="4819"/>
        <v>0</v>
      </c>
      <c r="CI307" s="29">
        <f t="shared" si="4820"/>
        <v>0</v>
      </c>
      <c r="CJ307" s="29">
        <f t="shared" si="4821"/>
        <v>0</v>
      </c>
      <c r="CK307" s="29">
        <f t="shared" si="4822"/>
        <v>0</v>
      </c>
      <c r="CL307" s="29">
        <f t="shared" si="4823"/>
        <v>0</v>
      </c>
      <c r="CM307" s="29">
        <f t="shared" si="4824"/>
        <v>0</v>
      </c>
      <c r="CN307" s="29">
        <f t="shared" si="4825"/>
        <v>0</v>
      </c>
      <c r="CO307" s="29">
        <f t="shared" si="4826"/>
        <v>0</v>
      </c>
      <c r="CP307" s="29">
        <f t="shared" si="4827"/>
        <v>0</v>
      </c>
      <c r="CQ307" s="29">
        <f t="shared" si="4828"/>
        <v>0</v>
      </c>
      <c r="CR307" s="29">
        <f t="shared" si="4724"/>
        <v>0</v>
      </c>
      <c r="CS307" s="29">
        <f t="shared" si="4723"/>
        <v>0</v>
      </c>
      <c r="CT307" s="29">
        <f t="shared" si="4723"/>
        <v>0</v>
      </c>
      <c r="CU307" s="29">
        <f t="shared" si="4723"/>
        <v>0</v>
      </c>
      <c r="CV307" s="29">
        <f t="shared" si="4723"/>
        <v>0</v>
      </c>
      <c r="CW307" s="29">
        <f t="shared" si="4723"/>
        <v>0</v>
      </c>
      <c r="CX307" s="29">
        <f t="shared" si="4484"/>
        <v>0</v>
      </c>
      <c r="CY307" s="29">
        <f t="shared" si="4484"/>
        <v>0</v>
      </c>
      <c r="CZ307" s="29">
        <f t="shared" si="4484"/>
        <v>0</v>
      </c>
      <c r="DA307" s="29">
        <f t="shared" si="4484"/>
        <v>593.04447965941347</v>
      </c>
      <c r="DB307" s="29">
        <f t="shared" si="4484"/>
        <v>599.23324824976351</v>
      </c>
      <c r="DC307" s="29">
        <f t="shared" si="4484"/>
        <v>566.5325212866602</v>
      </c>
      <c r="DD307" s="29">
        <f t="shared" si="4484"/>
        <v>672.49139072847686</v>
      </c>
      <c r="DE307" s="29">
        <f t="shared" si="4829"/>
        <v>652.678334910123</v>
      </c>
      <c r="DF307" s="29">
        <f t="shared" si="4830"/>
        <v>528.62724692526012</v>
      </c>
      <c r="DG307" s="29">
        <f t="shared" si="4831"/>
        <v>535.73415326395457</v>
      </c>
      <c r="DH307" s="29">
        <f t="shared" si="4832"/>
        <v>496.11967833491013</v>
      </c>
      <c r="DI307" s="29">
        <f t="shared" si="4833"/>
        <v>546.47487228003774</v>
      </c>
      <c r="DJ307" s="29">
        <f t="shared" si="4834"/>
        <v>530.92809839167455</v>
      </c>
      <c r="DK307" s="29">
        <f t="shared" si="4834"/>
        <v>533.80936613055815</v>
      </c>
      <c r="DL307" s="29">
        <f t="shared" si="4834"/>
        <v>646.40373699148529</v>
      </c>
      <c r="DM307" s="29">
        <f t="shared" si="4834"/>
        <v>631.62417218543044</v>
      </c>
      <c r="DN307" s="29">
        <f t="shared" si="4834"/>
        <v>620.03547776726589</v>
      </c>
      <c r="DO307" s="29">
        <f t="shared" si="4834"/>
        <v>636.79517502365184</v>
      </c>
      <c r="DP307" s="29">
        <f t="shared" si="4834"/>
        <v>730.78855250709557</v>
      </c>
      <c r="DQ307" s="105">
        <f t="shared" si="4835"/>
        <v>654.81084437086088</v>
      </c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>
        <v>300050</v>
      </c>
      <c r="FB307" s="25">
        <v>300050</v>
      </c>
      <c r="FC307" s="25">
        <v>300050</v>
      </c>
      <c r="FD307" s="25">
        <v>300050</v>
      </c>
      <c r="FE307" s="25">
        <v>300050</v>
      </c>
      <c r="FF307" s="25">
        <v>300050</v>
      </c>
      <c r="FG307" s="25">
        <v>300050</v>
      </c>
      <c r="FH307" s="25">
        <v>300050</v>
      </c>
      <c r="FI307" s="25">
        <v>300050</v>
      </c>
      <c r="FJ307" s="25">
        <v>300050</v>
      </c>
      <c r="FK307" s="25">
        <v>300050</v>
      </c>
      <c r="FL307" s="25">
        <v>300050</v>
      </c>
      <c r="FM307" s="25">
        <v>317700</v>
      </c>
      <c r="FN307" s="25">
        <v>317700</v>
      </c>
      <c r="FO307" s="25">
        <v>317700</v>
      </c>
      <c r="FP307" s="25">
        <v>317700</v>
      </c>
      <c r="FQ307" s="75">
        <v>317700</v>
      </c>
      <c r="FR307" s="28">
        <f t="shared" si="3969"/>
        <v>317700</v>
      </c>
      <c r="FS307" s="51">
        <v>0</v>
      </c>
      <c r="FT307" s="51">
        <v>0</v>
      </c>
      <c r="FU307" s="51">
        <v>0</v>
      </c>
      <c r="FV307" s="51">
        <v>0</v>
      </c>
      <c r="FW307" s="51">
        <v>0</v>
      </c>
      <c r="FX307" s="51">
        <v>0</v>
      </c>
      <c r="FY307" s="51">
        <v>0</v>
      </c>
      <c r="FZ307" s="51">
        <v>0</v>
      </c>
      <c r="GA307" s="51">
        <v>0</v>
      </c>
      <c r="GB307" s="51">
        <v>0</v>
      </c>
      <c r="GC307" s="51">
        <v>0</v>
      </c>
      <c r="GD307" s="51">
        <v>0</v>
      </c>
      <c r="GE307" s="51">
        <v>0</v>
      </c>
      <c r="GF307" s="51">
        <v>0</v>
      </c>
      <c r="GG307" s="51">
        <v>0</v>
      </c>
      <c r="GH307" s="51">
        <v>0</v>
      </c>
      <c r="GI307" s="51">
        <v>0</v>
      </c>
      <c r="GJ307" s="51">
        <v>0</v>
      </c>
      <c r="GK307" s="51">
        <v>0</v>
      </c>
      <c r="GL307" s="51">
        <v>0</v>
      </c>
      <c r="GM307" s="51">
        <v>0</v>
      </c>
      <c r="GN307" s="51">
        <v>0</v>
      </c>
      <c r="GO307" s="51">
        <v>0</v>
      </c>
      <c r="GP307" s="51">
        <v>0</v>
      </c>
      <c r="GQ307" s="51">
        <v>0</v>
      </c>
      <c r="GR307" s="51">
        <v>0</v>
      </c>
      <c r="GS307" s="51">
        <v>0</v>
      </c>
      <c r="GT307" s="51">
        <v>0</v>
      </c>
      <c r="GU307" s="51">
        <v>0</v>
      </c>
      <c r="GV307" s="51">
        <v>0</v>
      </c>
      <c r="GW307" s="51">
        <v>0</v>
      </c>
      <c r="GX307" s="51">
        <v>0</v>
      </c>
      <c r="GY307" s="51">
        <v>0</v>
      </c>
      <c r="GZ307" s="51">
        <v>0</v>
      </c>
      <c r="HA307" s="51">
        <v>0</v>
      </c>
      <c r="HB307" s="25">
        <v>0</v>
      </c>
      <c r="HC307" s="75">
        <v>0</v>
      </c>
      <c r="HD307" s="75">
        <v>0</v>
      </c>
      <c r="HE307" s="75">
        <v>0</v>
      </c>
      <c r="HF307" s="75">
        <v>12712</v>
      </c>
      <c r="HG307" s="75">
        <v>3498</v>
      </c>
      <c r="HH307" s="75">
        <v>0</v>
      </c>
      <c r="HI307" s="75">
        <v>0</v>
      </c>
      <c r="HJ307" s="75">
        <v>0</v>
      </c>
      <c r="HK307" s="75">
        <v>0</v>
      </c>
      <c r="HL307" s="75">
        <v>0</v>
      </c>
      <c r="HM307" s="75">
        <v>0</v>
      </c>
      <c r="HN307" s="75">
        <v>0</v>
      </c>
      <c r="HO307" s="75">
        <v>0</v>
      </c>
      <c r="HP307" s="75">
        <v>0</v>
      </c>
      <c r="HQ307" s="75">
        <v>0</v>
      </c>
      <c r="HR307" s="75">
        <v>7459</v>
      </c>
      <c r="HS307" s="51">
        <f t="shared" ref="HS307" si="4887">+DR307+FS307</f>
        <v>0</v>
      </c>
      <c r="HT307" s="51">
        <f t="shared" ref="HT307" si="4888">+DS307+FT307</f>
        <v>0</v>
      </c>
      <c r="HU307" s="51">
        <f t="shared" ref="HU307" si="4889">+DT307+FU307</f>
        <v>0</v>
      </c>
      <c r="HV307" s="51">
        <f t="shared" ref="HV307" si="4890">+DU307+FV307</f>
        <v>0</v>
      </c>
      <c r="HW307" s="51">
        <f t="shared" ref="HW307" si="4891">+DV307+FW307</f>
        <v>0</v>
      </c>
      <c r="HX307" s="51">
        <f t="shared" ref="HX307" si="4892">+DW307+FX307</f>
        <v>0</v>
      </c>
      <c r="HY307" s="51">
        <f t="shared" ref="HY307" si="4893">+DX307+FY307</f>
        <v>0</v>
      </c>
      <c r="HZ307" s="51">
        <f t="shared" ref="HZ307" si="4894">+DY307+FZ307</f>
        <v>0</v>
      </c>
      <c r="IA307" s="51">
        <f t="shared" ref="IA307" si="4895">+DZ307+GA307</f>
        <v>0</v>
      </c>
      <c r="IB307" s="51">
        <f t="shared" ref="IB307" si="4896">+EA307+GB307</f>
        <v>0</v>
      </c>
      <c r="IC307" s="51">
        <f t="shared" ref="IC307" si="4897">+EB307+GC307</f>
        <v>0</v>
      </c>
      <c r="ID307" s="51">
        <f t="shared" ref="ID307" si="4898">+EC307+GD307</f>
        <v>0</v>
      </c>
      <c r="IE307" s="51">
        <f t="shared" ref="IE307" si="4899">+ED307+GE307</f>
        <v>0</v>
      </c>
      <c r="IF307" s="51">
        <f t="shared" ref="IF307" si="4900">+EE307+GF307</f>
        <v>0</v>
      </c>
      <c r="IG307" s="51">
        <f t="shared" ref="IG307" si="4901">+EF307+GG307</f>
        <v>0</v>
      </c>
      <c r="IH307" s="51">
        <f t="shared" ref="IH307" si="4902">+EG307+GH307</f>
        <v>0</v>
      </c>
      <c r="II307" s="51">
        <f t="shared" ref="II307" si="4903">+EH307+GI307</f>
        <v>0</v>
      </c>
      <c r="IJ307" s="51">
        <f t="shared" ref="IJ307" si="4904">+EI307+GJ307</f>
        <v>0</v>
      </c>
      <c r="IK307" s="51">
        <f t="shared" ref="IK307" si="4905">+EJ307+GK307</f>
        <v>0</v>
      </c>
      <c r="IL307" s="51">
        <f t="shared" ref="IL307" si="4906">+EK307+GL307</f>
        <v>0</v>
      </c>
      <c r="IM307" s="51">
        <f t="shared" ref="IM307" si="4907">+EL307+GM307</f>
        <v>0</v>
      </c>
      <c r="IN307" s="51">
        <f t="shared" ref="IN307" si="4908">+EM307+GN307</f>
        <v>0</v>
      </c>
      <c r="IO307" s="51">
        <f t="shared" ref="IO307" si="4909">+EN307+GO307</f>
        <v>0</v>
      </c>
      <c r="IP307" s="51">
        <f t="shared" ref="IP307" si="4910">+EO307+GP307</f>
        <v>0</v>
      </c>
      <c r="IQ307" s="51">
        <f t="shared" ref="IQ307" si="4911">+EP307+GQ307</f>
        <v>0</v>
      </c>
      <c r="IR307" s="51">
        <f t="shared" ref="IR307" si="4912">+EQ307+GR307</f>
        <v>0</v>
      </c>
      <c r="IS307" s="51">
        <f t="shared" ref="IS307" si="4913">+ER307+GS307</f>
        <v>0</v>
      </c>
      <c r="IT307" s="51">
        <f t="shared" ref="IT307" si="4914">+ES307+GT307</f>
        <v>0</v>
      </c>
      <c r="IU307" s="51">
        <f t="shared" ref="IU307" si="4915">+ET307+GU307</f>
        <v>0</v>
      </c>
      <c r="IV307" s="51">
        <f t="shared" ref="IV307" si="4916">+EU307+GV307</f>
        <v>0</v>
      </c>
      <c r="IW307" s="51">
        <f t="shared" ref="IW307" si="4917">+EV307+GW307</f>
        <v>0</v>
      </c>
      <c r="IX307" s="25">
        <f t="shared" ref="IX307" si="4918">+EW307+GX307</f>
        <v>0</v>
      </c>
      <c r="IY307" s="25">
        <f t="shared" ref="IY307" si="4919">+EX307+GY307</f>
        <v>0</v>
      </c>
      <c r="IZ307" s="25">
        <f t="shared" ref="IZ307" si="4920">+EY307+GZ307</f>
        <v>0</v>
      </c>
      <c r="JA307" s="25">
        <f t="shared" ref="JA307" si="4921">+EZ307+HA307</f>
        <v>0</v>
      </c>
      <c r="JB307" s="25">
        <f t="shared" si="4410"/>
        <v>300050</v>
      </c>
      <c r="JC307" s="25">
        <f t="shared" si="4411"/>
        <v>300050</v>
      </c>
      <c r="JD307" s="25">
        <f t="shared" si="4243"/>
        <v>300050</v>
      </c>
      <c r="JE307" s="25">
        <f t="shared" si="4244"/>
        <v>300050</v>
      </c>
      <c r="JF307" s="25">
        <f t="shared" si="4448"/>
        <v>312762</v>
      </c>
      <c r="JG307" s="25">
        <f t="shared" si="4449"/>
        <v>303548</v>
      </c>
      <c r="JH307" s="25">
        <f t="shared" si="4440"/>
        <v>300050</v>
      </c>
      <c r="JI307" s="25">
        <f t="shared" si="4441"/>
        <v>300050</v>
      </c>
      <c r="JJ307" s="25">
        <f t="shared" si="4485"/>
        <v>300050</v>
      </c>
      <c r="JK307" s="25">
        <f t="shared" si="4486"/>
        <v>300050</v>
      </c>
      <c r="JL307" s="25">
        <f t="shared" si="4608"/>
        <v>300050</v>
      </c>
      <c r="JM307" s="25">
        <f t="shared" si="4609"/>
        <v>300050</v>
      </c>
      <c r="JN307" s="25">
        <f t="shared" si="4445"/>
        <v>317700</v>
      </c>
      <c r="JO307" s="25">
        <f t="shared" si="4446"/>
        <v>317700</v>
      </c>
      <c r="JP307" s="25">
        <f t="shared" si="4442"/>
        <v>317700</v>
      </c>
      <c r="JQ307" s="25">
        <f t="shared" si="4443"/>
        <v>317700</v>
      </c>
      <c r="JR307" s="25">
        <f t="shared" si="4444"/>
        <v>325159</v>
      </c>
      <c r="JS307" s="28">
        <f t="shared" si="3970"/>
        <v>319564.75</v>
      </c>
      <c r="JT307" s="30">
        <f t="shared" ref="JT307" si="4922">+HS307/$N307</f>
        <v>0</v>
      </c>
      <c r="JU307" s="30">
        <f t="shared" ref="JU307" si="4923">+HT307/$N307</f>
        <v>0</v>
      </c>
      <c r="JV307" s="30">
        <f t="shared" ref="JV307" si="4924">+HU307/$N307</f>
        <v>0</v>
      </c>
      <c r="JW307" s="30">
        <f t="shared" ref="JW307" si="4925">+HV307/$N307</f>
        <v>0</v>
      </c>
      <c r="JX307" s="30">
        <f t="shared" ref="JX307" si="4926">+HW307/$N307</f>
        <v>0</v>
      </c>
      <c r="JY307" s="30">
        <f t="shared" ref="JY307" si="4927">+HX307/$N307</f>
        <v>0</v>
      </c>
      <c r="JZ307" s="30">
        <f t="shared" ref="JZ307" si="4928">+HY307/$N307</f>
        <v>0</v>
      </c>
      <c r="KA307" s="30">
        <f t="shared" ref="KA307" si="4929">+HZ307/$N307</f>
        <v>0</v>
      </c>
      <c r="KB307" s="30">
        <f t="shared" ref="KB307" si="4930">+IA307/$N307</f>
        <v>0</v>
      </c>
      <c r="KC307" s="30">
        <f t="shared" ref="KC307" si="4931">+IB307/$N307</f>
        <v>0</v>
      </c>
      <c r="KD307" s="30">
        <f t="shared" ref="KD307" si="4932">+IC307/$N307</f>
        <v>0</v>
      </c>
      <c r="KE307" s="30">
        <f t="shared" ref="KE307" si="4933">+ID307/$N307</f>
        <v>0</v>
      </c>
      <c r="KF307" s="30">
        <f t="shared" ref="KF307" si="4934">+IE307/$N307</f>
        <v>0</v>
      </c>
      <c r="KG307" s="30">
        <f t="shared" ref="KG307" si="4935">+IF307/$N307</f>
        <v>0</v>
      </c>
      <c r="KH307" s="30">
        <f t="shared" ref="KH307" si="4936">+IG307/$N307</f>
        <v>0</v>
      </c>
      <c r="KI307" s="30">
        <f t="shared" ref="KI307" si="4937">+IH307/$N307</f>
        <v>0</v>
      </c>
      <c r="KJ307" s="30">
        <f t="shared" ref="KJ307" si="4938">+II307/$N307</f>
        <v>0</v>
      </c>
      <c r="KK307" s="30">
        <f t="shared" ref="KK307" si="4939">+IJ307/$N307</f>
        <v>0</v>
      </c>
      <c r="KL307" s="30">
        <f t="shared" ref="KL307" si="4940">+IK307/$N307</f>
        <v>0</v>
      </c>
      <c r="KM307" s="30">
        <f t="shared" ref="KM307" si="4941">+IL307/$N307</f>
        <v>0</v>
      </c>
      <c r="KN307" s="30">
        <f t="shared" ref="KN307" si="4942">+IM307/$N307</f>
        <v>0</v>
      </c>
      <c r="KO307" s="30">
        <f t="shared" ref="KO307" si="4943">+IN307/$N307</f>
        <v>0</v>
      </c>
      <c r="KP307" s="30">
        <f t="shared" ref="KP307" si="4944">+IO307/$N307</f>
        <v>0</v>
      </c>
      <c r="KQ307" s="30">
        <f t="shared" ref="KQ307" si="4945">+IP307/$N307</f>
        <v>0</v>
      </c>
      <c r="KR307" s="30">
        <f t="shared" ref="KR307" si="4946">+IQ307/$N307</f>
        <v>0</v>
      </c>
      <c r="KS307" s="30">
        <f t="shared" ref="KS307" si="4947">+IR307/$N307</f>
        <v>0</v>
      </c>
      <c r="KT307" s="30">
        <f t="shared" ref="KT307" si="4948">+IS307/$N307</f>
        <v>0</v>
      </c>
      <c r="KU307" s="30">
        <f t="shared" ref="KU307" si="4949">+IT307/$N307</f>
        <v>0</v>
      </c>
      <c r="KV307" s="30">
        <f t="shared" ref="KV307" si="4950">+IU307/$N307</f>
        <v>0</v>
      </c>
      <c r="KW307" s="30">
        <f t="shared" ref="KW307" si="4951">+IV307/$N307</f>
        <v>0</v>
      </c>
      <c r="KX307" s="30">
        <f t="shared" ref="KX307" si="4952">+IW307/$N307</f>
        <v>0</v>
      </c>
      <c r="KY307" s="30">
        <f t="shared" ref="KY307" si="4953">+IX307/$N307</f>
        <v>0</v>
      </c>
      <c r="KZ307" s="30">
        <f t="shared" ref="KZ307" si="4954">+IY307/$N307</f>
        <v>0</v>
      </c>
      <c r="LA307" s="30">
        <f t="shared" ref="LA307" si="4955">+IZ307/$N307</f>
        <v>0</v>
      </c>
      <c r="LB307" s="30">
        <f t="shared" ref="LB307" si="4956">+JA307/$N307</f>
        <v>0</v>
      </c>
      <c r="LC307" s="30">
        <f t="shared" ref="LC307:LS307" si="4957">+JB307/$N307</f>
        <v>85</v>
      </c>
      <c r="LD307" s="30">
        <f t="shared" si="4957"/>
        <v>85</v>
      </c>
      <c r="LE307" s="30">
        <f t="shared" si="4957"/>
        <v>85</v>
      </c>
      <c r="LF307" s="30">
        <f t="shared" si="4957"/>
        <v>85</v>
      </c>
      <c r="LG307" s="30">
        <f t="shared" si="4957"/>
        <v>88.601133144475924</v>
      </c>
      <c r="LH307" s="30">
        <f t="shared" si="4957"/>
        <v>85.990934844192637</v>
      </c>
      <c r="LI307" s="30">
        <f t="shared" si="4957"/>
        <v>85</v>
      </c>
      <c r="LJ307" s="30">
        <f t="shared" si="4957"/>
        <v>85</v>
      </c>
      <c r="LK307" s="30">
        <f t="shared" si="4957"/>
        <v>85</v>
      </c>
      <c r="LL307" s="30">
        <f t="shared" si="4957"/>
        <v>85</v>
      </c>
      <c r="LM307" s="30">
        <f t="shared" si="4957"/>
        <v>85</v>
      </c>
      <c r="LN307" s="30">
        <f t="shared" si="4957"/>
        <v>85</v>
      </c>
      <c r="LO307" s="30">
        <f t="shared" si="4957"/>
        <v>90</v>
      </c>
      <c r="LP307" s="30">
        <f t="shared" si="4957"/>
        <v>90</v>
      </c>
      <c r="LQ307" s="30">
        <f t="shared" si="4957"/>
        <v>90</v>
      </c>
      <c r="LR307" s="30">
        <f t="shared" si="4957"/>
        <v>90</v>
      </c>
      <c r="LS307" s="30">
        <f t="shared" si="4957"/>
        <v>92.113031161473089</v>
      </c>
      <c r="LT307" s="69">
        <f t="shared" si="3971"/>
        <v>90.528257790368272</v>
      </c>
      <c r="LU307" s="40">
        <f t="shared" si="3972"/>
        <v>90</v>
      </c>
      <c r="LV307" s="40">
        <f t="shared" si="3973"/>
        <v>2.1130311614730877</v>
      </c>
    </row>
    <row r="308" spans="1:334" x14ac:dyDescent="0.25">
      <c r="A308" s="21">
        <f t="shared" si="3974"/>
        <v>307</v>
      </c>
      <c r="B308" s="22" t="s">
        <v>150</v>
      </c>
      <c r="C308" s="21" t="s">
        <v>1418</v>
      </c>
      <c r="D308" s="22" t="s">
        <v>63</v>
      </c>
      <c r="E308" s="23" t="s">
        <v>993</v>
      </c>
      <c r="F308" s="21" t="s">
        <v>1231</v>
      </c>
      <c r="G308" s="23" t="s">
        <v>181</v>
      </c>
      <c r="H308" s="24" t="s">
        <v>1341</v>
      </c>
      <c r="I308" s="21" t="s">
        <v>197</v>
      </c>
      <c r="J308" s="94">
        <v>41319</v>
      </c>
      <c r="K308" s="94">
        <v>43002</v>
      </c>
      <c r="L308" s="21" t="s">
        <v>275</v>
      </c>
      <c r="M308" s="51">
        <v>16360</v>
      </c>
      <c r="N308" s="51">
        <v>23395</v>
      </c>
      <c r="O308" s="26">
        <v>0</v>
      </c>
      <c r="P308" s="52">
        <v>24838608</v>
      </c>
      <c r="Q308" s="52">
        <v>27396512</v>
      </c>
      <c r="R308" s="52">
        <v>25485761</v>
      </c>
      <c r="S308" s="52">
        <v>22823098</v>
      </c>
      <c r="T308" s="51">
        <v>28900242</v>
      </c>
      <c r="U308" s="51">
        <v>24240791</v>
      </c>
      <c r="V308" s="51">
        <v>58616325</v>
      </c>
      <c r="W308" s="51">
        <v>21722941</v>
      </c>
      <c r="X308" s="51">
        <v>27346996</v>
      </c>
      <c r="Y308" s="51">
        <v>24661000</v>
      </c>
      <c r="Z308" s="51">
        <v>19076089</v>
      </c>
      <c r="AA308" s="51">
        <v>20843418.010000002</v>
      </c>
      <c r="AB308" s="51">
        <v>23050385</v>
      </c>
      <c r="AC308" s="51">
        <v>30043061</v>
      </c>
      <c r="AD308" s="51">
        <v>26700000</v>
      </c>
      <c r="AE308" s="51">
        <v>30954679</v>
      </c>
      <c r="AF308" s="51">
        <v>33976000</v>
      </c>
      <c r="AG308" s="51">
        <v>26323541</v>
      </c>
      <c r="AH308" s="51">
        <v>60345841</v>
      </c>
      <c r="AI308" s="51">
        <v>26917907</v>
      </c>
      <c r="AJ308" s="51">
        <v>30186300</v>
      </c>
      <c r="AK308" s="51">
        <v>30744824</v>
      </c>
      <c r="AL308" s="51">
        <v>28941793</v>
      </c>
      <c r="AM308" s="51">
        <v>20087735</v>
      </c>
      <c r="AN308" s="51">
        <v>25863840</v>
      </c>
      <c r="AO308" s="51">
        <v>28920328</v>
      </c>
      <c r="AP308" s="51">
        <v>22398959</v>
      </c>
      <c r="AQ308" s="51">
        <v>24718234</v>
      </c>
      <c r="AR308" s="51">
        <v>29299120</v>
      </c>
      <c r="AS308" s="51">
        <v>21357497</v>
      </c>
      <c r="AT308" s="51">
        <v>44429624</v>
      </c>
      <c r="AU308" s="25">
        <v>37841643</v>
      </c>
      <c r="AV308" s="25">
        <v>19285447</v>
      </c>
      <c r="AW308" s="25">
        <v>26463823</v>
      </c>
      <c r="AX308" s="25">
        <v>19734106</v>
      </c>
      <c r="AY308" s="25">
        <v>18038886</v>
      </c>
      <c r="AZ308" s="25">
        <v>20924300</v>
      </c>
      <c r="BA308" s="25">
        <v>23287386</v>
      </c>
      <c r="BB308" s="25">
        <v>23819793</v>
      </c>
      <c r="BC308" s="25">
        <v>27990738</v>
      </c>
      <c r="BD308" s="75">
        <v>27038256</v>
      </c>
      <c r="BE308" s="75">
        <v>25193859</v>
      </c>
      <c r="BF308" s="75">
        <v>55821675</v>
      </c>
      <c r="BG308" s="75">
        <v>18405170</v>
      </c>
      <c r="BH308" s="75">
        <v>28751069</v>
      </c>
      <c r="BI308" s="75">
        <v>27659795</v>
      </c>
      <c r="BJ308" s="75">
        <v>17483355</v>
      </c>
      <c r="BK308" s="75">
        <v>16629246</v>
      </c>
      <c r="BL308" s="75">
        <v>23051079</v>
      </c>
      <c r="BM308" s="75">
        <v>25420074</v>
      </c>
      <c r="BN308" s="75">
        <v>24199849</v>
      </c>
      <c r="BO308" s="75">
        <v>32927959</v>
      </c>
      <c r="BP308" s="28">
        <f t="shared" si="3968"/>
        <v>26399740.25</v>
      </c>
      <c r="BQ308" s="29">
        <f t="shared" si="4802"/>
        <v>1518.2523227383863</v>
      </c>
      <c r="BR308" s="29">
        <f t="shared" si="4803"/>
        <v>1674.6034229828851</v>
      </c>
      <c r="BS308" s="29">
        <f t="shared" si="4804"/>
        <v>1557.8093520782395</v>
      </c>
      <c r="BT308" s="29">
        <f t="shared" si="4805"/>
        <v>1395.0548899755502</v>
      </c>
      <c r="BU308" s="29">
        <f t="shared" si="4806"/>
        <v>1766.5184596577017</v>
      </c>
      <c r="BV308" s="29">
        <f t="shared" si="4807"/>
        <v>1481.7109413202934</v>
      </c>
      <c r="BW308" s="29">
        <f t="shared" si="4808"/>
        <v>3582.9049511002445</v>
      </c>
      <c r="BX308" s="29">
        <f t="shared" si="4809"/>
        <v>1327.8081295843522</v>
      </c>
      <c r="BY308" s="29">
        <f t="shared" si="4810"/>
        <v>1671.5767726161369</v>
      </c>
      <c r="BZ308" s="29">
        <f t="shared" si="4811"/>
        <v>1507.39608801956</v>
      </c>
      <c r="CA308" s="29">
        <f t="shared" si="4812"/>
        <v>1166.0201100244499</v>
      </c>
      <c r="CB308" s="29">
        <f t="shared" si="4813"/>
        <v>1274.0475556234719</v>
      </c>
      <c r="CC308" s="29">
        <f t="shared" si="4814"/>
        <v>1408.9477383863082</v>
      </c>
      <c r="CD308" s="29">
        <f t="shared" si="4815"/>
        <v>1836.3729217603911</v>
      </c>
      <c r="CE308" s="29">
        <f t="shared" si="4816"/>
        <v>1632.0293398533008</v>
      </c>
      <c r="CF308" s="29">
        <f t="shared" si="4817"/>
        <v>1892.0952933985329</v>
      </c>
      <c r="CG308" s="29">
        <f t="shared" si="4818"/>
        <v>2076.7726161369192</v>
      </c>
      <c r="CH308" s="29">
        <f t="shared" si="4819"/>
        <v>1609.0183985330073</v>
      </c>
      <c r="CI308" s="29">
        <f t="shared" si="4820"/>
        <v>3688.6210880195599</v>
      </c>
      <c r="CJ308" s="29">
        <f t="shared" si="4821"/>
        <v>1645.3488386308068</v>
      </c>
      <c r="CK308" s="29">
        <f t="shared" si="4822"/>
        <v>1845.1283618581906</v>
      </c>
      <c r="CL308" s="29">
        <f t="shared" si="4823"/>
        <v>1879.2679706601466</v>
      </c>
      <c r="CM308" s="29">
        <f t="shared" si="4824"/>
        <v>1769.0582518337408</v>
      </c>
      <c r="CN308" s="29">
        <f t="shared" si="4825"/>
        <v>1227.8566625916872</v>
      </c>
      <c r="CO308" s="29">
        <f t="shared" si="4826"/>
        <v>1580.9193154034231</v>
      </c>
      <c r="CP308" s="29">
        <f t="shared" si="4827"/>
        <v>1767.7462102689487</v>
      </c>
      <c r="CQ308" s="29">
        <f t="shared" si="4828"/>
        <v>1369.129523227384</v>
      </c>
      <c r="CR308" s="29">
        <f t="shared" si="4724"/>
        <v>1510.8944987775062</v>
      </c>
      <c r="CS308" s="29">
        <f t="shared" si="4723"/>
        <v>1790.8997555012224</v>
      </c>
      <c r="CT308" s="29">
        <f t="shared" si="4723"/>
        <v>1305.4704767726162</v>
      </c>
      <c r="CU308" s="29">
        <f t="shared" si="4723"/>
        <v>2715.7471882640589</v>
      </c>
      <c r="CV308" s="29">
        <f t="shared" si="4723"/>
        <v>2313.0588630806847</v>
      </c>
      <c r="CW308" s="29">
        <f t="shared" si="4723"/>
        <v>1178.8170537897311</v>
      </c>
      <c r="CX308" s="29">
        <f t="shared" si="4484"/>
        <v>1617.5930929095355</v>
      </c>
      <c r="CY308" s="29">
        <f t="shared" si="4484"/>
        <v>1206.2411980440097</v>
      </c>
      <c r="CZ308" s="29">
        <f t="shared" si="4484"/>
        <v>1102.6213936430318</v>
      </c>
      <c r="DA308" s="29">
        <f t="shared" si="4484"/>
        <v>1278.9914425427874</v>
      </c>
      <c r="DB308" s="29">
        <f t="shared" si="4484"/>
        <v>1423.4343520782395</v>
      </c>
      <c r="DC308" s="29">
        <f t="shared" si="4484"/>
        <v>1455.9775672371638</v>
      </c>
      <c r="DD308" s="29">
        <f t="shared" si="4484"/>
        <v>1710.9253056234718</v>
      </c>
      <c r="DE308" s="29">
        <f t="shared" si="4829"/>
        <v>1652.7051344743277</v>
      </c>
      <c r="DF308" s="29">
        <f t="shared" si="4830"/>
        <v>1539.9669315403423</v>
      </c>
      <c r="DG308" s="29">
        <f t="shared" si="4831"/>
        <v>3412.08282396088</v>
      </c>
      <c r="DH308" s="29">
        <f t="shared" si="4832"/>
        <v>1125.0103911980441</v>
      </c>
      <c r="DI308" s="29">
        <f t="shared" si="4833"/>
        <v>1757.4003056234719</v>
      </c>
      <c r="DJ308" s="29">
        <f t="shared" si="4834"/>
        <v>1690.6965158924206</v>
      </c>
      <c r="DK308" s="29">
        <f t="shared" si="4834"/>
        <v>1068.6647310513447</v>
      </c>
      <c r="DL308" s="29">
        <f t="shared" si="4834"/>
        <v>1016.4575794621027</v>
      </c>
      <c r="DM308" s="29">
        <f t="shared" si="4834"/>
        <v>1408.9901589242054</v>
      </c>
      <c r="DN308" s="29">
        <f t="shared" si="4834"/>
        <v>1553.7942542787287</v>
      </c>
      <c r="DO308" s="29">
        <f t="shared" si="4834"/>
        <v>1479.2083740831297</v>
      </c>
      <c r="DP308" s="29">
        <f t="shared" si="4834"/>
        <v>2012.7114303178485</v>
      </c>
      <c r="DQ308" s="105">
        <f t="shared" si="4835"/>
        <v>1613.676054400978</v>
      </c>
      <c r="DR308" s="51">
        <v>2105550</v>
      </c>
      <c r="DS308" s="51">
        <v>2105550</v>
      </c>
      <c r="DT308" s="51">
        <v>2105550</v>
      </c>
      <c r="DU308" s="51">
        <v>2105550</v>
      </c>
      <c r="DV308" s="51">
        <v>2105550</v>
      </c>
      <c r="DW308" s="51">
        <v>2105550</v>
      </c>
      <c r="DX308" s="51">
        <v>2105550</v>
      </c>
      <c r="DY308" s="51">
        <v>2105550</v>
      </c>
      <c r="DZ308" s="51">
        <v>2105550</v>
      </c>
      <c r="EA308" s="51">
        <v>2105550</v>
      </c>
      <c r="EB308" s="51">
        <v>2105550</v>
      </c>
      <c r="EC308" s="51">
        <v>2105550</v>
      </c>
      <c r="ED308" s="51">
        <v>2105550</v>
      </c>
      <c r="EE308" s="51">
        <v>2105550</v>
      </c>
      <c r="EF308" s="51">
        <v>2105550</v>
      </c>
      <c r="EG308" s="51">
        <v>2105550</v>
      </c>
      <c r="EH308" s="51">
        <v>2105550</v>
      </c>
      <c r="EI308" s="51">
        <v>2105550</v>
      </c>
      <c r="EJ308" s="51">
        <v>2105550</v>
      </c>
      <c r="EK308" s="51">
        <v>2105550</v>
      </c>
      <c r="EL308" s="51">
        <v>2105550</v>
      </c>
      <c r="EM308" s="51">
        <v>2105550</v>
      </c>
      <c r="EN308" s="51">
        <v>2105550</v>
      </c>
      <c r="EO308" s="51">
        <v>2105550</v>
      </c>
      <c r="EP308" s="51">
        <v>2105550</v>
      </c>
      <c r="EQ308" s="51">
        <v>2105550</v>
      </c>
      <c r="ER308" s="51">
        <v>2105550</v>
      </c>
      <c r="ES308" s="25">
        <v>2105550</v>
      </c>
      <c r="ET308" s="25">
        <v>2105550</v>
      </c>
      <c r="EU308" s="25">
        <v>2105550</v>
      </c>
      <c r="EV308" s="25">
        <v>2105550</v>
      </c>
      <c r="EW308" s="25">
        <v>2105550</v>
      </c>
      <c r="EX308" s="25">
        <v>2105550</v>
      </c>
      <c r="EY308" s="33">
        <v>2105550</v>
      </c>
      <c r="EZ308" s="33">
        <v>2295050</v>
      </c>
      <c r="FA308" s="33">
        <v>2421384</v>
      </c>
      <c r="FB308" s="33">
        <v>2421384</v>
      </c>
      <c r="FC308" s="33">
        <v>2421384</v>
      </c>
      <c r="FD308" s="33">
        <v>2421384</v>
      </c>
      <c r="FE308" s="33">
        <v>2421384</v>
      </c>
      <c r="FF308" s="33">
        <v>2421384</v>
      </c>
      <c r="FG308" s="33">
        <v>2421384</v>
      </c>
      <c r="FH308" s="33">
        <v>2421384</v>
      </c>
      <c r="FI308" s="33">
        <v>2421384</v>
      </c>
      <c r="FJ308" s="33">
        <v>2421384</v>
      </c>
      <c r="FK308" s="33">
        <v>2421384</v>
      </c>
      <c r="FL308" s="33">
        <v>2421384</v>
      </c>
      <c r="FM308" s="33">
        <v>2421384</v>
      </c>
      <c r="FN308" s="33">
        <v>2421384</v>
      </c>
      <c r="FO308" s="33">
        <v>2421384</v>
      </c>
      <c r="FP308" s="33">
        <v>2421384</v>
      </c>
      <c r="FQ308" s="33">
        <v>2421384</v>
      </c>
      <c r="FR308" s="28">
        <f t="shared" si="3969"/>
        <v>2421384</v>
      </c>
      <c r="FS308" s="51">
        <v>0</v>
      </c>
      <c r="FT308" s="51">
        <v>0</v>
      </c>
      <c r="FU308" s="51">
        <v>0</v>
      </c>
      <c r="FV308" s="51">
        <v>0</v>
      </c>
      <c r="FW308" s="51">
        <v>0</v>
      </c>
      <c r="FX308" s="51">
        <v>0</v>
      </c>
      <c r="FY308" s="51">
        <v>0</v>
      </c>
      <c r="FZ308" s="51">
        <v>0</v>
      </c>
      <c r="GA308" s="51">
        <v>0</v>
      </c>
      <c r="GB308" s="51">
        <v>0</v>
      </c>
      <c r="GC308" s="51">
        <v>0</v>
      </c>
      <c r="GD308" s="51">
        <v>0</v>
      </c>
      <c r="GE308" s="51">
        <v>0</v>
      </c>
      <c r="GF308" s="51">
        <v>0</v>
      </c>
      <c r="GG308" s="51">
        <v>0</v>
      </c>
      <c r="GH308" s="51">
        <v>0</v>
      </c>
      <c r="GI308" s="51">
        <v>0</v>
      </c>
      <c r="GJ308" s="51">
        <v>0</v>
      </c>
      <c r="GK308" s="51">
        <v>0</v>
      </c>
      <c r="GL308" s="51">
        <v>0</v>
      </c>
      <c r="GM308" s="51">
        <v>0</v>
      </c>
      <c r="GN308" s="51">
        <v>0</v>
      </c>
      <c r="GO308" s="51">
        <v>0</v>
      </c>
      <c r="GP308" s="51">
        <v>0</v>
      </c>
      <c r="GQ308" s="25">
        <v>0</v>
      </c>
      <c r="GR308" s="25">
        <v>0</v>
      </c>
      <c r="GS308" s="25">
        <v>0</v>
      </c>
      <c r="GT308" s="25">
        <v>0</v>
      </c>
      <c r="GU308" s="25">
        <v>0</v>
      </c>
      <c r="GV308" s="25">
        <v>0</v>
      </c>
      <c r="GW308" s="25">
        <v>0</v>
      </c>
      <c r="GX308" s="25">
        <v>0</v>
      </c>
      <c r="GY308" s="25">
        <v>0</v>
      </c>
      <c r="GZ308" s="25">
        <v>0</v>
      </c>
      <c r="HA308" s="25">
        <v>0</v>
      </c>
      <c r="HB308" s="25">
        <v>0</v>
      </c>
      <c r="HC308" s="75">
        <v>0</v>
      </c>
      <c r="HD308" s="75">
        <v>0</v>
      </c>
      <c r="HE308" s="75">
        <v>0</v>
      </c>
      <c r="HF308" s="75">
        <v>0</v>
      </c>
      <c r="HG308" s="75">
        <v>0</v>
      </c>
      <c r="HH308" s="75">
        <v>0</v>
      </c>
      <c r="HI308" s="75">
        <v>0</v>
      </c>
      <c r="HJ308" s="75">
        <v>0</v>
      </c>
      <c r="HK308" s="75">
        <v>0</v>
      </c>
      <c r="HL308" s="75">
        <v>0</v>
      </c>
      <c r="HM308" s="75">
        <v>0</v>
      </c>
      <c r="HN308" s="75">
        <v>0</v>
      </c>
      <c r="HO308" s="75">
        <v>0</v>
      </c>
      <c r="HP308" s="75">
        <v>0</v>
      </c>
      <c r="HQ308" s="75">
        <v>0</v>
      </c>
      <c r="HR308" s="75">
        <v>0</v>
      </c>
      <c r="HS308" s="51">
        <f t="shared" si="3723"/>
        <v>2105550</v>
      </c>
      <c r="HT308" s="51">
        <f t="shared" si="3724"/>
        <v>2105550</v>
      </c>
      <c r="HU308" s="51">
        <f t="shared" si="3725"/>
        <v>2105550</v>
      </c>
      <c r="HV308" s="51">
        <f t="shared" si="3726"/>
        <v>2105550</v>
      </c>
      <c r="HW308" s="51">
        <f t="shared" si="3727"/>
        <v>2105550</v>
      </c>
      <c r="HX308" s="51">
        <f t="shared" si="3728"/>
        <v>2105550</v>
      </c>
      <c r="HY308" s="51">
        <f t="shared" si="3729"/>
        <v>2105550</v>
      </c>
      <c r="HZ308" s="51">
        <f t="shared" si="3730"/>
        <v>2105550</v>
      </c>
      <c r="IA308" s="51">
        <f t="shared" si="3731"/>
        <v>2105550</v>
      </c>
      <c r="IB308" s="51">
        <f t="shared" si="3732"/>
        <v>2105550</v>
      </c>
      <c r="IC308" s="51">
        <f t="shared" si="3733"/>
        <v>2105550</v>
      </c>
      <c r="ID308" s="51">
        <f t="shared" si="3734"/>
        <v>2105550</v>
      </c>
      <c r="IE308" s="51">
        <f t="shared" si="3735"/>
        <v>2105550</v>
      </c>
      <c r="IF308" s="51">
        <f t="shared" si="3736"/>
        <v>2105550</v>
      </c>
      <c r="IG308" s="51">
        <f t="shared" si="3737"/>
        <v>2105550</v>
      </c>
      <c r="IH308" s="51">
        <f t="shared" si="3738"/>
        <v>2105550</v>
      </c>
      <c r="II308" s="51">
        <f t="shared" si="3739"/>
        <v>2105550</v>
      </c>
      <c r="IJ308" s="51">
        <f t="shared" si="3740"/>
        <v>2105550</v>
      </c>
      <c r="IK308" s="51">
        <f t="shared" si="3741"/>
        <v>2105550</v>
      </c>
      <c r="IL308" s="51">
        <f t="shared" si="3742"/>
        <v>2105550</v>
      </c>
      <c r="IM308" s="51">
        <f t="shared" si="3743"/>
        <v>2105550</v>
      </c>
      <c r="IN308" s="51">
        <f t="shared" si="3744"/>
        <v>2105550</v>
      </c>
      <c r="IO308" s="51">
        <f t="shared" si="3745"/>
        <v>2105550</v>
      </c>
      <c r="IP308" s="51">
        <f t="shared" si="3746"/>
        <v>2105550</v>
      </c>
      <c r="IQ308" s="51">
        <f t="shared" si="4450"/>
        <v>2105550</v>
      </c>
      <c r="IR308" s="51">
        <f t="shared" si="4451"/>
        <v>2105550</v>
      </c>
      <c r="IS308" s="51">
        <f t="shared" si="4436"/>
        <v>2105550</v>
      </c>
      <c r="IT308" s="51">
        <f t="shared" si="4437"/>
        <v>2105550</v>
      </c>
      <c r="IU308" s="51">
        <f t="shared" si="3721"/>
        <v>2105550</v>
      </c>
      <c r="IV308" s="51">
        <f t="shared" si="3722"/>
        <v>2105550</v>
      </c>
      <c r="IW308" s="51">
        <f t="shared" ref="IW308:IW328" si="4958">+EV308+GW308</f>
        <v>2105550</v>
      </c>
      <c r="IX308" s="25">
        <f t="shared" si="4886"/>
        <v>2105550</v>
      </c>
      <c r="IY308" s="25">
        <f t="shared" si="4315"/>
        <v>2105550</v>
      </c>
      <c r="IZ308" s="25">
        <f t="shared" si="4316"/>
        <v>2105550</v>
      </c>
      <c r="JA308" s="25">
        <f t="shared" ref="JA308:JA328" si="4959">+EZ308+HA308</f>
        <v>2295050</v>
      </c>
      <c r="JB308" s="25">
        <f t="shared" si="4410"/>
        <v>2421384</v>
      </c>
      <c r="JC308" s="25">
        <f t="shared" si="4411"/>
        <v>2421384</v>
      </c>
      <c r="JD308" s="25">
        <f t="shared" si="4243"/>
        <v>2421384</v>
      </c>
      <c r="JE308" s="25">
        <f t="shared" si="4244"/>
        <v>2421384</v>
      </c>
      <c r="JF308" s="25">
        <f t="shared" si="4448"/>
        <v>2421384</v>
      </c>
      <c r="JG308" s="25">
        <f t="shared" si="4449"/>
        <v>2421384</v>
      </c>
      <c r="JH308" s="25">
        <f t="shared" si="4440"/>
        <v>2421384</v>
      </c>
      <c r="JI308" s="25">
        <f t="shared" si="4441"/>
        <v>2421384</v>
      </c>
      <c r="JJ308" s="25">
        <f t="shared" si="4485"/>
        <v>2421384</v>
      </c>
      <c r="JK308" s="25">
        <f t="shared" si="4486"/>
        <v>2421384</v>
      </c>
      <c r="JL308" s="25">
        <f t="shared" si="4608"/>
        <v>2421384</v>
      </c>
      <c r="JM308" s="25">
        <f t="shared" si="4609"/>
        <v>2421384</v>
      </c>
      <c r="JN308" s="25">
        <f t="shared" si="4445"/>
        <v>2421384</v>
      </c>
      <c r="JO308" s="25">
        <f t="shared" si="4446"/>
        <v>2421384</v>
      </c>
      <c r="JP308" s="25">
        <f t="shared" si="4442"/>
        <v>2421384</v>
      </c>
      <c r="JQ308" s="25">
        <f t="shared" si="4443"/>
        <v>2421384</v>
      </c>
      <c r="JR308" s="25">
        <f t="shared" si="4444"/>
        <v>2421384</v>
      </c>
      <c r="JS308" s="28">
        <f t="shared" si="3970"/>
        <v>2421384</v>
      </c>
      <c r="JT308" s="30">
        <f t="shared" si="4689"/>
        <v>90</v>
      </c>
      <c r="JU308" s="30">
        <f t="shared" si="4690"/>
        <v>90</v>
      </c>
      <c r="JV308" s="30">
        <f t="shared" si="4691"/>
        <v>90</v>
      </c>
      <c r="JW308" s="30">
        <f t="shared" si="4692"/>
        <v>90</v>
      </c>
      <c r="JX308" s="30">
        <f t="shared" si="4693"/>
        <v>90</v>
      </c>
      <c r="JY308" s="30">
        <f t="shared" si="4694"/>
        <v>90</v>
      </c>
      <c r="JZ308" s="30">
        <f t="shared" si="4695"/>
        <v>90</v>
      </c>
      <c r="KA308" s="30">
        <f t="shared" si="4696"/>
        <v>90</v>
      </c>
      <c r="KB308" s="30">
        <f t="shared" si="4697"/>
        <v>90</v>
      </c>
      <c r="KC308" s="30">
        <f t="shared" si="4698"/>
        <v>90</v>
      </c>
      <c r="KD308" s="30">
        <f t="shared" si="4699"/>
        <v>90</v>
      </c>
      <c r="KE308" s="30">
        <f t="shared" si="4700"/>
        <v>90</v>
      </c>
      <c r="KF308" s="30">
        <f t="shared" si="4701"/>
        <v>90</v>
      </c>
      <c r="KG308" s="30">
        <f t="shared" si="4702"/>
        <v>90</v>
      </c>
      <c r="KH308" s="30">
        <f t="shared" si="4703"/>
        <v>90</v>
      </c>
      <c r="KI308" s="30">
        <f t="shared" si="4704"/>
        <v>90</v>
      </c>
      <c r="KJ308" s="30">
        <f t="shared" si="4705"/>
        <v>90</v>
      </c>
      <c r="KK308" s="30">
        <f t="shared" si="4706"/>
        <v>90</v>
      </c>
      <c r="KL308" s="30">
        <f t="shared" si="4707"/>
        <v>90</v>
      </c>
      <c r="KM308" s="30">
        <f t="shared" si="4708"/>
        <v>90</v>
      </c>
      <c r="KN308" s="30">
        <f t="shared" si="4709"/>
        <v>90</v>
      </c>
      <c r="KO308" s="30">
        <f t="shared" si="4710"/>
        <v>90</v>
      </c>
      <c r="KP308" s="30">
        <f t="shared" si="4711"/>
        <v>90</v>
      </c>
      <c r="KQ308" s="30">
        <f t="shared" si="4712"/>
        <v>90</v>
      </c>
      <c r="KR308" s="30">
        <f t="shared" si="4713"/>
        <v>90</v>
      </c>
      <c r="KS308" s="30">
        <f t="shared" si="4714"/>
        <v>90</v>
      </c>
      <c r="KT308" s="30">
        <f t="shared" si="4715"/>
        <v>90</v>
      </c>
      <c r="KU308" s="30">
        <f t="shared" si="4716"/>
        <v>90</v>
      </c>
      <c r="KV308" s="30">
        <f t="shared" si="4717"/>
        <v>90</v>
      </c>
      <c r="KW308" s="30">
        <f t="shared" si="4718"/>
        <v>90</v>
      </c>
      <c r="KX308" s="30">
        <f t="shared" si="4719"/>
        <v>90</v>
      </c>
      <c r="KY308" s="30">
        <f t="shared" si="4720"/>
        <v>90</v>
      </c>
      <c r="KZ308" s="30">
        <f t="shared" si="4721"/>
        <v>90</v>
      </c>
      <c r="LA308" s="30">
        <f t="shared" si="4722"/>
        <v>90</v>
      </c>
      <c r="LB308" s="30">
        <f t="shared" si="4722"/>
        <v>98.100021372088051</v>
      </c>
      <c r="LC308" s="30">
        <f t="shared" si="4722"/>
        <v>103.50006411626416</v>
      </c>
      <c r="LD308" s="30">
        <f t="shared" si="4722"/>
        <v>103.50006411626416</v>
      </c>
      <c r="LE308" s="30">
        <f t="shared" si="4722"/>
        <v>103.50006411626416</v>
      </c>
      <c r="LF308" s="30">
        <f t="shared" si="4722"/>
        <v>103.50006411626416</v>
      </c>
      <c r="LG308" s="30">
        <f t="shared" si="4722"/>
        <v>103.50006411626416</v>
      </c>
      <c r="LH308" s="30">
        <f t="shared" si="4722"/>
        <v>103.50006411626416</v>
      </c>
      <c r="LI308" s="30">
        <f t="shared" si="4722"/>
        <v>103.50006411626416</v>
      </c>
      <c r="LJ308" s="30">
        <f t="shared" si="4722"/>
        <v>103.50006411626416</v>
      </c>
      <c r="LK308" s="30">
        <f t="shared" si="4836"/>
        <v>103.50006411626416</v>
      </c>
      <c r="LL308" s="30">
        <f t="shared" si="4836"/>
        <v>103.50006411626416</v>
      </c>
      <c r="LM308" s="30">
        <f t="shared" si="4836"/>
        <v>103.50006411626416</v>
      </c>
      <c r="LN308" s="30">
        <f t="shared" si="4836"/>
        <v>103.50006411626416</v>
      </c>
      <c r="LO308" s="30">
        <f t="shared" si="4836"/>
        <v>103.50006411626416</v>
      </c>
      <c r="LP308" s="30">
        <f t="shared" si="4836"/>
        <v>103.50006411626416</v>
      </c>
      <c r="LQ308" s="30">
        <f t="shared" si="4836"/>
        <v>103.50006411626416</v>
      </c>
      <c r="LR308" s="30">
        <f t="shared" si="4836"/>
        <v>103.50006411626416</v>
      </c>
      <c r="LS308" s="30">
        <f t="shared" si="4836"/>
        <v>103.50006411626416</v>
      </c>
      <c r="LT308" s="69">
        <f t="shared" si="3971"/>
        <v>103.50006411626416</v>
      </c>
      <c r="LU308" s="40">
        <f t="shared" si="3972"/>
        <v>103.50006411626416</v>
      </c>
      <c r="LV308" s="40">
        <f t="shared" si="3973"/>
        <v>0</v>
      </c>
    </row>
    <row r="309" spans="1:334" x14ac:dyDescent="0.25">
      <c r="A309" s="21">
        <f t="shared" si="3974"/>
        <v>308</v>
      </c>
      <c r="B309" s="22" t="s">
        <v>150</v>
      </c>
      <c r="C309" s="21" t="s">
        <v>702</v>
      </c>
      <c r="D309" s="22" t="s">
        <v>7</v>
      </c>
      <c r="E309" s="23" t="s">
        <v>994</v>
      </c>
      <c r="F309" s="21" t="s">
        <v>1232</v>
      </c>
      <c r="G309" s="23" t="s">
        <v>182</v>
      </c>
      <c r="H309" s="24" t="s">
        <v>281</v>
      </c>
      <c r="I309" s="21" t="s">
        <v>196</v>
      </c>
      <c r="J309" s="94">
        <v>41297</v>
      </c>
      <c r="K309" s="94">
        <v>43030</v>
      </c>
      <c r="L309" s="21" t="s">
        <v>275</v>
      </c>
      <c r="M309" s="51">
        <v>1847</v>
      </c>
      <c r="N309" s="51">
        <v>3084</v>
      </c>
      <c r="O309" s="26">
        <v>0.09</v>
      </c>
      <c r="P309" s="52">
        <v>932600</v>
      </c>
      <c r="Q309" s="52">
        <v>916690</v>
      </c>
      <c r="R309" s="52">
        <v>845670</v>
      </c>
      <c r="S309" s="52">
        <v>1130865</v>
      </c>
      <c r="T309" s="51">
        <v>2795381</v>
      </c>
      <c r="U309" s="51">
        <v>1225350</v>
      </c>
      <c r="V309" s="51">
        <v>1425353</v>
      </c>
      <c r="W309" s="51">
        <v>776436</v>
      </c>
      <c r="X309" s="51">
        <v>1283634</v>
      </c>
      <c r="Y309" s="51">
        <v>1203840</v>
      </c>
      <c r="Z309" s="51">
        <v>1232681</v>
      </c>
      <c r="AA309" s="51">
        <v>1588799</v>
      </c>
      <c r="AB309" s="51">
        <v>966898</v>
      </c>
      <c r="AC309" s="51">
        <v>1164093</v>
      </c>
      <c r="AD309" s="51">
        <v>1500043</v>
      </c>
      <c r="AE309" s="51">
        <v>2436318.39</v>
      </c>
      <c r="AF309" s="51">
        <v>1742699.15</v>
      </c>
      <c r="AG309" s="51">
        <v>908056</v>
      </c>
      <c r="AH309" s="51">
        <v>1522144</v>
      </c>
      <c r="AI309" s="51">
        <v>1287097.6100000001</v>
      </c>
      <c r="AJ309" s="51">
        <v>1361161</v>
      </c>
      <c r="AK309" s="51">
        <v>2021917</v>
      </c>
      <c r="AL309" s="51">
        <v>985810</v>
      </c>
      <c r="AM309" s="51">
        <v>716712.74</v>
      </c>
      <c r="AN309" s="51">
        <v>939804</v>
      </c>
      <c r="AO309" s="51">
        <v>1020553.92</v>
      </c>
      <c r="AP309" s="51">
        <v>2260870.04</v>
      </c>
      <c r="AQ309" s="51">
        <v>1690098.86</v>
      </c>
      <c r="AR309" s="51">
        <v>1693555</v>
      </c>
      <c r="AS309" s="51">
        <v>1162555</v>
      </c>
      <c r="AT309" s="51">
        <v>1352500</v>
      </c>
      <c r="AU309" s="25">
        <v>2531615.5285820295</v>
      </c>
      <c r="AV309" s="25">
        <v>1067399</v>
      </c>
      <c r="AW309" s="25">
        <v>1757809.1</v>
      </c>
      <c r="AX309" s="25">
        <v>1567899.1478916002</v>
      </c>
      <c r="AY309" s="25">
        <v>1625969.4867024003</v>
      </c>
      <c r="AZ309" s="25">
        <v>1277529</v>
      </c>
      <c r="BA309" s="25">
        <v>957591</v>
      </c>
      <c r="BB309" s="25">
        <v>977586</v>
      </c>
      <c r="BC309" s="25">
        <v>1676979</v>
      </c>
      <c r="BD309" s="75">
        <v>1419539</v>
      </c>
      <c r="BE309" s="75">
        <v>702547</v>
      </c>
      <c r="BF309" s="75">
        <v>1401176</v>
      </c>
      <c r="BG309" s="75">
        <v>836870</v>
      </c>
      <c r="BH309" s="75">
        <v>1074125</v>
      </c>
      <c r="BI309" s="75">
        <v>1816443</v>
      </c>
      <c r="BJ309" s="75">
        <v>1226359</v>
      </c>
      <c r="BK309" s="75">
        <v>1018086.31</v>
      </c>
      <c r="BL309" s="75">
        <v>935797</v>
      </c>
      <c r="BM309" s="75">
        <v>935797</v>
      </c>
      <c r="BN309" s="75">
        <v>994456</v>
      </c>
      <c r="BO309" s="75">
        <v>1326962</v>
      </c>
      <c r="BP309" s="28">
        <f t="shared" si="3968"/>
        <v>1048253</v>
      </c>
      <c r="BQ309" s="29">
        <f t="shared" si="4802"/>
        <v>504.92690850027071</v>
      </c>
      <c r="BR309" s="29">
        <f t="shared" si="4803"/>
        <v>496.31293990254466</v>
      </c>
      <c r="BS309" s="29">
        <f t="shared" si="4804"/>
        <v>457.86139685977258</v>
      </c>
      <c r="BT309" s="29">
        <f t="shared" si="4805"/>
        <v>612.27125067677309</v>
      </c>
      <c r="BU309" s="29">
        <f t="shared" si="4806"/>
        <v>1513.4710341093664</v>
      </c>
      <c r="BV309" s="29">
        <f t="shared" si="4807"/>
        <v>663.42717920952896</v>
      </c>
      <c r="BW309" s="29">
        <f t="shared" si="4808"/>
        <v>771.7125067677315</v>
      </c>
      <c r="BX309" s="29">
        <f t="shared" si="4809"/>
        <v>420.37682728749326</v>
      </c>
      <c r="BY309" s="29">
        <f t="shared" si="4810"/>
        <v>694.9832160259881</v>
      </c>
      <c r="BZ309" s="29">
        <f t="shared" si="4811"/>
        <v>651.78126691932869</v>
      </c>
      <c r="CA309" s="29">
        <f t="shared" si="4812"/>
        <v>667.39631835408773</v>
      </c>
      <c r="CB309" s="29">
        <f t="shared" si="4813"/>
        <v>860.20519761775847</v>
      </c>
      <c r="CC309" s="29">
        <f t="shared" si="4814"/>
        <v>523.49648077964264</v>
      </c>
      <c r="CD309" s="29">
        <f t="shared" si="4815"/>
        <v>630.26150514347592</v>
      </c>
      <c r="CE309" s="29">
        <f t="shared" si="4816"/>
        <v>812.15105576610722</v>
      </c>
      <c r="CF309" s="29">
        <f t="shared" si="4817"/>
        <v>1319.0678884677857</v>
      </c>
      <c r="CG309" s="29">
        <f t="shared" si="4818"/>
        <v>943.52958852192739</v>
      </c>
      <c r="CH309" s="29">
        <f t="shared" si="4819"/>
        <v>491.63833243096911</v>
      </c>
      <c r="CI309" s="29">
        <f t="shared" si="4820"/>
        <v>824.11694639956681</v>
      </c>
      <c r="CJ309" s="29">
        <f t="shared" si="4821"/>
        <v>696.8584786139686</v>
      </c>
      <c r="CK309" s="29">
        <f t="shared" si="4822"/>
        <v>736.957769355712</v>
      </c>
      <c r="CL309" s="29">
        <f t="shared" si="4823"/>
        <v>1094.7033026529507</v>
      </c>
      <c r="CM309" s="29">
        <f t="shared" si="4824"/>
        <v>533.73578776394152</v>
      </c>
      <c r="CN309" s="29">
        <f t="shared" si="4825"/>
        <v>388.04154845695723</v>
      </c>
      <c r="CO309" s="29">
        <f t="shared" si="4826"/>
        <v>508.82728749323229</v>
      </c>
      <c r="CP309" s="29">
        <f t="shared" si="4827"/>
        <v>552.54678938819711</v>
      </c>
      <c r="CQ309" s="29">
        <f t="shared" si="4828"/>
        <v>1224.0769030860856</v>
      </c>
      <c r="CR309" s="29">
        <f t="shared" si="4724"/>
        <v>915.05081754195999</v>
      </c>
      <c r="CS309" s="29">
        <f t="shared" si="4723"/>
        <v>916.92203573362212</v>
      </c>
      <c r="CT309" s="29">
        <f t="shared" si="4723"/>
        <v>629.42880346507854</v>
      </c>
      <c r="CU309" s="29">
        <f t="shared" si="4723"/>
        <v>732.26854358419052</v>
      </c>
      <c r="CV309" s="29">
        <f t="shared" si="4723"/>
        <v>1370.6635238668271</v>
      </c>
      <c r="CW309" s="29">
        <f t="shared" si="4723"/>
        <v>577.90958310774226</v>
      </c>
      <c r="CX309" s="29">
        <f t="shared" si="4484"/>
        <v>951.71039523551713</v>
      </c>
      <c r="CY309" s="29">
        <f t="shared" si="4484"/>
        <v>848.88963069388205</v>
      </c>
      <c r="CZ309" s="29">
        <f t="shared" si="4484"/>
        <v>880.32998738624815</v>
      </c>
      <c r="DA309" s="29">
        <f t="shared" si="4484"/>
        <v>691.6778559826746</v>
      </c>
      <c r="DB309" s="29">
        <f t="shared" si="4484"/>
        <v>518.4574986464537</v>
      </c>
      <c r="DC309" s="29">
        <f t="shared" si="4484"/>
        <v>529.28316188413646</v>
      </c>
      <c r="DD309" s="29">
        <f t="shared" si="4484"/>
        <v>907.94748240389822</v>
      </c>
      <c r="DE309" s="29">
        <f t="shared" si="4829"/>
        <v>768.56469951272334</v>
      </c>
      <c r="DF309" s="29">
        <f t="shared" si="4830"/>
        <v>380.37195452084461</v>
      </c>
      <c r="DG309" s="29">
        <f t="shared" si="4831"/>
        <v>758.62263129399025</v>
      </c>
      <c r="DH309" s="29">
        <f t="shared" si="4832"/>
        <v>453.09691391445585</v>
      </c>
      <c r="DI309" s="29">
        <f t="shared" si="4833"/>
        <v>581.5511640498105</v>
      </c>
      <c r="DJ309" s="29">
        <f t="shared" si="4834"/>
        <v>983.45587439090411</v>
      </c>
      <c r="DK309" s="29">
        <f t="shared" si="4834"/>
        <v>663.97347049269081</v>
      </c>
      <c r="DL309" s="29">
        <f t="shared" si="4834"/>
        <v>551.21077964266385</v>
      </c>
      <c r="DM309" s="29">
        <f t="shared" si="4834"/>
        <v>506.65782349756364</v>
      </c>
      <c r="DN309" s="29">
        <f t="shared" si="4834"/>
        <v>506.65782349756364</v>
      </c>
      <c r="DO309" s="29">
        <f t="shared" si="4834"/>
        <v>538.41689225771518</v>
      </c>
      <c r="DP309" s="29">
        <f t="shared" si="4834"/>
        <v>718.44179750947478</v>
      </c>
      <c r="DQ309" s="105">
        <f t="shared" si="4835"/>
        <v>567.54358419057928</v>
      </c>
      <c r="DR309" s="51">
        <v>246720</v>
      </c>
      <c r="DS309" s="51">
        <v>246720</v>
      </c>
      <c r="DT309" s="51">
        <v>246720</v>
      </c>
      <c r="DU309" s="51">
        <v>246720</v>
      </c>
      <c r="DV309" s="51">
        <v>246720</v>
      </c>
      <c r="DW309" s="51">
        <v>246720</v>
      </c>
      <c r="DX309" s="51">
        <v>246720</v>
      </c>
      <c r="DY309" s="51">
        <v>246720</v>
      </c>
      <c r="DZ309" s="51">
        <v>250832</v>
      </c>
      <c r="EA309" s="51">
        <v>262140</v>
      </c>
      <c r="EB309" s="51">
        <v>262140</v>
      </c>
      <c r="EC309" s="51">
        <v>262140</v>
      </c>
      <c r="ED309" s="51">
        <v>262140</v>
      </c>
      <c r="EE309" s="51">
        <v>262140</v>
      </c>
      <c r="EF309" s="51">
        <v>262140</v>
      </c>
      <c r="EG309" s="51">
        <v>262140</v>
      </c>
      <c r="EH309" s="51">
        <v>262140</v>
      </c>
      <c r="EI309" s="51">
        <v>262140</v>
      </c>
      <c r="EJ309" s="51">
        <v>262140</v>
      </c>
      <c r="EK309" s="51">
        <v>274476</v>
      </c>
      <c r="EL309" s="51">
        <v>308400</v>
      </c>
      <c r="EM309" s="51">
        <v>308400</v>
      </c>
      <c r="EN309" s="51">
        <v>308400</v>
      </c>
      <c r="EO309" s="51">
        <v>308400</v>
      </c>
      <c r="EP309" s="51">
        <v>308400</v>
      </c>
      <c r="EQ309" s="51">
        <v>308400</v>
      </c>
      <c r="ER309" s="51">
        <v>308400</v>
      </c>
      <c r="ES309" s="25">
        <v>308400</v>
      </c>
      <c r="ET309" s="25">
        <v>308400</v>
      </c>
      <c r="EU309" s="25">
        <v>308400</v>
      </c>
      <c r="EV309" s="25">
        <v>313334</v>
      </c>
      <c r="EW309" s="25">
        <v>326904</v>
      </c>
      <c r="EX309" s="25">
        <v>326904</v>
      </c>
      <c r="EY309" s="25">
        <v>326904</v>
      </c>
      <c r="EZ309" s="25">
        <v>326904</v>
      </c>
      <c r="FA309" s="25">
        <v>326904</v>
      </c>
      <c r="FB309" s="25">
        <v>326904</v>
      </c>
      <c r="FC309" s="25">
        <v>326904</v>
      </c>
      <c r="FD309" s="25">
        <v>326904</v>
      </c>
      <c r="FE309" s="25">
        <v>326904</v>
      </c>
      <c r="FF309" s="25">
        <v>326904</v>
      </c>
      <c r="FG309" s="25">
        <v>326904</v>
      </c>
      <c r="FH309" s="25">
        <v>332135</v>
      </c>
      <c r="FI309" s="25">
        <v>346518</v>
      </c>
      <c r="FJ309" s="25">
        <v>346518</v>
      </c>
      <c r="FK309" s="25">
        <v>346518</v>
      </c>
      <c r="FL309" s="25">
        <v>346518</v>
      </c>
      <c r="FM309" s="25">
        <v>346518</v>
      </c>
      <c r="FN309" s="25">
        <v>346518</v>
      </c>
      <c r="FO309" s="25">
        <v>346518</v>
      </c>
      <c r="FP309" s="25">
        <v>346518</v>
      </c>
      <c r="FQ309" s="75">
        <v>346518</v>
      </c>
      <c r="FR309" s="28">
        <f t="shared" si="3969"/>
        <v>346518</v>
      </c>
      <c r="FS309" s="51">
        <v>0</v>
      </c>
      <c r="FT309" s="51">
        <v>0</v>
      </c>
      <c r="FU309" s="51">
        <v>0</v>
      </c>
      <c r="FV309" s="51">
        <v>0</v>
      </c>
      <c r="FW309" s="51">
        <v>4864</v>
      </c>
      <c r="FX309" s="51">
        <v>0</v>
      </c>
      <c r="FY309" s="51">
        <v>0</v>
      </c>
      <c r="FZ309" s="51">
        <v>0</v>
      </c>
      <c r="GA309" s="51">
        <v>0</v>
      </c>
      <c r="GB309" s="51">
        <v>0</v>
      </c>
      <c r="GC309" s="51">
        <v>0</v>
      </c>
      <c r="GD309" s="51">
        <v>0</v>
      </c>
      <c r="GE309" s="51">
        <v>0</v>
      </c>
      <c r="GF309" s="51">
        <v>0</v>
      </c>
      <c r="GG309" s="51">
        <v>0</v>
      </c>
      <c r="GH309" s="51">
        <v>0</v>
      </c>
      <c r="GI309" s="51">
        <v>0</v>
      </c>
      <c r="GJ309" s="51">
        <v>0</v>
      </c>
      <c r="GK309" s="51">
        <v>0</v>
      </c>
      <c r="GL309" s="51">
        <v>0</v>
      </c>
      <c r="GM309" s="51">
        <v>0</v>
      </c>
      <c r="GN309" s="51">
        <v>0</v>
      </c>
      <c r="GO309" s="51">
        <v>0</v>
      </c>
      <c r="GP309" s="51">
        <v>0</v>
      </c>
      <c r="GQ309" s="25">
        <v>0</v>
      </c>
      <c r="GR309" s="25">
        <v>0</v>
      </c>
      <c r="GS309" s="25">
        <v>0</v>
      </c>
      <c r="GT309" s="25">
        <v>0</v>
      </c>
      <c r="GU309" s="25">
        <v>0</v>
      </c>
      <c r="GV309" s="25">
        <v>0</v>
      </c>
      <c r="GW309" s="25">
        <v>0</v>
      </c>
      <c r="GX309" s="25">
        <v>0</v>
      </c>
      <c r="GY309" s="25">
        <v>0</v>
      </c>
      <c r="GZ309" s="25">
        <v>0</v>
      </c>
      <c r="HA309" s="25">
        <v>0</v>
      </c>
      <c r="HB309" s="25">
        <v>0</v>
      </c>
      <c r="HC309" s="75">
        <v>0</v>
      </c>
      <c r="HD309" s="75">
        <v>0</v>
      </c>
      <c r="HE309" s="75">
        <v>0</v>
      </c>
      <c r="HF309" s="75">
        <v>0</v>
      </c>
      <c r="HG309" s="75">
        <v>0</v>
      </c>
      <c r="HH309" s="75">
        <v>0</v>
      </c>
      <c r="HI309" s="75">
        <v>0</v>
      </c>
      <c r="HJ309" s="75">
        <v>0</v>
      </c>
      <c r="HK309" s="75">
        <v>0</v>
      </c>
      <c r="HL309" s="75">
        <v>0</v>
      </c>
      <c r="HM309" s="75">
        <v>0</v>
      </c>
      <c r="HN309" s="75">
        <v>0</v>
      </c>
      <c r="HO309" s="75">
        <v>0</v>
      </c>
      <c r="HP309" s="75">
        <v>0</v>
      </c>
      <c r="HQ309" s="75">
        <v>0</v>
      </c>
      <c r="HR309" s="75">
        <v>0</v>
      </c>
      <c r="HS309" s="51">
        <f t="shared" si="3723"/>
        <v>246720</v>
      </c>
      <c r="HT309" s="51">
        <f t="shared" si="3724"/>
        <v>246720</v>
      </c>
      <c r="HU309" s="51">
        <f t="shared" si="3725"/>
        <v>246720</v>
      </c>
      <c r="HV309" s="51">
        <f t="shared" si="3726"/>
        <v>246720</v>
      </c>
      <c r="HW309" s="51">
        <f t="shared" si="3727"/>
        <v>251584</v>
      </c>
      <c r="HX309" s="51">
        <f t="shared" si="3728"/>
        <v>246720</v>
      </c>
      <c r="HY309" s="51">
        <f t="shared" si="3729"/>
        <v>246720</v>
      </c>
      <c r="HZ309" s="51">
        <f t="shared" si="3730"/>
        <v>246720</v>
      </c>
      <c r="IA309" s="51">
        <f t="shared" si="3731"/>
        <v>250832</v>
      </c>
      <c r="IB309" s="51">
        <f t="shared" si="3732"/>
        <v>262140</v>
      </c>
      <c r="IC309" s="51">
        <f t="shared" si="3733"/>
        <v>262140</v>
      </c>
      <c r="ID309" s="51">
        <f t="shared" si="3734"/>
        <v>262140</v>
      </c>
      <c r="IE309" s="51">
        <f t="shared" si="3735"/>
        <v>262140</v>
      </c>
      <c r="IF309" s="51">
        <f t="shared" si="3736"/>
        <v>262140</v>
      </c>
      <c r="IG309" s="51">
        <f t="shared" si="3737"/>
        <v>262140</v>
      </c>
      <c r="IH309" s="51">
        <f t="shared" si="3738"/>
        <v>262140</v>
      </c>
      <c r="II309" s="51">
        <f t="shared" si="3739"/>
        <v>262140</v>
      </c>
      <c r="IJ309" s="51">
        <f t="shared" si="3740"/>
        <v>262140</v>
      </c>
      <c r="IK309" s="51">
        <f t="shared" si="3741"/>
        <v>262140</v>
      </c>
      <c r="IL309" s="51">
        <f t="shared" si="3742"/>
        <v>274476</v>
      </c>
      <c r="IM309" s="51">
        <f t="shared" si="3743"/>
        <v>308400</v>
      </c>
      <c r="IN309" s="51">
        <f t="shared" si="3744"/>
        <v>308400</v>
      </c>
      <c r="IO309" s="51">
        <f t="shared" si="3745"/>
        <v>308400</v>
      </c>
      <c r="IP309" s="51">
        <f t="shared" si="3746"/>
        <v>308400</v>
      </c>
      <c r="IQ309" s="51">
        <f t="shared" si="4450"/>
        <v>308400</v>
      </c>
      <c r="IR309" s="51">
        <f t="shared" si="4451"/>
        <v>308400</v>
      </c>
      <c r="IS309" s="51">
        <f t="shared" si="4436"/>
        <v>308400</v>
      </c>
      <c r="IT309" s="51">
        <f t="shared" si="4437"/>
        <v>308400</v>
      </c>
      <c r="IU309" s="51">
        <f t="shared" si="3721"/>
        <v>308400</v>
      </c>
      <c r="IV309" s="51">
        <f t="shared" si="3722"/>
        <v>308400</v>
      </c>
      <c r="IW309" s="51">
        <f t="shared" si="4958"/>
        <v>313334</v>
      </c>
      <c r="IX309" s="25">
        <f t="shared" si="4886"/>
        <v>326904</v>
      </c>
      <c r="IY309" s="25">
        <f t="shared" si="4315"/>
        <v>326904</v>
      </c>
      <c r="IZ309" s="25">
        <f t="shared" si="4316"/>
        <v>326904</v>
      </c>
      <c r="JA309" s="25">
        <f t="shared" si="4959"/>
        <v>326904</v>
      </c>
      <c r="JB309" s="25">
        <f t="shared" si="4410"/>
        <v>326904</v>
      </c>
      <c r="JC309" s="25">
        <f t="shared" si="4411"/>
        <v>326904</v>
      </c>
      <c r="JD309" s="25">
        <f t="shared" si="4243"/>
        <v>326904</v>
      </c>
      <c r="JE309" s="25">
        <f t="shared" si="4244"/>
        <v>326904</v>
      </c>
      <c r="JF309" s="25">
        <f t="shared" si="4448"/>
        <v>326904</v>
      </c>
      <c r="JG309" s="25">
        <f t="shared" si="4449"/>
        <v>326904</v>
      </c>
      <c r="JH309" s="25">
        <f t="shared" si="4440"/>
        <v>326904</v>
      </c>
      <c r="JI309" s="25">
        <f t="shared" si="4441"/>
        <v>332135</v>
      </c>
      <c r="JJ309" s="25">
        <f t="shared" si="4485"/>
        <v>346518</v>
      </c>
      <c r="JK309" s="25">
        <f t="shared" si="4486"/>
        <v>346518</v>
      </c>
      <c r="JL309" s="25">
        <f t="shared" si="4608"/>
        <v>346518</v>
      </c>
      <c r="JM309" s="25">
        <f t="shared" si="4609"/>
        <v>346518</v>
      </c>
      <c r="JN309" s="25">
        <f t="shared" si="4445"/>
        <v>346518</v>
      </c>
      <c r="JO309" s="25">
        <f t="shared" si="4446"/>
        <v>346518</v>
      </c>
      <c r="JP309" s="25">
        <f t="shared" si="4442"/>
        <v>346518</v>
      </c>
      <c r="JQ309" s="25">
        <f t="shared" si="4443"/>
        <v>346518</v>
      </c>
      <c r="JR309" s="25">
        <f t="shared" si="4444"/>
        <v>346518</v>
      </c>
      <c r="JS309" s="28">
        <f t="shared" si="3970"/>
        <v>346518</v>
      </c>
      <c r="JT309" s="30">
        <f t="shared" si="4689"/>
        <v>80</v>
      </c>
      <c r="JU309" s="30">
        <f t="shared" si="4690"/>
        <v>80</v>
      </c>
      <c r="JV309" s="30">
        <f t="shared" si="4691"/>
        <v>80</v>
      </c>
      <c r="JW309" s="30">
        <f t="shared" si="4692"/>
        <v>80</v>
      </c>
      <c r="JX309" s="30">
        <f t="shared" si="4693"/>
        <v>81.577172503242537</v>
      </c>
      <c r="JY309" s="30">
        <f t="shared" si="4694"/>
        <v>80</v>
      </c>
      <c r="JZ309" s="30">
        <f t="shared" si="4695"/>
        <v>80</v>
      </c>
      <c r="KA309" s="30">
        <f t="shared" si="4696"/>
        <v>80</v>
      </c>
      <c r="KB309" s="30">
        <f t="shared" si="4697"/>
        <v>81.333333333333329</v>
      </c>
      <c r="KC309" s="30">
        <f t="shared" si="4698"/>
        <v>85</v>
      </c>
      <c r="KD309" s="30">
        <f t="shared" si="4699"/>
        <v>85</v>
      </c>
      <c r="KE309" s="30">
        <f t="shared" si="4700"/>
        <v>85</v>
      </c>
      <c r="KF309" s="30">
        <f t="shared" si="4701"/>
        <v>85</v>
      </c>
      <c r="KG309" s="30">
        <f t="shared" si="4702"/>
        <v>85</v>
      </c>
      <c r="KH309" s="30">
        <f t="shared" si="4703"/>
        <v>85</v>
      </c>
      <c r="KI309" s="30">
        <f t="shared" si="4704"/>
        <v>85</v>
      </c>
      <c r="KJ309" s="30">
        <f t="shared" si="4705"/>
        <v>85</v>
      </c>
      <c r="KK309" s="30">
        <f t="shared" si="4706"/>
        <v>85</v>
      </c>
      <c r="KL309" s="30">
        <f t="shared" si="4707"/>
        <v>85</v>
      </c>
      <c r="KM309" s="30">
        <f t="shared" si="4708"/>
        <v>89</v>
      </c>
      <c r="KN309" s="30">
        <f t="shared" si="4709"/>
        <v>100</v>
      </c>
      <c r="KO309" s="30">
        <f t="shared" si="4710"/>
        <v>100</v>
      </c>
      <c r="KP309" s="30">
        <f t="shared" si="4711"/>
        <v>100</v>
      </c>
      <c r="KQ309" s="30">
        <f t="shared" si="4712"/>
        <v>100</v>
      </c>
      <c r="KR309" s="30">
        <f t="shared" si="4713"/>
        <v>100</v>
      </c>
      <c r="KS309" s="30">
        <f t="shared" si="4714"/>
        <v>100</v>
      </c>
      <c r="KT309" s="30">
        <f t="shared" si="4715"/>
        <v>100</v>
      </c>
      <c r="KU309" s="30">
        <f t="shared" si="4716"/>
        <v>100</v>
      </c>
      <c r="KV309" s="30">
        <f t="shared" si="4717"/>
        <v>100</v>
      </c>
      <c r="KW309" s="30">
        <f t="shared" si="4718"/>
        <v>100</v>
      </c>
      <c r="KX309" s="30">
        <f t="shared" si="4719"/>
        <v>101.59987029831387</v>
      </c>
      <c r="KY309" s="30">
        <f t="shared" si="4720"/>
        <v>106</v>
      </c>
      <c r="KZ309" s="30">
        <f t="shared" si="4721"/>
        <v>106</v>
      </c>
      <c r="LA309" s="30">
        <f t="shared" si="4722"/>
        <v>106</v>
      </c>
      <c r="LB309" s="30">
        <f t="shared" si="4722"/>
        <v>106</v>
      </c>
      <c r="LC309" s="30">
        <f t="shared" si="4722"/>
        <v>106</v>
      </c>
      <c r="LD309" s="30">
        <f t="shared" si="4722"/>
        <v>106</v>
      </c>
      <c r="LE309" s="30">
        <f t="shared" si="4722"/>
        <v>106</v>
      </c>
      <c r="LF309" s="30">
        <f t="shared" si="4722"/>
        <v>106</v>
      </c>
      <c r="LG309" s="30">
        <f t="shared" si="4722"/>
        <v>106</v>
      </c>
      <c r="LH309" s="30">
        <f t="shared" si="4722"/>
        <v>106</v>
      </c>
      <c r="LI309" s="30">
        <f t="shared" si="4722"/>
        <v>106</v>
      </c>
      <c r="LJ309" s="30">
        <f t="shared" si="4722"/>
        <v>107.6961738002594</v>
      </c>
      <c r="LK309" s="30">
        <f t="shared" si="4836"/>
        <v>112.35992217898833</v>
      </c>
      <c r="LL309" s="30">
        <f t="shared" si="4836"/>
        <v>112.35992217898833</v>
      </c>
      <c r="LM309" s="30">
        <f t="shared" si="4836"/>
        <v>112.35992217898833</v>
      </c>
      <c r="LN309" s="30">
        <f t="shared" si="4836"/>
        <v>112.35992217898833</v>
      </c>
      <c r="LO309" s="30">
        <f t="shared" si="4836"/>
        <v>112.35992217898833</v>
      </c>
      <c r="LP309" s="30">
        <f t="shared" si="4836"/>
        <v>112.35992217898833</v>
      </c>
      <c r="LQ309" s="30">
        <f t="shared" si="4836"/>
        <v>112.35992217898833</v>
      </c>
      <c r="LR309" s="30">
        <f t="shared" si="4836"/>
        <v>112.35992217898833</v>
      </c>
      <c r="LS309" s="30">
        <f t="shared" si="4836"/>
        <v>112.35992217898833</v>
      </c>
      <c r="LT309" s="69">
        <f t="shared" si="3971"/>
        <v>112.35992217898833</v>
      </c>
      <c r="LU309" s="40">
        <f t="shared" si="3972"/>
        <v>112.35992217898833</v>
      </c>
      <c r="LV309" s="40">
        <f t="shared" si="3973"/>
        <v>0</v>
      </c>
    </row>
    <row r="310" spans="1:334" x14ac:dyDescent="0.25">
      <c r="A310" s="21">
        <f t="shared" si="3974"/>
        <v>309</v>
      </c>
      <c r="B310" s="22" t="s">
        <v>150</v>
      </c>
      <c r="C310" s="21" t="s">
        <v>1415</v>
      </c>
      <c r="D310" s="22" t="s">
        <v>288</v>
      </c>
      <c r="E310" s="23" t="s">
        <v>995</v>
      </c>
      <c r="F310" s="21" t="s">
        <v>1077</v>
      </c>
      <c r="G310" s="23" t="s">
        <v>288</v>
      </c>
      <c r="H310" s="24" t="s">
        <v>1343</v>
      </c>
      <c r="I310" s="21" t="s">
        <v>197</v>
      </c>
      <c r="J310" s="94">
        <v>41378</v>
      </c>
      <c r="K310" s="94">
        <v>44179</v>
      </c>
      <c r="L310" s="21" t="s">
        <v>275</v>
      </c>
      <c r="M310" s="51">
        <v>80207</v>
      </c>
      <c r="N310" s="51">
        <v>101021</v>
      </c>
      <c r="O310" s="26">
        <v>0.18</v>
      </c>
      <c r="P310" s="52"/>
      <c r="Q310" s="52"/>
      <c r="R310" s="52"/>
      <c r="S310" s="51"/>
      <c r="T310" s="51"/>
      <c r="U310" s="51"/>
      <c r="V310" s="51"/>
      <c r="W310" s="51"/>
      <c r="X310" s="51"/>
      <c r="Y310" s="51">
        <v>0</v>
      </c>
      <c r="Z310" s="51">
        <v>0</v>
      </c>
      <c r="AA310" s="51"/>
      <c r="AB310" s="51">
        <v>28398525</v>
      </c>
      <c r="AC310" s="51">
        <v>45007769</v>
      </c>
      <c r="AD310" s="51">
        <v>36907170.509999998</v>
      </c>
      <c r="AE310" s="51">
        <v>40261100.969999999</v>
      </c>
      <c r="AF310" s="51">
        <v>36760035.079999998</v>
      </c>
      <c r="AG310" s="51">
        <v>29550287.280000001</v>
      </c>
      <c r="AH310" s="51">
        <v>38934291.950000003</v>
      </c>
      <c r="AI310" s="51">
        <v>44280674</v>
      </c>
      <c r="AJ310" s="51">
        <v>42811017.82</v>
      </c>
      <c r="AK310" s="51">
        <v>37922689.159999996</v>
      </c>
      <c r="AL310" s="51">
        <v>45414469</v>
      </c>
      <c r="AM310" s="51">
        <v>31261359.309999999</v>
      </c>
      <c r="AN310" s="51">
        <v>40961265</v>
      </c>
      <c r="AO310" s="51">
        <v>44981410.240000002</v>
      </c>
      <c r="AP310" s="51">
        <v>47140435</v>
      </c>
      <c r="AQ310" s="51">
        <v>57850150</v>
      </c>
      <c r="AR310" s="51">
        <v>56118920</v>
      </c>
      <c r="AS310" s="51">
        <v>45000000</v>
      </c>
      <c r="AT310" s="51">
        <v>48597123</v>
      </c>
      <c r="AU310" s="25">
        <v>49298173</v>
      </c>
      <c r="AV310" s="25">
        <v>43698122</v>
      </c>
      <c r="AW310" s="25">
        <v>41098136</v>
      </c>
      <c r="AX310" s="25">
        <v>41423646.719999999</v>
      </c>
      <c r="AY310" s="25">
        <v>48762130</v>
      </c>
      <c r="AZ310" s="25">
        <v>41765341</v>
      </c>
      <c r="BA310" s="25">
        <v>41190823.606711455</v>
      </c>
      <c r="BB310" s="25">
        <v>41090712</v>
      </c>
      <c r="BC310" s="25">
        <v>42076175</v>
      </c>
      <c r="BD310" s="75">
        <v>41809976</v>
      </c>
      <c r="BE310" s="75">
        <v>39871204</v>
      </c>
      <c r="BF310" s="75">
        <v>52080000</v>
      </c>
      <c r="BG310" s="75">
        <v>44850000</v>
      </c>
      <c r="BH310" s="75">
        <v>50000000</v>
      </c>
      <c r="BI310" s="75">
        <v>55800000</v>
      </c>
      <c r="BJ310" s="75">
        <v>50000000</v>
      </c>
      <c r="BK310" s="75">
        <v>55800000</v>
      </c>
      <c r="BL310" s="75">
        <v>45000000</v>
      </c>
      <c r="BM310" s="75">
        <v>48000000</v>
      </c>
      <c r="BN310" s="75">
        <v>42000000</v>
      </c>
      <c r="BO310" s="75">
        <v>48066891</v>
      </c>
      <c r="BP310" s="28">
        <f t="shared" si="3968"/>
        <v>45766722.75</v>
      </c>
      <c r="BQ310" s="29">
        <f t="shared" si="4802"/>
        <v>0</v>
      </c>
      <c r="BR310" s="29">
        <f t="shared" si="4803"/>
        <v>0</v>
      </c>
      <c r="BS310" s="29">
        <f t="shared" si="4804"/>
        <v>0</v>
      </c>
      <c r="BT310" s="29">
        <f t="shared" si="4805"/>
        <v>0</v>
      </c>
      <c r="BU310" s="29">
        <f t="shared" si="4806"/>
        <v>0</v>
      </c>
      <c r="BV310" s="29">
        <f t="shared" si="4807"/>
        <v>0</v>
      </c>
      <c r="BW310" s="29">
        <f t="shared" si="4808"/>
        <v>0</v>
      </c>
      <c r="BX310" s="29">
        <f t="shared" si="4809"/>
        <v>0</v>
      </c>
      <c r="BY310" s="29">
        <f t="shared" si="4810"/>
        <v>0</v>
      </c>
      <c r="BZ310" s="29">
        <f t="shared" si="4811"/>
        <v>0</v>
      </c>
      <c r="CA310" s="29">
        <f t="shared" si="4812"/>
        <v>0</v>
      </c>
      <c r="CB310" s="29">
        <f t="shared" si="4813"/>
        <v>0</v>
      </c>
      <c r="CC310" s="29">
        <f t="shared" si="4814"/>
        <v>354.06541823032904</v>
      </c>
      <c r="CD310" s="29">
        <f t="shared" si="4815"/>
        <v>561.14514942586061</v>
      </c>
      <c r="CE310" s="29">
        <f t="shared" si="4816"/>
        <v>460.14899584824263</v>
      </c>
      <c r="CF310" s="29">
        <f t="shared" si="4817"/>
        <v>501.96492787412569</v>
      </c>
      <c r="CG310" s="29">
        <f t="shared" si="4818"/>
        <v>458.31454960290245</v>
      </c>
      <c r="CH310" s="29">
        <f t="shared" si="4819"/>
        <v>368.42529056067428</v>
      </c>
      <c r="CI310" s="29">
        <f t="shared" si="4820"/>
        <v>485.42261835001938</v>
      </c>
      <c r="CJ310" s="29">
        <f t="shared" si="4821"/>
        <v>552.07991821162739</v>
      </c>
      <c r="CK310" s="29">
        <f t="shared" si="4822"/>
        <v>533.75662747640479</v>
      </c>
      <c r="CL310" s="29">
        <f t="shared" si="4823"/>
        <v>472.81021806076774</v>
      </c>
      <c r="CM310" s="29">
        <f t="shared" si="4824"/>
        <v>566.21577917139405</v>
      </c>
      <c r="CN310" s="29">
        <f t="shared" si="4825"/>
        <v>389.75849127881605</v>
      </c>
      <c r="CO310" s="29">
        <f t="shared" si="4826"/>
        <v>510.69439076389841</v>
      </c>
      <c r="CP310" s="29">
        <f t="shared" si="4827"/>
        <v>560.81651526674727</v>
      </c>
      <c r="CQ310" s="29">
        <f t="shared" si="4828"/>
        <v>587.73467403094492</v>
      </c>
      <c r="CR310" s="29">
        <f t="shared" si="4724"/>
        <v>721.26061316343964</v>
      </c>
      <c r="CS310" s="29">
        <f t="shared" si="4723"/>
        <v>699.67608812198432</v>
      </c>
      <c r="CT310" s="29">
        <f t="shared" si="4723"/>
        <v>561.04828755594895</v>
      </c>
      <c r="CU310" s="29">
        <f t="shared" si="4723"/>
        <v>605.89628087324047</v>
      </c>
      <c r="CV310" s="29">
        <f t="shared" si="4723"/>
        <v>614.63678980637599</v>
      </c>
      <c r="CW310" s="29">
        <f t="shared" si="4723"/>
        <v>544.81681150024315</v>
      </c>
      <c r="CX310" s="29">
        <f t="shared" si="4484"/>
        <v>512.40086276758882</v>
      </c>
      <c r="CY310" s="29">
        <f t="shared" si="4484"/>
        <v>516.45924570174668</v>
      </c>
      <c r="CZ310" s="29">
        <f t="shared" si="4484"/>
        <v>607.95354520179035</v>
      </c>
      <c r="DA310" s="29">
        <f t="shared" si="4484"/>
        <v>520.71940104978364</v>
      </c>
      <c r="DB310" s="29">
        <f t="shared" si="4484"/>
        <v>513.55646772365822</v>
      </c>
      <c r="DC310" s="29">
        <f t="shared" si="4484"/>
        <v>512.3083022678818</v>
      </c>
      <c r="DD310" s="29">
        <f t="shared" si="4484"/>
        <v>524.59479845898738</v>
      </c>
      <c r="DE310" s="29">
        <f t="shared" si="4829"/>
        <v>521.2758986123406</v>
      </c>
      <c r="DF310" s="29">
        <f t="shared" si="4830"/>
        <v>497.10379393319784</v>
      </c>
      <c r="DG310" s="29">
        <f t="shared" si="4831"/>
        <v>649.3198847980849</v>
      </c>
      <c r="DH310" s="29">
        <f t="shared" si="4832"/>
        <v>559.17812659742913</v>
      </c>
      <c r="DI310" s="29">
        <f t="shared" si="4833"/>
        <v>623.38698617327668</v>
      </c>
      <c r="DJ310" s="29">
        <f t="shared" si="4834"/>
        <v>695.69987656937678</v>
      </c>
      <c r="DK310" s="29">
        <f t="shared" si="4834"/>
        <v>623.38698617327668</v>
      </c>
      <c r="DL310" s="29">
        <f t="shared" si="4834"/>
        <v>695.69987656937678</v>
      </c>
      <c r="DM310" s="29">
        <f t="shared" si="4834"/>
        <v>561.04828755594895</v>
      </c>
      <c r="DN310" s="29">
        <f t="shared" si="4834"/>
        <v>598.45150672634554</v>
      </c>
      <c r="DO310" s="29">
        <f t="shared" si="4834"/>
        <v>523.64506838555235</v>
      </c>
      <c r="DP310" s="29">
        <f t="shared" si="4834"/>
        <v>599.28548630418788</v>
      </c>
      <c r="DQ310" s="105">
        <f t="shared" si="4835"/>
        <v>570.60758724300877</v>
      </c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>
        <v>4293392.5</v>
      </c>
      <c r="EE310" s="51">
        <v>7576575</v>
      </c>
      <c r="EF310" s="51">
        <v>7576575</v>
      </c>
      <c r="EG310" s="51">
        <v>7576575</v>
      </c>
      <c r="EH310" s="51">
        <v>7576575</v>
      </c>
      <c r="EI310" s="51">
        <v>7576575</v>
      </c>
      <c r="EJ310" s="51">
        <v>7576575</v>
      </c>
      <c r="EK310" s="51">
        <v>7576575</v>
      </c>
      <c r="EL310" s="51">
        <v>7576575</v>
      </c>
      <c r="EM310" s="51">
        <v>7576575</v>
      </c>
      <c r="EN310" s="51">
        <v>7576575</v>
      </c>
      <c r="EO310" s="51">
        <v>7576575</v>
      </c>
      <c r="EP310" s="25">
        <v>7576575</v>
      </c>
      <c r="EQ310" s="25">
        <v>7576575</v>
      </c>
      <c r="ER310" s="25">
        <v>7576575</v>
      </c>
      <c r="ES310" s="25">
        <v>7576575</v>
      </c>
      <c r="ET310" s="25">
        <v>7576575</v>
      </c>
      <c r="EU310" s="25">
        <v>7576575</v>
      </c>
      <c r="EV310" s="25">
        <v>7576575</v>
      </c>
      <c r="EW310" s="25">
        <v>7576575</v>
      </c>
      <c r="EX310" s="25">
        <v>7576575</v>
      </c>
      <c r="EY310" s="25">
        <v>7576575</v>
      </c>
      <c r="EZ310" s="25">
        <v>7576575</v>
      </c>
      <c r="FA310" s="25">
        <v>7576575</v>
      </c>
      <c r="FB310" s="25">
        <v>7576575</v>
      </c>
      <c r="FC310" s="25">
        <v>7576575</v>
      </c>
      <c r="FD310" s="25">
        <v>7576575</v>
      </c>
      <c r="FE310" s="25">
        <v>7576575</v>
      </c>
      <c r="FF310" s="25">
        <v>7576575</v>
      </c>
      <c r="FG310" s="25">
        <v>7576575</v>
      </c>
      <c r="FH310" s="25">
        <v>7576575</v>
      </c>
      <c r="FI310" s="25">
        <v>7576575</v>
      </c>
      <c r="FJ310" s="25">
        <v>7576575</v>
      </c>
      <c r="FK310" s="25">
        <v>7576575</v>
      </c>
      <c r="FL310" s="25">
        <v>7576575</v>
      </c>
      <c r="FM310" s="25">
        <v>7576575</v>
      </c>
      <c r="FN310" s="25">
        <v>8220584</v>
      </c>
      <c r="FO310" s="25">
        <v>8713061</v>
      </c>
      <c r="FP310" s="25">
        <v>8713061</v>
      </c>
      <c r="FQ310" s="75">
        <v>8713061</v>
      </c>
      <c r="FR310" s="28">
        <f t="shared" si="3969"/>
        <v>8589941.75</v>
      </c>
      <c r="FS310" s="51">
        <v>0</v>
      </c>
      <c r="FT310" s="51">
        <v>0</v>
      </c>
      <c r="FU310" s="51">
        <v>0</v>
      </c>
      <c r="FV310" s="51">
        <v>0</v>
      </c>
      <c r="FW310" s="51">
        <v>0</v>
      </c>
      <c r="FX310" s="51">
        <v>0</v>
      </c>
      <c r="FY310" s="51">
        <v>0</v>
      </c>
      <c r="FZ310" s="51">
        <v>0</v>
      </c>
      <c r="GA310" s="51">
        <v>0</v>
      </c>
      <c r="GB310" s="51">
        <v>0</v>
      </c>
      <c r="GC310" s="51">
        <v>0</v>
      </c>
      <c r="GD310" s="51">
        <v>0</v>
      </c>
      <c r="GE310" s="51">
        <v>0</v>
      </c>
      <c r="GF310" s="51">
        <v>0</v>
      </c>
      <c r="GG310" s="51">
        <v>0</v>
      </c>
      <c r="GH310" s="51">
        <v>0</v>
      </c>
      <c r="GI310" s="51">
        <v>0</v>
      </c>
      <c r="GJ310" s="51">
        <v>0</v>
      </c>
      <c r="GK310" s="51">
        <v>0</v>
      </c>
      <c r="GL310" s="51">
        <v>0</v>
      </c>
      <c r="GM310" s="51">
        <v>0</v>
      </c>
      <c r="GN310" s="51">
        <v>0</v>
      </c>
      <c r="GO310" s="51">
        <v>0</v>
      </c>
      <c r="GP310" s="51">
        <v>0</v>
      </c>
      <c r="GQ310" s="25">
        <v>0</v>
      </c>
      <c r="GR310" s="25">
        <v>0</v>
      </c>
      <c r="GS310" s="25">
        <v>0</v>
      </c>
      <c r="GT310" s="25">
        <v>0</v>
      </c>
      <c r="GU310" s="25">
        <v>0</v>
      </c>
      <c r="GV310" s="25">
        <v>0</v>
      </c>
      <c r="GW310" s="25">
        <v>0</v>
      </c>
      <c r="GX310" s="25">
        <v>0</v>
      </c>
      <c r="GY310" s="25">
        <v>0</v>
      </c>
      <c r="GZ310" s="25">
        <v>0</v>
      </c>
      <c r="HA310" s="25">
        <v>0</v>
      </c>
      <c r="HB310" s="25">
        <v>0</v>
      </c>
      <c r="HC310" s="75">
        <v>0</v>
      </c>
      <c r="HD310" s="75">
        <v>0</v>
      </c>
      <c r="HE310" s="75">
        <v>0</v>
      </c>
      <c r="HF310" s="75">
        <v>0</v>
      </c>
      <c r="HG310" s="75">
        <v>0</v>
      </c>
      <c r="HH310" s="75">
        <v>0</v>
      </c>
      <c r="HI310" s="75">
        <v>0</v>
      </c>
      <c r="HJ310" s="75">
        <v>0</v>
      </c>
      <c r="HK310" s="75">
        <v>0</v>
      </c>
      <c r="HL310" s="75">
        <v>0</v>
      </c>
      <c r="HM310" s="75">
        <v>0</v>
      </c>
      <c r="HN310" s="75">
        <v>0</v>
      </c>
      <c r="HO310" s="75">
        <v>0</v>
      </c>
      <c r="HP310" s="75">
        <v>0</v>
      </c>
      <c r="HQ310" s="75">
        <v>0</v>
      </c>
      <c r="HR310" s="75">
        <v>0</v>
      </c>
      <c r="HS310" s="51">
        <f t="shared" si="3723"/>
        <v>0</v>
      </c>
      <c r="HT310" s="51">
        <f t="shared" si="3724"/>
        <v>0</v>
      </c>
      <c r="HU310" s="51">
        <f t="shared" si="3725"/>
        <v>0</v>
      </c>
      <c r="HV310" s="51">
        <f t="shared" si="3726"/>
        <v>0</v>
      </c>
      <c r="HW310" s="51">
        <f t="shared" si="3727"/>
        <v>0</v>
      </c>
      <c r="HX310" s="51">
        <f t="shared" si="3728"/>
        <v>0</v>
      </c>
      <c r="HY310" s="51">
        <f t="shared" si="3729"/>
        <v>0</v>
      </c>
      <c r="HZ310" s="51">
        <f t="shared" si="3730"/>
        <v>0</v>
      </c>
      <c r="IA310" s="51">
        <f t="shared" si="3731"/>
        <v>0</v>
      </c>
      <c r="IB310" s="51">
        <f t="shared" si="3732"/>
        <v>0</v>
      </c>
      <c r="IC310" s="51">
        <f t="shared" si="3733"/>
        <v>0</v>
      </c>
      <c r="ID310" s="51">
        <f t="shared" si="3734"/>
        <v>0</v>
      </c>
      <c r="IE310" s="51">
        <f t="shared" si="3735"/>
        <v>4293392.5</v>
      </c>
      <c r="IF310" s="51">
        <f t="shared" si="3736"/>
        <v>7576575</v>
      </c>
      <c r="IG310" s="51">
        <f t="shared" si="3737"/>
        <v>7576575</v>
      </c>
      <c r="IH310" s="51">
        <f t="shared" si="3738"/>
        <v>7576575</v>
      </c>
      <c r="II310" s="51">
        <f t="shared" si="3739"/>
        <v>7576575</v>
      </c>
      <c r="IJ310" s="51">
        <f t="shared" si="3740"/>
        <v>7576575</v>
      </c>
      <c r="IK310" s="51">
        <f t="shared" si="3741"/>
        <v>7576575</v>
      </c>
      <c r="IL310" s="51">
        <f t="shared" si="3742"/>
        <v>7576575</v>
      </c>
      <c r="IM310" s="51">
        <f t="shared" si="3743"/>
        <v>7576575</v>
      </c>
      <c r="IN310" s="51">
        <f t="shared" si="3744"/>
        <v>7576575</v>
      </c>
      <c r="IO310" s="51">
        <f t="shared" si="3745"/>
        <v>7576575</v>
      </c>
      <c r="IP310" s="51">
        <f t="shared" si="3746"/>
        <v>7576575</v>
      </c>
      <c r="IQ310" s="51">
        <f t="shared" si="4450"/>
        <v>7576575</v>
      </c>
      <c r="IR310" s="51">
        <f t="shared" si="4451"/>
        <v>7576575</v>
      </c>
      <c r="IS310" s="51">
        <f t="shared" si="4436"/>
        <v>7576575</v>
      </c>
      <c r="IT310" s="51">
        <f t="shared" si="4437"/>
        <v>7576575</v>
      </c>
      <c r="IU310" s="51">
        <f t="shared" si="3721"/>
        <v>7576575</v>
      </c>
      <c r="IV310" s="51">
        <f t="shared" si="3722"/>
        <v>7576575</v>
      </c>
      <c r="IW310" s="51">
        <f t="shared" si="4958"/>
        <v>7576575</v>
      </c>
      <c r="IX310" s="25">
        <f t="shared" si="4886"/>
        <v>7576575</v>
      </c>
      <c r="IY310" s="25">
        <f t="shared" si="4315"/>
        <v>7576575</v>
      </c>
      <c r="IZ310" s="25">
        <f t="shared" si="4316"/>
        <v>7576575</v>
      </c>
      <c r="JA310" s="25">
        <f t="shared" si="4959"/>
        <v>7576575</v>
      </c>
      <c r="JB310" s="25">
        <f t="shared" si="4410"/>
        <v>7576575</v>
      </c>
      <c r="JC310" s="25">
        <f t="shared" si="4411"/>
        <v>7576575</v>
      </c>
      <c r="JD310" s="25">
        <f t="shared" si="4243"/>
        <v>7576575</v>
      </c>
      <c r="JE310" s="25">
        <f t="shared" si="4244"/>
        <v>7576575</v>
      </c>
      <c r="JF310" s="25">
        <f t="shared" si="4448"/>
        <v>7576575</v>
      </c>
      <c r="JG310" s="25">
        <f t="shared" si="4449"/>
        <v>7576575</v>
      </c>
      <c r="JH310" s="25">
        <f t="shared" si="4440"/>
        <v>7576575</v>
      </c>
      <c r="JI310" s="25">
        <f t="shared" si="4441"/>
        <v>7576575</v>
      </c>
      <c r="JJ310" s="25">
        <f t="shared" si="4485"/>
        <v>7576575</v>
      </c>
      <c r="JK310" s="25">
        <f t="shared" si="4486"/>
        <v>7576575</v>
      </c>
      <c r="JL310" s="25">
        <f t="shared" si="4608"/>
        <v>7576575</v>
      </c>
      <c r="JM310" s="25">
        <f t="shared" si="4609"/>
        <v>7576575</v>
      </c>
      <c r="JN310" s="25">
        <f t="shared" si="4445"/>
        <v>7576575</v>
      </c>
      <c r="JO310" s="25">
        <f t="shared" si="4446"/>
        <v>8220584</v>
      </c>
      <c r="JP310" s="25">
        <f t="shared" si="4442"/>
        <v>8713061</v>
      </c>
      <c r="JQ310" s="25">
        <f t="shared" si="4443"/>
        <v>8713061</v>
      </c>
      <c r="JR310" s="25">
        <f t="shared" si="4444"/>
        <v>8713061</v>
      </c>
      <c r="JS310" s="28">
        <f t="shared" si="3970"/>
        <v>8589941.75</v>
      </c>
      <c r="JT310" s="30">
        <f t="shared" si="4689"/>
        <v>0</v>
      </c>
      <c r="JU310" s="30">
        <f t="shared" si="4690"/>
        <v>0</v>
      </c>
      <c r="JV310" s="30">
        <f t="shared" si="4691"/>
        <v>0</v>
      </c>
      <c r="JW310" s="30">
        <f t="shared" si="4692"/>
        <v>0</v>
      </c>
      <c r="JX310" s="30">
        <f t="shared" si="4693"/>
        <v>0</v>
      </c>
      <c r="JY310" s="30">
        <f t="shared" si="4694"/>
        <v>0</v>
      </c>
      <c r="JZ310" s="30">
        <f t="shared" si="4695"/>
        <v>0</v>
      </c>
      <c r="KA310" s="30">
        <f t="shared" si="4696"/>
        <v>0</v>
      </c>
      <c r="KB310" s="30">
        <f t="shared" si="4697"/>
        <v>0</v>
      </c>
      <c r="KC310" s="30">
        <f t="shared" si="4698"/>
        <v>0</v>
      </c>
      <c r="KD310" s="30">
        <f t="shared" si="4699"/>
        <v>0</v>
      </c>
      <c r="KE310" s="30">
        <f t="shared" si="4700"/>
        <v>0</v>
      </c>
      <c r="KF310" s="30">
        <f t="shared" si="4701"/>
        <v>42.5</v>
      </c>
      <c r="KG310" s="30">
        <f t="shared" si="4702"/>
        <v>75</v>
      </c>
      <c r="KH310" s="30">
        <f t="shared" si="4703"/>
        <v>75</v>
      </c>
      <c r="KI310" s="30">
        <f t="shared" si="4704"/>
        <v>75</v>
      </c>
      <c r="KJ310" s="30">
        <f t="shared" si="4705"/>
        <v>75</v>
      </c>
      <c r="KK310" s="30">
        <f t="shared" si="4706"/>
        <v>75</v>
      </c>
      <c r="KL310" s="30">
        <f t="shared" si="4707"/>
        <v>75</v>
      </c>
      <c r="KM310" s="30">
        <f t="shared" si="4708"/>
        <v>75</v>
      </c>
      <c r="KN310" s="30">
        <f t="shared" si="4709"/>
        <v>75</v>
      </c>
      <c r="KO310" s="30">
        <f t="shared" si="4710"/>
        <v>75</v>
      </c>
      <c r="KP310" s="30">
        <f t="shared" si="4711"/>
        <v>75</v>
      </c>
      <c r="KQ310" s="30">
        <f t="shared" si="4712"/>
        <v>75</v>
      </c>
      <c r="KR310" s="30">
        <f t="shared" si="4713"/>
        <v>75</v>
      </c>
      <c r="KS310" s="30">
        <f t="shared" si="4714"/>
        <v>75</v>
      </c>
      <c r="KT310" s="30">
        <f t="shared" si="4715"/>
        <v>75</v>
      </c>
      <c r="KU310" s="30">
        <f t="shared" si="4716"/>
        <v>75</v>
      </c>
      <c r="KV310" s="30">
        <f t="shared" si="4717"/>
        <v>75</v>
      </c>
      <c r="KW310" s="30">
        <f t="shared" si="4718"/>
        <v>75</v>
      </c>
      <c r="KX310" s="30">
        <f t="shared" si="4719"/>
        <v>75</v>
      </c>
      <c r="KY310" s="30">
        <f t="shared" si="4720"/>
        <v>75</v>
      </c>
      <c r="KZ310" s="30">
        <f t="shared" si="4721"/>
        <v>75</v>
      </c>
      <c r="LA310" s="30">
        <f t="shared" si="4722"/>
        <v>75</v>
      </c>
      <c r="LB310" s="30">
        <f t="shared" si="4722"/>
        <v>75</v>
      </c>
      <c r="LC310" s="30">
        <f t="shared" si="4722"/>
        <v>75</v>
      </c>
      <c r="LD310" s="30">
        <f t="shared" si="4722"/>
        <v>75</v>
      </c>
      <c r="LE310" s="30">
        <f t="shared" si="4722"/>
        <v>75</v>
      </c>
      <c r="LF310" s="30">
        <f t="shared" si="4722"/>
        <v>75</v>
      </c>
      <c r="LG310" s="30">
        <f t="shared" si="4722"/>
        <v>75</v>
      </c>
      <c r="LH310" s="30">
        <f t="shared" si="4722"/>
        <v>75</v>
      </c>
      <c r="LI310" s="30">
        <f t="shared" si="4722"/>
        <v>75</v>
      </c>
      <c r="LJ310" s="30">
        <f t="shared" si="4722"/>
        <v>75</v>
      </c>
      <c r="LK310" s="30">
        <f t="shared" si="4836"/>
        <v>75</v>
      </c>
      <c r="LL310" s="30">
        <f t="shared" si="4836"/>
        <v>75</v>
      </c>
      <c r="LM310" s="30">
        <f t="shared" si="4836"/>
        <v>75</v>
      </c>
      <c r="LN310" s="30">
        <f t="shared" si="4836"/>
        <v>75</v>
      </c>
      <c r="LO310" s="30">
        <f t="shared" si="4836"/>
        <v>75</v>
      </c>
      <c r="LP310" s="30">
        <f t="shared" si="4836"/>
        <v>81.37500123736649</v>
      </c>
      <c r="LQ310" s="30">
        <f t="shared" si="4836"/>
        <v>86.24999752526702</v>
      </c>
      <c r="LR310" s="30">
        <f t="shared" si="4836"/>
        <v>86.24999752526702</v>
      </c>
      <c r="LS310" s="30">
        <f t="shared" si="4836"/>
        <v>86.24999752526702</v>
      </c>
      <c r="LT310" s="69">
        <f t="shared" si="3971"/>
        <v>85.03124845329188</v>
      </c>
      <c r="LU310" s="40">
        <f t="shared" si="3972"/>
        <v>86.24999752526702</v>
      </c>
      <c r="LV310" s="40">
        <f t="shared" si="3973"/>
        <v>0</v>
      </c>
    </row>
    <row r="311" spans="1:334" x14ac:dyDescent="0.25">
      <c r="A311" s="21">
        <f t="shared" si="3974"/>
        <v>310</v>
      </c>
      <c r="B311" s="44" t="s">
        <v>183</v>
      </c>
      <c r="C311" s="43" t="s">
        <v>703</v>
      </c>
      <c r="D311" s="22" t="s">
        <v>293</v>
      </c>
      <c r="E311" s="45" t="s">
        <v>996</v>
      </c>
      <c r="F311" s="43" t="s">
        <v>1233</v>
      </c>
      <c r="G311" s="49" t="s">
        <v>184</v>
      </c>
      <c r="H311" s="24" t="s">
        <v>293</v>
      </c>
      <c r="I311" s="21" t="s">
        <v>196</v>
      </c>
      <c r="J311" s="94">
        <v>41297</v>
      </c>
      <c r="K311" s="94">
        <v>43030</v>
      </c>
      <c r="L311" s="21" t="s">
        <v>275</v>
      </c>
      <c r="M311" s="56">
        <v>356</v>
      </c>
      <c r="N311" s="56">
        <v>1873</v>
      </c>
      <c r="O311" s="47">
        <v>0.17499999999999999</v>
      </c>
      <c r="P311" s="57">
        <v>1628350</v>
      </c>
      <c r="Q311" s="57">
        <v>1479268</v>
      </c>
      <c r="R311" s="57">
        <v>1393576.9100000001</v>
      </c>
      <c r="S311" s="57">
        <v>1261468.07</v>
      </c>
      <c r="T311" s="56">
        <v>1431330</v>
      </c>
      <c r="U311" s="56">
        <v>1104986</v>
      </c>
      <c r="V311" s="56">
        <v>975912.4700000002</v>
      </c>
      <c r="W311" s="56">
        <v>863379.75</v>
      </c>
      <c r="X311" s="56">
        <v>1303011.19</v>
      </c>
      <c r="Y311" s="56">
        <v>1000160</v>
      </c>
      <c r="Z311" s="56">
        <v>737084.11</v>
      </c>
      <c r="AA311" s="56">
        <v>956845</v>
      </c>
      <c r="AB311" s="56">
        <v>1544736</v>
      </c>
      <c r="AC311" s="56">
        <v>2055198.1199999999</v>
      </c>
      <c r="AD311" s="56">
        <v>1677168</v>
      </c>
      <c r="AE311" s="56">
        <v>1876014.02</v>
      </c>
      <c r="AF311" s="56">
        <v>1750354.02</v>
      </c>
      <c r="AG311" s="56">
        <v>1241596</v>
      </c>
      <c r="AH311" s="56">
        <v>1822401</v>
      </c>
      <c r="AI311" s="56">
        <v>1571631</v>
      </c>
      <c r="AJ311" s="56">
        <v>1707160.0897699646</v>
      </c>
      <c r="AK311" s="56">
        <v>1649935</v>
      </c>
      <c r="AL311" s="56">
        <v>1005016</v>
      </c>
      <c r="AM311" s="56">
        <v>1354223</v>
      </c>
      <c r="AN311" s="56">
        <v>1811227</v>
      </c>
      <c r="AO311" s="56">
        <v>2246573</v>
      </c>
      <c r="AP311" s="56">
        <v>1716246</v>
      </c>
      <c r="AQ311" s="56">
        <v>2424420</v>
      </c>
      <c r="AR311" s="56">
        <v>1901393.12267658</v>
      </c>
      <c r="AS311" s="56">
        <v>1464701</v>
      </c>
      <c r="AT311" s="56">
        <v>1759768.67</v>
      </c>
      <c r="AU311" s="25">
        <v>1553899.3699209539</v>
      </c>
      <c r="AV311" s="25">
        <v>865013</v>
      </c>
      <c r="AW311" s="25">
        <v>1652046</v>
      </c>
      <c r="AX311" s="25">
        <v>1242156.07</v>
      </c>
      <c r="AY311" s="25">
        <v>1406705</v>
      </c>
      <c r="AZ311" s="25">
        <v>1877756.33</v>
      </c>
      <c r="BA311" s="25">
        <v>1841067.65</v>
      </c>
      <c r="BB311" s="25">
        <v>1559388.55</v>
      </c>
      <c r="BC311" s="25">
        <v>2018637.3</v>
      </c>
      <c r="BD311" s="75">
        <v>1633084.25</v>
      </c>
      <c r="BE311" s="75">
        <v>1468231.3</v>
      </c>
      <c r="BF311" s="75">
        <v>1658752.9</v>
      </c>
      <c r="BG311" s="75">
        <v>1257164.55</v>
      </c>
      <c r="BH311" s="75">
        <v>1820857.15</v>
      </c>
      <c r="BI311" s="75">
        <v>1606691.25</v>
      </c>
      <c r="BJ311" s="75">
        <v>1240692.3</v>
      </c>
      <c r="BK311" s="75">
        <v>1376491.9</v>
      </c>
      <c r="BL311" s="75">
        <v>1740964.4</v>
      </c>
      <c r="BM311" s="75">
        <v>1974722</v>
      </c>
      <c r="BN311" s="75">
        <v>1645060</v>
      </c>
      <c r="BO311" s="75">
        <v>547572</v>
      </c>
      <c r="BP311" s="28">
        <f t="shared" si="3968"/>
        <v>1477079.6</v>
      </c>
      <c r="BQ311" s="29">
        <f t="shared" si="4802"/>
        <v>4574.0168539325841</v>
      </c>
      <c r="BR311" s="29">
        <f t="shared" si="4803"/>
        <v>4155.2471910112363</v>
      </c>
      <c r="BS311" s="29">
        <f t="shared" si="4804"/>
        <v>3914.5418820224722</v>
      </c>
      <c r="BT311" s="29">
        <f t="shared" si="4805"/>
        <v>3543.449634831461</v>
      </c>
      <c r="BU311" s="29">
        <f t="shared" si="4806"/>
        <v>4020.5898876404494</v>
      </c>
      <c r="BV311" s="29">
        <f t="shared" si="4807"/>
        <v>3103.8932584269664</v>
      </c>
      <c r="BW311" s="29">
        <f t="shared" si="4808"/>
        <v>2741.3271629213491</v>
      </c>
      <c r="BX311" s="29">
        <f t="shared" si="4809"/>
        <v>2425.2240168539324</v>
      </c>
      <c r="BY311" s="29">
        <f t="shared" si="4810"/>
        <v>3660.1437921348315</v>
      </c>
      <c r="BZ311" s="29">
        <f t="shared" si="4811"/>
        <v>2809.4382022471909</v>
      </c>
      <c r="CA311" s="29">
        <f t="shared" si="4812"/>
        <v>2070.4609831460675</v>
      </c>
      <c r="CB311" s="29">
        <f t="shared" si="4813"/>
        <v>2687.7668539325841</v>
      </c>
      <c r="CC311" s="29">
        <f t="shared" si="4814"/>
        <v>4339.1460674157306</v>
      </c>
      <c r="CD311" s="29">
        <f t="shared" si="4815"/>
        <v>5773.0284269662916</v>
      </c>
      <c r="CE311" s="29">
        <f t="shared" si="4816"/>
        <v>4711.1460674157306</v>
      </c>
      <c r="CF311" s="29">
        <f t="shared" si="4817"/>
        <v>5269.7023033707865</v>
      </c>
      <c r="CG311" s="29">
        <f t="shared" si="4818"/>
        <v>4916.7247752808989</v>
      </c>
      <c r="CH311" s="29">
        <f t="shared" si="4819"/>
        <v>3487.629213483146</v>
      </c>
      <c r="CI311" s="29">
        <f t="shared" si="4820"/>
        <v>5119.1039325842694</v>
      </c>
      <c r="CJ311" s="29">
        <f t="shared" si="4821"/>
        <v>4414.6938202247193</v>
      </c>
      <c r="CK311" s="29">
        <f t="shared" si="4822"/>
        <v>4795.3935105897881</v>
      </c>
      <c r="CL311" s="29">
        <f t="shared" si="4823"/>
        <v>4634.6488764044943</v>
      </c>
      <c r="CM311" s="29">
        <f t="shared" si="4824"/>
        <v>2823.0786516853932</v>
      </c>
      <c r="CN311" s="29">
        <f t="shared" si="4825"/>
        <v>3803.9971910112358</v>
      </c>
      <c r="CO311" s="29">
        <f t="shared" si="4826"/>
        <v>5087.7162921348317</v>
      </c>
      <c r="CP311" s="29">
        <f t="shared" si="4827"/>
        <v>6310.598314606742</v>
      </c>
      <c r="CQ311" s="29">
        <f t="shared" si="4828"/>
        <v>4820.9157303370785</v>
      </c>
      <c r="CR311" s="29">
        <f t="shared" si="4724"/>
        <v>6810.1685393258431</v>
      </c>
      <c r="CS311" s="29">
        <f t="shared" si="4723"/>
        <v>5340.9919176308431</v>
      </c>
      <c r="CT311" s="29">
        <f t="shared" si="4723"/>
        <v>4114.3286516853932</v>
      </c>
      <c r="CU311" s="29">
        <f t="shared" si="4723"/>
        <v>4943.1704213483144</v>
      </c>
      <c r="CV311" s="29">
        <f t="shared" si="4723"/>
        <v>4364.885870564477</v>
      </c>
      <c r="CW311" s="29">
        <f t="shared" si="4723"/>
        <v>2429.8117977528091</v>
      </c>
      <c r="CX311" s="29">
        <f t="shared" si="4484"/>
        <v>4640.5786516853932</v>
      </c>
      <c r="CY311" s="29">
        <f t="shared" si="4484"/>
        <v>3489.2024438202247</v>
      </c>
      <c r="CZ311" s="29">
        <f t="shared" si="4484"/>
        <v>3951.4185393258426</v>
      </c>
      <c r="DA311" s="29">
        <f t="shared" si="4484"/>
        <v>5274.5964325842697</v>
      </c>
      <c r="DB311" s="29">
        <f t="shared" si="4484"/>
        <v>5171.5383426966291</v>
      </c>
      <c r="DC311" s="29">
        <f t="shared" si="4484"/>
        <v>4380.3049157303376</v>
      </c>
      <c r="DD311" s="29">
        <f t="shared" si="4484"/>
        <v>5670.3294943820229</v>
      </c>
      <c r="DE311" s="29">
        <f t="shared" si="4829"/>
        <v>4587.3153089887637</v>
      </c>
      <c r="DF311" s="29">
        <f t="shared" si="4830"/>
        <v>4124.2452247191013</v>
      </c>
      <c r="DG311" s="29">
        <f t="shared" si="4831"/>
        <v>4659.4182584269656</v>
      </c>
      <c r="DH311" s="29">
        <f t="shared" si="4832"/>
        <v>3531.3610955056183</v>
      </c>
      <c r="DI311" s="29">
        <f t="shared" si="4833"/>
        <v>5114.7672752808985</v>
      </c>
      <c r="DJ311" s="29">
        <f t="shared" si="4834"/>
        <v>4513.1776685393261</v>
      </c>
      <c r="DK311" s="29">
        <f t="shared" si="4834"/>
        <v>3485.0907303370786</v>
      </c>
      <c r="DL311" s="29">
        <f t="shared" si="4834"/>
        <v>3866.5502808988763</v>
      </c>
      <c r="DM311" s="29">
        <f t="shared" si="4834"/>
        <v>4890.3494382022473</v>
      </c>
      <c r="DN311" s="29">
        <f t="shared" si="4834"/>
        <v>5546.9719101123592</v>
      </c>
      <c r="DO311" s="29">
        <f t="shared" si="4834"/>
        <v>4620.9550561797751</v>
      </c>
      <c r="DP311" s="29">
        <f t="shared" si="4834"/>
        <v>1538.1235955056179</v>
      </c>
      <c r="DQ311" s="105">
        <f t="shared" si="4835"/>
        <v>4149.1000000000004</v>
      </c>
      <c r="DR311" s="56">
        <v>125000</v>
      </c>
      <c r="DS311" s="56">
        <v>125000</v>
      </c>
      <c r="DT311" s="56">
        <v>125000</v>
      </c>
      <c r="DU311" s="56">
        <v>125000</v>
      </c>
      <c r="DV311" s="56">
        <v>125000</v>
      </c>
      <c r="DW311" s="56">
        <v>125000</v>
      </c>
      <c r="DX311" s="56">
        <v>125000</v>
      </c>
      <c r="DY311" s="56">
        <v>125000</v>
      </c>
      <c r="DZ311" s="56">
        <v>125000</v>
      </c>
      <c r="EA311" s="56">
        <v>127667</v>
      </c>
      <c r="EB311" s="56">
        <v>135000</v>
      </c>
      <c r="EC311" s="56">
        <v>135000</v>
      </c>
      <c r="ED311" s="56">
        <v>135000</v>
      </c>
      <c r="EE311" s="56">
        <v>135000</v>
      </c>
      <c r="EF311" s="56">
        <v>135000</v>
      </c>
      <c r="EG311" s="56">
        <v>135000</v>
      </c>
      <c r="EH311" s="56">
        <v>135000</v>
      </c>
      <c r="EI311" s="51">
        <v>135000</v>
      </c>
      <c r="EJ311" s="56">
        <v>135000</v>
      </c>
      <c r="EK311" s="56">
        <v>135000</v>
      </c>
      <c r="EL311" s="56">
        <v>135000</v>
      </c>
      <c r="EM311" s="56">
        <v>136333</v>
      </c>
      <c r="EN311" s="56">
        <v>140000</v>
      </c>
      <c r="EO311" s="56">
        <v>140000</v>
      </c>
      <c r="EP311" s="56">
        <v>140000</v>
      </c>
      <c r="EQ311" s="56">
        <v>140000</v>
      </c>
      <c r="ER311" s="56">
        <v>140000</v>
      </c>
      <c r="ES311" s="25">
        <v>140000</v>
      </c>
      <c r="ET311" s="64">
        <v>140000</v>
      </c>
      <c r="EU311" s="64">
        <v>140000</v>
      </c>
      <c r="EV311" s="64">
        <v>140000</v>
      </c>
      <c r="EW311" s="64">
        <v>140000</v>
      </c>
      <c r="EX311" s="64">
        <v>140000</v>
      </c>
      <c r="EY311" s="64">
        <v>145600</v>
      </c>
      <c r="EZ311" s="64">
        <v>161000</v>
      </c>
      <c r="FA311" s="64">
        <v>161000</v>
      </c>
      <c r="FB311" s="64">
        <v>161000</v>
      </c>
      <c r="FC311" s="64">
        <v>161000</v>
      </c>
      <c r="FD311" s="64">
        <v>161000</v>
      </c>
      <c r="FE311" s="64">
        <v>161000</v>
      </c>
      <c r="FF311" s="64">
        <v>161000</v>
      </c>
      <c r="FG311" s="64">
        <v>161000</v>
      </c>
      <c r="FH311" s="64">
        <v>161000</v>
      </c>
      <c r="FI311" s="64">
        <v>161000</v>
      </c>
      <c r="FJ311" s="64">
        <v>161000</v>
      </c>
      <c r="FK311" s="64">
        <v>161000</v>
      </c>
      <c r="FL311" s="64">
        <v>161000</v>
      </c>
      <c r="FM311" s="64">
        <v>161000</v>
      </c>
      <c r="FN311" s="64">
        <v>161000</v>
      </c>
      <c r="FO311" s="64">
        <v>161000</v>
      </c>
      <c r="FP311" s="64">
        <v>161000</v>
      </c>
      <c r="FQ311" s="75">
        <v>161000</v>
      </c>
      <c r="FR311" s="28">
        <f t="shared" si="3969"/>
        <v>161000</v>
      </c>
      <c r="FS311" s="56">
        <v>200670</v>
      </c>
      <c r="FT311" s="56">
        <v>170853.60000000003</v>
      </c>
      <c r="FU311" s="56">
        <v>118040</v>
      </c>
      <c r="FV311" s="56">
        <v>107489</v>
      </c>
      <c r="FW311" s="56">
        <v>141608</v>
      </c>
      <c r="FX311" s="56">
        <v>45893</v>
      </c>
      <c r="FY311" s="56">
        <v>69287</v>
      </c>
      <c r="FZ311" s="56">
        <v>36445</v>
      </c>
      <c r="GA311" s="56">
        <v>114208</v>
      </c>
      <c r="GB311" s="56">
        <v>61435</v>
      </c>
      <c r="GC311" s="56">
        <v>12417</v>
      </c>
      <c r="GD311" s="56">
        <v>197552</v>
      </c>
      <c r="GE311" s="56">
        <v>173947.2</v>
      </c>
      <c r="GF311" s="56">
        <v>276039.62400000001</v>
      </c>
      <c r="GG311" s="56">
        <v>169064.81800000003</v>
      </c>
      <c r="GH311" s="56">
        <v>240202.804</v>
      </c>
      <c r="GI311" s="51">
        <v>215070.804</v>
      </c>
      <c r="GJ311" s="51">
        <v>77106.414000000019</v>
      </c>
      <c r="GK311" s="51">
        <v>256676.2</v>
      </c>
      <c r="GL311" s="51">
        <v>179326</v>
      </c>
      <c r="GM311" s="51">
        <v>206432.01795399294</v>
      </c>
      <c r="GN311" s="51">
        <v>193654</v>
      </c>
      <c r="GO311" s="51">
        <v>61003</v>
      </c>
      <c r="GP311" s="51">
        <v>130845</v>
      </c>
      <c r="GQ311" s="51">
        <v>222245</v>
      </c>
      <c r="GR311" s="51">
        <v>309315</v>
      </c>
      <c r="GS311" s="51">
        <v>203249</v>
      </c>
      <c r="GT311" s="51">
        <v>344884</v>
      </c>
      <c r="GU311" s="25">
        <v>240279</v>
      </c>
      <c r="GV311" s="25">
        <v>152940</v>
      </c>
      <c r="GW311" s="25">
        <v>211954</v>
      </c>
      <c r="GX311" s="25">
        <v>96669</v>
      </c>
      <c r="GY311" s="25">
        <v>33003</v>
      </c>
      <c r="GZ311" s="25">
        <v>184809</v>
      </c>
      <c r="HA311" s="25">
        <v>87431</v>
      </c>
      <c r="HB311" s="25">
        <v>120341</v>
      </c>
      <c r="HC311" s="25">
        <v>214551</v>
      </c>
      <c r="HD311" s="25">
        <v>207214</v>
      </c>
      <c r="HE311" s="25">
        <v>150878</v>
      </c>
      <c r="HF311" s="25">
        <v>242727</v>
      </c>
      <c r="HG311" s="75">
        <v>165617</v>
      </c>
      <c r="HH311" s="75">
        <v>132646</v>
      </c>
      <c r="HI311" s="75">
        <v>170750</v>
      </c>
      <c r="HJ311" s="75">
        <v>59004</v>
      </c>
      <c r="HK311" s="75">
        <v>157650</v>
      </c>
      <c r="HL311" s="75">
        <v>120171</v>
      </c>
      <c r="HM311" s="75">
        <v>56121</v>
      </c>
      <c r="HN311" s="75">
        <v>79886</v>
      </c>
      <c r="HO311" s="75">
        <v>143668.76999999996</v>
      </c>
      <c r="HP311" s="75">
        <v>184576</v>
      </c>
      <c r="HQ311" s="75">
        <v>126886</v>
      </c>
      <c r="HR311" s="75">
        <v>58151</v>
      </c>
      <c r="HS311" s="51">
        <f t="shared" si="3723"/>
        <v>325670</v>
      </c>
      <c r="HT311" s="51">
        <f t="shared" si="3724"/>
        <v>295853.60000000003</v>
      </c>
      <c r="HU311" s="51">
        <f t="shared" si="3725"/>
        <v>243040</v>
      </c>
      <c r="HV311" s="51">
        <f t="shared" si="3726"/>
        <v>232489</v>
      </c>
      <c r="HW311" s="51">
        <f t="shared" si="3727"/>
        <v>266608</v>
      </c>
      <c r="HX311" s="51">
        <f t="shared" si="3728"/>
        <v>170893</v>
      </c>
      <c r="HY311" s="51">
        <f t="shared" si="3729"/>
        <v>194287</v>
      </c>
      <c r="HZ311" s="51">
        <f t="shared" si="3730"/>
        <v>161445</v>
      </c>
      <c r="IA311" s="51">
        <f t="shared" si="3731"/>
        <v>239208</v>
      </c>
      <c r="IB311" s="51">
        <f t="shared" si="3732"/>
        <v>189102</v>
      </c>
      <c r="IC311" s="51">
        <f t="shared" si="3733"/>
        <v>147417</v>
      </c>
      <c r="ID311" s="51">
        <f t="shared" si="3734"/>
        <v>332552</v>
      </c>
      <c r="IE311" s="51">
        <f t="shared" si="3735"/>
        <v>308947.20000000001</v>
      </c>
      <c r="IF311" s="51">
        <f t="shared" si="3736"/>
        <v>411039.62400000001</v>
      </c>
      <c r="IG311" s="51">
        <f t="shared" si="3737"/>
        <v>304064.81800000003</v>
      </c>
      <c r="IH311" s="51">
        <f t="shared" si="3738"/>
        <v>375202.804</v>
      </c>
      <c r="II311" s="51">
        <f t="shared" si="3739"/>
        <v>350070.804</v>
      </c>
      <c r="IJ311" s="51">
        <f t="shared" si="3740"/>
        <v>212106.41400000002</v>
      </c>
      <c r="IK311" s="51">
        <f t="shared" si="3741"/>
        <v>391676.2</v>
      </c>
      <c r="IL311" s="51">
        <f t="shared" si="3742"/>
        <v>314326</v>
      </c>
      <c r="IM311" s="51">
        <f t="shared" si="3743"/>
        <v>341432.01795399294</v>
      </c>
      <c r="IN311" s="51">
        <f t="shared" si="3744"/>
        <v>329987</v>
      </c>
      <c r="IO311" s="51">
        <f t="shared" si="3745"/>
        <v>201003</v>
      </c>
      <c r="IP311" s="51">
        <f t="shared" si="3746"/>
        <v>270845</v>
      </c>
      <c r="IQ311" s="51">
        <f t="shared" si="4450"/>
        <v>362245</v>
      </c>
      <c r="IR311" s="51">
        <f t="shared" si="4451"/>
        <v>449315</v>
      </c>
      <c r="IS311" s="51">
        <f t="shared" si="4436"/>
        <v>343249</v>
      </c>
      <c r="IT311" s="51">
        <f t="shared" si="4437"/>
        <v>484884</v>
      </c>
      <c r="IU311" s="51">
        <f t="shared" ref="IU311:IU328" si="4960">+ET311+GU311</f>
        <v>380279</v>
      </c>
      <c r="IV311" s="51">
        <f t="shared" ref="IV311:IV328" si="4961">+EU311+GV311</f>
        <v>292940</v>
      </c>
      <c r="IW311" s="51">
        <f t="shared" si="4958"/>
        <v>351954</v>
      </c>
      <c r="IX311" s="25">
        <f t="shared" si="4886"/>
        <v>236669</v>
      </c>
      <c r="IY311" s="25">
        <f t="shared" si="4315"/>
        <v>173003</v>
      </c>
      <c r="IZ311" s="25">
        <f t="shared" si="4316"/>
        <v>330409</v>
      </c>
      <c r="JA311" s="25">
        <f t="shared" si="4959"/>
        <v>248431</v>
      </c>
      <c r="JB311" s="25">
        <f t="shared" si="4410"/>
        <v>281341</v>
      </c>
      <c r="JC311" s="25">
        <f t="shared" si="4411"/>
        <v>375551</v>
      </c>
      <c r="JD311" s="25">
        <f t="shared" si="4243"/>
        <v>368214</v>
      </c>
      <c r="JE311" s="25">
        <f t="shared" si="4244"/>
        <v>311878</v>
      </c>
      <c r="JF311" s="25">
        <f t="shared" si="4448"/>
        <v>403727</v>
      </c>
      <c r="JG311" s="25">
        <f t="shared" si="4449"/>
        <v>326617</v>
      </c>
      <c r="JH311" s="25">
        <f t="shared" si="4440"/>
        <v>293646</v>
      </c>
      <c r="JI311" s="25">
        <f t="shared" si="4441"/>
        <v>331750</v>
      </c>
      <c r="JJ311" s="25">
        <f t="shared" si="4485"/>
        <v>220004</v>
      </c>
      <c r="JK311" s="25">
        <f t="shared" si="4486"/>
        <v>318650</v>
      </c>
      <c r="JL311" s="25">
        <f t="shared" si="4608"/>
        <v>281171</v>
      </c>
      <c r="JM311" s="25">
        <f t="shared" si="4609"/>
        <v>217121</v>
      </c>
      <c r="JN311" s="25">
        <f t="shared" si="4445"/>
        <v>240886</v>
      </c>
      <c r="JO311" s="25">
        <f t="shared" si="4446"/>
        <v>304668.76999999996</v>
      </c>
      <c r="JP311" s="25">
        <f t="shared" si="4442"/>
        <v>345576</v>
      </c>
      <c r="JQ311" s="25">
        <f t="shared" si="4443"/>
        <v>287886</v>
      </c>
      <c r="JR311" s="25">
        <f t="shared" si="4444"/>
        <v>219151</v>
      </c>
      <c r="JS311" s="28">
        <f t="shared" si="3970"/>
        <v>289320.4425</v>
      </c>
      <c r="JT311" s="48">
        <f t="shared" si="4689"/>
        <v>173.87613454351307</v>
      </c>
      <c r="JU311" s="48">
        <f t="shared" si="4690"/>
        <v>157.95707421249335</v>
      </c>
      <c r="JV311" s="48">
        <f t="shared" si="4691"/>
        <v>129.75974372664174</v>
      </c>
      <c r="JW311" s="48">
        <f t="shared" si="4692"/>
        <v>124.12653497063535</v>
      </c>
      <c r="JX311" s="48">
        <f t="shared" si="4693"/>
        <v>142.34276561665777</v>
      </c>
      <c r="JY311" s="48">
        <f t="shared" si="4694"/>
        <v>91.240256273358256</v>
      </c>
      <c r="JZ311" s="48">
        <f t="shared" si="4695"/>
        <v>103.73037907100908</v>
      </c>
      <c r="KA311" s="48">
        <f t="shared" si="4696"/>
        <v>86.19594233849439</v>
      </c>
      <c r="KB311" s="48">
        <f t="shared" si="4697"/>
        <v>127.71382808328885</v>
      </c>
      <c r="KC311" s="48">
        <f t="shared" si="4698"/>
        <v>100.96209289909237</v>
      </c>
      <c r="KD311" s="48">
        <f t="shared" si="4699"/>
        <v>78.706353443673251</v>
      </c>
      <c r="KE311" s="48">
        <f t="shared" si="4700"/>
        <v>177.55045381740524</v>
      </c>
      <c r="KF311" s="48">
        <f t="shared" si="4701"/>
        <v>164.94778430325681</v>
      </c>
      <c r="KG311" s="48">
        <f t="shared" si="4702"/>
        <v>219.45521836625736</v>
      </c>
      <c r="KH311" s="48">
        <f t="shared" si="4703"/>
        <v>162.34106673785374</v>
      </c>
      <c r="KI311" s="48">
        <f t="shared" si="4704"/>
        <v>200.32183876134545</v>
      </c>
      <c r="KJ311" s="30">
        <f t="shared" si="4705"/>
        <v>186.90379284570207</v>
      </c>
      <c r="KK311" s="30">
        <f t="shared" si="4706"/>
        <v>113.24421462893754</v>
      </c>
      <c r="KL311" s="30">
        <f t="shared" si="4707"/>
        <v>209.11703150026696</v>
      </c>
      <c r="KM311" s="30">
        <f t="shared" si="4708"/>
        <v>167.81954084356647</v>
      </c>
      <c r="KN311" s="30">
        <f t="shared" si="4709"/>
        <v>182.29152053069564</v>
      </c>
      <c r="KO311" s="30">
        <f t="shared" si="4710"/>
        <v>176.18099305926322</v>
      </c>
      <c r="KP311" s="30">
        <f t="shared" si="4711"/>
        <v>107.31607047517352</v>
      </c>
      <c r="KQ311" s="30">
        <f t="shared" si="4712"/>
        <v>144.6049119060331</v>
      </c>
      <c r="KR311" s="30">
        <f t="shared" si="4713"/>
        <v>193.40363053924185</v>
      </c>
      <c r="KS311" s="30">
        <f t="shared" si="4714"/>
        <v>239.89054991991458</v>
      </c>
      <c r="KT311" s="30">
        <f t="shared" si="4715"/>
        <v>183.26161238654564</v>
      </c>
      <c r="KU311" s="30">
        <f t="shared" si="4716"/>
        <v>258.88093966898026</v>
      </c>
      <c r="KV311" s="30">
        <f t="shared" si="4717"/>
        <v>203.0320341697811</v>
      </c>
      <c r="KW311" s="30">
        <f t="shared" si="4718"/>
        <v>156.40149492792312</v>
      </c>
      <c r="KX311" s="30">
        <f t="shared" si="4719"/>
        <v>187.90923651895355</v>
      </c>
      <c r="KY311" s="30">
        <f t="shared" si="4720"/>
        <v>126.35824879871863</v>
      </c>
      <c r="KZ311" s="30">
        <f t="shared" si="4721"/>
        <v>92.366791243993589</v>
      </c>
      <c r="LA311" s="30">
        <f t="shared" si="4722"/>
        <v>176.40630005339028</v>
      </c>
      <c r="LB311" s="30">
        <f t="shared" si="4722"/>
        <v>132.63801388147357</v>
      </c>
      <c r="LC311" s="30">
        <f t="shared" si="4722"/>
        <v>150.20875600640684</v>
      </c>
      <c r="LD311" s="30">
        <f t="shared" si="4722"/>
        <v>200.50774159103042</v>
      </c>
      <c r="LE311" s="30">
        <f t="shared" si="4722"/>
        <v>196.59049652963159</v>
      </c>
      <c r="LF311" s="30">
        <f t="shared" si="4722"/>
        <v>166.51254671649761</v>
      </c>
      <c r="LG311" s="30">
        <f t="shared" si="4722"/>
        <v>215.55098772023493</v>
      </c>
      <c r="LH311" s="30">
        <f t="shared" si="4722"/>
        <v>174.38174052322478</v>
      </c>
      <c r="LI311" s="30">
        <f t="shared" si="4722"/>
        <v>156.77843032568072</v>
      </c>
      <c r="LJ311" s="30">
        <f t="shared" si="4722"/>
        <v>177.12226374799786</v>
      </c>
      <c r="LK311" s="30">
        <f t="shared" si="4836"/>
        <v>117.46075814201815</v>
      </c>
      <c r="LL311" s="30">
        <f t="shared" si="4836"/>
        <v>170.1281366791244</v>
      </c>
      <c r="LM311" s="30">
        <f t="shared" si="4836"/>
        <v>150.11799252536039</v>
      </c>
      <c r="LN311" s="30">
        <f t="shared" si="4836"/>
        <v>115.9215162840363</v>
      </c>
      <c r="LO311" s="30">
        <f t="shared" si="4836"/>
        <v>128.60971703150025</v>
      </c>
      <c r="LP311" s="30">
        <f t="shared" si="4836"/>
        <v>162.6635184196476</v>
      </c>
      <c r="LQ311" s="30">
        <f t="shared" si="4836"/>
        <v>184.50400427122264</v>
      </c>
      <c r="LR311" s="30">
        <f t="shared" si="4836"/>
        <v>153.70315002669514</v>
      </c>
      <c r="LS311" s="30">
        <f t="shared" si="4836"/>
        <v>117.00533902829685</v>
      </c>
      <c r="LT311" s="69">
        <f t="shared" si="3971"/>
        <v>154.46900293646556</v>
      </c>
      <c r="LU311" s="40">
        <f t="shared" si="3972"/>
        <v>85.958355579284571</v>
      </c>
      <c r="LV311" s="40">
        <f t="shared" si="3973"/>
        <v>31.046983449012281</v>
      </c>
    </row>
    <row r="312" spans="1:334" x14ac:dyDescent="0.25">
      <c r="A312" s="21">
        <f t="shared" si="3974"/>
        <v>311</v>
      </c>
      <c r="B312" s="44" t="s">
        <v>183</v>
      </c>
      <c r="C312" s="43" t="s">
        <v>703</v>
      </c>
      <c r="D312" s="22" t="s">
        <v>293</v>
      </c>
      <c r="E312" s="45"/>
      <c r="F312" s="43"/>
      <c r="G312" s="45" t="s">
        <v>1538</v>
      </c>
      <c r="H312" s="24" t="s">
        <v>293</v>
      </c>
      <c r="I312" s="21" t="s">
        <v>196</v>
      </c>
      <c r="J312" s="95">
        <v>42922</v>
      </c>
      <c r="K312" s="95">
        <v>44717</v>
      </c>
      <c r="L312" s="21" t="s">
        <v>275</v>
      </c>
      <c r="M312" s="56">
        <v>356</v>
      </c>
      <c r="N312" s="56">
        <v>1873</v>
      </c>
      <c r="O312" s="47">
        <v>0.15</v>
      </c>
      <c r="P312" s="57"/>
      <c r="Q312" s="57"/>
      <c r="R312" s="57"/>
      <c r="S312" s="57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25"/>
      <c r="AV312" s="25"/>
      <c r="AW312" s="25"/>
      <c r="AX312" s="25"/>
      <c r="AY312" s="25"/>
      <c r="AZ312" s="25"/>
      <c r="BA312" s="25"/>
      <c r="BB312" s="25"/>
      <c r="BC312" s="2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>
        <v>1360135</v>
      </c>
      <c r="BP312" s="28">
        <f t="shared" si="3968"/>
        <v>1360135</v>
      </c>
      <c r="BQ312" s="29">
        <f t="shared" ref="BQ312" si="4962">+P312/$M312</f>
        <v>0</v>
      </c>
      <c r="BR312" s="29">
        <f t="shared" ref="BR312" si="4963">+Q312/$M312</f>
        <v>0</v>
      </c>
      <c r="BS312" s="29">
        <f t="shared" ref="BS312" si="4964">+R312/$M312</f>
        <v>0</v>
      </c>
      <c r="BT312" s="29">
        <f t="shared" ref="BT312" si="4965">+S312/$M312</f>
        <v>0</v>
      </c>
      <c r="BU312" s="29">
        <f t="shared" ref="BU312" si="4966">+T312/$M312</f>
        <v>0</v>
      </c>
      <c r="BV312" s="29">
        <f t="shared" ref="BV312" si="4967">+U312/$M312</f>
        <v>0</v>
      </c>
      <c r="BW312" s="29">
        <f t="shared" ref="BW312" si="4968">+V312/$M312</f>
        <v>0</v>
      </c>
      <c r="BX312" s="29">
        <f t="shared" ref="BX312" si="4969">+W312/$M312</f>
        <v>0</v>
      </c>
      <c r="BY312" s="29">
        <f t="shared" ref="BY312" si="4970">+X312/$M312</f>
        <v>0</v>
      </c>
      <c r="BZ312" s="29">
        <f t="shared" ref="BZ312" si="4971">+Y312/$M312</f>
        <v>0</v>
      </c>
      <c r="CA312" s="29">
        <f t="shared" ref="CA312" si="4972">+Z312/$M312</f>
        <v>0</v>
      </c>
      <c r="CB312" s="29">
        <f t="shared" ref="CB312" si="4973">+AA312/$M312</f>
        <v>0</v>
      </c>
      <c r="CC312" s="29">
        <f t="shared" ref="CC312" si="4974">+AB312/$M312</f>
        <v>0</v>
      </c>
      <c r="CD312" s="29">
        <f t="shared" ref="CD312" si="4975">+AC312/$M312</f>
        <v>0</v>
      </c>
      <c r="CE312" s="29">
        <f t="shared" ref="CE312" si="4976">+AD312/$M312</f>
        <v>0</v>
      </c>
      <c r="CF312" s="29">
        <f t="shared" ref="CF312" si="4977">+AE312/$M312</f>
        <v>0</v>
      </c>
      <c r="CG312" s="29">
        <f t="shared" ref="CG312" si="4978">+AF312/$M312</f>
        <v>0</v>
      </c>
      <c r="CH312" s="29">
        <f t="shared" ref="CH312" si="4979">+AG312/$M312</f>
        <v>0</v>
      </c>
      <c r="CI312" s="29">
        <f t="shared" ref="CI312" si="4980">+AH312/$M312</f>
        <v>0</v>
      </c>
      <c r="CJ312" s="29">
        <f t="shared" ref="CJ312" si="4981">+AI312/$M312</f>
        <v>0</v>
      </c>
      <c r="CK312" s="29">
        <f t="shared" ref="CK312" si="4982">+AJ312/$M312</f>
        <v>0</v>
      </c>
      <c r="CL312" s="29">
        <f t="shared" ref="CL312" si="4983">+AK312/$M312</f>
        <v>0</v>
      </c>
      <c r="CM312" s="29">
        <f t="shared" ref="CM312" si="4984">+AL312/$M312</f>
        <v>0</v>
      </c>
      <c r="CN312" s="29">
        <f t="shared" ref="CN312" si="4985">+AM312/$M312</f>
        <v>0</v>
      </c>
      <c r="CO312" s="29">
        <f t="shared" ref="CO312" si="4986">+AN312/$M312</f>
        <v>0</v>
      </c>
      <c r="CP312" s="29">
        <f t="shared" ref="CP312" si="4987">+AO312/$M312</f>
        <v>0</v>
      </c>
      <c r="CQ312" s="29">
        <f t="shared" ref="CQ312" si="4988">+AP312/$M312</f>
        <v>0</v>
      </c>
      <c r="CR312" s="29">
        <f t="shared" ref="CR312" si="4989">+AQ312/$M312</f>
        <v>0</v>
      </c>
      <c r="CS312" s="29">
        <f t="shared" ref="CS312" si="4990">+AR312/$M312</f>
        <v>0</v>
      </c>
      <c r="CT312" s="29">
        <f t="shared" ref="CT312" si="4991">+AS312/$M312</f>
        <v>0</v>
      </c>
      <c r="CU312" s="29">
        <f t="shared" ref="CU312" si="4992">+AT312/$M312</f>
        <v>0</v>
      </c>
      <c r="CV312" s="29">
        <f t="shared" ref="CV312" si="4993">+AU312/$M312</f>
        <v>0</v>
      </c>
      <c r="CW312" s="29">
        <f t="shared" ref="CW312" si="4994">+AV312/$M312</f>
        <v>0</v>
      </c>
      <c r="CX312" s="29">
        <f t="shared" ref="CX312" si="4995">+AW312/$M312</f>
        <v>0</v>
      </c>
      <c r="CY312" s="29">
        <f t="shared" ref="CY312" si="4996">+AX312/$M312</f>
        <v>0</v>
      </c>
      <c r="CZ312" s="29">
        <f t="shared" ref="CZ312" si="4997">+AY312/$M312</f>
        <v>0</v>
      </c>
      <c r="DA312" s="29">
        <f t="shared" ref="DA312" si="4998">+AZ312/$M312</f>
        <v>0</v>
      </c>
      <c r="DB312" s="29">
        <f t="shared" ref="DB312" si="4999">+BA312/$M312</f>
        <v>0</v>
      </c>
      <c r="DC312" s="29">
        <f t="shared" ref="DC312" si="5000">+BB312/$M312</f>
        <v>0</v>
      </c>
      <c r="DD312" s="29">
        <f t="shared" ref="DD312" si="5001">+BC312/$M312</f>
        <v>0</v>
      </c>
      <c r="DE312" s="29">
        <f t="shared" ref="DE312" si="5002">+BD312/$M312</f>
        <v>0</v>
      </c>
      <c r="DF312" s="29">
        <f t="shared" ref="DF312" si="5003">+BE312/$M312</f>
        <v>0</v>
      </c>
      <c r="DG312" s="29">
        <f t="shared" ref="DG312" si="5004">+BF312/$M312</f>
        <v>0</v>
      </c>
      <c r="DH312" s="29">
        <f t="shared" ref="DH312" si="5005">+BG312/$M312</f>
        <v>0</v>
      </c>
      <c r="DI312" s="29">
        <f t="shared" ref="DI312" si="5006">+BH312/$M312</f>
        <v>0</v>
      </c>
      <c r="DJ312" s="29">
        <f t="shared" ref="DJ312" si="5007">+BI312/$M312</f>
        <v>0</v>
      </c>
      <c r="DK312" s="29">
        <f t="shared" ref="DK312" si="5008">+BJ312/$M312</f>
        <v>0</v>
      </c>
      <c r="DL312" s="29">
        <f t="shared" ref="DL312" si="5009">+BK312/$M312</f>
        <v>0</v>
      </c>
      <c r="DM312" s="29">
        <f t="shared" ref="DM312" si="5010">+BL312/$M312</f>
        <v>0</v>
      </c>
      <c r="DN312" s="29">
        <f t="shared" ref="DN312" si="5011">+BM312/$M312</f>
        <v>0</v>
      </c>
      <c r="DO312" s="29">
        <f t="shared" ref="DO312" si="5012">+BN312/$M312</f>
        <v>0</v>
      </c>
      <c r="DP312" s="29">
        <f t="shared" ref="DP312" si="5013">+BO312/$M312</f>
        <v>3820.6039325842698</v>
      </c>
      <c r="DQ312" s="105">
        <f t="shared" ref="DQ312" si="5014">+BP312/M312</f>
        <v>3820.6039325842698</v>
      </c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1"/>
      <c r="EJ312" s="56"/>
      <c r="EK312" s="56"/>
      <c r="EL312" s="56"/>
      <c r="EM312" s="56"/>
      <c r="EN312" s="56"/>
      <c r="EO312" s="56"/>
      <c r="EP312" s="56"/>
      <c r="EQ312" s="56"/>
      <c r="ER312" s="56"/>
      <c r="ES312" s="25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75">
        <v>280950</v>
      </c>
      <c r="FR312" s="28">
        <f t="shared" si="3969"/>
        <v>280950</v>
      </c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1"/>
      <c r="GJ312" s="51"/>
      <c r="GK312" s="51"/>
      <c r="GL312" s="51"/>
      <c r="GM312" s="51"/>
      <c r="GN312" s="51"/>
      <c r="GO312" s="51"/>
      <c r="GP312" s="51"/>
      <c r="GQ312" s="51"/>
      <c r="GR312" s="51"/>
      <c r="GS312" s="51"/>
      <c r="GT312" s="51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>
        <v>0</v>
      </c>
      <c r="HS312" s="51">
        <f t="shared" ref="HS312" si="5015">+DR312+FS312</f>
        <v>0</v>
      </c>
      <c r="HT312" s="51">
        <f t="shared" ref="HT312" si="5016">+DS312+FT312</f>
        <v>0</v>
      </c>
      <c r="HU312" s="51">
        <f t="shared" ref="HU312" si="5017">+DT312+FU312</f>
        <v>0</v>
      </c>
      <c r="HV312" s="51">
        <f t="shared" ref="HV312" si="5018">+DU312+FV312</f>
        <v>0</v>
      </c>
      <c r="HW312" s="51">
        <f t="shared" ref="HW312" si="5019">+DV312+FW312</f>
        <v>0</v>
      </c>
      <c r="HX312" s="51">
        <f t="shared" ref="HX312" si="5020">+DW312+FX312</f>
        <v>0</v>
      </c>
      <c r="HY312" s="51">
        <f t="shared" ref="HY312" si="5021">+DX312+FY312</f>
        <v>0</v>
      </c>
      <c r="HZ312" s="51">
        <f t="shared" ref="HZ312" si="5022">+DY312+FZ312</f>
        <v>0</v>
      </c>
      <c r="IA312" s="51">
        <f t="shared" ref="IA312" si="5023">+DZ312+GA312</f>
        <v>0</v>
      </c>
      <c r="IB312" s="51">
        <f t="shared" ref="IB312" si="5024">+EA312+GB312</f>
        <v>0</v>
      </c>
      <c r="IC312" s="51">
        <f t="shared" ref="IC312" si="5025">+EB312+GC312</f>
        <v>0</v>
      </c>
      <c r="ID312" s="51">
        <f t="shared" ref="ID312" si="5026">+EC312+GD312</f>
        <v>0</v>
      </c>
      <c r="IE312" s="51">
        <f t="shared" ref="IE312" si="5027">+ED312+GE312</f>
        <v>0</v>
      </c>
      <c r="IF312" s="51">
        <f t="shared" ref="IF312" si="5028">+EE312+GF312</f>
        <v>0</v>
      </c>
      <c r="IG312" s="51">
        <f t="shared" ref="IG312" si="5029">+EF312+GG312</f>
        <v>0</v>
      </c>
      <c r="IH312" s="51">
        <f t="shared" ref="IH312" si="5030">+EG312+GH312</f>
        <v>0</v>
      </c>
      <c r="II312" s="51">
        <f t="shared" ref="II312" si="5031">+EH312+GI312</f>
        <v>0</v>
      </c>
      <c r="IJ312" s="51">
        <f t="shared" ref="IJ312" si="5032">+EI312+GJ312</f>
        <v>0</v>
      </c>
      <c r="IK312" s="51">
        <f t="shared" ref="IK312" si="5033">+EJ312+GK312</f>
        <v>0</v>
      </c>
      <c r="IL312" s="51">
        <f t="shared" ref="IL312" si="5034">+EK312+GL312</f>
        <v>0</v>
      </c>
      <c r="IM312" s="51">
        <f t="shared" ref="IM312" si="5035">+EL312+GM312</f>
        <v>0</v>
      </c>
      <c r="IN312" s="51">
        <f t="shared" ref="IN312" si="5036">+EM312+GN312</f>
        <v>0</v>
      </c>
      <c r="IO312" s="51">
        <f t="shared" ref="IO312" si="5037">+EN312+GO312</f>
        <v>0</v>
      </c>
      <c r="IP312" s="51">
        <f t="shared" ref="IP312" si="5038">+EO312+GP312</f>
        <v>0</v>
      </c>
      <c r="IQ312" s="51">
        <f t="shared" ref="IQ312" si="5039">+EP312+GQ312</f>
        <v>0</v>
      </c>
      <c r="IR312" s="51">
        <f t="shared" ref="IR312" si="5040">+EQ312+GR312</f>
        <v>0</v>
      </c>
      <c r="IS312" s="51">
        <f t="shared" ref="IS312" si="5041">+ER312+GS312</f>
        <v>0</v>
      </c>
      <c r="IT312" s="51">
        <f t="shared" ref="IT312" si="5042">+ES312+GT312</f>
        <v>0</v>
      </c>
      <c r="IU312" s="51">
        <f t="shared" ref="IU312" si="5043">+ET312+GU312</f>
        <v>0</v>
      </c>
      <c r="IV312" s="51">
        <f t="shared" ref="IV312" si="5044">+EU312+GV312</f>
        <v>0</v>
      </c>
      <c r="IW312" s="51">
        <f t="shared" ref="IW312" si="5045">+EV312+GW312</f>
        <v>0</v>
      </c>
      <c r="IX312" s="25">
        <f t="shared" ref="IX312" si="5046">+EW312+GX312</f>
        <v>0</v>
      </c>
      <c r="IY312" s="25">
        <f t="shared" ref="IY312" si="5047">+EX312+GY312</f>
        <v>0</v>
      </c>
      <c r="IZ312" s="25">
        <f t="shared" ref="IZ312" si="5048">+EY312+GZ312</f>
        <v>0</v>
      </c>
      <c r="JA312" s="25">
        <f t="shared" ref="JA312" si="5049">+EZ312+HA312</f>
        <v>0</v>
      </c>
      <c r="JB312" s="25">
        <f t="shared" ref="JB312" si="5050">+FA312+HB312</f>
        <v>0</v>
      </c>
      <c r="JC312" s="25">
        <f t="shared" ref="JC312" si="5051">+FB312+HC312</f>
        <v>0</v>
      </c>
      <c r="JD312" s="25">
        <f t="shared" ref="JD312" si="5052">+FC312+HD312</f>
        <v>0</v>
      </c>
      <c r="JE312" s="25">
        <f t="shared" ref="JE312" si="5053">+FD312+HE312</f>
        <v>0</v>
      </c>
      <c r="JF312" s="25">
        <f t="shared" ref="JF312" si="5054">+FE312+HF312</f>
        <v>0</v>
      </c>
      <c r="JG312" s="25">
        <f t="shared" ref="JG312" si="5055">+FF312+HG312</f>
        <v>0</v>
      </c>
      <c r="JH312" s="25">
        <f t="shared" ref="JH312" si="5056">+FG312+HH312</f>
        <v>0</v>
      </c>
      <c r="JI312" s="25">
        <f t="shared" ref="JI312" si="5057">+FH312+HI312</f>
        <v>0</v>
      </c>
      <c r="JJ312" s="25">
        <f t="shared" ref="JJ312" si="5058">+FI312+HJ312</f>
        <v>0</v>
      </c>
      <c r="JK312" s="25">
        <f t="shared" ref="JK312" si="5059">+FJ312+HK312</f>
        <v>0</v>
      </c>
      <c r="JL312" s="25">
        <f t="shared" ref="JL312" si="5060">+FK312+HL312</f>
        <v>0</v>
      </c>
      <c r="JM312" s="25">
        <f t="shared" ref="JM312" si="5061">+FL312+HM312</f>
        <v>0</v>
      </c>
      <c r="JN312" s="25">
        <f t="shared" ref="JN312" si="5062">+FM312+HN312</f>
        <v>0</v>
      </c>
      <c r="JO312" s="25">
        <f t="shared" ref="JO312" si="5063">+FN312+HO312</f>
        <v>0</v>
      </c>
      <c r="JP312" s="25">
        <f t="shared" ref="JP312" si="5064">+FO312+HP312</f>
        <v>0</v>
      </c>
      <c r="JQ312" s="25">
        <f t="shared" ref="JQ312" si="5065">+FP312+HQ312</f>
        <v>0</v>
      </c>
      <c r="JR312" s="25">
        <f t="shared" ref="JR312" si="5066">+FQ312+HR312</f>
        <v>280950</v>
      </c>
      <c r="JS312" s="28">
        <f t="shared" ref="JS312" si="5067">+IFERROR(SUMIF(JO312:JR312,"&gt;0",JO312:JR312)/COUNTIF(JO312:JR312,"&gt;0"),0)</f>
        <v>280950</v>
      </c>
      <c r="JT312" s="48">
        <f t="shared" ref="JT312" si="5068">+HS312/$N312</f>
        <v>0</v>
      </c>
      <c r="JU312" s="48">
        <f t="shared" ref="JU312" si="5069">+HT312/$N312</f>
        <v>0</v>
      </c>
      <c r="JV312" s="48">
        <f t="shared" ref="JV312" si="5070">+HU312/$N312</f>
        <v>0</v>
      </c>
      <c r="JW312" s="48">
        <f t="shared" ref="JW312" si="5071">+HV312/$N312</f>
        <v>0</v>
      </c>
      <c r="JX312" s="48">
        <f t="shared" ref="JX312" si="5072">+HW312/$N312</f>
        <v>0</v>
      </c>
      <c r="JY312" s="48">
        <f t="shared" ref="JY312" si="5073">+HX312/$N312</f>
        <v>0</v>
      </c>
      <c r="JZ312" s="48">
        <f t="shared" ref="JZ312" si="5074">+HY312/$N312</f>
        <v>0</v>
      </c>
      <c r="KA312" s="48">
        <f t="shared" ref="KA312" si="5075">+HZ312/$N312</f>
        <v>0</v>
      </c>
      <c r="KB312" s="48">
        <f t="shared" ref="KB312" si="5076">+IA312/$N312</f>
        <v>0</v>
      </c>
      <c r="KC312" s="48">
        <f t="shared" ref="KC312" si="5077">+IB312/$N312</f>
        <v>0</v>
      </c>
      <c r="KD312" s="48">
        <f t="shared" ref="KD312" si="5078">+IC312/$N312</f>
        <v>0</v>
      </c>
      <c r="KE312" s="48">
        <f t="shared" ref="KE312" si="5079">+ID312/$N312</f>
        <v>0</v>
      </c>
      <c r="KF312" s="48">
        <f t="shared" ref="KF312" si="5080">+IE312/$N312</f>
        <v>0</v>
      </c>
      <c r="KG312" s="48">
        <f t="shared" ref="KG312" si="5081">+IF312/$N312</f>
        <v>0</v>
      </c>
      <c r="KH312" s="48">
        <f t="shared" ref="KH312" si="5082">+IG312/$N312</f>
        <v>0</v>
      </c>
      <c r="KI312" s="48">
        <f t="shared" ref="KI312" si="5083">+IH312/$N312</f>
        <v>0</v>
      </c>
      <c r="KJ312" s="30">
        <f t="shared" ref="KJ312" si="5084">+II312/$N312</f>
        <v>0</v>
      </c>
      <c r="KK312" s="30">
        <f t="shared" ref="KK312" si="5085">+IJ312/$N312</f>
        <v>0</v>
      </c>
      <c r="KL312" s="30">
        <f t="shared" ref="KL312" si="5086">+IK312/$N312</f>
        <v>0</v>
      </c>
      <c r="KM312" s="30">
        <f t="shared" ref="KM312" si="5087">+IL312/$N312</f>
        <v>0</v>
      </c>
      <c r="KN312" s="30">
        <f t="shared" ref="KN312" si="5088">+IM312/$N312</f>
        <v>0</v>
      </c>
      <c r="KO312" s="30">
        <f t="shared" ref="KO312" si="5089">+IN312/$N312</f>
        <v>0</v>
      </c>
      <c r="KP312" s="30">
        <f t="shared" ref="KP312" si="5090">+IO312/$N312</f>
        <v>0</v>
      </c>
      <c r="KQ312" s="30">
        <f t="shared" ref="KQ312" si="5091">+IP312/$N312</f>
        <v>0</v>
      </c>
      <c r="KR312" s="30">
        <f t="shared" ref="KR312" si="5092">+IQ312/$N312</f>
        <v>0</v>
      </c>
      <c r="KS312" s="30">
        <f t="shared" ref="KS312" si="5093">+IR312/$N312</f>
        <v>0</v>
      </c>
      <c r="KT312" s="30">
        <f t="shared" ref="KT312" si="5094">+IS312/$N312</f>
        <v>0</v>
      </c>
      <c r="KU312" s="30">
        <f t="shared" ref="KU312" si="5095">+IT312/$N312</f>
        <v>0</v>
      </c>
      <c r="KV312" s="30">
        <f t="shared" ref="KV312" si="5096">+IU312/$N312</f>
        <v>0</v>
      </c>
      <c r="KW312" s="30">
        <f t="shared" ref="KW312" si="5097">+IV312/$N312</f>
        <v>0</v>
      </c>
      <c r="KX312" s="30">
        <f t="shared" ref="KX312" si="5098">+IW312/$N312</f>
        <v>0</v>
      </c>
      <c r="KY312" s="30">
        <f t="shared" ref="KY312" si="5099">+IX312/$N312</f>
        <v>0</v>
      </c>
      <c r="KZ312" s="30">
        <f t="shared" ref="KZ312" si="5100">+IY312/$N312</f>
        <v>0</v>
      </c>
      <c r="LA312" s="30">
        <f t="shared" ref="LA312" si="5101">+IZ312/$N312</f>
        <v>0</v>
      </c>
      <c r="LB312" s="30">
        <f t="shared" ref="LB312" si="5102">+JA312/$N312</f>
        <v>0</v>
      </c>
      <c r="LC312" s="30">
        <f t="shared" ref="LC312" si="5103">+JB312/$N312</f>
        <v>0</v>
      </c>
      <c r="LD312" s="30">
        <f t="shared" ref="LD312" si="5104">+JC312/$N312</f>
        <v>0</v>
      </c>
      <c r="LE312" s="30">
        <f t="shared" ref="LE312" si="5105">+JD312/$N312</f>
        <v>0</v>
      </c>
      <c r="LF312" s="30">
        <f t="shared" ref="LF312" si="5106">+JE312/$N312</f>
        <v>0</v>
      </c>
      <c r="LG312" s="30">
        <f t="shared" ref="LG312" si="5107">+JF312/$N312</f>
        <v>0</v>
      </c>
      <c r="LH312" s="30">
        <f t="shared" ref="LH312" si="5108">+JG312/$N312</f>
        <v>0</v>
      </c>
      <c r="LI312" s="30">
        <f t="shared" ref="LI312" si="5109">+JH312/$N312</f>
        <v>0</v>
      </c>
      <c r="LJ312" s="30">
        <f t="shared" ref="LJ312" si="5110">+JI312/$N312</f>
        <v>0</v>
      </c>
      <c r="LK312" s="30">
        <f t="shared" ref="LK312" si="5111">+JJ312/$N312</f>
        <v>0</v>
      </c>
      <c r="LL312" s="30">
        <f t="shared" ref="LL312" si="5112">+JK312/$N312</f>
        <v>0</v>
      </c>
      <c r="LM312" s="30">
        <f t="shared" ref="LM312" si="5113">+JL312/$N312</f>
        <v>0</v>
      </c>
      <c r="LN312" s="30">
        <f t="shared" ref="LN312" si="5114">+JM312/$N312</f>
        <v>0</v>
      </c>
      <c r="LO312" s="30">
        <f t="shared" ref="LO312" si="5115">+JN312/$N312</f>
        <v>0</v>
      </c>
      <c r="LP312" s="30">
        <f t="shared" ref="LP312" si="5116">+JO312/$N312</f>
        <v>0</v>
      </c>
      <c r="LQ312" s="30">
        <f t="shared" ref="LQ312" si="5117">+JP312/$N312</f>
        <v>0</v>
      </c>
      <c r="LR312" s="30">
        <f t="shared" ref="LR312" si="5118">+JQ312/$N312</f>
        <v>0</v>
      </c>
      <c r="LS312" s="30">
        <f t="shared" ref="LS312" si="5119">+JR312/$N312</f>
        <v>150</v>
      </c>
      <c r="LT312" s="69">
        <f t="shared" ref="LT312" si="5120">+IFERROR(SUMIF(LP312:LS312,"&gt;0",LP312:LS312)/COUNTIF(LP312:LS312,"&gt;0"),0)</f>
        <v>150</v>
      </c>
      <c r="LU312" s="40">
        <f t="shared" ref="LU312" si="5121">+FQ312/N312</f>
        <v>150</v>
      </c>
      <c r="LV312" s="40">
        <f t="shared" ref="LV312" si="5122">+(HR312/N312)</f>
        <v>0</v>
      </c>
    </row>
    <row r="313" spans="1:334" x14ac:dyDescent="0.25">
      <c r="A313" s="21">
        <f t="shared" si="3974"/>
        <v>312</v>
      </c>
      <c r="B313" s="22" t="s">
        <v>183</v>
      </c>
      <c r="C313" s="43" t="s">
        <v>704</v>
      </c>
      <c r="D313" s="22" t="s">
        <v>293</v>
      </c>
      <c r="E313" s="23" t="s">
        <v>997</v>
      </c>
      <c r="F313" s="21" t="s">
        <v>1078</v>
      </c>
      <c r="G313" s="45" t="s">
        <v>206</v>
      </c>
      <c r="H313" s="24" t="s">
        <v>293</v>
      </c>
      <c r="I313" s="21" t="s">
        <v>196</v>
      </c>
      <c r="J313" s="95">
        <v>41297</v>
      </c>
      <c r="K313" s="95">
        <v>43061</v>
      </c>
      <c r="L313" s="21" t="s">
        <v>275</v>
      </c>
      <c r="M313" s="56">
        <v>286</v>
      </c>
      <c r="N313" s="56">
        <v>1504</v>
      </c>
      <c r="O313" s="47">
        <v>0.16</v>
      </c>
      <c r="P313" s="57">
        <v>1069939</v>
      </c>
      <c r="Q313" s="57">
        <v>876971</v>
      </c>
      <c r="R313" s="57">
        <v>713194</v>
      </c>
      <c r="S313" s="57">
        <v>646812</v>
      </c>
      <c r="T313" s="56">
        <v>783297</v>
      </c>
      <c r="U313" s="56">
        <v>752687</v>
      </c>
      <c r="V313" s="56">
        <v>774432</v>
      </c>
      <c r="W313" s="56">
        <v>610194</v>
      </c>
      <c r="X313" s="56">
        <v>800906</v>
      </c>
      <c r="Y313" s="56">
        <v>838120</v>
      </c>
      <c r="Z313" s="56">
        <v>615685</v>
      </c>
      <c r="AA313" s="56">
        <v>753536</v>
      </c>
      <c r="AB313" s="56">
        <v>1082798</v>
      </c>
      <c r="AC313" s="56">
        <v>1333333</v>
      </c>
      <c r="AD313" s="56">
        <v>1144885</v>
      </c>
      <c r="AE313" s="56">
        <v>1214545.69</v>
      </c>
      <c r="AF313" s="56">
        <v>1258996.6000000001</v>
      </c>
      <c r="AG313" s="56">
        <v>891185</v>
      </c>
      <c r="AH313" s="56">
        <v>1202245.96</v>
      </c>
      <c r="AI313" s="56">
        <v>1041103</v>
      </c>
      <c r="AJ313" s="56">
        <v>1295173.88032</v>
      </c>
      <c r="AK313" s="56">
        <v>1340183</v>
      </c>
      <c r="AL313" s="56">
        <v>886344</v>
      </c>
      <c r="AM313" s="56">
        <v>1050606</v>
      </c>
      <c r="AN313" s="56">
        <v>1262738.1490125675</v>
      </c>
      <c r="AO313" s="56">
        <v>1432720</v>
      </c>
      <c r="AP313" s="56">
        <v>1170464</v>
      </c>
      <c r="AQ313" s="56">
        <v>1483221</v>
      </c>
      <c r="AR313" s="56">
        <v>1358694</v>
      </c>
      <c r="AS313" s="56">
        <v>1108466</v>
      </c>
      <c r="AT313" s="56">
        <v>1216532</v>
      </c>
      <c r="AU313" s="25">
        <v>1205495</v>
      </c>
      <c r="AV313" s="25">
        <v>850525</v>
      </c>
      <c r="AW313" s="25">
        <v>1237040</v>
      </c>
      <c r="AX313" s="25">
        <v>857246</v>
      </c>
      <c r="AY313" s="25">
        <v>986750</v>
      </c>
      <c r="AZ313" s="25">
        <v>1259275</v>
      </c>
      <c r="BA313" s="25">
        <v>1705675</v>
      </c>
      <c r="BB313" s="25">
        <v>1162210</v>
      </c>
      <c r="BC313" s="25">
        <v>1458005</v>
      </c>
      <c r="BD313" s="75">
        <v>1275385</v>
      </c>
      <c r="BE313" s="75">
        <v>1146101.8500000001</v>
      </c>
      <c r="BF313" s="75">
        <v>1429412.96</v>
      </c>
      <c r="BG313" s="75">
        <v>1104860</v>
      </c>
      <c r="BH313" s="75">
        <v>1524950</v>
      </c>
      <c r="BI313" s="75">
        <v>1392112.04</v>
      </c>
      <c r="BJ313" s="75">
        <v>1081763.8899999999</v>
      </c>
      <c r="BK313" s="75">
        <v>1197745</v>
      </c>
      <c r="BL313" s="75">
        <v>1471845</v>
      </c>
      <c r="BM313" s="75">
        <v>1601130</v>
      </c>
      <c r="BN313" s="75">
        <v>1430715</v>
      </c>
      <c r="BO313" s="75">
        <v>1592481</v>
      </c>
      <c r="BP313" s="28">
        <f t="shared" si="3968"/>
        <v>1524042.75</v>
      </c>
      <c r="BQ313" s="29">
        <f t="shared" si="4802"/>
        <v>3741.0454545454545</v>
      </c>
      <c r="BR313" s="29">
        <f t="shared" si="4803"/>
        <v>3066.3321678321677</v>
      </c>
      <c r="BS313" s="29">
        <f t="shared" si="4804"/>
        <v>2493.6853146853146</v>
      </c>
      <c r="BT313" s="29">
        <f t="shared" si="4805"/>
        <v>2261.5804195804194</v>
      </c>
      <c r="BU313" s="29">
        <f t="shared" si="4806"/>
        <v>2738.8006993006993</v>
      </c>
      <c r="BV313" s="29">
        <f t="shared" si="4807"/>
        <v>2631.7727272727275</v>
      </c>
      <c r="BW313" s="29">
        <f t="shared" si="4808"/>
        <v>2707.8041958041958</v>
      </c>
      <c r="BX313" s="29">
        <f t="shared" si="4809"/>
        <v>2133.5454545454545</v>
      </c>
      <c r="BY313" s="29">
        <f t="shared" si="4810"/>
        <v>2800.3706293706296</v>
      </c>
      <c r="BZ313" s="29">
        <f t="shared" si="4811"/>
        <v>2930.4895104895104</v>
      </c>
      <c r="CA313" s="29">
        <f t="shared" si="4812"/>
        <v>2152.7447552447552</v>
      </c>
      <c r="CB313" s="29">
        <f t="shared" si="4813"/>
        <v>2634.7412587412587</v>
      </c>
      <c r="CC313" s="29">
        <f t="shared" si="4814"/>
        <v>3786.0069930069931</v>
      </c>
      <c r="CD313" s="29">
        <f t="shared" si="4815"/>
        <v>4662.0034965034965</v>
      </c>
      <c r="CE313" s="29">
        <f t="shared" si="4816"/>
        <v>4003.0944055944055</v>
      </c>
      <c r="CF313" s="29">
        <f t="shared" si="4817"/>
        <v>4246.6632517482512</v>
      </c>
      <c r="CG313" s="29">
        <f t="shared" si="4818"/>
        <v>4402.0860139860142</v>
      </c>
      <c r="CH313" s="29">
        <f t="shared" si="4819"/>
        <v>3116.0314685314684</v>
      </c>
      <c r="CI313" s="29">
        <f t="shared" si="4820"/>
        <v>4203.6572027972024</v>
      </c>
      <c r="CJ313" s="29">
        <f t="shared" si="4821"/>
        <v>3640.2202797202799</v>
      </c>
      <c r="CK313" s="29">
        <f t="shared" si="4822"/>
        <v>4528.5800011188812</v>
      </c>
      <c r="CL313" s="29">
        <f t="shared" si="4823"/>
        <v>4685.954545454545</v>
      </c>
      <c r="CM313" s="29">
        <f t="shared" si="4824"/>
        <v>3099.1048951048951</v>
      </c>
      <c r="CN313" s="29">
        <f t="shared" si="4825"/>
        <v>3673.4475524475524</v>
      </c>
      <c r="CO313" s="29">
        <f t="shared" si="4826"/>
        <v>4415.1683531907956</v>
      </c>
      <c r="CP313" s="29">
        <f t="shared" si="4827"/>
        <v>5009.5104895104896</v>
      </c>
      <c r="CQ313" s="29">
        <f t="shared" si="4828"/>
        <v>4092.5314685314684</v>
      </c>
      <c r="CR313" s="29">
        <f t="shared" si="4724"/>
        <v>5186.0874125874125</v>
      </c>
      <c r="CS313" s="29">
        <f t="shared" si="4723"/>
        <v>4750.6783216783215</v>
      </c>
      <c r="CT313" s="29">
        <f t="shared" si="4723"/>
        <v>3875.7552447552448</v>
      </c>
      <c r="CU313" s="29">
        <f t="shared" si="4723"/>
        <v>4253.6083916083917</v>
      </c>
      <c r="CV313" s="29">
        <f t="shared" si="4723"/>
        <v>4215.0174825174827</v>
      </c>
      <c r="CW313" s="29">
        <f t="shared" si="4723"/>
        <v>2973.8636363636365</v>
      </c>
      <c r="CX313" s="29">
        <f t="shared" si="4484"/>
        <v>4325.3146853146854</v>
      </c>
      <c r="CY313" s="29">
        <f t="shared" si="4484"/>
        <v>2997.3636363636365</v>
      </c>
      <c r="CZ313" s="29">
        <f t="shared" si="4484"/>
        <v>3450.1748251748254</v>
      </c>
      <c r="DA313" s="29">
        <f t="shared" si="4484"/>
        <v>4403.0594405594402</v>
      </c>
      <c r="DB313" s="29">
        <f t="shared" si="4484"/>
        <v>5963.8986013986014</v>
      </c>
      <c r="DC313" s="29">
        <f t="shared" si="4484"/>
        <v>4063.6713286713289</v>
      </c>
      <c r="DD313" s="29">
        <f t="shared" si="4484"/>
        <v>5097.9195804195806</v>
      </c>
      <c r="DE313" s="29">
        <f t="shared" si="4829"/>
        <v>4459.3881118881118</v>
      </c>
      <c r="DF313" s="29">
        <f t="shared" si="4830"/>
        <v>4007.349125874126</v>
      </c>
      <c r="DG313" s="29">
        <f t="shared" si="4831"/>
        <v>4997.9474125874121</v>
      </c>
      <c r="DH313" s="29">
        <f t="shared" si="4832"/>
        <v>3863.1468531468531</v>
      </c>
      <c r="DI313" s="29">
        <f t="shared" si="4833"/>
        <v>5331.9930069930069</v>
      </c>
      <c r="DJ313" s="29">
        <f t="shared" si="4834"/>
        <v>4867.5246153846156</v>
      </c>
      <c r="DK313" s="29">
        <f t="shared" si="4834"/>
        <v>3782.3912237762233</v>
      </c>
      <c r="DL313" s="29">
        <f t="shared" si="4834"/>
        <v>4187.9195804195806</v>
      </c>
      <c r="DM313" s="29">
        <f t="shared" si="4834"/>
        <v>5146.3111888111889</v>
      </c>
      <c r="DN313" s="29">
        <f t="shared" si="4834"/>
        <v>5598.356643356643</v>
      </c>
      <c r="DO313" s="29">
        <f t="shared" si="4834"/>
        <v>5002.5</v>
      </c>
      <c r="DP313" s="29">
        <f t="shared" si="4834"/>
        <v>5568.1153846153848</v>
      </c>
      <c r="DQ313" s="105">
        <f t="shared" si="4835"/>
        <v>5328.8208041958042</v>
      </c>
      <c r="DR313" s="56">
        <v>109792</v>
      </c>
      <c r="DS313" s="56">
        <v>109792</v>
      </c>
      <c r="DT313" s="56">
        <v>109792</v>
      </c>
      <c r="DU313" s="56">
        <v>109792</v>
      </c>
      <c r="DV313" s="56">
        <v>109792</v>
      </c>
      <c r="DW313" s="56">
        <v>109792</v>
      </c>
      <c r="DX313" s="56">
        <v>109792</v>
      </c>
      <c r="DY313" s="56">
        <v>109792</v>
      </c>
      <c r="DZ313" s="56">
        <v>109792</v>
      </c>
      <c r="EA313" s="56">
        <v>112599</v>
      </c>
      <c r="EB313" s="56">
        <v>120320</v>
      </c>
      <c r="EC313" s="56">
        <v>120320</v>
      </c>
      <c r="ED313" s="56">
        <v>120320</v>
      </c>
      <c r="EE313" s="56">
        <v>120320</v>
      </c>
      <c r="EF313" s="56">
        <v>120320</v>
      </c>
      <c r="EG313" s="56">
        <v>120320</v>
      </c>
      <c r="EH313" s="56">
        <v>120320</v>
      </c>
      <c r="EI313" s="51">
        <v>120320</v>
      </c>
      <c r="EJ313" s="51">
        <v>120320</v>
      </c>
      <c r="EK313" s="51">
        <v>120320</v>
      </c>
      <c r="EL313" s="56">
        <v>120320</v>
      </c>
      <c r="EM313" s="51">
        <v>122726</v>
      </c>
      <c r="EN313" s="51">
        <v>129344</v>
      </c>
      <c r="EO313" s="51">
        <v>129344</v>
      </c>
      <c r="EP313" s="25">
        <v>129344</v>
      </c>
      <c r="EQ313" s="25">
        <v>129344</v>
      </c>
      <c r="ER313" s="25">
        <v>129344</v>
      </c>
      <c r="ES313" s="25">
        <v>129344</v>
      </c>
      <c r="ET313" s="25">
        <v>129344</v>
      </c>
      <c r="EU313" s="25">
        <v>129344</v>
      </c>
      <c r="EV313" s="25">
        <v>129344</v>
      </c>
      <c r="EW313" s="25">
        <v>129344</v>
      </c>
      <c r="EX313" s="25">
        <v>129344</v>
      </c>
      <c r="EY313" s="25">
        <v>134518</v>
      </c>
      <c r="EZ313" s="25">
        <v>148746</v>
      </c>
      <c r="FA313" s="25">
        <v>148746</v>
      </c>
      <c r="FB313" s="25">
        <v>148746</v>
      </c>
      <c r="FC313" s="25">
        <v>148746</v>
      </c>
      <c r="FD313" s="25">
        <v>148746</v>
      </c>
      <c r="FE313" s="64">
        <v>148746</v>
      </c>
      <c r="FF313" s="64">
        <v>148746</v>
      </c>
      <c r="FG313" s="64">
        <v>148746</v>
      </c>
      <c r="FH313" s="64">
        <v>148746</v>
      </c>
      <c r="FI313" s="64">
        <v>148746</v>
      </c>
      <c r="FJ313" s="64">
        <v>148746</v>
      </c>
      <c r="FK313" s="64">
        <v>148746</v>
      </c>
      <c r="FL313" s="64">
        <v>148746</v>
      </c>
      <c r="FM313" s="64">
        <v>148746</v>
      </c>
      <c r="FN313" s="64">
        <v>148746</v>
      </c>
      <c r="FO313" s="64">
        <v>148746</v>
      </c>
      <c r="FP313" s="64">
        <v>148746</v>
      </c>
      <c r="FQ313" s="75">
        <v>148746</v>
      </c>
      <c r="FR313" s="28">
        <f t="shared" si="3969"/>
        <v>148746</v>
      </c>
      <c r="FS313" s="56">
        <v>70177</v>
      </c>
      <c r="FT313" s="56">
        <v>37092.800000000017</v>
      </c>
      <c r="FU313" s="56">
        <v>9446</v>
      </c>
      <c r="FV313" s="56">
        <v>0</v>
      </c>
      <c r="FW313" s="56">
        <v>12043</v>
      </c>
      <c r="FX313" s="56">
        <v>7101</v>
      </c>
      <c r="FY313" s="56">
        <v>15865</v>
      </c>
      <c r="FZ313" s="56">
        <v>0</v>
      </c>
      <c r="GA313" s="56">
        <v>15722</v>
      </c>
      <c r="GB313" s="56">
        <v>26346</v>
      </c>
      <c r="GC313" s="56">
        <v>0</v>
      </c>
      <c r="GD313" s="56">
        <v>7692</v>
      </c>
      <c r="GE313" s="56">
        <v>52927.679999999993</v>
      </c>
      <c r="GF313" s="56">
        <v>93013.28</v>
      </c>
      <c r="GG313" s="56">
        <v>62862</v>
      </c>
      <c r="GH313" s="56">
        <v>72776</v>
      </c>
      <c r="GI313" s="51">
        <v>81119.456000000006</v>
      </c>
      <c r="GJ313" s="51">
        <v>22269.600000000006</v>
      </c>
      <c r="GK313" s="51">
        <v>72039.353600000002</v>
      </c>
      <c r="GL313" s="51">
        <v>46256</v>
      </c>
      <c r="GM313" s="51">
        <v>86907.820851199998</v>
      </c>
      <c r="GN313" s="51">
        <v>91703.28</v>
      </c>
      <c r="GO313" s="51">
        <v>12471</v>
      </c>
      <c r="GP313" s="51">
        <v>38753</v>
      </c>
      <c r="GQ313" s="51">
        <v>72694</v>
      </c>
      <c r="GR313" s="25">
        <v>99891</v>
      </c>
      <c r="GS313" s="25">
        <v>57930</v>
      </c>
      <c r="GT313" s="25">
        <v>107971</v>
      </c>
      <c r="GU313" s="25">
        <v>88047</v>
      </c>
      <c r="GV313" s="25">
        <v>48011</v>
      </c>
      <c r="GW313" s="25">
        <v>65301</v>
      </c>
      <c r="GX313" s="25">
        <v>31535</v>
      </c>
      <c r="GY313" s="25">
        <v>6740</v>
      </c>
      <c r="GZ313" s="25">
        <v>63408</v>
      </c>
      <c r="HA313" s="25">
        <v>0</v>
      </c>
      <c r="HB313" s="25">
        <v>9134</v>
      </c>
      <c r="HC313" s="25">
        <v>52738</v>
      </c>
      <c r="HD313" s="25">
        <v>124162</v>
      </c>
      <c r="HE313" s="25">
        <v>37208</v>
      </c>
      <c r="HF313" s="25">
        <v>84535</v>
      </c>
      <c r="HG313" s="75">
        <v>55316</v>
      </c>
      <c r="HH313" s="75">
        <v>34630</v>
      </c>
      <c r="HI313" s="75">
        <v>79960</v>
      </c>
      <c r="HJ313" s="75">
        <v>28032</v>
      </c>
      <c r="HK313" s="75">
        <v>95246</v>
      </c>
      <c r="HL313" s="75">
        <v>73992</v>
      </c>
      <c r="HM313" s="75">
        <v>24336</v>
      </c>
      <c r="HN313" s="75">
        <v>42893</v>
      </c>
      <c r="HO313" s="75">
        <v>86749.200000000012</v>
      </c>
      <c r="HP313" s="75">
        <v>107435</v>
      </c>
      <c r="HQ313" s="75">
        <v>80168</v>
      </c>
      <c r="HR313" s="75">
        <v>95348</v>
      </c>
      <c r="HS313" s="51">
        <f t="shared" si="3723"/>
        <v>179969</v>
      </c>
      <c r="HT313" s="51">
        <f t="shared" si="3724"/>
        <v>146884.80000000002</v>
      </c>
      <c r="HU313" s="51">
        <f t="shared" si="3725"/>
        <v>119238</v>
      </c>
      <c r="HV313" s="51">
        <f t="shared" si="3726"/>
        <v>109792</v>
      </c>
      <c r="HW313" s="51">
        <f t="shared" si="3727"/>
        <v>121835</v>
      </c>
      <c r="HX313" s="51">
        <f t="shared" si="3728"/>
        <v>116893</v>
      </c>
      <c r="HY313" s="51">
        <f t="shared" si="3729"/>
        <v>125657</v>
      </c>
      <c r="HZ313" s="51">
        <f t="shared" si="3730"/>
        <v>109792</v>
      </c>
      <c r="IA313" s="51">
        <f t="shared" si="3731"/>
        <v>125514</v>
      </c>
      <c r="IB313" s="51">
        <f t="shared" si="3732"/>
        <v>138945</v>
      </c>
      <c r="IC313" s="51">
        <f t="shared" si="3733"/>
        <v>120320</v>
      </c>
      <c r="ID313" s="51">
        <f t="shared" si="3734"/>
        <v>128012</v>
      </c>
      <c r="IE313" s="51">
        <f t="shared" si="3735"/>
        <v>173247.68</v>
      </c>
      <c r="IF313" s="51">
        <f t="shared" si="3736"/>
        <v>213333.28</v>
      </c>
      <c r="IG313" s="51">
        <f t="shared" si="3737"/>
        <v>183182</v>
      </c>
      <c r="IH313" s="51">
        <f t="shared" si="3738"/>
        <v>193096</v>
      </c>
      <c r="II313" s="51">
        <f t="shared" si="3739"/>
        <v>201439.45600000001</v>
      </c>
      <c r="IJ313" s="51">
        <f t="shared" si="3740"/>
        <v>142589.6</v>
      </c>
      <c r="IK313" s="51">
        <f t="shared" si="3741"/>
        <v>192359.3536</v>
      </c>
      <c r="IL313" s="51">
        <f t="shared" si="3742"/>
        <v>166576</v>
      </c>
      <c r="IM313" s="51">
        <f t="shared" si="3743"/>
        <v>207227.8208512</v>
      </c>
      <c r="IN313" s="51">
        <f t="shared" si="3744"/>
        <v>214429.28</v>
      </c>
      <c r="IO313" s="51">
        <f t="shared" si="3745"/>
        <v>141815</v>
      </c>
      <c r="IP313" s="51">
        <f t="shared" si="3746"/>
        <v>168097</v>
      </c>
      <c r="IQ313" s="51">
        <f t="shared" si="4450"/>
        <v>202038</v>
      </c>
      <c r="IR313" s="51">
        <f t="shared" si="4451"/>
        <v>229235</v>
      </c>
      <c r="IS313" s="51">
        <f t="shared" si="4436"/>
        <v>187274</v>
      </c>
      <c r="IT313" s="51">
        <f t="shared" si="4437"/>
        <v>237315</v>
      </c>
      <c r="IU313" s="51">
        <f t="shared" si="4960"/>
        <v>217391</v>
      </c>
      <c r="IV313" s="51">
        <f t="shared" si="4961"/>
        <v>177355</v>
      </c>
      <c r="IW313" s="51">
        <f t="shared" si="4958"/>
        <v>194645</v>
      </c>
      <c r="IX313" s="25">
        <f t="shared" si="4886"/>
        <v>160879</v>
      </c>
      <c r="IY313" s="25">
        <f t="shared" si="4315"/>
        <v>136084</v>
      </c>
      <c r="IZ313" s="25">
        <f t="shared" si="4316"/>
        <v>197926</v>
      </c>
      <c r="JA313" s="25">
        <f t="shared" si="4959"/>
        <v>148746</v>
      </c>
      <c r="JB313" s="25">
        <f t="shared" si="4410"/>
        <v>157880</v>
      </c>
      <c r="JC313" s="25">
        <f t="shared" si="4411"/>
        <v>201484</v>
      </c>
      <c r="JD313" s="25">
        <f t="shared" si="4243"/>
        <v>272908</v>
      </c>
      <c r="JE313" s="25">
        <f t="shared" si="4244"/>
        <v>185954</v>
      </c>
      <c r="JF313" s="25">
        <f t="shared" si="4448"/>
        <v>233281</v>
      </c>
      <c r="JG313" s="25">
        <f t="shared" si="4449"/>
        <v>204062</v>
      </c>
      <c r="JH313" s="25">
        <f t="shared" si="4440"/>
        <v>183376</v>
      </c>
      <c r="JI313" s="25">
        <f t="shared" si="4441"/>
        <v>228706</v>
      </c>
      <c r="JJ313" s="25">
        <f t="shared" si="4485"/>
        <v>176778</v>
      </c>
      <c r="JK313" s="25">
        <f t="shared" si="4486"/>
        <v>243992</v>
      </c>
      <c r="JL313" s="25">
        <f t="shared" si="4608"/>
        <v>222738</v>
      </c>
      <c r="JM313" s="25">
        <f t="shared" si="4609"/>
        <v>173082</v>
      </c>
      <c r="JN313" s="25">
        <f t="shared" si="4445"/>
        <v>191639</v>
      </c>
      <c r="JO313" s="25">
        <f t="shared" si="4446"/>
        <v>235495.2</v>
      </c>
      <c r="JP313" s="25">
        <f t="shared" si="4442"/>
        <v>256181</v>
      </c>
      <c r="JQ313" s="25">
        <f t="shared" si="4443"/>
        <v>228914</v>
      </c>
      <c r="JR313" s="25">
        <f t="shared" si="4444"/>
        <v>244094</v>
      </c>
      <c r="JS313" s="28">
        <f t="shared" si="3970"/>
        <v>241171.05</v>
      </c>
      <c r="JT313" s="48">
        <f t="shared" si="4689"/>
        <v>119.66023936170212</v>
      </c>
      <c r="JU313" s="48">
        <f t="shared" si="4690"/>
        <v>97.662765957446823</v>
      </c>
      <c r="JV313" s="48">
        <f t="shared" si="4691"/>
        <v>79.280585106382972</v>
      </c>
      <c r="JW313" s="48">
        <f t="shared" si="4692"/>
        <v>73</v>
      </c>
      <c r="JX313" s="48">
        <f t="shared" si="4693"/>
        <v>81.007313829787236</v>
      </c>
      <c r="JY313" s="48">
        <f t="shared" si="4694"/>
        <v>77.721409574468083</v>
      </c>
      <c r="JZ313" s="48">
        <f t="shared" si="4695"/>
        <v>83.548537234042556</v>
      </c>
      <c r="KA313" s="48">
        <f t="shared" si="4696"/>
        <v>73</v>
      </c>
      <c r="KB313" s="48">
        <f t="shared" si="4697"/>
        <v>83.453457446808514</v>
      </c>
      <c r="KC313" s="48">
        <f t="shared" si="4698"/>
        <v>92.383643617021278</v>
      </c>
      <c r="KD313" s="48">
        <f t="shared" si="4699"/>
        <v>80</v>
      </c>
      <c r="KE313" s="48">
        <f t="shared" si="4700"/>
        <v>85.114361702127653</v>
      </c>
      <c r="KF313" s="48">
        <f t="shared" si="4701"/>
        <v>115.19127659574468</v>
      </c>
      <c r="KG313" s="48">
        <f t="shared" si="4702"/>
        <v>141.84393617021277</v>
      </c>
      <c r="KH313" s="48">
        <f t="shared" si="4703"/>
        <v>121.79654255319149</v>
      </c>
      <c r="KI313" s="48">
        <f t="shared" si="4704"/>
        <v>128.38829787234042</v>
      </c>
      <c r="KJ313" s="30">
        <f t="shared" si="4705"/>
        <v>133.93580851063831</v>
      </c>
      <c r="KK313" s="30">
        <f t="shared" si="4706"/>
        <v>94.806914893617019</v>
      </c>
      <c r="KL313" s="30">
        <f t="shared" si="4707"/>
        <v>127.89850638297872</v>
      </c>
      <c r="KM313" s="30">
        <f t="shared" si="4708"/>
        <v>110.75531914893617</v>
      </c>
      <c r="KN313" s="30">
        <f t="shared" si="4709"/>
        <v>137.78445535319148</v>
      </c>
      <c r="KO313" s="30">
        <f t="shared" si="4710"/>
        <v>142.57265957446808</v>
      </c>
      <c r="KP313" s="30">
        <f t="shared" si="4711"/>
        <v>94.291888297872347</v>
      </c>
      <c r="KQ313" s="30">
        <f t="shared" si="4712"/>
        <v>111.76662234042553</v>
      </c>
      <c r="KR313" s="30">
        <f t="shared" si="4713"/>
        <v>134.33377659574469</v>
      </c>
      <c r="KS313" s="30">
        <f t="shared" si="4714"/>
        <v>152.41688829787233</v>
      </c>
      <c r="KT313" s="30">
        <f t="shared" si="4715"/>
        <v>124.51728723404256</v>
      </c>
      <c r="KU313" s="30">
        <f t="shared" si="4716"/>
        <v>157.78922872340425</v>
      </c>
      <c r="KV313" s="30">
        <f t="shared" si="4717"/>
        <v>144.54188829787233</v>
      </c>
      <c r="KW313" s="30">
        <f t="shared" si="4718"/>
        <v>117.92220744680851</v>
      </c>
      <c r="KX313" s="30">
        <f t="shared" si="4719"/>
        <v>129.41821808510639</v>
      </c>
      <c r="KY313" s="30">
        <f t="shared" si="4720"/>
        <v>106.96742021276596</v>
      </c>
      <c r="KZ313" s="30">
        <f t="shared" si="4721"/>
        <v>90.481382978723403</v>
      </c>
      <c r="LA313" s="30">
        <f t="shared" si="4722"/>
        <v>131.59973404255319</v>
      </c>
      <c r="LB313" s="30">
        <f t="shared" si="4722"/>
        <v>98.900265957446805</v>
      </c>
      <c r="LC313" s="30">
        <f t="shared" si="4722"/>
        <v>104.97340425531915</v>
      </c>
      <c r="LD313" s="30">
        <f t="shared" si="4722"/>
        <v>133.96542553191489</v>
      </c>
      <c r="LE313" s="30">
        <f t="shared" si="4722"/>
        <v>181.45478723404256</v>
      </c>
      <c r="LF313" s="30">
        <f t="shared" si="4722"/>
        <v>123.63962765957447</v>
      </c>
      <c r="LG313" s="30">
        <f t="shared" si="4722"/>
        <v>155.10704787234042</v>
      </c>
      <c r="LH313" s="30">
        <f t="shared" si="4722"/>
        <v>135.67952127659575</v>
      </c>
      <c r="LI313" s="30">
        <f t="shared" si="4722"/>
        <v>121.92553191489361</v>
      </c>
      <c r="LJ313" s="30">
        <f t="shared" si="4722"/>
        <v>152.06515957446808</v>
      </c>
      <c r="LK313" s="30">
        <f t="shared" si="4836"/>
        <v>117.53856382978724</v>
      </c>
      <c r="LL313" s="30">
        <f t="shared" si="4836"/>
        <v>162.22872340425531</v>
      </c>
      <c r="LM313" s="30">
        <f t="shared" si="4836"/>
        <v>148.09707446808511</v>
      </c>
      <c r="LN313" s="30">
        <f t="shared" si="4836"/>
        <v>115.0811170212766</v>
      </c>
      <c r="LO313" s="30">
        <f t="shared" si="4836"/>
        <v>127.41954787234043</v>
      </c>
      <c r="LP313" s="30">
        <f t="shared" si="4836"/>
        <v>156.57925531914896</v>
      </c>
      <c r="LQ313" s="30">
        <f t="shared" si="4836"/>
        <v>170.33311170212767</v>
      </c>
      <c r="LR313" s="30">
        <f t="shared" si="4836"/>
        <v>152.2034574468085</v>
      </c>
      <c r="LS313" s="30">
        <f t="shared" si="4836"/>
        <v>162.2965425531915</v>
      </c>
      <c r="LT313" s="69">
        <f t="shared" si="3971"/>
        <v>160.35309175531916</v>
      </c>
      <c r="LU313" s="40">
        <f t="shared" si="3972"/>
        <v>98.900265957446805</v>
      </c>
      <c r="LV313" s="40">
        <f t="shared" si="3973"/>
        <v>63.396276595744681</v>
      </c>
    </row>
    <row r="314" spans="1:334" x14ac:dyDescent="0.25">
      <c r="A314" s="21">
        <f t="shared" si="3974"/>
        <v>313</v>
      </c>
      <c r="B314" s="22" t="s">
        <v>183</v>
      </c>
      <c r="C314" s="43" t="s">
        <v>705</v>
      </c>
      <c r="D314" s="22" t="s">
        <v>293</v>
      </c>
      <c r="E314" s="23" t="s">
        <v>816</v>
      </c>
      <c r="F314" s="21" t="s">
        <v>1079</v>
      </c>
      <c r="G314" s="45" t="s">
        <v>198</v>
      </c>
      <c r="H314" s="24" t="s">
        <v>293</v>
      </c>
      <c r="I314" s="21" t="s">
        <v>196</v>
      </c>
      <c r="J314" s="95">
        <v>41297</v>
      </c>
      <c r="K314" s="95">
        <v>43030</v>
      </c>
      <c r="L314" s="21" t="s">
        <v>275</v>
      </c>
      <c r="M314" s="56">
        <v>300</v>
      </c>
      <c r="N314" s="56">
        <v>1578</v>
      </c>
      <c r="O314" s="47">
        <v>0.18</v>
      </c>
      <c r="P314" s="57">
        <v>999721</v>
      </c>
      <c r="Q314" s="57">
        <v>1075921</v>
      </c>
      <c r="R314" s="57">
        <v>788088</v>
      </c>
      <c r="S314" s="57">
        <v>704972</v>
      </c>
      <c r="T314" s="56">
        <v>831902</v>
      </c>
      <c r="U314" s="56">
        <v>561196</v>
      </c>
      <c r="V314" s="56">
        <v>738432</v>
      </c>
      <c r="W314" s="56">
        <v>522151</v>
      </c>
      <c r="X314" s="56">
        <v>712459</v>
      </c>
      <c r="Y314" s="56">
        <v>581562</v>
      </c>
      <c r="Z314" s="56">
        <v>414482</v>
      </c>
      <c r="AA314" s="56">
        <v>550853</v>
      </c>
      <c r="AB314" s="56">
        <v>731833</v>
      </c>
      <c r="AC314" s="56">
        <v>1004584</v>
      </c>
      <c r="AD314" s="56">
        <v>702620</v>
      </c>
      <c r="AE314" s="56">
        <v>881533</v>
      </c>
      <c r="AF314" s="56">
        <v>776549</v>
      </c>
      <c r="AG314" s="56">
        <v>584537</v>
      </c>
      <c r="AH314" s="56">
        <v>763295</v>
      </c>
      <c r="AI314" s="56">
        <v>603617</v>
      </c>
      <c r="AJ314" s="56">
        <v>838538</v>
      </c>
      <c r="AK314" s="56">
        <v>835226</v>
      </c>
      <c r="AL314" s="56">
        <v>503513</v>
      </c>
      <c r="AM314" s="56">
        <v>539659</v>
      </c>
      <c r="AN314" s="56">
        <v>682043</v>
      </c>
      <c r="AO314" s="56">
        <v>876718</v>
      </c>
      <c r="AP314" s="56">
        <v>673483</v>
      </c>
      <c r="AQ314" s="56">
        <v>816154</v>
      </c>
      <c r="AR314" s="56">
        <v>722099</v>
      </c>
      <c r="AS314" s="56">
        <v>633208</v>
      </c>
      <c r="AT314" s="56">
        <v>781972</v>
      </c>
      <c r="AU314" s="25">
        <v>843257.23382493283</v>
      </c>
      <c r="AV314" s="25">
        <v>597781</v>
      </c>
      <c r="AW314" s="25">
        <v>810319</v>
      </c>
      <c r="AX314" s="25">
        <v>592274</v>
      </c>
      <c r="AY314" s="25">
        <v>642587</v>
      </c>
      <c r="AZ314" s="25">
        <v>781604.06</v>
      </c>
      <c r="BA314" s="25">
        <v>890639</v>
      </c>
      <c r="BB314" s="25">
        <v>710099</v>
      </c>
      <c r="BC314" s="25">
        <v>893673</v>
      </c>
      <c r="BD314" s="75">
        <v>594480</v>
      </c>
      <c r="BE314" s="75">
        <v>546830</v>
      </c>
      <c r="BF314" s="75">
        <v>805347</v>
      </c>
      <c r="BG314" s="75">
        <v>609957</v>
      </c>
      <c r="BH314" s="75">
        <v>850735</v>
      </c>
      <c r="BI314" s="75">
        <v>812313</v>
      </c>
      <c r="BJ314" s="75">
        <v>594673</v>
      </c>
      <c r="BK314" s="75">
        <v>727857</v>
      </c>
      <c r="BL314" s="75">
        <v>918009</v>
      </c>
      <c r="BM314" s="75">
        <v>922893</v>
      </c>
      <c r="BN314" s="75">
        <v>684924</v>
      </c>
      <c r="BO314" s="75">
        <v>767534</v>
      </c>
      <c r="BP314" s="28">
        <f t="shared" si="3968"/>
        <v>823340</v>
      </c>
      <c r="BQ314" s="29">
        <f t="shared" si="4802"/>
        <v>3332.4033333333332</v>
      </c>
      <c r="BR314" s="29">
        <f t="shared" si="4803"/>
        <v>3586.4033333333332</v>
      </c>
      <c r="BS314" s="29">
        <f t="shared" si="4804"/>
        <v>2626.96</v>
      </c>
      <c r="BT314" s="29">
        <f t="shared" si="4805"/>
        <v>2349.9066666666668</v>
      </c>
      <c r="BU314" s="29">
        <f t="shared" si="4806"/>
        <v>2773.0066666666667</v>
      </c>
      <c r="BV314" s="29">
        <f t="shared" si="4807"/>
        <v>1870.6533333333334</v>
      </c>
      <c r="BW314" s="29">
        <f t="shared" si="4808"/>
        <v>2461.44</v>
      </c>
      <c r="BX314" s="29">
        <f t="shared" si="4809"/>
        <v>1740.5033333333333</v>
      </c>
      <c r="BY314" s="29">
        <f t="shared" si="4810"/>
        <v>2374.8633333333332</v>
      </c>
      <c r="BZ314" s="29">
        <f t="shared" si="4811"/>
        <v>1938.54</v>
      </c>
      <c r="CA314" s="29">
        <f t="shared" si="4812"/>
        <v>1381.6066666666666</v>
      </c>
      <c r="CB314" s="29">
        <f t="shared" si="4813"/>
        <v>1836.1766666666667</v>
      </c>
      <c r="CC314" s="29">
        <f t="shared" si="4814"/>
        <v>2439.4433333333332</v>
      </c>
      <c r="CD314" s="29">
        <f t="shared" si="4815"/>
        <v>3348.6133333333332</v>
      </c>
      <c r="CE314" s="29">
        <f t="shared" si="4816"/>
        <v>2342.0666666666666</v>
      </c>
      <c r="CF314" s="29">
        <f t="shared" si="4817"/>
        <v>2938.4433333333332</v>
      </c>
      <c r="CG314" s="29">
        <f t="shared" si="4818"/>
        <v>2588.4966666666664</v>
      </c>
      <c r="CH314" s="29">
        <f t="shared" si="4819"/>
        <v>1948.4566666666667</v>
      </c>
      <c r="CI314" s="29">
        <f t="shared" si="4820"/>
        <v>2544.3166666666666</v>
      </c>
      <c r="CJ314" s="29">
        <f t="shared" si="4821"/>
        <v>2012.0566666666666</v>
      </c>
      <c r="CK314" s="29">
        <f t="shared" si="4822"/>
        <v>2795.1266666666666</v>
      </c>
      <c r="CL314" s="29">
        <f t="shared" si="4823"/>
        <v>2784.0866666666666</v>
      </c>
      <c r="CM314" s="29">
        <f t="shared" si="4824"/>
        <v>1678.3766666666668</v>
      </c>
      <c r="CN314" s="29">
        <f t="shared" si="4825"/>
        <v>1798.8633333333332</v>
      </c>
      <c r="CO314" s="29">
        <f t="shared" si="4826"/>
        <v>2273.4766666666665</v>
      </c>
      <c r="CP314" s="29">
        <f t="shared" si="4827"/>
        <v>2922.3933333333334</v>
      </c>
      <c r="CQ314" s="29">
        <f t="shared" si="4828"/>
        <v>2244.9433333333332</v>
      </c>
      <c r="CR314" s="29">
        <f t="shared" si="4724"/>
        <v>2720.5133333333333</v>
      </c>
      <c r="CS314" s="29">
        <f t="shared" si="4723"/>
        <v>2406.9966666666664</v>
      </c>
      <c r="CT314" s="29">
        <f t="shared" si="4723"/>
        <v>2110.6933333333332</v>
      </c>
      <c r="CU314" s="29">
        <f t="shared" si="4723"/>
        <v>2606.5733333333333</v>
      </c>
      <c r="CV314" s="29">
        <f t="shared" si="4723"/>
        <v>2810.8574460831096</v>
      </c>
      <c r="CW314" s="29">
        <f t="shared" si="4723"/>
        <v>1992.6033333333332</v>
      </c>
      <c r="CX314" s="29">
        <f t="shared" si="4484"/>
        <v>2701.0633333333335</v>
      </c>
      <c r="CY314" s="29">
        <f t="shared" si="4484"/>
        <v>1974.2466666666667</v>
      </c>
      <c r="CZ314" s="29">
        <f t="shared" si="4484"/>
        <v>2141.9566666666665</v>
      </c>
      <c r="DA314" s="29">
        <f t="shared" si="4484"/>
        <v>2605.3468666666668</v>
      </c>
      <c r="DB314" s="29">
        <f t="shared" si="4484"/>
        <v>2968.7966666666666</v>
      </c>
      <c r="DC314" s="29">
        <f t="shared" si="4484"/>
        <v>2366.9966666666664</v>
      </c>
      <c r="DD314" s="29">
        <f t="shared" si="4484"/>
        <v>2978.91</v>
      </c>
      <c r="DE314" s="29">
        <f t="shared" si="4829"/>
        <v>1981.6</v>
      </c>
      <c r="DF314" s="29">
        <f t="shared" si="4830"/>
        <v>1822.7666666666667</v>
      </c>
      <c r="DG314" s="29">
        <f t="shared" si="4831"/>
        <v>2684.49</v>
      </c>
      <c r="DH314" s="29">
        <f t="shared" si="4832"/>
        <v>2033.19</v>
      </c>
      <c r="DI314" s="29">
        <f t="shared" si="4833"/>
        <v>2835.7833333333333</v>
      </c>
      <c r="DJ314" s="29">
        <f t="shared" si="4834"/>
        <v>2707.71</v>
      </c>
      <c r="DK314" s="29">
        <f t="shared" si="4834"/>
        <v>1982.2433333333333</v>
      </c>
      <c r="DL314" s="29">
        <f t="shared" si="4834"/>
        <v>2426.19</v>
      </c>
      <c r="DM314" s="29">
        <f t="shared" si="4834"/>
        <v>3060.03</v>
      </c>
      <c r="DN314" s="29">
        <f t="shared" si="4834"/>
        <v>3076.31</v>
      </c>
      <c r="DO314" s="29">
        <f t="shared" si="4834"/>
        <v>2283.08</v>
      </c>
      <c r="DP314" s="29">
        <f t="shared" si="4834"/>
        <v>2558.4466666666667</v>
      </c>
      <c r="DQ314" s="105">
        <f t="shared" si="4835"/>
        <v>2744.4666666666667</v>
      </c>
      <c r="DR314" s="56">
        <v>110000</v>
      </c>
      <c r="DS314" s="56">
        <v>110000</v>
      </c>
      <c r="DT314" s="56">
        <v>110000</v>
      </c>
      <c r="DU314" s="56">
        <v>110000</v>
      </c>
      <c r="DV314" s="56">
        <v>110000</v>
      </c>
      <c r="DW314" s="56">
        <v>110000</v>
      </c>
      <c r="DX314" s="56">
        <v>110000</v>
      </c>
      <c r="DY314" s="56">
        <v>110000</v>
      </c>
      <c r="DZ314" s="56">
        <v>110000</v>
      </c>
      <c r="EA314" s="56">
        <v>112667</v>
      </c>
      <c r="EB314" s="56">
        <v>120000</v>
      </c>
      <c r="EC314" s="56">
        <v>120000</v>
      </c>
      <c r="ED314" s="56">
        <v>120000</v>
      </c>
      <c r="EE314" s="56">
        <v>120000</v>
      </c>
      <c r="EF314" s="56">
        <v>120000</v>
      </c>
      <c r="EG314" s="56">
        <v>120000</v>
      </c>
      <c r="EH314" s="56">
        <v>120000</v>
      </c>
      <c r="EI314" s="56">
        <v>120000</v>
      </c>
      <c r="EJ314" s="56">
        <v>120000</v>
      </c>
      <c r="EK314" s="51">
        <v>120000</v>
      </c>
      <c r="EL314" s="56">
        <v>120000</v>
      </c>
      <c r="EM314" s="51">
        <v>122667</v>
      </c>
      <c r="EN314" s="51">
        <v>130000</v>
      </c>
      <c r="EO314" s="51">
        <v>130000</v>
      </c>
      <c r="EP314" s="25">
        <v>130000</v>
      </c>
      <c r="EQ314" s="25">
        <v>130000</v>
      </c>
      <c r="ER314" s="25">
        <v>130000</v>
      </c>
      <c r="ES314" s="25">
        <v>130000</v>
      </c>
      <c r="ET314" s="25">
        <v>130000</v>
      </c>
      <c r="EU314" s="25">
        <v>130000</v>
      </c>
      <c r="EV314" s="25">
        <v>130000</v>
      </c>
      <c r="EW314" s="25">
        <v>130000</v>
      </c>
      <c r="EX314" s="25">
        <v>130000</v>
      </c>
      <c r="EY314" s="25">
        <v>132427</v>
      </c>
      <c r="EZ314" s="25">
        <v>139100</v>
      </c>
      <c r="FA314" s="25">
        <v>139100</v>
      </c>
      <c r="FB314" s="25">
        <v>139100</v>
      </c>
      <c r="FC314" s="25">
        <v>139100</v>
      </c>
      <c r="FD314" s="25">
        <v>139100</v>
      </c>
      <c r="FE314" s="64">
        <v>139100</v>
      </c>
      <c r="FF314" s="64">
        <v>139100</v>
      </c>
      <c r="FG314" s="64">
        <v>139100</v>
      </c>
      <c r="FH314" s="64">
        <v>139100</v>
      </c>
      <c r="FI314" s="64">
        <v>139100</v>
      </c>
      <c r="FJ314" s="64">
        <v>139100</v>
      </c>
      <c r="FK314" s="64">
        <v>141697</v>
      </c>
      <c r="FL314" s="64">
        <v>148837</v>
      </c>
      <c r="FM314" s="64">
        <v>148837</v>
      </c>
      <c r="FN314" s="64">
        <v>148837</v>
      </c>
      <c r="FO314" s="64">
        <v>148837</v>
      </c>
      <c r="FP314" s="64">
        <v>148837</v>
      </c>
      <c r="FQ314" s="75">
        <v>148837</v>
      </c>
      <c r="FR314" s="28">
        <f t="shared" si="3969"/>
        <v>148837</v>
      </c>
      <c r="FS314" s="56">
        <v>61365</v>
      </c>
      <c r="FT314" s="56">
        <v>70563.22</v>
      </c>
      <c r="FU314" s="56">
        <v>34336</v>
      </c>
      <c r="FV314" s="56">
        <v>10497</v>
      </c>
      <c r="FW314" s="56">
        <v>21179</v>
      </c>
      <c r="FX314" s="56">
        <v>0</v>
      </c>
      <c r="FY314" s="56">
        <v>14448</v>
      </c>
      <c r="FZ314" s="56">
        <v>0</v>
      </c>
      <c r="GA314" s="56">
        <v>7684</v>
      </c>
      <c r="GB314" s="56">
        <v>0</v>
      </c>
      <c r="GC314" s="56">
        <v>0</v>
      </c>
      <c r="GD314" s="56">
        <v>0</v>
      </c>
      <c r="GE314" s="56">
        <v>11729.940000000002</v>
      </c>
      <c r="GF314" s="56">
        <v>60825.119999999995</v>
      </c>
      <c r="GG314" s="56">
        <v>7543.1399999999994</v>
      </c>
      <c r="GH314" s="56">
        <v>18351.419999999984</v>
      </c>
      <c r="GI314" s="51">
        <v>19778.820000000007</v>
      </c>
      <c r="GJ314" s="56">
        <v>0</v>
      </c>
      <c r="GK314" s="56">
        <v>17393.100000000006</v>
      </c>
      <c r="GL314" s="56">
        <v>0</v>
      </c>
      <c r="GM314" s="56">
        <v>30936.839999999997</v>
      </c>
      <c r="GN314" s="51">
        <v>27673.679999999993</v>
      </c>
      <c r="GO314" s="51">
        <v>0</v>
      </c>
      <c r="GP314" s="51">
        <v>0</v>
      </c>
      <c r="GQ314" s="25">
        <v>0</v>
      </c>
      <c r="GR314" s="25">
        <v>27809</v>
      </c>
      <c r="GS314" s="25">
        <v>0</v>
      </c>
      <c r="GT314" s="25">
        <v>16908</v>
      </c>
      <c r="GU314" s="25">
        <v>0</v>
      </c>
      <c r="GV314" s="25">
        <v>0</v>
      </c>
      <c r="GW314" s="25">
        <v>10755</v>
      </c>
      <c r="GX314" s="25">
        <v>0</v>
      </c>
      <c r="GY314" s="25">
        <v>0</v>
      </c>
      <c r="GZ314" s="25">
        <v>13430</v>
      </c>
      <c r="HA314" s="25">
        <v>0</v>
      </c>
      <c r="HB314" s="25">
        <v>0</v>
      </c>
      <c r="HC314" s="25">
        <v>1589</v>
      </c>
      <c r="HD314" s="25">
        <v>21215</v>
      </c>
      <c r="HE314" s="75">
        <v>0</v>
      </c>
      <c r="HF314" s="75">
        <v>21761</v>
      </c>
      <c r="HG314" s="75">
        <v>0</v>
      </c>
      <c r="HH314" s="75">
        <v>0</v>
      </c>
      <c r="HI314" s="75">
        <v>5862</v>
      </c>
      <c r="HJ314" s="75">
        <v>0</v>
      </c>
      <c r="HK314" s="75">
        <v>14032</v>
      </c>
      <c r="HL314" s="75">
        <v>4519</v>
      </c>
      <c r="HM314" s="75">
        <v>0</v>
      </c>
      <c r="HN314" s="75">
        <v>0</v>
      </c>
      <c r="HO314" s="75">
        <v>4164.2599999999802</v>
      </c>
      <c r="HP314" s="75">
        <v>17284</v>
      </c>
      <c r="HQ314" s="75">
        <v>0</v>
      </c>
      <c r="HR314" s="75">
        <v>0</v>
      </c>
      <c r="HS314" s="51">
        <f t="shared" si="3723"/>
        <v>171365</v>
      </c>
      <c r="HT314" s="51">
        <f t="shared" si="3724"/>
        <v>180563.22</v>
      </c>
      <c r="HU314" s="51">
        <f t="shared" si="3725"/>
        <v>144336</v>
      </c>
      <c r="HV314" s="51">
        <f t="shared" si="3726"/>
        <v>120497</v>
      </c>
      <c r="HW314" s="51">
        <f t="shared" si="3727"/>
        <v>131179</v>
      </c>
      <c r="HX314" s="51">
        <f t="shared" si="3728"/>
        <v>110000</v>
      </c>
      <c r="HY314" s="51">
        <f t="shared" si="3729"/>
        <v>124448</v>
      </c>
      <c r="HZ314" s="51">
        <f t="shared" si="3730"/>
        <v>110000</v>
      </c>
      <c r="IA314" s="51">
        <f t="shared" si="3731"/>
        <v>117684</v>
      </c>
      <c r="IB314" s="51">
        <f t="shared" si="3732"/>
        <v>112667</v>
      </c>
      <c r="IC314" s="51">
        <f t="shared" si="3733"/>
        <v>120000</v>
      </c>
      <c r="ID314" s="51">
        <f t="shared" si="3734"/>
        <v>120000</v>
      </c>
      <c r="IE314" s="51">
        <f t="shared" si="3735"/>
        <v>131729.94</v>
      </c>
      <c r="IF314" s="51">
        <f t="shared" si="3736"/>
        <v>180825.12</v>
      </c>
      <c r="IG314" s="51">
        <f t="shared" si="3737"/>
        <v>127543.14</v>
      </c>
      <c r="IH314" s="51">
        <f t="shared" si="3738"/>
        <v>138351.41999999998</v>
      </c>
      <c r="II314" s="51">
        <f t="shared" si="3739"/>
        <v>139778.82</v>
      </c>
      <c r="IJ314" s="51">
        <f t="shared" si="3740"/>
        <v>120000</v>
      </c>
      <c r="IK314" s="51">
        <f t="shared" si="3741"/>
        <v>137393.1</v>
      </c>
      <c r="IL314" s="51">
        <f t="shared" si="3742"/>
        <v>120000</v>
      </c>
      <c r="IM314" s="51">
        <f t="shared" si="3743"/>
        <v>150936.84</v>
      </c>
      <c r="IN314" s="51">
        <f t="shared" si="3744"/>
        <v>150340.68</v>
      </c>
      <c r="IO314" s="51">
        <f t="shared" si="3745"/>
        <v>130000</v>
      </c>
      <c r="IP314" s="51">
        <f t="shared" si="3746"/>
        <v>130000</v>
      </c>
      <c r="IQ314" s="51">
        <f t="shared" si="4450"/>
        <v>130000</v>
      </c>
      <c r="IR314" s="51">
        <f t="shared" si="4451"/>
        <v>157809</v>
      </c>
      <c r="IS314" s="51">
        <f t="shared" si="4436"/>
        <v>130000</v>
      </c>
      <c r="IT314" s="51">
        <f t="shared" si="4437"/>
        <v>146908</v>
      </c>
      <c r="IU314" s="51">
        <f t="shared" si="4960"/>
        <v>130000</v>
      </c>
      <c r="IV314" s="51">
        <f t="shared" si="4961"/>
        <v>130000</v>
      </c>
      <c r="IW314" s="51">
        <f t="shared" si="4958"/>
        <v>140755</v>
      </c>
      <c r="IX314" s="25">
        <f t="shared" si="4886"/>
        <v>130000</v>
      </c>
      <c r="IY314" s="25">
        <f t="shared" si="4315"/>
        <v>130000</v>
      </c>
      <c r="IZ314" s="25">
        <f t="shared" si="4316"/>
        <v>145857</v>
      </c>
      <c r="JA314" s="25">
        <f t="shared" si="4959"/>
        <v>139100</v>
      </c>
      <c r="JB314" s="25">
        <f t="shared" si="4410"/>
        <v>139100</v>
      </c>
      <c r="JC314" s="25">
        <f t="shared" si="4411"/>
        <v>140689</v>
      </c>
      <c r="JD314" s="25">
        <f t="shared" si="4243"/>
        <v>160315</v>
      </c>
      <c r="JE314" s="25">
        <f t="shared" si="4244"/>
        <v>139100</v>
      </c>
      <c r="JF314" s="25">
        <f t="shared" si="4448"/>
        <v>160861</v>
      </c>
      <c r="JG314" s="25">
        <f t="shared" si="4449"/>
        <v>139100</v>
      </c>
      <c r="JH314" s="25">
        <f t="shared" si="4440"/>
        <v>139100</v>
      </c>
      <c r="JI314" s="25">
        <f t="shared" si="4441"/>
        <v>144962</v>
      </c>
      <c r="JJ314" s="25">
        <f t="shared" si="4485"/>
        <v>139100</v>
      </c>
      <c r="JK314" s="25">
        <f t="shared" si="4486"/>
        <v>153132</v>
      </c>
      <c r="JL314" s="25">
        <f t="shared" si="4608"/>
        <v>146216</v>
      </c>
      <c r="JM314" s="25">
        <f t="shared" si="4609"/>
        <v>148837</v>
      </c>
      <c r="JN314" s="25">
        <f t="shared" si="4445"/>
        <v>148837</v>
      </c>
      <c r="JO314" s="25">
        <f t="shared" si="4446"/>
        <v>153001.25999999998</v>
      </c>
      <c r="JP314" s="25">
        <f t="shared" ref="JP314:JP328" si="5123">+FO314+HP314</f>
        <v>166121</v>
      </c>
      <c r="JQ314" s="25">
        <f t="shared" ref="JQ314:JQ328" si="5124">+FP314+HQ314</f>
        <v>148837</v>
      </c>
      <c r="JR314" s="25">
        <f t="shared" ref="JR314:JR328" si="5125">+FQ314+HR314</f>
        <v>148837</v>
      </c>
      <c r="JS314" s="28">
        <f t="shared" si="3970"/>
        <v>154199.065</v>
      </c>
      <c r="JT314" s="48">
        <f t="shared" si="4689"/>
        <v>108.59632446134347</v>
      </c>
      <c r="JU314" s="48">
        <f t="shared" si="4690"/>
        <v>114.42536121673004</v>
      </c>
      <c r="JV314" s="48">
        <f t="shared" si="4691"/>
        <v>91.467680608365015</v>
      </c>
      <c r="JW314" s="48">
        <f t="shared" si="4692"/>
        <v>76.360583016476554</v>
      </c>
      <c r="JX314" s="48">
        <f t="shared" si="4693"/>
        <v>83.129911280101396</v>
      </c>
      <c r="JY314" s="48">
        <f t="shared" si="4694"/>
        <v>69.708491761723707</v>
      </c>
      <c r="JZ314" s="48">
        <f t="shared" si="4695"/>
        <v>78.864385297845374</v>
      </c>
      <c r="KA314" s="48">
        <f t="shared" si="4696"/>
        <v>69.708491761723707</v>
      </c>
      <c r="KB314" s="48">
        <f t="shared" si="4697"/>
        <v>74.577946768060841</v>
      </c>
      <c r="KC314" s="48">
        <f t="shared" si="4698"/>
        <v>71.398605830164769</v>
      </c>
      <c r="KD314" s="48">
        <f t="shared" si="4699"/>
        <v>76.045627376425855</v>
      </c>
      <c r="KE314" s="48">
        <f t="shared" si="4700"/>
        <v>76.045627376425855</v>
      </c>
      <c r="KF314" s="48">
        <f t="shared" si="4701"/>
        <v>83.479049429657792</v>
      </c>
      <c r="KG314" s="48">
        <f t="shared" si="4702"/>
        <v>114.59133079847908</v>
      </c>
      <c r="KH314" s="48">
        <f t="shared" si="4703"/>
        <v>80.825817490494302</v>
      </c>
      <c r="KI314" s="48">
        <f t="shared" si="4704"/>
        <v>87.675171102661594</v>
      </c>
      <c r="KJ314" s="48">
        <f t="shared" si="4705"/>
        <v>88.579733840304186</v>
      </c>
      <c r="KK314" s="48">
        <f t="shared" si="4706"/>
        <v>76.045627376425855</v>
      </c>
      <c r="KL314" s="30">
        <f t="shared" si="4707"/>
        <v>87.067870722433469</v>
      </c>
      <c r="KM314" s="30">
        <f t="shared" si="4708"/>
        <v>76.045627376425855</v>
      </c>
      <c r="KN314" s="30">
        <f t="shared" si="4709"/>
        <v>95.650722433460075</v>
      </c>
      <c r="KO314" s="30">
        <f t="shared" si="4710"/>
        <v>95.272927756653985</v>
      </c>
      <c r="KP314" s="30">
        <f t="shared" si="4711"/>
        <v>82.382762991128004</v>
      </c>
      <c r="KQ314" s="30">
        <f t="shared" si="4712"/>
        <v>82.382762991128004</v>
      </c>
      <c r="KR314" s="30">
        <f t="shared" si="4713"/>
        <v>82.382762991128004</v>
      </c>
      <c r="KS314" s="30">
        <f t="shared" si="4714"/>
        <v>100.00570342205323</v>
      </c>
      <c r="KT314" s="30">
        <f t="shared" si="4715"/>
        <v>82.382762991128004</v>
      </c>
      <c r="KU314" s="30">
        <f t="shared" si="4716"/>
        <v>93.097591888466411</v>
      </c>
      <c r="KV314" s="30">
        <f t="shared" si="4717"/>
        <v>82.382762991128004</v>
      </c>
      <c r="KW314" s="30">
        <f t="shared" si="4718"/>
        <v>82.382762991128004</v>
      </c>
      <c r="KX314" s="30">
        <f t="shared" si="4719"/>
        <v>89.198352344740172</v>
      </c>
      <c r="KY314" s="30">
        <f t="shared" si="4720"/>
        <v>82.382762991128004</v>
      </c>
      <c r="KZ314" s="30">
        <f t="shared" si="4721"/>
        <v>82.382762991128004</v>
      </c>
      <c r="LA314" s="30">
        <f t="shared" si="4722"/>
        <v>92.43155893536121</v>
      </c>
      <c r="LB314" s="30">
        <f t="shared" si="4722"/>
        <v>88.149556400506967</v>
      </c>
      <c r="LC314" s="30">
        <f t="shared" si="4722"/>
        <v>88.149556400506967</v>
      </c>
      <c r="LD314" s="30">
        <f t="shared" si="4722"/>
        <v>89.156527249683137</v>
      </c>
      <c r="LE314" s="30">
        <f t="shared" si="4722"/>
        <v>101.59378960709759</v>
      </c>
      <c r="LF314" s="30">
        <f t="shared" si="4722"/>
        <v>88.149556400506967</v>
      </c>
      <c r="LG314" s="30">
        <f t="shared" si="4722"/>
        <v>101.93979721166033</v>
      </c>
      <c r="LH314" s="30">
        <f t="shared" si="4722"/>
        <v>88.149556400506967</v>
      </c>
      <c r="LI314" s="30">
        <f t="shared" si="4722"/>
        <v>88.149556400506967</v>
      </c>
      <c r="LJ314" s="30">
        <f t="shared" si="4722"/>
        <v>91.864385297845374</v>
      </c>
      <c r="LK314" s="30">
        <f t="shared" si="4836"/>
        <v>88.149556400506967</v>
      </c>
      <c r="LL314" s="30">
        <f t="shared" si="4836"/>
        <v>97.041825095057035</v>
      </c>
      <c r="LM314" s="30">
        <f t="shared" si="4836"/>
        <v>92.659062103929017</v>
      </c>
      <c r="LN314" s="30">
        <f t="shared" si="4836"/>
        <v>94.320025348542458</v>
      </c>
      <c r="LO314" s="30">
        <f t="shared" si="4836"/>
        <v>94.320025348542458</v>
      </c>
      <c r="LP314" s="30">
        <f t="shared" si="4836"/>
        <v>96.958973384030401</v>
      </c>
      <c r="LQ314" s="30">
        <f t="shared" si="4836"/>
        <v>105.27313054499366</v>
      </c>
      <c r="LR314" s="30">
        <f t="shared" si="4836"/>
        <v>94.320025348542458</v>
      </c>
      <c r="LS314" s="30">
        <f t="shared" si="4836"/>
        <v>94.320025348542458</v>
      </c>
      <c r="LT314" s="69">
        <f t="shared" si="3971"/>
        <v>97.718038656527241</v>
      </c>
      <c r="LU314" s="40">
        <f t="shared" si="3972"/>
        <v>94.320025348542458</v>
      </c>
      <c r="LV314" s="40">
        <f t="shared" si="3973"/>
        <v>0</v>
      </c>
    </row>
    <row r="315" spans="1:334" x14ac:dyDescent="0.25">
      <c r="A315" s="21">
        <f t="shared" si="3974"/>
        <v>314</v>
      </c>
      <c r="B315" s="44" t="s">
        <v>183</v>
      </c>
      <c r="C315" s="43" t="s">
        <v>706</v>
      </c>
      <c r="D315" s="22" t="s">
        <v>293</v>
      </c>
      <c r="E315" s="23" t="s">
        <v>998</v>
      </c>
      <c r="F315" s="21" t="s">
        <v>1080</v>
      </c>
      <c r="G315" s="45" t="s">
        <v>185</v>
      </c>
      <c r="H315" s="24" t="s">
        <v>293</v>
      </c>
      <c r="I315" s="21" t="s">
        <v>196</v>
      </c>
      <c r="J315" s="95">
        <v>41388</v>
      </c>
      <c r="K315" s="95">
        <v>42900</v>
      </c>
      <c r="L315" s="21" t="s">
        <v>275</v>
      </c>
      <c r="M315" s="56">
        <v>268</v>
      </c>
      <c r="N315" s="56">
        <v>1410</v>
      </c>
      <c r="O315" s="47">
        <v>0.12</v>
      </c>
      <c r="P315" s="57">
        <v>373850</v>
      </c>
      <c r="Q315" s="57">
        <v>1830880</v>
      </c>
      <c r="R315" s="57">
        <v>1468868</v>
      </c>
      <c r="S315" s="57">
        <v>1238573</v>
      </c>
      <c r="T315" s="56">
        <v>1399291</v>
      </c>
      <c r="U315" s="56">
        <v>1254655</v>
      </c>
      <c r="V315" s="56">
        <v>1384326</v>
      </c>
      <c r="W315" s="56">
        <v>1006251</v>
      </c>
      <c r="X315" s="56">
        <v>1689103</v>
      </c>
      <c r="Y315" s="56">
        <v>1412728</v>
      </c>
      <c r="Z315" s="56">
        <v>1120187</v>
      </c>
      <c r="AA315" s="56">
        <v>1314488</v>
      </c>
      <c r="AB315" s="56">
        <v>1646049</v>
      </c>
      <c r="AC315" s="56">
        <v>2278196.94</v>
      </c>
      <c r="AD315" s="56">
        <v>2247684</v>
      </c>
      <c r="AE315" s="56">
        <v>2363985.1</v>
      </c>
      <c r="AF315" s="56">
        <v>2380477.59</v>
      </c>
      <c r="AG315" s="56">
        <v>1789034</v>
      </c>
      <c r="AH315" s="56">
        <v>2215115</v>
      </c>
      <c r="AI315" s="56">
        <v>1903733</v>
      </c>
      <c r="AJ315" s="56">
        <v>2366841.48</v>
      </c>
      <c r="AK315" s="56">
        <v>2190071</v>
      </c>
      <c r="AL315" s="56">
        <v>1552794</v>
      </c>
      <c r="AM315" s="56">
        <v>1572559</v>
      </c>
      <c r="AN315" s="56">
        <v>1787605.3</v>
      </c>
      <c r="AO315" s="56">
        <v>2250237.7999999998</v>
      </c>
      <c r="AP315" s="56">
        <v>1810082.4</v>
      </c>
      <c r="AQ315" s="56">
        <v>837845.25</v>
      </c>
      <c r="AR315" s="56">
        <v>2095189</v>
      </c>
      <c r="AS315" s="56">
        <v>1666724.22</v>
      </c>
      <c r="AT315" s="56">
        <v>1846497</v>
      </c>
      <c r="AU315" s="25">
        <v>1830515.1927435442</v>
      </c>
      <c r="AV315" s="25">
        <v>1325147</v>
      </c>
      <c r="AW315" s="25">
        <v>1866442</v>
      </c>
      <c r="AX315" s="25">
        <v>1490461</v>
      </c>
      <c r="AY315" s="25">
        <v>1441551</v>
      </c>
      <c r="AZ315" s="25">
        <v>1865256.5</v>
      </c>
      <c r="BA315" s="25">
        <v>1811153.99</v>
      </c>
      <c r="BB315" s="25">
        <v>1319204.51</v>
      </c>
      <c r="BC315" s="25">
        <v>1610911.28</v>
      </c>
      <c r="BD315" s="75">
        <v>1372326</v>
      </c>
      <c r="BE315" s="75">
        <v>1186104.6200000001</v>
      </c>
      <c r="BF315" s="75">
        <v>1525776.68</v>
      </c>
      <c r="BG315" s="75">
        <v>1087021.92</v>
      </c>
      <c r="BH315" s="75">
        <v>1683028.3</v>
      </c>
      <c r="BI315" s="75">
        <v>1559012.67</v>
      </c>
      <c r="BJ315" s="75">
        <v>1145519.3999999999</v>
      </c>
      <c r="BK315" s="75">
        <v>1401121.5</v>
      </c>
      <c r="BL315" s="75">
        <v>1939531.73</v>
      </c>
      <c r="BM315" s="75">
        <v>2093480.69</v>
      </c>
      <c r="BN315" s="75">
        <v>1585877</v>
      </c>
      <c r="BO315" s="75">
        <v>1629996.72</v>
      </c>
      <c r="BP315" s="28">
        <f t="shared" si="3968"/>
        <v>1812221.5349999999</v>
      </c>
      <c r="BQ315" s="29">
        <f t="shared" si="4802"/>
        <v>1394.9626865671642</v>
      </c>
      <c r="BR315" s="29">
        <f t="shared" si="4803"/>
        <v>6831.6417910447763</v>
      </c>
      <c r="BS315" s="29">
        <f t="shared" si="4804"/>
        <v>5480.8507462686566</v>
      </c>
      <c r="BT315" s="29">
        <f t="shared" si="4805"/>
        <v>4621.5410447761196</v>
      </c>
      <c r="BU315" s="29">
        <f t="shared" si="4806"/>
        <v>5221.2350746268658</v>
      </c>
      <c r="BV315" s="29">
        <f t="shared" si="4807"/>
        <v>4681.5485074626868</v>
      </c>
      <c r="BW315" s="29">
        <f t="shared" si="4808"/>
        <v>5165.3955223880594</v>
      </c>
      <c r="BX315" s="29">
        <f t="shared" si="4809"/>
        <v>3754.6679104477612</v>
      </c>
      <c r="BY315" s="29">
        <f t="shared" si="4810"/>
        <v>6302.623134328358</v>
      </c>
      <c r="BZ315" s="29">
        <f t="shared" si="4811"/>
        <v>5271.373134328358</v>
      </c>
      <c r="CA315" s="29">
        <f t="shared" si="4812"/>
        <v>4179.8022388059699</v>
      </c>
      <c r="CB315" s="29">
        <f t="shared" si="4813"/>
        <v>4904.8059701492539</v>
      </c>
      <c r="CC315" s="29">
        <f t="shared" si="4814"/>
        <v>6141.9738805970146</v>
      </c>
      <c r="CD315" s="29">
        <f t="shared" si="4815"/>
        <v>8500.7348507462684</v>
      </c>
      <c r="CE315" s="29">
        <f t="shared" si="4816"/>
        <v>8386.880597014926</v>
      </c>
      <c r="CF315" s="29">
        <f t="shared" si="4817"/>
        <v>8820.839925373135</v>
      </c>
      <c r="CG315" s="29">
        <f t="shared" si="4818"/>
        <v>8882.3790671641782</v>
      </c>
      <c r="CH315" s="29">
        <f t="shared" si="4819"/>
        <v>6675.5</v>
      </c>
      <c r="CI315" s="29">
        <f t="shared" si="4820"/>
        <v>8265.3544776119397</v>
      </c>
      <c r="CJ315" s="29">
        <f t="shared" si="4821"/>
        <v>7103.4813432835817</v>
      </c>
      <c r="CK315" s="29">
        <f t="shared" si="4822"/>
        <v>8831.4980597014928</v>
      </c>
      <c r="CL315" s="29">
        <f t="shared" si="4823"/>
        <v>8171.9067164179105</v>
      </c>
      <c r="CM315" s="29">
        <f t="shared" si="4824"/>
        <v>5794.0074626865671</v>
      </c>
      <c r="CN315" s="29">
        <f t="shared" si="4825"/>
        <v>5867.7574626865671</v>
      </c>
      <c r="CO315" s="29">
        <f t="shared" si="4826"/>
        <v>6670.1690298507465</v>
      </c>
      <c r="CP315" s="29">
        <f t="shared" si="4827"/>
        <v>8396.4097014925374</v>
      </c>
      <c r="CQ315" s="29">
        <f t="shared" si="4828"/>
        <v>6754.038805970149</v>
      </c>
      <c r="CR315" s="29">
        <f t="shared" si="4724"/>
        <v>3126.2882462686566</v>
      </c>
      <c r="CS315" s="29">
        <f t="shared" si="4723"/>
        <v>7817.8694029850749</v>
      </c>
      <c r="CT315" s="29">
        <f t="shared" si="4723"/>
        <v>6219.1202238805972</v>
      </c>
      <c r="CU315" s="29">
        <f t="shared" si="4723"/>
        <v>6889.9141791044776</v>
      </c>
      <c r="CV315" s="29">
        <f t="shared" si="4723"/>
        <v>6830.2805699385981</v>
      </c>
      <c r="CW315" s="29">
        <f t="shared" si="4723"/>
        <v>4944.5783582089553</v>
      </c>
      <c r="CX315" s="29">
        <f t="shared" si="4484"/>
        <v>6964.3358208955224</v>
      </c>
      <c r="CY315" s="29">
        <f t="shared" si="4484"/>
        <v>5561.4216417910447</v>
      </c>
      <c r="CZ315" s="29">
        <f t="shared" si="4484"/>
        <v>5378.9216417910447</v>
      </c>
      <c r="DA315" s="29">
        <f t="shared" si="4484"/>
        <v>6959.9123134328356</v>
      </c>
      <c r="DB315" s="29">
        <f t="shared" si="4484"/>
        <v>6758.037276119403</v>
      </c>
      <c r="DC315" s="29">
        <f t="shared" si="4484"/>
        <v>4922.4048880597011</v>
      </c>
      <c r="DD315" s="29">
        <f t="shared" si="4484"/>
        <v>6010.8629850746265</v>
      </c>
      <c r="DE315" s="29">
        <f t="shared" si="4829"/>
        <v>5120.6194029850749</v>
      </c>
      <c r="DF315" s="29">
        <f t="shared" si="4830"/>
        <v>4425.7635074626869</v>
      </c>
      <c r="DG315" s="29">
        <f t="shared" si="4831"/>
        <v>5693.1965671641792</v>
      </c>
      <c r="DH315" s="29">
        <f t="shared" si="4832"/>
        <v>4056.0519402985074</v>
      </c>
      <c r="DI315" s="29">
        <f t="shared" si="4833"/>
        <v>6279.9563432835821</v>
      </c>
      <c r="DJ315" s="29">
        <f t="shared" si="4834"/>
        <v>5817.21145522388</v>
      </c>
      <c r="DK315" s="29">
        <f t="shared" si="4834"/>
        <v>4274.3261194029847</v>
      </c>
      <c r="DL315" s="29">
        <f t="shared" si="4834"/>
        <v>5228.065298507463</v>
      </c>
      <c r="DM315" s="29">
        <f t="shared" si="4834"/>
        <v>7237.0586940298508</v>
      </c>
      <c r="DN315" s="29">
        <f t="shared" si="4834"/>
        <v>7811.4951119402986</v>
      </c>
      <c r="DO315" s="29">
        <f t="shared" si="4834"/>
        <v>5917.4514925373132</v>
      </c>
      <c r="DP315" s="29">
        <f t="shared" si="4834"/>
        <v>6082.0773134328356</v>
      </c>
      <c r="DQ315" s="105">
        <f t="shared" si="4835"/>
        <v>6762.0206529850739</v>
      </c>
      <c r="DR315" s="56">
        <v>120000</v>
      </c>
      <c r="DS315" s="56">
        <v>120000</v>
      </c>
      <c r="DT315" s="56">
        <v>120000</v>
      </c>
      <c r="DU315" s="56">
        <v>120000</v>
      </c>
      <c r="DV315" s="56">
        <v>120000</v>
      </c>
      <c r="DW315" s="56">
        <v>120000</v>
      </c>
      <c r="DX315" s="56">
        <v>120000</v>
      </c>
      <c r="DY315" s="56">
        <v>120000</v>
      </c>
      <c r="DZ315" s="56">
        <v>120000</v>
      </c>
      <c r="EA315" s="56">
        <v>125333</v>
      </c>
      <c r="EB315" s="56">
        <v>140000</v>
      </c>
      <c r="EC315" s="56">
        <v>140000</v>
      </c>
      <c r="ED315" s="56">
        <v>140000</v>
      </c>
      <c r="EE315" s="56">
        <v>140000</v>
      </c>
      <c r="EF315" s="56">
        <v>140000</v>
      </c>
      <c r="EG315" s="56">
        <v>140000</v>
      </c>
      <c r="EH315" s="56">
        <v>140000</v>
      </c>
      <c r="EI315" s="56">
        <v>140000</v>
      </c>
      <c r="EJ315" s="56">
        <v>140000</v>
      </c>
      <c r="EK315" s="51">
        <v>140000</v>
      </c>
      <c r="EL315" s="56">
        <v>140000</v>
      </c>
      <c r="EM315" s="51">
        <v>145333</v>
      </c>
      <c r="EN315" s="51">
        <v>160000</v>
      </c>
      <c r="EO315" s="51">
        <v>160000</v>
      </c>
      <c r="EP315" s="25">
        <v>160000</v>
      </c>
      <c r="EQ315" s="25">
        <v>160000</v>
      </c>
      <c r="ER315" s="25">
        <v>160000</v>
      </c>
      <c r="ES315" s="25">
        <v>160000</v>
      </c>
      <c r="ET315" s="25">
        <v>160000</v>
      </c>
      <c r="EU315" s="25">
        <v>160000</v>
      </c>
      <c r="EV315" s="25">
        <v>160000</v>
      </c>
      <c r="EW315" s="25">
        <v>160000</v>
      </c>
      <c r="EX315" s="25">
        <v>160000</v>
      </c>
      <c r="EY315" s="25">
        <v>166400</v>
      </c>
      <c r="EZ315" s="25">
        <v>184000</v>
      </c>
      <c r="FA315" s="25">
        <v>184000</v>
      </c>
      <c r="FB315" s="25">
        <v>184000</v>
      </c>
      <c r="FC315" s="25">
        <v>184000</v>
      </c>
      <c r="FD315" s="25">
        <v>184000</v>
      </c>
      <c r="FE315" s="64">
        <v>184000</v>
      </c>
      <c r="FF315" s="64">
        <v>184000</v>
      </c>
      <c r="FG315" s="64">
        <v>184000</v>
      </c>
      <c r="FH315" s="64">
        <v>184000</v>
      </c>
      <c r="FI315" s="64">
        <v>184000</v>
      </c>
      <c r="FJ315" s="64">
        <v>184000</v>
      </c>
      <c r="FK315" s="64">
        <v>184000</v>
      </c>
      <c r="FL315" s="64">
        <v>184000</v>
      </c>
      <c r="FM315" s="64">
        <v>184000</v>
      </c>
      <c r="FN315" s="64">
        <v>184000</v>
      </c>
      <c r="FO315" s="64">
        <v>184000</v>
      </c>
      <c r="FP315" s="64">
        <v>221227</v>
      </c>
      <c r="FQ315" s="75">
        <v>253800</v>
      </c>
      <c r="FR315" s="28">
        <f t="shared" si="3969"/>
        <v>210756.75</v>
      </c>
      <c r="FS315" s="56">
        <v>0</v>
      </c>
      <c r="FT315" s="56">
        <v>99705.600000000006</v>
      </c>
      <c r="FU315" s="56">
        <v>56264</v>
      </c>
      <c r="FV315" s="56">
        <v>31524</v>
      </c>
      <c r="FW315" s="56">
        <v>47915</v>
      </c>
      <c r="FX315" s="56">
        <v>9553</v>
      </c>
      <c r="FY315" s="56">
        <v>46119</v>
      </c>
      <c r="FZ315" s="56">
        <v>6557</v>
      </c>
      <c r="GA315" s="56">
        <v>66338</v>
      </c>
      <c r="GB315" s="56">
        <v>49527</v>
      </c>
      <c r="GC315" s="56">
        <v>0</v>
      </c>
      <c r="GD315" s="56">
        <v>8995</v>
      </c>
      <c r="GE315" s="56">
        <v>57525.880000000005</v>
      </c>
      <c r="GF315" s="56">
        <v>133383.63279999996</v>
      </c>
      <c r="GG315" s="56">
        <v>112835.3824</v>
      </c>
      <c r="GH315" s="56">
        <v>143678.212</v>
      </c>
      <c r="GI315" s="51">
        <v>145657.31079999998</v>
      </c>
      <c r="GJ315" s="56">
        <v>74647.686399999977</v>
      </c>
      <c r="GK315" s="56">
        <v>125813.79999999999</v>
      </c>
      <c r="GL315" s="56">
        <v>88448</v>
      </c>
      <c r="GM315" s="56">
        <v>144020.97759999998</v>
      </c>
      <c r="GN315" s="51">
        <v>117475.52000000002</v>
      </c>
      <c r="GO315" s="51">
        <v>26335</v>
      </c>
      <c r="GP315" s="51">
        <v>28707</v>
      </c>
      <c r="GQ315" s="51">
        <v>54513</v>
      </c>
      <c r="GR315" s="25">
        <v>110029</v>
      </c>
      <c r="GS315" s="25">
        <v>57210</v>
      </c>
      <c r="GT315" s="25">
        <v>0</v>
      </c>
      <c r="GU315" s="25">
        <v>91423</v>
      </c>
      <c r="GV315" s="25">
        <v>40007</v>
      </c>
      <c r="GW315" s="25">
        <v>61580</v>
      </c>
      <c r="GX315" s="25">
        <v>37346</v>
      </c>
      <c r="GY315" s="25">
        <v>0</v>
      </c>
      <c r="GZ315" s="25">
        <v>57573</v>
      </c>
      <c r="HA315" s="25">
        <v>0</v>
      </c>
      <c r="HB315" s="25">
        <v>0</v>
      </c>
      <c r="HC315" s="25">
        <v>39831</v>
      </c>
      <c r="HD315" s="25">
        <v>33338</v>
      </c>
      <c r="HE315" s="75">
        <v>0</v>
      </c>
      <c r="HF315" s="75">
        <v>9309</v>
      </c>
      <c r="HG315" s="75">
        <v>0</v>
      </c>
      <c r="HH315" s="75">
        <v>0</v>
      </c>
      <c r="HI315" s="75">
        <v>0</v>
      </c>
      <c r="HJ315" s="75">
        <v>0</v>
      </c>
      <c r="HK315" s="75">
        <v>17963</v>
      </c>
      <c r="HL315" s="75">
        <v>3082</v>
      </c>
      <c r="HM315" s="75">
        <v>0</v>
      </c>
      <c r="HN315" s="75">
        <v>0</v>
      </c>
      <c r="HO315" s="75">
        <v>48743.8076</v>
      </c>
      <c r="HP315" s="75">
        <v>67218</v>
      </c>
      <c r="HQ315" s="75">
        <v>7875</v>
      </c>
      <c r="HR315" s="75">
        <v>0</v>
      </c>
      <c r="HS315" s="51">
        <f t="shared" si="3723"/>
        <v>120000</v>
      </c>
      <c r="HT315" s="51">
        <f t="shared" si="3724"/>
        <v>219705.60000000001</v>
      </c>
      <c r="HU315" s="51">
        <f t="shared" si="3725"/>
        <v>176264</v>
      </c>
      <c r="HV315" s="51">
        <f t="shared" si="3726"/>
        <v>151524</v>
      </c>
      <c r="HW315" s="51">
        <f t="shared" si="3727"/>
        <v>167915</v>
      </c>
      <c r="HX315" s="51">
        <f t="shared" si="3728"/>
        <v>129553</v>
      </c>
      <c r="HY315" s="51">
        <f t="shared" si="3729"/>
        <v>166119</v>
      </c>
      <c r="HZ315" s="51">
        <f t="shared" si="3730"/>
        <v>126557</v>
      </c>
      <c r="IA315" s="51">
        <f t="shared" si="3731"/>
        <v>186338</v>
      </c>
      <c r="IB315" s="51">
        <f t="shared" si="3732"/>
        <v>174860</v>
      </c>
      <c r="IC315" s="51">
        <f t="shared" si="3733"/>
        <v>140000</v>
      </c>
      <c r="ID315" s="51">
        <f t="shared" si="3734"/>
        <v>148995</v>
      </c>
      <c r="IE315" s="51">
        <f t="shared" si="3735"/>
        <v>197525.88</v>
      </c>
      <c r="IF315" s="51">
        <f t="shared" si="3736"/>
        <v>273383.63279999996</v>
      </c>
      <c r="IG315" s="51">
        <f t="shared" si="3737"/>
        <v>252835.3824</v>
      </c>
      <c r="IH315" s="51">
        <f t="shared" si="3738"/>
        <v>283678.212</v>
      </c>
      <c r="II315" s="51">
        <f t="shared" si="3739"/>
        <v>285657.31079999998</v>
      </c>
      <c r="IJ315" s="51">
        <f t="shared" si="3740"/>
        <v>214647.68639999998</v>
      </c>
      <c r="IK315" s="51">
        <f t="shared" si="3741"/>
        <v>265813.8</v>
      </c>
      <c r="IL315" s="51">
        <f t="shared" si="3742"/>
        <v>228448</v>
      </c>
      <c r="IM315" s="51">
        <f t="shared" si="3743"/>
        <v>284020.97759999998</v>
      </c>
      <c r="IN315" s="51">
        <f t="shared" si="3744"/>
        <v>262808.52</v>
      </c>
      <c r="IO315" s="51">
        <f t="shared" si="3745"/>
        <v>186335</v>
      </c>
      <c r="IP315" s="51">
        <f t="shared" si="3746"/>
        <v>188707</v>
      </c>
      <c r="IQ315" s="51">
        <f t="shared" si="4450"/>
        <v>214513</v>
      </c>
      <c r="IR315" s="51">
        <f t="shared" si="4451"/>
        <v>270029</v>
      </c>
      <c r="IS315" s="51">
        <f t="shared" si="4436"/>
        <v>217210</v>
      </c>
      <c r="IT315" s="51">
        <f t="shared" si="4437"/>
        <v>160000</v>
      </c>
      <c r="IU315" s="51">
        <f t="shared" si="4960"/>
        <v>251423</v>
      </c>
      <c r="IV315" s="51">
        <f t="shared" si="4961"/>
        <v>200007</v>
      </c>
      <c r="IW315" s="51">
        <f t="shared" si="4958"/>
        <v>221580</v>
      </c>
      <c r="IX315" s="25">
        <f t="shared" si="4886"/>
        <v>197346</v>
      </c>
      <c r="IY315" s="25">
        <f t="shared" si="4315"/>
        <v>160000</v>
      </c>
      <c r="IZ315" s="25">
        <f t="shared" si="4316"/>
        <v>223973</v>
      </c>
      <c r="JA315" s="25">
        <f t="shared" si="4959"/>
        <v>184000</v>
      </c>
      <c r="JB315" s="25">
        <f t="shared" si="4410"/>
        <v>184000</v>
      </c>
      <c r="JC315" s="25">
        <f t="shared" si="4411"/>
        <v>223831</v>
      </c>
      <c r="JD315" s="25">
        <f t="shared" si="4243"/>
        <v>217338</v>
      </c>
      <c r="JE315" s="25">
        <f t="shared" si="4244"/>
        <v>184000</v>
      </c>
      <c r="JF315" s="25">
        <f t="shared" si="4448"/>
        <v>193309</v>
      </c>
      <c r="JG315" s="25">
        <f t="shared" si="4449"/>
        <v>184000</v>
      </c>
      <c r="JH315" s="25">
        <f t="shared" si="4440"/>
        <v>184000</v>
      </c>
      <c r="JI315" s="25">
        <f t="shared" si="4441"/>
        <v>184000</v>
      </c>
      <c r="JJ315" s="25">
        <f t="shared" si="4485"/>
        <v>184000</v>
      </c>
      <c r="JK315" s="25">
        <f t="shared" si="4486"/>
        <v>201963</v>
      </c>
      <c r="JL315" s="25">
        <f t="shared" si="4608"/>
        <v>187082</v>
      </c>
      <c r="JM315" s="25">
        <f t="shared" si="4609"/>
        <v>184000</v>
      </c>
      <c r="JN315" s="25">
        <f t="shared" si="4445"/>
        <v>184000</v>
      </c>
      <c r="JO315" s="25">
        <f t="shared" si="4446"/>
        <v>232743.8076</v>
      </c>
      <c r="JP315" s="25">
        <f t="shared" si="5123"/>
        <v>251218</v>
      </c>
      <c r="JQ315" s="25">
        <f t="shared" si="5124"/>
        <v>229102</v>
      </c>
      <c r="JR315" s="25">
        <f t="shared" si="5125"/>
        <v>253800</v>
      </c>
      <c r="JS315" s="28">
        <f t="shared" si="3970"/>
        <v>241715.95189999999</v>
      </c>
      <c r="JT315" s="48">
        <f t="shared" si="4689"/>
        <v>85.106382978723403</v>
      </c>
      <c r="JU315" s="48">
        <f t="shared" si="4690"/>
        <v>155.81957446808511</v>
      </c>
      <c r="JV315" s="48">
        <f t="shared" si="4691"/>
        <v>125.00992907801418</v>
      </c>
      <c r="JW315" s="48">
        <f t="shared" si="4692"/>
        <v>107.46382978723405</v>
      </c>
      <c r="JX315" s="48">
        <f t="shared" si="4693"/>
        <v>119.08865248226951</v>
      </c>
      <c r="JY315" s="48">
        <f t="shared" si="4694"/>
        <v>91.881560283687946</v>
      </c>
      <c r="JZ315" s="48">
        <f t="shared" si="4695"/>
        <v>117.81489361702128</v>
      </c>
      <c r="KA315" s="48">
        <f t="shared" si="4696"/>
        <v>89.756737588652484</v>
      </c>
      <c r="KB315" s="48">
        <f t="shared" si="4697"/>
        <v>132.15460992907802</v>
      </c>
      <c r="KC315" s="48">
        <f t="shared" si="4698"/>
        <v>124.01418439716312</v>
      </c>
      <c r="KD315" s="48">
        <f t="shared" si="4699"/>
        <v>99.290780141843967</v>
      </c>
      <c r="KE315" s="48">
        <f t="shared" si="4700"/>
        <v>105.67021276595744</v>
      </c>
      <c r="KF315" s="48">
        <f t="shared" si="4701"/>
        <v>140.08927659574468</v>
      </c>
      <c r="KG315" s="48">
        <f t="shared" si="4702"/>
        <v>193.88910127659571</v>
      </c>
      <c r="KH315" s="48">
        <f t="shared" si="4703"/>
        <v>179.31587404255319</v>
      </c>
      <c r="KI315" s="48">
        <f t="shared" si="4704"/>
        <v>201.19022127659574</v>
      </c>
      <c r="KJ315" s="48">
        <f t="shared" si="4705"/>
        <v>202.59383744680849</v>
      </c>
      <c r="KK315" s="48">
        <f t="shared" si="4706"/>
        <v>152.23240170212765</v>
      </c>
      <c r="KL315" s="30">
        <f t="shared" si="4707"/>
        <v>188.5204255319149</v>
      </c>
      <c r="KM315" s="30">
        <f t="shared" si="4708"/>
        <v>162.01985815602836</v>
      </c>
      <c r="KN315" s="30">
        <f t="shared" si="4709"/>
        <v>201.4333174468085</v>
      </c>
      <c r="KO315" s="30">
        <f t="shared" si="4710"/>
        <v>186.38902127659577</v>
      </c>
      <c r="KP315" s="30">
        <f t="shared" si="4711"/>
        <v>132.15248226950354</v>
      </c>
      <c r="KQ315" s="30">
        <f t="shared" si="4712"/>
        <v>133.83475177304965</v>
      </c>
      <c r="KR315" s="30">
        <f t="shared" si="4713"/>
        <v>152.13687943262411</v>
      </c>
      <c r="KS315" s="30">
        <f t="shared" si="4714"/>
        <v>191.50992907801418</v>
      </c>
      <c r="KT315" s="30">
        <f t="shared" si="4715"/>
        <v>154.04964539007094</v>
      </c>
      <c r="KU315" s="30">
        <f t="shared" si="4716"/>
        <v>113.47517730496453</v>
      </c>
      <c r="KV315" s="30">
        <f t="shared" si="4717"/>
        <v>178.31418439716313</v>
      </c>
      <c r="KW315" s="30">
        <f t="shared" si="4718"/>
        <v>141.84893617021277</v>
      </c>
      <c r="KX315" s="30">
        <f t="shared" si="4719"/>
        <v>157.14893617021278</v>
      </c>
      <c r="KY315" s="30">
        <f t="shared" si="4720"/>
        <v>139.96170212765958</v>
      </c>
      <c r="KZ315" s="30">
        <f t="shared" si="4721"/>
        <v>113.47517730496453</v>
      </c>
      <c r="LA315" s="30">
        <f t="shared" si="4722"/>
        <v>158.84609929078013</v>
      </c>
      <c r="LB315" s="30">
        <f t="shared" si="4722"/>
        <v>130.49645390070921</v>
      </c>
      <c r="LC315" s="30">
        <f t="shared" si="4722"/>
        <v>130.49645390070921</v>
      </c>
      <c r="LD315" s="30">
        <f t="shared" si="4722"/>
        <v>158.74539007092199</v>
      </c>
      <c r="LE315" s="30">
        <f t="shared" si="4722"/>
        <v>154.1404255319149</v>
      </c>
      <c r="LF315" s="30">
        <f t="shared" si="4722"/>
        <v>130.49645390070921</v>
      </c>
      <c r="LG315" s="30">
        <f t="shared" si="4722"/>
        <v>137.09858156028369</v>
      </c>
      <c r="LH315" s="30">
        <f t="shared" si="4722"/>
        <v>130.49645390070921</v>
      </c>
      <c r="LI315" s="30">
        <f t="shared" si="4722"/>
        <v>130.49645390070921</v>
      </c>
      <c r="LJ315" s="30">
        <f t="shared" si="4722"/>
        <v>130.49645390070921</v>
      </c>
      <c r="LK315" s="30">
        <f t="shared" si="4836"/>
        <v>130.49645390070921</v>
      </c>
      <c r="LL315" s="30">
        <f t="shared" si="4836"/>
        <v>143.23617021276596</v>
      </c>
      <c r="LM315" s="30">
        <f t="shared" si="4836"/>
        <v>132.68226950354611</v>
      </c>
      <c r="LN315" s="30">
        <f t="shared" si="4836"/>
        <v>130.49645390070921</v>
      </c>
      <c r="LO315" s="30">
        <f t="shared" si="4836"/>
        <v>130.49645390070921</v>
      </c>
      <c r="LP315" s="30">
        <f t="shared" si="4836"/>
        <v>165.06653021276597</v>
      </c>
      <c r="LQ315" s="30">
        <f t="shared" si="4836"/>
        <v>178.16879432624114</v>
      </c>
      <c r="LR315" s="30">
        <f t="shared" si="4836"/>
        <v>162.48368794326242</v>
      </c>
      <c r="LS315" s="30">
        <f t="shared" si="4836"/>
        <v>180</v>
      </c>
      <c r="LT315" s="69">
        <f t="shared" si="3971"/>
        <v>171.4297531205674</v>
      </c>
      <c r="LU315" s="40">
        <f t="shared" si="3972"/>
        <v>180</v>
      </c>
      <c r="LV315" s="40">
        <f t="shared" si="3973"/>
        <v>0</v>
      </c>
    </row>
    <row r="316" spans="1:334" x14ac:dyDescent="0.25">
      <c r="A316" s="21">
        <f t="shared" si="3974"/>
        <v>315</v>
      </c>
      <c r="B316" s="44" t="s">
        <v>183</v>
      </c>
      <c r="C316" s="43" t="s">
        <v>707</v>
      </c>
      <c r="D316" s="22" t="s">
        <v>293</v>
      </c>
      <c r="E316" s="45" t="s">
        <v>999</v>
      </c>
      <c r="F316" s="43" t="s">
        <v>1234</v>
      </c>
      <c r="G316" s="49" t="s">
        <v>186</v>
      </c>
      <c r="H316" s="24" t="s">
        <v>293</v>
      </c>
      <c r="I316" s="21" t="s">
        <v>196</v>
      </c>
      <c r="J316" s="95">
        <v>41313</v>
      </c>
      <c r="K316" s="95">
        <v>43030</v>
      </c>
      <c r="L316" s="21" t="s">
        <v>275</v>
      </c>
      <c r="M316" s="56">
        <v>399</v>
      </c>
      <c r="N316" s="56">
        <v>2099</v>
      </c>
      <c r="O316" s="47">
        <v>0.17499999999999999</v>
      </c>
      <c r="P316" s="57">
        <v>1888779</v>
      </c>
      <c r="Q316" s="57">
        <v>1354635</v>
      </c>
      <c r="R316" s="57">
        <v>1205402.3900000001</v>
      </c>
      <c r="S316" s="57">
        <v>1044406.42</v>
      </c>
      <c r="T316" s="56">
        <v>1172533</v>
      </c>
      <c r="U316" s="56">
        <v>1051426</v>
      </c>
      <c r="V316" s="56">
        <v>1190307</v>
      </c>
      <c r="W316" s="56">
        <v>844303</v>
      </c>
      <c r="X316" s="56">
        <v>1253780</v>
      </c>
      <c r="Y316" s="56">
        <v>978168</v>
      </c>
      <c r="Z316" s="56">
        <v>735953</v>
      </c>
      <c r="AA316" s="56">
        <v>944930</v>
      </c>
      <c r="AB316" s="56">
        <v>1350068</v>
      </c>
      <c r="AC316" s="56">
        <v>1674563.8599999999</v>
      </c>
      <c r="AD316" s="56">
        <v>1442242</v>
      </c>
      <c r="AE316" s="56">
        <v>1672562.65</v>
      </c>
      <c r="AF316" s="56">
        <v>1645091.9</v>
      </c>
      <c r="AG316" s="56">
        <v>1092973</v>
      </c>
      <c r="AH316" s="56">
        <v>1571643</v>
      </c>
      <c r="AI316" s="56">
        <v>1242993</v>
      </c>
      <c r="AJ316" s="56">
        <v>1566879.558631008</v>
      </c>
      <c r="AK316" s="56">
        <v>1561108</v>
      </c>
      <c r="AL316" s="56">
        <v>1011539</v>
      </c>
      <c r="AM316" s="56">
        <v>1200278</v>
      </c>
      <c r="AN316" s="56">
        <v>1487774</v>
      </c>
      <c r="AO316" s="56">
        <v>1697677</v>
      </c>
      <c r="AP316" s="56">
        <v>1355995</v>
      </c>
      <c r="AQ316" s="56">
        <v>1738956</v>
      </c>
      <c r="AR316" s="56">
        <v>1552328.9962825279</v>
      </c>
      <c r="AS316" s="56">
        <v>1275887</v>
      </c>
      <c r="AT316" s="56">
        <v>1458485</v>
      </c>
      <c r="AU316" s="25">
        <v>1381592.2853285344</v>
      </c>
      <c r="AV316" s="25">
        <v>1005118</v>
      </c>
      <c r="AW316" s="25">
        <v>1285369</v>
      </c>
      <c r="AX316" s="25">
        <v>1059321.5753562001</v>
      </c>
      <c r="AY316" s="25">
        <v>1255302</v>
      </c>
      <c r="AZ316" s="25">
        <v>1568795.9</v>
      </c>
      <c r="BA316" s="25">
        <v>1537750</v>
      </c>
      <c r="BB316" s="25">
        <v>1209903.5</v>
      </c>
      <c r="BC316" s="25">
        <v>1680802.5</v>
      </c>
      <c r="BD316" s="75">
        <v>1406982.8</v>
      </c>
      <c r="BE316" s="75">
        <v>1237867.8500000001</v>
      </c>
      <c r="BF316" s="75">
        <v>1526132.6</v>
      </c>
      <c r="BG316" s="75">
        <v>1170830.8</v>
      </c>
      <c r="BH316" s="75">
        <v>1674061</v>
      </c>
      <c r="BI316" s="75">
        <v>1402199.55</v>
      </c>
      <c r="BJ316" s="75">
        <v>1090363.3</v>
      </c>
      <c r="BK316" s="75">
        <v>1203431.05</v>
      </c>
      <c r="BL316" s="75">
        <v>1476119.4</v>
      </c>
      <c r="BM316" s="75">
        <v>1515542</v>
      </c>
      <c r="BN316" s="75">
        <v>1314404.1499999999</v>
      </c>
      <c r="BO316" s="75">
        <v>518813</v>
      </c>
      <c r="BP316" s="28">
        <f t="shared" si="3968"/>
        <v>1206219.6375</v>
      </c>
      <c r="BQ316" s="29">
        <f t="shared" si="4802"/>
        <v>4733.7819548872185</v>
      </c>
      <c r="BR316" s="29">
        <f t="shared" si="4803"/>
        <v>3395.0751879699246</v>
      </c>
      <c r="BS316" s="29">
        <f t="shared" si="4804"/>
        <v>3021.0586215538851</v>
      </c>
      <c r="BT316" s="29">
        <f t="shared" si="4805"/>
        <v>2617.5599498746869</v>
      </c>
      <c r="BU316" s="29">
        <f t="shared" si="4806"/>
        <v>2938.6791979949876</v>
      </c>
      <c r="BV316" s="29">
        <f t="shared" si="4807"/>
        <v>2635.1528822055138</v>
      </c>
      <c r="BW316" s="29">
        <f t="shared" si="4808"/>
        <v>2983.2255639097743</v>
      </c>
      <c r="BX316" s="29">
        <f t="shared" si="4809"/>
        <v>2116.0476190476193</v>
      </c>
      <c r="BY316" s="29">
        <f t="shared" si="4810"/>
        <v>3142.3057644110277</v>
      </c>
      <c r="BZ316" s="29">
        <f t="shared" si="4811"/>
        <v>2451.5488721804513</v>
      </c>
      <c r="CA316" s="29">
        <f t="shared" si="4812"/>
        <v>1844.4937343358397</v>
      </c>
      <c r="CB316" s="29">
        <f t="shared" si="4813"/>
        <v>2368.2456140350878</v>
      </c>
      <c r="CC316" s="29">
        <f t="shared" si="4814"/>
        <v>3383.6290726817042</v>
      </c>
      <c r="CD316" s="29">
        <f t="shared" si="4815"/>
        <v>4196.901904761904</v>
      </c>
      <c r="CE316" s="29">
        <f t="shared" si="4816"/>
        <v>3614.6416040100253</v>
      </c>
      <c r="CF316" s="29">
        <f t="shared" si="4817"/>
        <v>4191.8863408521302</v>
      </c>
      <c r="CG316" s="29">
        <f t="shared" si="4818"/>
        <v>4123.0373433583954</v>
      </c>
      <c r="CH316" s="29">
        <f t="shared" si="4819"/>
        <v>2739.280701754386</v>
      </c>
      <c r="CI316" s="29">
        <f t="shared" si="4820"/>
        <v>3938.9548872180453</v>
      </c>
      <c r="CJ316" s="29">
        <f t="shared" si="4821"/>
        <v>3115.2706766917295</v>
      </c>
      <c r="CK316" s="29">
        <f t="shared" si="4822"/>
        <v>3927.0164376716994</v>
      </c>
      <c r="CL316" s="29">
        <f t="shared" si="4823"/>
        <v>3912.5513784461155</v>
      </c>
      <c r="CM316" s="29">
        <f t="shared" si="4824"/>
        <v>2535.1854636591479</v>
      </c>
      <c r="CN316" s="29">
        <f t="shared" si="4825"/>
        <v>3008.2155388471178</v>
      </c>
      <c r="CO316" s="29">
        <f t="shared" si="4826"/>
        <v>3728.7568922305763</v>
      </c>
      <c r="CP316" s="29">
        <f t="shared" si="4827"/>
        <v>4254.8295739348368</v>
      </c>
      <c r="CQ316" s="29">
        <f t="shared" si="4828"/>
        <v>3398.4837092731827</v>
      </c>
      <c r="CR316" s="29">
        <f t="shared" si="4724"/>
        <v>4358.2857142857147</v>
      </c>
      <c r="CS316" s="29">
        <f t="shared" si="4723"/>
        <v>3890.5488628634785</v>
      </c>
      <c r="CT316" s="29">
        <f t="shared" si="4723"/>
        <v>3197.7117794486217</v>
      </c>
      <c r="CU316" s="29">
        <f t="shared" si="4723"/>
        <v>3655.3508771929824</v>
      </c>
      <c r="CV316" s="29">
        <f t="shared" si="4723"/>
        <v>3462.6373065878056</v>
      </c>
      <c r="CW316" s="29">
        <f t="shared" si="4723"/>
        <v>2519.0927318295739</v>
      </c>
      <c r="CX316" s="29">
        <f t="shared" si="4484"/>
        <v>3221.4761904761904</v>
      </c>
      <c r="CY316" s="29">
        <f t="shared" si="4484"/>
        <v>2654.9412916195492</v>
      </c>
      <c r="CZ316" s="29">
        <f t="shared" si="4484"/>
        <v>3146.1203007518798</v>
      </c>
      <c r="DA316" s="29">
        <f t="shared" si="4484"/>
        <v>3931.8192982456139</v>
      </c>
      <c r="DB316" s="29">
        <f t="shared" si="4484"/>
        <v>3854.0100250626565</v>
      </c>
      <c r="DC316" s="29">
        <f t="shared" si="4484"/>
        <v>3032.3395989974938</v>
      </c>
      <c r="DD316" s="29">
        <f t="shared" si="4484"/>
        <v>4212.5375939849628</v>
      </c>
      <c r="DE316" s="29">
        <f t="shared" si="4829"/>
        <v>3526.2726817042608</v>
      </c>
      <c r="DF316" s="29">
        <f t="shared" si="4830"/>
        <v>3102.4256892230578</v>
      </c>
      <c r="DG316" s="29">
        <f t="shared" si="4831"/>
        <v>3824.8937343358398</v>
      </c>
      <c r="DH316" s="29">
        <f t="shared" si="4832"/>
        <v>2934.4130325814535</v>
      </c>
      <c r="DI316" s="29">
        <f t="shared" si="4833"/>
        <v>4195.6416040100248</v>
      </c>
      <c r="DJ316" s="29">
        <f t="shared" si="4834"/>
        <v>3514.2845864661654</v>
      </c>
      <c r="DK316" s="29">
        <f t="shared" si="4834"/>
        <v>2732.7401002506267</v>
      </c>
      <c r="DL316" s="29">
        <f t="shared" si="4834"/>
        <v>3016.1179197994988</v>
      </c>
      <c r="DM316" s="29">
        <f t="shared" si="4834"/>
        <v>3699.5473684210524</v>
      </c>
      <c r="DN316" s="29">
        <f t="shared" si="4834"/>
        <v>3798.3508771929824</v>
      </c>
      <c r="DO316" s="29">
        <f t="shared" si="4834"/>
        <v>3294.2459899749369</v>
      </c>
      <c r="DP316" s="29">
        <f t="shared" si="4834"/>
        <v>1300.2832080200501</v>
      </c>
      <c r="DQ316" s="105">
        <f t="shared" si="4835"/>
        <v>3023.1068609022554</v>
      </c>
      <c r="DR316" s="56">
        <v>125000</v>
      </c>
      <c r="DS316" s="56">
        <v>125000</v>
      </c>
      <c r="DT316" s="56">
        <v>125000</v>
      </c>
      <c r="DU316" s="56">
        <v>125000</v>
      </c>
      <c r="DV316" s="56">
        <v>125000</v>
      </c>
      <c r="DW316" s="56">
        <v>125000</v>
      </c>
      <c r="DX316" s="56">
        <v>125000</v>
      </c>
      <c r="DY316" s="56">
        <v>125000</v>
      </c>
      <c r="DZ316" s="56">
        <v>125000</v>
      </c>
      <c r="EA316" s="56">
        <v>127667</v>
      </c>
      <c r="EB316" s="56">
        <v>135000</v>
      </c>
      <c r="EC316" s="56">
        <v>135000</v>
      </c>
      <c r="ED316" s="56">
        <v>135000</v>
      </c>
      <c r="EE316" s="56">
        <v>135000</v>
      </c>
      <c r="EF316" s="56">
        <v>135000</v>
      </c>
      <c r="EG316" s="56">
        <v>135000</v>
      </c>
      <c r="EH316" s="56">
        <v>135000</v>
      </c>
      <c r="EI316" s="56">
        <v>135000</v>
      </c>
      <c r="EJ316" s="56">
        <v>135000</v>
      </c>
      <c r="EK316" s="56">
        <v>135000</v>
      </c>
      <c r="EL316" s="56">
        <v>135000</v>
      </c>
      <c r="EM316" s="56">
        <v>136333</v>
      </c>
      <c r="EN316" s="56">
        <v>140000</v>
      </c>
      <c r="EO316" s="56">
        <v>140000</v>
      </c>
      <c r="EP316" s="56">
        <v>140000</v>
      </c>
      <c r="EQ316" s="56">
        <v>140000</v>
      </c>
      <c r="ER316" s="56">
        <v>140000</v>
      </c>
      <c r="ES316" s="25">
        <v>140000</v>
      </c>
      <c r="ET316" s="64">
        <v>140000</v>
      </c>
      <c r="EU316" s="64">
        <v>140000</v>
      </c>
      <c r="EV316" s="64">
        <v>140000</v>
      </c>
      <c r="EW316" s="64">
        <v>140000</v>
      </c>
      <c r="EX316" s="64">
        <v>140000</v>
      </c>
      <c r="EY316" s="64">
        <v>145600</v>
      </c>
      <c r="EZ316" s="64">
        <v>161000</v>
      </c>
      <c r="FA316" s="64">
        <v>161000</v>
      </c>
      <c r="FB316" s="64">
        <v>161000</v>
      </c>
      <c r="FC316" s="64">
        <v>161000</v>
      </c>
      <c r="FD316" s="64">
        <v>161000</v>
      </c>
      <c r="FE316" s="64">
        <v>161000</v>
      </c>
      <c r="FF316" s="64">
        <v>161000</v>
      </c>
      <c r="FG316" s="64">
        <v>161000</v>
      </c>
      <c r="FH316" s="64">
        <v>161000</v>
      </c>
      <c r="FI316" s="64">
        <v>161000</v>
      </c>
      <c r="FJ316" s="64">
        <v>161000</v>
      </c>
      <c r="FK316" s="64">
        <v>161000</v>
      </c>
      <c r="FL316" s="64">
        <v>161000</v>
      </c>
      <c r="FM316" s="64">
        <v>161000</v>
      </c>
      <c r="FN316" s="64">
        <v>161000</v>
      </c>
      <c r="FO316" s="64">
        <v>161000</v>
      </c>
      <c r="FP316" s="64">
        <v>161000</v>
      </c>
      <c r="FQ316" s="75">
        <v>161000</v>
      </c>
      <c r="FR316" s="28">
        <f t="shared" si="3969"/>
        <v>161000</v>
      </c>
      <c r="FS316" s="56">
        <v>252756</v>
      </c>
      <c r="FT316" s="56">
        <v>145927</v>
      </c>
      <c r="FU316" s="56">
        <v>88185</v>
      </c>
      <c r="FV316" s="56">
        <v>70137</v>
      </c>
      <c r="FW316" s="56">
        <v>88926</v>
      </c>
      <c r="FX316" s="56">
        <v>3976</v>
      </c>
      <c r="FY316" s="56">
        <v>113061</v>
      </c>
      <c r="FZ316" s="56">
        <v>1645</v>
      </c>
      <c r="GA316" s="56">
        <v>125756</v>
      </c>
      <c r="GB316" s="56">
        <v>70634</v>
      </c>
      <c r="GC316" s="56">
        <v>12191</v>
      </c>
      <c r="GD316" s="56">
        <v>53986</v>
      </c>
      <c r="GE316" s="56">
        <v>135013.60000000003</v>
      </c>
      <c r="GF316" s="56">
        <v>199912.772</v>
      </c>
      <c r="GG316" s="56">
        <v>130191.05200000003</v>
      </c>
      <c r="GH316" s="56">
        <v>180708.93599999999</v>
      </c>
      <c r="GI316" s="51">
        <v>194018.38</v>
      </c>
      <c r="GJ316" s="56">
        <v>60825.140000000014</v>
      </c>
      <c r="GK316" s="56">
        <v>187225</v>
      </c>
      <c r="GL316" s="56">
        <v>113599</v>
      </c>
      <c r="GM316" s="56">
        <v>178375.91172620159</v>
      </c>
      <c r="GN316" s="51">
        <v>175888.60000000003</v>
      </c>
      <c r="GO316" s="51">
        <v>62308</v>
      </c>
      <c r="GP316" s="51">
        <v>100056</v>
      </c>
      <c r="GQ316" s="51">
        <v>157555</v>
      </c>
      <c r="GR316" s="51">
        <v>199535</v>
      </c>
      <c r="GS316" s="51">
        <v>131199</v>
      </c>
      <c r="GT316" s="51">
        <v>207791</v>
      </c>
      <c r="GU316" s="25">
        <v>170466</v>
      </c>
      <c r="GV316" s="25">
        <v>115177</v>
      </c>
      <c r="GW316" s="25">
        <v>151697</v>
      </c>
      <c r="GX316" s="25">
        <v>117319</v>
      </c>
      <c r="GY316" s="25">
        <v>61024</v>
      </c>
      <c r="GZ316" s="25">
        <v>111474</v>
      </c>
      <c r="HA316" s="25">
        <v>32964</v>
      </c>
      <c r="HB316" s="25">
        <v>90060</v>
      </c>
      <c r="HC316" s="25">
        <v>152759</v>
      </c>
      <c r="HD316" s="25">
        <v>146550</v>
      </c>
      <c r="HE316" s="25">
        <v>80981</v>
      </c>
      <c r="HF316" s="25">
        <v>175161</v>
      </c>
      <c r="HG316" s="75">
        <v>120397</v>
      </c>
      <c r="HH316" s="75">
        <v>86574</v>
      </c>
      <c r="HI316" s="75">
        <v>144227</v>
      </c>
      <c r="HJ316" s="75">
        <v>43895</v>
      </c>
      <c r="HK316" s="75">
        <v>131961</v>
      </c>
      <c r="HL316" s="75">
        <v>84385</v>
      </c>
      <c r="HM316" s="75">
        <v>29814</v>
      </c>
      <c r="HN316" s="75">
        <v>49600</v>
      </c>
      <c r="HO316" s="75">
        <v>97320.89499999996</v>
      </c>
      <c r="HP316" s="75">
        <v>104220</v>
      </c>
      <c r="HQ316" s="75">
        <v>69021</v>
      </c>
      <c r="HR316" s="75">
        <v>53118</v>
      </c>
      <c r="HS316" s="51">
        <f t="shared" si="3723"/>
        <v>377756</v>
      </c>
      <c r="HT316" s="51">
        <f t="shared" si="3724"/>
        <v>270927</v>
      </c>
      <c r="HU316" s="51">
        <f t="shared" si="3725"/>
        <v>213185</v>
      </c>
      <c r="HV316" s="51">
        <f t="shared" si="3726"/>
        <v>195137</v>
      </c>
      <c r="HW316" s="51">
        <f t="shared" si="3727"/>
        <v>213926</v>
      </c>
      <c r="HX316" s="51">
        <f t="shared" si="3728"/>
        <v>128976</v>
      </c>
      <c r="HY316" s="51">
        <f t="shared" si="3729"/>
        <v>238061</v>
      </c>
      <c r="HZ316" s="51">
        <f t="shared" si="3730"/>
        <v>126645</v>
      </c>
      <c r="IA316" s="51">
        <f t="shared" si="3731"/>
        <v>250756</v>
      </c>
      <c r="IB316" s="51">
        <f t="shared" si="3732"/>
        <v>198301</v>
      </c>
      <c r="IC316" s="51">
        <f t="shared" si="3733"/>
        <v>147191</v>
      </c>
      <c r="ID316" s="51">
        <f t="shared" si="3734"/>
        <v>188986</v>
      </c>
      <c r="IE316" s="51">
        <f t="shared" si="3735"/>
        <v>270013.60000000003</v>
      </c>
      <c r="IF316" s="51">
        <f t="shared" si="3736"/>
        <v>334912.772</v>
      </c>
      <c r="IG316" s="51">
        <f t="shared" si="3737"/>
        <v>265191.05200000003</v>
      </c>
      <c r="IH316" s="51">
        <f t="shared" si="3738"/>
        <v>315708.93599999999</v>
      </c>
      <c r="II316" s="51">
        <f t="shared" si="3739"/>
        <v>329018.38</v>
      </c>
      <c r="IJ316" s="51">
        <f t="shared" si="3740"/>
        <v>195825.14</v>
      </c>
      <c r="IK316" s="51">
        <f t="shared" si="3741"/>
        <v>322225</v>
      </c>
      <c r="IL316" s="51">
        <f t="shared" si="3742"/>
        <v>248599</v>
      </c>
      <c r="IM316" s="51">
        <f t="shared" si="3743"/>
        <v>313375.91172620159</v>
      </c>
      <c r="IN316" s="51">
        <f t="shared" si="3744"/>
        <v>312221.60000000003</v>
      </c>
      <c r="IO316" s="51">
        <f t="shared" si="3745"/>
        <v>202308</v>
      </c>
      <c r="IP316" s="51">
        <f t="shared" si="3746"/>
        <v>240056</v>
      </c>
      <c r="IQ316" s="51">
        <f t="shared" si="4450"/>
        <v>297555</v>
      </c>
      <c r="IR316" s="51">
        <f t="shared" si="4451"/>
        <v>339535</v>
      </c>
      <c r="IS316" s="51">
        <f t="shared" ref="IS316:IS328" si="5126">+ER316+GS316</f>
        <v>271199</v>
      </c>
      <c r="IT316" s="51">
        <f t="shared" ref="IT316:IT328" si="5127">+ES316+GT316</f>
        <v>347791</v>
      </c>
      <c r="IU316" s="51">
        <f t="shared" si="4960"/>
        <v>310466</v>
      </c>
      <c r="IV316" s="51">
        <f t="shared" si="4961"/>
        <v>255177</v>
      </c>
      <c r="IW316" s="51">
        <f t="shared" si="4958"/>
        <v>291697</v>
      </c>
      <c r="IX316" s="25">
        <f t="shared" si="4886"/>
        <v>257319</v>
      </c>
      <c r="IY316" s="25">
        <f t="shared" si="4315"/>
        <v>201024</v>
      </c>
      <c r="IZ316" s="25">
        <f t="shared" si="4316"/>
        <v>257074</v>
      </c>
      <c r="JA316" s="25">
        <f t="shared" si="4959"/>
        <v>193964</v>
      </c>
      <c r="JB316" s="25">
        <f t="shared" si="4410"/>
        <v>251060</v>
      </c>
      <c r="JC316" s="25">
        <f t="shared" si="4411"/>
        <v>313759</v>
      </c>
      <c r="JD316" s="25">
        <f t="shared" si="4243"/>
        <v>307550</v>
      </c>
      <c r="JE316" s="25">
        <f t="shared" si="4244"/>
        <v>241981</v>
      </c>
      <c r="JF316" s="25">
        <f t="shared" si="4448"/>
        <v>336161</v>
      </c>
      <c r="JG316" s="25">
        <f t="shared" si="4449"/>
        <v>281397</v>
      </c>
      <c r="JH316" s="25">
        <f t="shared" si="4440"/>
        <v>247574</v>
      </c>
      <c r="JI316" s="25">
        <f t="shared" si="4441"/>
        <v>305227</v>
      </c>
      <c r="JJ316" s="25">
        <f t="shared" si="4485"/>
        <v>204895</v>
      </c>
      <c r="JK316" s="25">
        <f t="shared" si="4486"/>
        <v>292961</v>
      </c>
      <c r="JL316" s="25">
        <f t="shared" si="4608"/>
        <v>245385</v>
      </c>
      <c r="JM316" s="25">
        <f t="shared" si="4609"/>
        <v>190814</v>
      </c>
      <c r="JN316" s="25">
        <f t="shared" si="4445"/>
        <v>210600</v>
      </c>
      <c r="JO316" s="25">
        <f t="shared" si="4446"/>
        <v>258320.89499999996</v>
      </c>
      <c r="JP316" s="25">
        <f t="shared" si="5123"/>
        <v>265220</v>
      </c>
      <c r="JQ316" s="25">
        <f t="shared" si="5124"/>
        <v>230021</v>
      </c>
      <c r="JR316" s="25">
        <f t="shared" si="5125"/>
        <v>214118</v>
      </c>
      <c r="JS316" s="28">
        <f t="shared" si="3970"/>
        <v>241919.97375</v>
      </c>
      <c r="JT316" s="48">
        <f t="shared" si="4689"/>
        <v>179.96950929013815</v>
      </c>
      <c r="JU316" s="48">
        <f t="shared" si="4690"/>
        <v>129.07432110528822</v>
      </c>
      <c r="JV316" s="48">
        <f t="shared" si="4691"/>
        <v>101.5650309671272</v>
      </c>
      <c r="JW316" s="48">
        <f t="shared" si="4692"/>
        <v>92.966650786088607</v>
      </c>
      <c r="JX316" s="48">
        <f t="shared" si="4693"/>
        <v>101.9180562172463</v>
      </c>
      <c r="JY316" s="48">
        <f t="shared" si="4694"/>
        <v>61.446403049070987</v>
      </c>
      <c r="JZ316" s="48">
        <f t="shared" si="4695"/>
        <v>113.41638875655075</v>
      </c>
      <c r="KA316" s="48">
        <f t="shared" si="4696"/>
        <v>60.335874225821819</v>
      </c>
      <c r="KB316" s="48">
        <f t="shared" si="4697"/>
        <v>119.46450690805145</v>
      </c>
      <c r="KC316" s="48">
        <f t="shared" si="4698"/>
        <v>94.474035254883276</v>
      </c>
      <c r="KD316" s="48">
        <f t="shared" si="4699"/>
        <v>70.124344926155317</v>
      </c>
      <c r="KE316" s="48">
        <f t="shared" si="4700"/>
        <v>90.036207717960934</v>
      </c>
      <c r="KF316" s="48">
        <f t="shared" si="4701"/>
        <v>128.63916150547882</v>
      </c>
      <c r="KG316" s="48">
        <f t="shared" si="4702"/>
        <v>159.55825250119105</v>
      </c>
      <c r="KH316" s="48">
        <f t="shared" si="4703"/>
        <v>126.34161600762269</v>
      </c>
      <c r="KI316" s="48">
        <f t="shared" si="4704"/>
        <v>150.409212005717</v>
      </c>
      <c r="KJ316" s="48">
        <f t="shared" si="4705"/>
        <v>156.7500619342544</v>
      </c>
      <c r="KK316" s="48">
        <f t="shared" si="4706"/>
        <v>93.294492615531212</v>
      </c>
      <c r="KL316" s="30">
        <f t="shared" si="4707"/>
        <v>153.51357789423534</v>
      </c>
      <c r="KM316" s="30">
        <f t="shared" si="4708"/>
        <v>118.43687470223917</v>
      </c>
      <c r="KN316" s="30">
        <f t="shared" si="4709"/>
        <v>149.29771878332616</v>
      </c>
      <c r="KO316" s="30">
        <f t="shared" si="4710"/>
        <v>148.74778465936163</v>
      </c>
      <c r="KP316" s="30">
        <f t="shared" si="4711"/>
        <v>96.383039542639352</v>
      </c>
      <c r="KQ316" s="30">
        <f t="shared" si="4712"/>
        <v>114.36684135302525</v>
      </c>
      <c r="KR316" s="30">
        <f t="shared" si="4713"/>
        <v>141.76036207717962</v>
      </c>
      <c r="KS316" s="30">
        <f t="shared" si="4714"/>
        <v>161.76036207717962</v>
      </c>
      <c r="KT316" s="30">
        <f t="shared" si="4715"/>
        <v>129.20390662220106</v>
      </c>
      <c r="KU316" s="30">
        <f t="shared" si="4716"/>
        <v>165.69366364935684</v>
      </c>
      <c r="KV316" s="30">
        <f t="shared" si="4717"/>
        <v>147.91138637446403</v>
      </c>
      <c r="KW316" s="30">
        <f t="shared" si="4718"/>
        <v>121.5707479752263</v>
      </c>
      <c r="KX316" s="30">
        <f t="shared" si="4719"/>
        <v>138.96950929013815</v>
      </c>
      <c r="KY316" s="30">
        <f t="shared" si="4720"/>
        <v>122.59123392091472</v>
      </c>
      <c r="KZ316" s="30">
        <f t="shared" si="4721"/>
        <v>95.771319676036214</v>
      </c>
      <c r="LA316" s="30">
        <f t="shared" si="4722"/>
        <v>122.47451167222486</v>
      </c>
      <c r="LB316" s="30">
        <f t="shared" si="4722"/>
        <v>92.407813244402092</v>
      </c>
      <c r="LC316" s="30">
        <f t="shared" si="4722"/>
        <v>119.60933777989518</v>
      </c>
      <c r="LD316" s="30">
        <f t="shared" si="4722"/>
        <v>149.48022868032396</v>
      </c>
      <c r="LE316" s="30">
        <f t="shared" si="4722"/>
        <v>146.52215340638398</v>
      </c>
      <c r="LF316" s="30">
        <f t="shared" si="4722"/>
        <v>115.28394473558838</v>
      </c>
      <c r="LG316" s="30">
        <f t="shared" si="4722"/>
        <v>160.15292996665079</v>
      </c>
      <c r="LH316" s="30">
        <f t="shared" si="4722"/>
        <v>134.06241067174844</v>
      </c>
      <c r="LI316" s="30">
        <f t="shared" si="4722"/>
        <v>117.94854692710814</v>
      </c>
      <c r="LJ316" s="30">
        <f t="shared" si="4722"/>
        <v>145.41543592186756</v>
      </c>
      <c r="LK316" s="30">
        <f t="shared" si="4836"/>
        <v>97.61553120533587</v>
      </c>
      <c r="LL316" s="30">
        <f t="shared" si="4836"/>
        <v>139.57170080990949</v>
      </c>
      <c r="LM316" s="30">
        <f t="shared" si="4836"/>
        <v>116.90566936636493</v>
      </c>
      <c r="LN316" s="30">
        <f t="shared" si="4836"/>
        <v>90.907098618389711</v>
      </c>
      <c r="LO316" s="30">
        <f t="shared" si="4836"/>
        <v>100.33349213911386</v>
      </c>
      <c r="LP316" s="30">
        <f t="shared" si="4836"/>
        <v>123.06855407336825</v>
      </c>
      <c r="LQ316" s="30">
        <f t="shared" si="4836"/>
        <v>126.35540733682706</v>
      </c>
      <c r="LR316" s="30">
        <f t="shared" si="4836"/>
        <v>109.58599333015722</v>
      </c>
      <c r="LS316" s="30">
        <f t="shared" si="4836"/>
        <v>102.00952834683183</v>
      </c>
      <c r="LT316" s="69">
        <f t="shared" si="3971"/>
        <v>115.25487077179609</v>
      </c>
      <c r="LU316" s="40">
        <f t="shared" si="3972"/>
        <v>76.703191996188664</v>
      </c>
      <c r="LV316" s="40">
        <f t="shared" si="3973"/>
        <v>25.306336350643164</v>
      </c>
    </row>
    <row r="317" spans="1:334" x14ac:dyDescent="0.25">
      <c r="A317" s="21">
        <f t="shared" si="3974"/>
        <v>316</v>
      </c>
      <c r="B317" s="44" t="s">
        <v>183</v>
      </c>
      <c r="C317" s="43" t="s">
        <v>707</v>
      </c>
      <c r="D317" s="22" t="s">
        <v>293</v>
      </c>
      <c r="E317" s="45"/>
      <c r="F317" s="43"/>
      <c r="G317" s="45" t="s">
        <v>1537</v>
      </c>
      <c r="H317" s="24" t="s">
        <v>293</v>
      </c>
      <c r="I317" s="21" t="s">
        <v>196</v>
      </c>
      <c r="J317" s="95">
        <v>42922</v>
      </c>
      <c r="K317" s="95">
        <v>44717</v>
      </c>
      <c r="L317" s="21" t="s">
        <v>275</v>
      </c>
      <c r="M317" s="56">
        <v>399</v>
      </c>
      <c r="N317" s="56">
        <v>2099</v>
      </c>
      <c r="O317" s="47">
        <v>0.15</v>
      </c>
      <c r="P317" s="57"/>
      <c r="Q317" s="57"/>
      <c r="R317" s="57"/>
      <c r="S317" s="57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25"/>
      <c r="AV317" s="25"/>
      <c r="AW317" s="25"/>
      <c r="AX317" s="25"/>
      <c r="AY317" s="25"/>
      <c r="AZ317" s="25"/>
      <c r="BA317" s="25"/>
      <c r="BB317" s="25"/>
      <c r="BC317" s="2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>
        <v>971124</v>
      </c>
      <c r="BP317" s="28">
        <f t="shared" si="3968"/>
        <v>971124</v>
      </c>
      <c r="BQ317" s="29">
        <f t="shared" ref="BQ317" si="5128">+P317/$M317</f>
        <v>0</v>
      </c>
      <c r="BR317" s="29">
        <f t="shared" ref="BR317" si="5129">+Q317/$M317</f>
        <v>0</v>
      </c>
      <c r="BS317" s="29">
        <f t="shared" ref="BS317" si="5130">+R317/$M317</f>
        <v>0</v>
      </c>
      <c r="BT317" s="29">
        <f t="shared" ref="BT317" si="5131">+S317/$M317</f>
        <v>0</v>
      </c>
      <c r="BU317" s="29">
        <f t="shared" ref="BU317" si="5132">+T317/$M317</f>
        <v>0</v>
      </c>
      <c r="BV317" s="29">
        <f t="shared" ref="BV317" si="5133">+U317/$M317</f>
        <v>0</v>
      </c>
      <c r="BW317" s="29">
        <f t="shared" ref="BW317" si="5134">+V317/$M317</f>
        <v>0</v>
      </c>
      <c r="BX317" s="29">
        <f t="shared" ref="BX317" si="5135">+W317/$M317</f>
        <v>0</v>
      </c>
      <c r="BY317" s="29">
        <f t="shared" ref="BY317" si="5136">+X317/$M317</f>
        <v>0</v>
      </c>
      <c r="BZ317" s="29">
        <f t="shared" ref="BZ317" si="5137">+Y317/$M317</f>
        <v>0</v>
      </c>
      <c r="CA317" s="29">
        <f t="shared" ref="CA317" si="5138">+Z317/$M317</f>
        <v>0</v>
      </c>
      <c r="CB317" s="29">
        <f t="shared" ref="CB317" si="5139">+AA317/$M317</f>
        <v>0</v>
      </c>
      <c r="CC317" s="29">
        <f t="shared" ref="CC317" si="5140">+AB317/$M317</f>
        <v>0</v>
      </c>
      <c r="CD317" s="29">
        <f t="shared" ref="CD317" si="5141">+AC317/$M317</f>
        <v>0</v>
      </c>
      <c r="CE317" s="29">
        <f t="shared" ref="CE317" si="5142">+AD317/$M317</f>
        <v>0</v>
      </c>
      <c r="CF317" s="29">
        <f t="shared" ref="CF317" si="5143">+AE317/$M317</f>
        <v>0</v>
      </c>
      <c r="CG317" s="29">
        <f t="shared" ref="CG317" si="5144">+AF317/$M317</f>
        <v>0</v>
      </c>
      <c r="CH317" s="29">
        <f t="shared" ref="CH317" si="5145">+AG317/$M317</f>
        <v>0</v>
      </c>
      <c r="CI317" s="29">
        <f t="shared" ref="CI317" si="5146">+AH317/$M317</f>
        <v>0</v>
      </c>
      <c r="CJ317" s="29">
        <f t="shared" ref="CJ317" si="5147">+AI317/$M317</f>
        <v>0</v>
      </c>
      <c r="CK317" s="29">
        <f t="shared" ref="CK317" si="5148">+AJ317/$M317</f>
        <v>0</v>
      </c>
      <c r="CL317" s="29">
        <f t="shared" ref="CL317" si="5149">+AK317/$M317</f>
        <v>0</v>
      </c>
      <c r="CM317" s="29">
        <f t="shared" ref="CM317" si="5150">+AL317/$M317</f>
        <v>0</v>
      </c>
      <c r="CN317" s="29">
        <f t="shared" ref="CN317" si="5151">+AM317/$M317</f>
        <v>0</v>
      </c>
      <c r="CO317" s="29">
        <f t="shared" ref="CO317" si="5152">+AN317/$M317</f>
        <v>0</v>
      </c>
      <c r="CP317" s="29">
        <f t="shared" ref="CP317" si="5153">+AO317/$M317</f>
        <v>0</v>
      </c>
      <c r="CQ317" s="29">
        <f t="shared" ref="CQ317" si="5154">+AP317/$M317</f>
        <v>0</v>
      </c>
      <c r="CR317" s="29">
        <f t="shared" ref="CR317" si="5155">+AQ317/$M317</f>
        <v>0</v>
      </c>
      <c r="CS317" s="29">
        <f t="shared" ref="CS317" si="5156">+AR317/$M317</f>
        <v>0</v>
      </c>
      <c r="CT317" s="29">
        <f t="shared" ref="CT317" si="5157">+AS317/$M317</f>
        <v>0</v>
      </c>
      <c r="CU317" s="29">
        <f t="shared" ref="CU317" si="5158">+AT317/$M317</f>
        <v>0</v>
      </c>
      <c r="CV317" s="29">
        <f t="shared" ref="CV317" si="5159">+AU317/$M317</f>
        <v>0</v>
      </c>
      <c r="CW317" s="29">
        <f t="shared" ref="CW317" si="5160">+AV317/$M317</f>
        <v>0</v>
      </c>
      <c r="CX317" s="29">
        <f t="shared" ref="CX317" si="5161">+AW317/$M317</f>
        <v>0</v>
      </c>
      <c r="CY317" s="29">
        <f t="shared" ref="CY317" si="5162">+AX317/$M317</f>
        <v>0</v>
      </c>
      <c r="CZ317" s="29">
        <f t="shared" ref="CZ317" si="5163">+AY317/$M317</f>
        <v>0</v>
      </c>
      <c r="DA317" s="29">
        <f t="shared" ref="DA317" si="5164">+AZ317/$M317</f>
        <v>0</v>
      </c>
      <c r="DB317" s="29">
        <f t="shared" ref="DB317" si="5165">+BA317/$M317</f>
        <v>0</v>
      </c>
      <c r="DC317" s="29">
        <f t="shared" ref="DC317" si="5166">+BB317/$M317</f>
        <v>0</v>
      </c>
      <c r="DD317" s="29">
        <f t="shared" ref="DD317" si="5167">+BC317/$M317</f>
        <v>0</v>
      </c>
      <c r="DE317" s="29">
        <f t="shared" ref="DE317" si="5168">+BD317/$M317</f>
        <v>0</v>
      </c>
      <c r="DF317" s="29">
        <f t="shared" ref="DF317" si="5169">+BE317/$M317</f>
        <v>0</v>
      </c>
      <c r="DG317" s="29">
        <f t="shared" ref="DG317" si="5170">+BF317/$M317</f>
        <v>0</v>
      </c>
      <c r="DH317" s="29">
        <f t="shared" ref="DH317" si="5171">+BG317/$M317</f>
        <v>0</v>
      </c>
      <c r="DI317" s="29">
        <f t="shared" ref="DI317" si="5172">+BH317/$M317</f>
        <v>0</v>
      </c>
      <c r="DJ317" s="29">
        <f t="shared" ref="DJ317" si="5173">+BI317/$M317</f>
        <v>0</v>
      </c>
      <c r="DK317" s="29">
        <f t="shared" ref="DK317" si="5174">+BJ317/$M317</f>
        <v>0</v>
      </c>
      <c r="DL317" s="29">
        <f t="shared" ref="DL317" si="5175">+BK317/$M317</f>
        <v>0</v>
      </c>
      <c r="DM317" s="29">
        <f t="shared" ref="DM317" si="5176">+BL317/$M317</f>
        <v>0</v>
      </c>
      <c r="DN317" s="29">
        <f t="shared" ref="DN317" si="5177">+BM317/$M317</f>
        <v>0</v>
      </c>
      <c r="DO317" s="29">
        <f t="shared" ref="DO317" si="5178">+BN317/$M317</f>
        <v>0</v>
      </c>
      <c r="DP317" s="29">
        <f t="shared" ref="DP317" si="5179">+BO317/$M317</f>
        <v>2433.8947368421054</v>
      </c>
      <c r="DQ317" s="105">
        <f t="shared" ref="DQ317" si="5180">+BP317/M317</f>
        <v>2433.8947368421054</v>
      </c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25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75">
        <v>287563</v>
      </c>
      <c r="FR317" s="28">
        <f t="shared" si="3969"/>
        <v>287563</v>
      </c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1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75"/>
      <c r="HH317" s="75"/>
      <c r="HI317" s="75"/>
      <c r="HJ317" s="75"/>
      <c r="HK317" s="75"/>
      <c r="HL317" s="75"/>
      <c r="HM317" s="75"/>
      <c r="HN317" s="75"/>
      <c r="HO317" s="75"/>
      <c r="HP317" s="75"/>
      <c r="HQ317" s="75"/>
      <c r="HR317" s="75">
        <v>0</v>
      </c>
      <c r="HS317" s="51">
        <f t="shared" ref="HS317" si="5181">+DR317+FS317</f>
        <v>0</v>
      </c>
      <c r="HT317" s="51">
        <f t="shared" ref="HT317" si="5182">+DS317+FT317</f>
        <v>0</v>
      </c>
      <c r="HU317" s="51">
        <f t="shared" ref="HU317" si="5183">+DT317+FU317</f>
        <v>0</v>
      </c>
      <c r="HV317" s="51">
        <f t="shared" ref="HV317" si="5184">+DU317+FV317</f>
        <v>0</v>
      </c>
      <c r="HW317" s="51">
        <f t="shared" ref="HW317" si="5185">+DV317+FW317</f>
        <v>0</v>
      </c>
      <c r="HX317" s="51">
        <f t="shared" ref="HX317" si="5186">+DW317+FX317</f>
        <v>0</v>
      </c>
      <c r="HY317" s="51">
        <f t="shared" ref="HY317" si="5187">+DX317+FY317</f>
        <v>0</v>
      </c>
      <c r="HZ317" s="51">
        <f t="shared" ref="HZ317" si="5188">+DY317+FZ317</f>
        <v>0</v>
      </c>
      <c r="IA317" s="51">
        <f t="shared" ref="IA317" si="5189">+DZ317+GA317</f>
        <v>0</v>
      </c>
      <c r="IB317" s="51">
        <f t="shared" ref="IB317" si="5190">+EA317+GB317</f>
        <v>0</v>
      </c>
      <c r="IC317" s="51">
        <f t="shared" ref="IC317" si="5191">+EB317+GC317</f>
        <v>0</v>
      </c>
      <c r="ID317" s="51">
        <f t="shared" ref="ID317" si="5192">+EC317+GD317</f>
        <v>0</v>
      </c>
      <c r="IE317" s="51">
        <f t="shared" ref="IE317" si="5193">+ED317+GE317</f>
        <v>0</v>
      </c>
      <c r="IF317" s="51">
        <f t="shared" ref="IF317" si="5194">+EE317+GF317</f>
        <v>0</v>
      </c>
      <c r="IG317" s="51">
        <f t="shared" ref="IG317" si="5195">+EF317+GG317</f>
        <v>0</v>
      </c>
      <c r="IH317" s="51">
        <f t="shared" ref="IH317" si="5196">+EG317+GH317</f>
        <v>0</v>
      </c>
      <c r="II317" s="51">
        <f t="shared" ref="II317" si="5197">+EH317+GI317</f>
        <v>0</v>
      </c>
      <c r="IJ317" s="51">
        <f t="shared" ref="IJ317" si="5198">+EI317+GJ317</f>
        <v>0</v>
      </c>
      <c r="IK317" s="51">
        <f t="shared" ref="IK317" si="5199">+EJ317+GK317</f>
        <v>0</v>
      </c>
      <c r="IL317" s="51">
        <f t="shared" ref="IL317" si="5200">+EK317+GL317</f>
        <v>0</v>
      </c>
      <c r="IM317" s="51">
        <f t="shared" ref="IM317" si="5201">+EL317+GM317</f>
        <v>0</v>
      </c>
      <c r="IN317" s="51">
        <f t="shared" ref="IN317" si="5202">+EM317+GN317</f>
        <v>0</v>
      </c>
      <c r="IO317" s="51">
        <f t="shared" ref="IO317" si="5203">+EN317+GO317</f>
        <v>0</v>
      </c>
      <c r="IP317" s="51">
        <f t="shared" ref="IP317" si="5204">+EO317+GP317</f>
        <v>0</v>
      </c>
      <c r="IQ317" s="51">
        <f t="shared" ref="IQ317" si="5205">+EP317+GQ317</f>
        <v>0</v>
      </c>
      <c r="IR317" s="51">
        <f t="shared" ref="IR317" si="5206">+EQ317+GR317</f>
        <v>0</v>
      </c>
      <c r="IS317" s="51">
        <f t="shared" ref="IS317" si="5207">+ER317+GS317</f>
        <v>0</v>
      </c>
      <c r="IT317" s="51">
        <f t="shared" ref="IT317" si="5208">+ES317+GT317</f>
        <v>0</v>
      </c>
      <c r="IU317" s="51">
        <f t="shared" ref="IU317" si="5209">+ET317+GU317</f>
        <v>0</v>
      </c>
      <c r="IV317" s="51">
        <f t="shared" ref="IV317" si="5210">+EU317+GV317</f>
        <v>0</v>
      </c>
      <c r="IW317" s="51">
        <f t="shared" ref="IW317" si="5211">+EV317+GW317</f>
        <v>0</v>
      </c>
      <c r="IX317" s="25">
        <f t="shared" ref="IX317" si="5212">+EW317+GX317</f>
        <v>0</v>
      </c>
      <c r="IY317" s="25">
        <f t="shared" ref="IY317" si="5213">+EX317+GY317</f>
        <v>0</v>
      </c>
      <c r="IZ317" s="25">
        <f t="shared" ref="IZ317" si="5214">+EY317+GZ317</f>
        <v>0</v>
      </c>
      <c r="JA317" s="25">
        <f t="shared" ref="JA317" si="5215">+EZ317+HA317</f>
        <v>0</v>
      </c>
      <c r="JB317" s="25">
        <f t="shared" ref="JB317" si="5216">+FA317+HB317</f>
        <v>0</v>
      </c>
      <c r="JC317" s="25">
        <f t="shared" ref="JC317" si="5217">+FB317+HC317</f>
        <v>0</v>
      </c>
      <c r="JD317" s="25">
        <f t="shared" ref="JD317" si="5218">+FC317+HD317</f>
        <v>0</v>
      </c>
      <c r="JE317" s="25">
        <f t="shared" ref="JE317" si="5219">+FD317+HE317</f>
        <v>0</v>
      </c>
      <c r="JF317" s="25">
        <f t="shared" ref="JF317" si="5220">+FE317+HF317</f>
        <v>0</v>
      </c>
      <c r="JG317" s="25">
        <f t="shared" ref="JG317" si="5221">+FF317+HG317</f>
        <v>0</v>
      </c>
      <c r="JH317" s="25">
        <f t="shared" ref="JH317" si="5222">+FG317+HH317</f>
        <v>0</v>
      </c>
      <c r="JI317" s="25">
        <f t="shared" ref="JI317" si="5223">+FH317+HI317</f>
        <v>0</v>
      </c>
      <c r="JJ317" s="25">
        <f t="shared" ref="JJ317" si="5224">+FI317+HJ317</f>
        <v>0</v>
      </c>
      <c r="JK317" s="25">
        <f t="shared" ref="JK317" si="5225">+FJ317+HK317</f>
        <v>0</v>
      </c>
      <c r="JL317" s="25">
        <f t="shared" ref="JL317" si="5226">+FK317+HL317</f>
        <v>0</v>
      </c>
      <c r="JM317" s="25">
        <f t="shared" ref="JM317" si="5227">+FL317+HM317</f>
        <v>0</v>
      </c>
      <c r="JN317" s="25">
        <f t="shared" ref="JN317" si="5228">+FM317+HN317</f>
        <v>0</v>
      </c>
      <c r="JO317" s="25">
        <f t="shared" ref="JO317" si="5229">+FN317+HO317</f>
        <v>0</v>
      </c>
      <c r="JP317" s="25">
        <f t="shared" ref="JP317" si="5230">+FO317+HP317</f>
        <v>0</v>
      </c>
      <c r="JQ317" s="25">
        <f t="shared" ref="JQ317" si="5231">+FP317+HQ317</f>
        <v>0</v>
      </c>
      <c r="JR317" s="25">
        <f t="shared" ref="JR317" si="5232">+FQ317+HR317</f>
        <v>287563</v>
      </c>
      <c r="JS317" s="28">
        <f t="shared" ref="JS317" si="5233">+IFERROR(SUMIF(JO317:JR317,"&gt;0",JO317:JR317)/COUNTIF(JO317:JR317,"&gt;0"),0)</f>
        <v>287563</v>
      </c>
      <c r="JT317" s="48">
        <f t="shared" ref="JT317" si="5234">+HS317/$N317</f>
        <v>0</v>
      </c>
      <c r="JU317" s="48">
        <f t="shared" ref="JU317" si="5235">+HT317/$N317</f>
        <v>0</v>
      </c>
      <c r="JV317" s="48">
        <f t="shared" ref="JV317" si="5236">+HU317/$N317</f>
        <v>0</v>
      </c>
      <c r="JW317" s="48">
        <f t="shared" ref="JW317" si="5237">+HV317/$N317</f>
        <v>0</v>
      </c>
      <c r="JX317" s="48">
        <f t="shared" ref="JX317" si="5238">+HW317/$N317</f>
        <v>0</v>
      </c>
      <c r="JY317" s="48">
        <f t="shared" ref="JY317" si="5239">+HX317/$N317</f>
        <v>0</v>
      </c>
      <c r="JZ317" s="48">
        <f t="shared" ref="JZ317" si="5240">+HY317/$N317</f>
        <v>0</v>
      </c>
      <c r="KA317" s="48">
        <f t="shared" ref="KA317" si="5241">+HZ317/$N317</f>
        <v>0</v>
      </c>
      <c r="KB317" s="48">
        <f t="shared" ref="KB317" si="5242">+IA317/$N317</f>
        <v>0</v>
      </c>
      <c r="KC317" s="48">
        <f t="shared" ref="KC317" si="5243">+IB317/$N317</f>
        <v>0</v>
      </c>
      <c r="KD317" s="48">
        <f t="shared" ref="KD317" si="5244">+IC317/$N317</f>
        <v>0</v>
      </c>
      <c r="KE317" s="48">
        <f t="shared" ref="KE317" si="5245">+ID317/$N317</f>
        <v>0</v>
      </c>
      <c r="KF317" s="48">
        <f t="shared" ref="KF317" si="5246">+IE317/$N317</f>
        <v>0</v>
      </c>
      <c r="KG317" s="48">
        <f t="shared" ref="KG317" si="5247">+IF317/$N317</f>
        <v>0</v>
      </c>
      <c r="KH317" s="48">
        <f t="shared" ref="KH317" si="5248">+IG317/$N317</f>
        <v>0</v>
      </c>
      <c r="KI317" s="48">
        <f t="shared" ref="KI317" si="5249">+IH317/$N317</f>
        <v>0</v>
      </c>
      <c r="KJ317" s="48">
        <f t="shared" ref="KJ317" si="5250">+II317/$N317</f>
        <v>0</v>
      </c>
      <c r="KK317" s="48">
        <f t="shared" ref="KK317" si="5251">+IJ317/$N317</f>
        <v>0</v>
      </c>
      <c r="KL317" s="30">
        <f t="shared" ref="KL317" si="5252">+IK317/$N317</f>
        <v>0</v>
      </c>
      <c r="KM317" s="30">
        <f t="shared" ref="KM317" si="5253">+IL317/$N317</f>
        <v>0</v>
      </c>
      <c r="KN317" s="30">
        <f t="shared" ref="KN317" si="5254">+IM317/$N317</f>
        <v>0</v>
      </c>
      <c r="KO317" s="30">
        <f t="shared" ref="KO317" si="5255">+IN317/$N317</f>
        <v>0</v>
      </c>
      <c r="KP317" s="30">
        <f t="shared" ref="KP317" si="5256">+IO317/$N317</f>
        <v>0</v>
      </c>
      <c r="KQ317" s="30">
        <f t="shared" ref="KQ317" si="5257">+IP317/$N317</f>
        <v>0</v>
      </c>
      <c r="KR317" s="30">
        <f t="shared" ref="KR317" si="5258">+IQ317/$N317</f>
        <v>0</v>
      </c>
      <c r="KS317" s="30">
        <f t="shared" ref="KS317" si="5259">+IR317/$N317</f>
        <v>0</v>
      </c>
      <c r="KT317" s="30">
        <f t="shared" ref="KT317" si="5260">+IS317/$N317</f>
        <v>0</v>
      </c>
      <c r="KU317" s="30">
        <f t="shared" ref="KU317" si="5261">+IT317/$N317</f>
        <v>0</v>
      </c>
      <c r="KV317" s="30">
        <f t="shared" ref="KV317" si="5262">+IU317/$N317</f>
        <v>0</v>
      </c>
      <c r="KW317" s="30">
        <f t="shared" ref="KW317" si="5263">+IV317/$N317</f>
        <v>0</v>
      </c>
      <c r="KX317" s="30">
        <f t="shared" ref="KX317" si="5264">+IW317/$N317</f>
        <v>0</v>
      </c>
      <c r="KY317" s="30">
        <f t="shared" ref="KY317" si="5265">+IX317/$N317</f>
        <v>0</v>
      </c>
      <c r="KZ317" s="30">
        <f t="shared" ref="KZ317" si="5266">+IY317/$N317</f>
        <v>0</v>
      </c>
      <c r="LA317" s="30">
        <f t="shared" ref="LA317" si="5267">+IZ317/$N317</f>
        <v>0</v>
      </c>
      <c r="LB317" s="30">
        <f t="shared" ref="LB317" si="5268">+JA317/$N317</f>
        <v>0</v>
      </c>
      <c r="LC317" s="30">
        <f t="shared" ref="LC317" si="5269">+JB317/$N317</f>
        <v>0</v>
      </c>
      <c r="LD317" s="30">
        <f t="shared" ref="LD317" si="5270">+JC317/$N317</f>
        <v>0</v>
      </c>
      <c r="LE317" s="30">
        <f t="shared" ref="LE317" si="5271">+JD317/$N317</f>
        <v>0</v>
      </c>
      <c r="LF317" s="30">
        <f t="shared" ref="LF317" si="5272">+JE317/$N317</f>
        <v>0</v>
      </c>
      <c r="LG317" s="30">
        <f t="shared" ref="LG317" si="5273">+JF317/$N317</f>
        <v>0</v>
      </c>
      <c r="LH317" s="30">
        <f t="shared" ref="LH317" si="5274">+JG317/$N317</f>
        <v>0</v>
      </c>
      <c r="LI317" s="30">
        <f t="shared" ref="LI317" si="5275">+JH317/$N317</f>
        <v>0</v>
      </c>
      <c r="LJ317" s="30">
        <f t="shared" ref="LJ317" si="5276">+JI317/$N317</f>
        <v>0</v>
      </c>
      <c r="LK317" s="30">
        <f t="shared" ref="LK317" si="5277">+JJ317/$N317</f>
        <v>0</v>
      </c>
      <c r="LL317" s="30">
        <f t="shared" ref="LL317" si="5278">+JK317/$N317</f>
        <v>0</v>
      </c>
      <c r="LM317" s="30">
        <f t="shared" ref="LM317" si="5279">+JL317/$N317</f>
        <v>0</v>
      </c>
      <c r="LN317" s="30">
        <f t="shared" ref="LN317" si="5280">+JM317/$N317</f>
        <v>0</v>
      </c>
      <c r="LO317" s="30">
        <f t="shared" ref="LO317" si="5281">+JN317/$N317</f>
        <v>0</v>
      </c>
      <c r="LP317" s="30">
        <f t="shared" ref="LP317" si="5282">+JO317/$N317</f>
        <v>0</v>
      </c>
      <c r="LQ317" s="30">
        <f t="shared" ref="LQ317" si="5283">+JP317/$N317</f>
        <v>0</v>
      </c>
      <c r="LR317" s="30">
        <f t="shared" ref="LR317" si="5284">+JQ317/$N317</f>
        <v>0</v>
      </c>
      <c r="LS317" s="30">
        <f t="shared" ref="LS317" si="5285">+JR317/$N317</f>
        <v>137</v>
      </c>
      <c r="LT317" s="69">
        <f t="shared" ref="LT317" si="5286">+IFERROR(SUMIF(LP317:LS317,"&gt;0",LP317:LS317)/COUNTIF(LP317:LS317,"&gt;0"),0)</f>
        <v>137</v>
      </c>
      <c r="LU317" s="40">
        <f t="shared" ref="LU317" si="5287">+FQ317/N317</f>
        <v>137</v>
      </c>
      <c r="LV317" s="40">
        <f t="shared" ref="LV317" si="5288">+(HR317/N317)</f>
        <v>0</v>
      </c>
    </row>
    <row r="318" spans="1:334" x14ac:dyDescent="0.25">
      <c r="A318" s="21">
        <f t="shared" si="3974"/>
        <v>317</v>
      </c>
      <c r="B318" s="44" t="s">
        <v>183</v>
      </c>
      <c r="C318" s="43" t="s">
        <v>708</v>
      </c>
      <c r="D318" s="22" t="s">
        <v>293</v>
      </c>
      <c r="E318" s="23" t="s">
        <v>817</v>
      </c>
      <c r="F318" s="21" t="s">
        <v>1081</v>
      </c>
      <c r="G318" s="45" t="s">
        <v>187</v>
      </c>
      <c r="H318" s="24" t="s">
        <v>293</v>
      </c>
      <c r="I318" s="21" t="s">
        <v>196</v>
      </c>
      <c r="J318" s="95">
        <v>41297</v>
      </c>
      <c r="K318" s="95">
        <v>43045</v>
      </c>
      <c r="L318" s="21" t="s">
        <v>275</v>
      </c>
      <c r="M318" s="56">
        <v>355</v>
      </c>
      <c r="N318" s="56">
        <v>1867</v>
      </c>
      <c r="O318" s="47">
        <v>0.15</v>
      </c>
      <c r="P318" s="57">
        <v>1102956</v>
      </c>
      <c r="Q318" s="57">
        <v>1093842</v>
      </c>
      <c r="R318" s="57">
        <v>932880</v>
      </c>
      <c r="S318" s="57">
        <v>932394</v>
      </c>
      <c r="T318" s="56">
        <v>1088111</v>
      </c>
      <c r="U318" s="56">
        <v>951733</v>
      </c>
      <c r="V318" s="56">
        <v>1034045</v>
      </c>
      <c r="W318" s="56">
        <v>869364</v>
      </c>
      <c r="X318" s="56">
        <v>1201108</v>
      </c>
      <c r="Y318" s="56">
        <v>1086554</v>
      </c>
      <c r="Z318" s="56">
        <v>737089</v>
      </c>
      <c r="AA318" s="56">
        <v>1061210</v>
      </c>
      <c r="AB318" s="56">
        <v>1412918</v>
      </c>
      <c r="AC318" s="56">
        <v>1540835</v>
      </c>
      <c r="AD318" s="56">
        <v>1350920</v>
      </c>
      <c r="AE318" s="56">
        <v>1465499</v>
      </c>
      <c r="AF318" s="56">
        <v>1417227</v>
      </c>
      <c r="AG318" s="56">
        <v>1046956</v>
      </c>
      <c r="AH318" s="56">
        <v>1455103</v>
      </c>
      <c r="AI318" s="56">
        <v>1120588</v>
      </c>
      <c r="AJ318" s="56">
        <v>1498162</v>
      </c>
      <c r="AK318" s="56">
        <v>1518061.53</v>
      </c>
      <c r="AL318" s="56">
        <v>889225</v>
      </c>
      <c r="AM318" s="56">
        <v>1157893</v>
      </c>
      <c r="AN318" s="56">
        <v>1310020</v>
      </c>
      <c r="AO318" s="56">
        <v>1562844.585749018</v>
      </c>
      <c r="AP318" s="56">
        <v>1295425.6505576211</v>
      </c>
      <c r="AQ318" s="56">
        <v>1583018</v>
      </c>
      <c r="AR318" s="56">
        <v>1331661.6794464185</v>
      </c>
      <c r="AS318" s="56">
        <v>1075796.7084346362</v>
      </c>
      <c r="AT318" s="56">
        <v>1299649.3360763045</v>
      </c>
      <c r="AU318" s="25">
        <v>1180195.5392968506</v>
      </c>
      <c r="AV318" s="25">
        <v>848951</v>
      </c>
      <c r="AW318" s="25">
        <v>1236981</v>
      </c>
      <c r="AX318" s="25">
        <v>1050296.3749044002</v>
      </c>
      <c r="AY318" s="25">
        <v>1089196.2406416</v>
      </c>
      <c r="AZ318" s="25">
        <v>1217612.3699999999</v>
      </c>
      <c r="BA318" s="25">
        <v>1284800.9099999999</v>
      </c>
      <c r="BB318" s="25">
        <v>1257610.7</v>
      </c>
      <c r="BC318" s="25">
        <v>1626815.31</v>
      </c>
      <c r="BD318" s="75">
        <v>1381929.95</v>
      </c>
      <c r="BE318" s="75">
        <v>1368453.56</v>
      </c>
      <c r="BF318" s="75">
        <v>1680434.59</v>
      </c>
      <c r="BG318" s="75">
        <v>1095349.6099999999</v>
      </c>
      <c r="BH318" s="75">
        <v>1639666</v>
      </c>
      <c r="BI318" s="75">
        <v>1479657.06</v>
      </c>
      <c r="BJ318" s="75">
        <v>1040801.24</v>
      </c>
      <c r="BK318" s="75">
        <v>1264325.07</v>
      </c>
      <c r="BL318" s="75">
        <v>1446177.75</v>
      </c>
      <c r="BM318" s="75">
        <v>1538118.31</v>
      </c>
      <c r="BN318" s="75">
        <v>1500585.2700000005</v>
      </c>
      <c r="BO318" s="75">
        <v>1577526.4700000002</v>
      </c>
      <c r="BP318" s="28">
        <f t="shared" si="3968"/>
        <v>1515601.9500000002</v>
      </c>
      <c r="BQ318" s="29">
        <f t="shared" si="4802"/>
        <v>3106.9183098591548</v>
      </c>
      <c r="BR318" s="29">
        <f t="shared" si="4803"/>
        <v>3081.2450704225353</v>
      </c>
      <c r="BS318" s="29">
        <f t="shared" si="4804"/>
        <v>2627.8309859154929</v>
      </c>
      <c r="BT318" s="29">
        <f t="shared" si="4805"/>
        <v>2626.4619718309859</v>
      </c>
      <c r="BU318" s="29">
        <f t="shared" si="4806"/>
        <v>3065.1014084507042</v>
      </c>
      <c r="BV318" s="29">
        <f t="shared" si="4807"/>
        <v>2680.9380281690142</v>
      </c>
      <c r="BW318" s="29">
        <f t="shared" si="4808"/>
        <v>2912.8028169014083</v>
      </c>
      <c r="BX318" s="29">
        <f t="shared" si="4809"/>
        <v>2448.9126760563381</v>
      </c>
      <c r="BY318" s="29">
        <f t="shared" si="4810"/>
        <v>3383.4028169014086</v>
      </c>
      <c r="BZ318" s="29">
        <f t="shared" si="4811"/>
        <v>3060.7154929577464</v>
      </c>
      <c r="CA318" s="29">
        <f t="shared" si="4812"/>
        <v>2076.3070422535211</v>
      </c>
      <c r="CB318" s="29">
        <f t="shared" si="4813"/>
        <v>2989.323943661972</v>
      </c>
      <c r="CC318" s="29">
        <f t="shared" si="4814"/>
        <v>3980.0507042253521</v>
      </c>
      <c r="CD318" s="29">
        <f t="shared" si="4815"/>
        <v>4340.3802816901407</v>
      </c>
      <c r="CE318" s="29">
        <f t="shared" si="4816"/>
        <v>3805.4084507042253</v>
      </c>
      <c r="CF318" s="29">
        <f t="shared" si="4817"/>
        <v>4128.166197183099</v>
      </c>
      <c r="CG318" s="29">
        <f t="shared" si="4818"/>
        <v>3992.1887323943661</v>
      </c>
      <c r="CH318" s="29">
        <f t="shared" si="4819"/>
        <v>2949.1718309859157</v>
      </c>
      <c r="CI318" s="29">
        <f t="shared" si="4820"/>
        <v>4098.8816901408454</v>
      </c>
      <c r="CJ318" s="29">
        <f t="shared" si="4821"/>
        <v>3156.5859154929576</v>
      </c>
      <c r="CK318" s="29">
        <f t="shared" si="4822"/>
        <v>4220.1746478873238</v>
      </c>
      <c r="CL318" s="29">
        <f t="shared" si="4823"/>
        <v>4276.2296619718309</v>
      </c>
      <c r="CM318" s="29">
        <f t="shared" si="4824"/>
        <v>2504.8591549295775</v>
      </c>
      <c r="CN318" s="29">
        <f t="shared" si="4825"/>
        <v>3261.6704225352114</v>
      </c>
      <c r="CO318" s="29">
        <f t="shared" si="4826"/>
        <v>3690.1971830985917</v>
      </c>
      <c r="CP318" s="29">
        <f t="shared" si="4827"/>
        <v>4402.3791147859665</v>
      </c>
      <c r="CQ318" s="29">
        <f t="shared" si="4828"/>
        <v>3649.0863395989327</v>
      </c>
      <c r="CR318" s="29">
        <f t="shared" si="4724"/>
        <v>4459.2056338028169</v>
      </c>
      <c r="CS318" s="29">
        <f t="shared" si="4723"/>
        <v>3751.1596604124466</v>
      </c>
      <c r="CT318" s="29">
        <f t="shared" si="4723"/>
        <v>3030.4132631961584</v>
      </c>
      <c r="CU318" s="29">
        <f t="shared" si="4723"/>
        <v>3660.984045285365</v>
      </c>
      <c r="CV318" s="29">
        <f t="shared" si="4723"/>
        <v>3324.4944768925366</v>
      </c>
      <c r="CW318" s="29">
        <f t="shared" si="4723"/>
        <v>2391.4112676056338</v>
      </c>
      <c r="CX318" s="29">
        <f t="shared" si="4484"/>
        <v>3484.4535211267607</v>
      </c>
      <c r="CY318" s="29">
        <f t="shared" si="4484"/>
        <v>2958.5813377588738</v>
      </c>
      <c r="CZ318" s="29">
        <f t="shared" si="4484"/>
        <v>3068.158424342535</v>
      </c>
      <c r="DA318" s="29">
        <f t="shared" si="4484"/>
        <v>3429.8939999999998</v>
      </c>
      <c r="DB318" s="29">
        <f t="shared" si="4484"/>
        <v>3619.1574929577464</v>
      </c>
      <c r="DC318" s="29">
        <f t="shared" si="4484"/>
        <v>3542.565352112676</v>
      </c>
      <c r="DD318" s="29">
        <f t="shared" si="4484"/>
        <v>4582.5783380281691</v>
      </c>
      <c r="DE318" s="29">
        <f t="shared" si="4829"/>
        <v>3892.7604225352111</v>
      </c>
      <c r="DF318" s="29">
        <f t="shared" si="4830"/>
        <v>3854.7987605633803</v>
      </c>
      <c r="DG318" s="29">
        <f t="shared" si="4831"/>
        <v>4733.6185633802816</v>
      </c>
      <c r="DH318" s="29">
        <f t="shared" si="4832"/>
        <v>3085.491859154929</v>
      </c>
      <c r="DI318" s="29">
        <f t="shared" si="4833"/>
        <v>4618.7774647887327</v>
      </c>
      <c r="DJ318" s="29">
        <f t="shared" si="4834"/>
        <v>4168.0480563380279</v>
      </c>
      <c r="DK318" s="29">
        <f t="shared" si="4834"/>
        <v>2931.8344788732393</v>
      </c>
      <c r="DL318" s="29">
        <f t="shared" si="4834"/>
        <v>3561.4790704225352</v>
      </c>
      <c r="DM318" s="29">
        <f t="shared" si="4834"/>
        <v>4073.7401408450705</v>
      </c>
      <c r="DN318" s="29">
        <f t="shared" si="4834"/>
        <v>4332.7276338028169</v>
      </c>
      <c r="DO318" s="29">
        <f t="shared" si="4834"/>
        <v>4227.0007605633818</v>
      </c>
      <c r="DP318" s="29">
        <f t="shared" si="4834"/>
        <v>4443.7365352112683</v>
      </c>
      <c r="DQ318" s="105">
        <f t="shared" si="4835"/>
        <v>4269.3012676056342</v>
      </c>
      <c r="DR318" s="56">
        <v>125089</v>
      </c>
      <c r="DS318" s="56">
        <v>125089</v>
      </c>
      <c r="DT318" s="56">
        <v>125089</v>
      </c>
      <c r="DU318" s="56">
        <v>125089</v>
      </c>
      <c r="DV318" s="56">
        <v>125089</v>
      </c>
      <c r="DW318" s="56">
        <v>125089</v>
      </c>
      <c r="DX318" s="56">
        <v>125089</v>
      </c>
      <c r="DY318" s="56">
        <v>125089</v>
      </c>
      <c r="DZ318" s="56">
        <v>127578</v>
      </c>
      <c r="EA318" s="56">
        <v>134424</v>
      </c>
      <c r="EB318" s="56">
        <v>134424</v>
      </c>
      <c r="EC318" s="56">
        <v>134424</v>
      </c>
      <c r="ED318" s="56">
        <v>134424</v>
      </c>
      <c r="EE318" s="56">
        <v>134424</v>
      </c>
      <c r="EF318" s="56">
        <v>134424</v>
      </c>
      <c r="EG318" s="56">
        <v>134424</v>
      </c>
      <c r="EH318" s="56">
        <v>134424</v>
      </c>
      <c r="EI318" s="56">
        <v>134424</v>
      </c>
      <c r="EJ318" s="56">
        <v>134424</v>
      </c>
      <c r="EK318" s="51">
        <v>137411</v>
      </c>
      <c r="EL318" s="56">
        <v>145626</v>
      </c>
      <c r="EM318" s="51">
        <v>145626</v>
      </c>
      <c r="EN318" s="51">
        <v>145626</v>
      </c>
      <c r="EO318" s="51">
        <v>145626</v>
      </c>
      <c r="EP318" s="56">
        <v>145626</v>
      </c>
      <c r="EQ318" s="56">
        <v>145626</v>
      </c>
      <c r="ER318" s="56">
        <v>145626</v>
      </c>
      <c r="ES318" s="25">
        <v>145626</v>
      </c>
      <c r="ET318" s="64">
        <v>145626</v>
      </c>
      <c r="EU318" s="64">
        <v>145626</v>
      </c>
      <c r="EV318" s="64">
        <v>151451</v>
      </c>
      <c r="EW318" s="64">
        <v>167470</v>
      </c>
      <c r="EX318" s="64">
        <v>167470</v>
      </c>
      <c r="EY318" s="64">
        <v>167470</v>
      </c>
      <c r="EZ318" s="64">
        <v>167470</v>
      </c>
      <c r="FA318" s="64">
        <v>167470</v>
      </c>
      <c r="FB318" s="64">
        <v>167470</v>
      </c>
      <c r="FC318" s="64">
        <v>167470</v>
      </c>
      <c r="FD318" s="64">
        <v>167470</v>
      </c>
      <c r="FE318" s="64">
        <v>167470</v>
      </c>
      <c r="FF318" s="64">
        <v>167470</v>
      </c>
      <c r="FG318" s="64">
        <v>167470</v>
      </c>
      <c r="FH318" s="64">
        <v>167470</v>
      </c>
      <c r="FI318" s="64">
        <v>167470</v>
      </c>
      <c r="FJ318" s="64">
        <v>167470</v>
      </c>
      <c r="FK318" s="64">
        <v>167470</v>
      </c>
      <c r="FL318" s="64">
        <v>167470</v>
      </c>
      <c r="FM318" s="64">
        <v>167470</v>
      </c>
      <c r="FN318" s="64">
        <v>167470</v>
      </c>
      <c r="FO318" s="64">
        <v>167470</v>
      </c>
      <c r="FP318" s="64">
        <v>167470</v>
      </c>
      <c r="FQ318" s="75">
        <v>167470</v>
      </c>
      <c r="FR318" s="28">
        <f t="shared" si="3969"/>
        <v>167470</v>
      </c>
      <c r="FS318" s="56">
        <v>30358</v>
      </c>
      <c r="FT318" s="56">
        <v>38987.299999999988</v>
      </c>
      <c r="FU318" s="56">
        <v>14843</v>
      </c>
      <c r="FV318" s="56">
        <v>8857</v>
      </c>
      <c r="FW318" s="56">
        <v>21860</v>
      </c>
      <c r="FX318" s="56">
        <v>0</v>
      </c>
      <c r="FY318" s="56">
        <v>20753</v>
      </c>
      <c r="FZ318" s="56">
        <v>0</v>
      </c>
      <c r="GA318" s="56">
        <v>52588</v>
      </c>
      <c r="GB318" s="56">
        <v>28559</v>
      </c>
      <c r="GC318" s="56">
        <v>0</v>
      </c>
      <c r="GD318" s="56">
        <v>16136</v>
      </c>
      <c r="GE318" s="56">
        <v>77513.699999999983</v>
      </c>
      <c r="GF318" s="56">
        <v>96701.25</v>
      </c>
      <c r="GG318" s="56">
        <v>68214</v>
      </c>
      <c r="GH318" s="56">
        <v>85400.85</v>
      </c>
      <c r="GI318" s="51">
        <v>78278.399999999994</v>
      </c>
      <c r="GJ318" s="56">
        <v>22619.399999999994</v>
      </c>
      <c r="GK318" s="56">
        <v>82637.549999999988</v>
      </c>
      <c r="GL318" s="56">
        <v>30677</v>
      </c>
      <c r="GM318" s="56">
        <v>79098.299999999988</v>
      </c>
      <c r="GN318" s="56">
        <v>82083.229499999987</v>
      </c>
      <c r="GO318" s="56">
        <v>0</v>
      </c>
      <c r="GP318" s="56">
        <v>28058</v>
      </c>
      <c r="GQ318" s="56">
        <v>50877</v>
      </c>
      <c r="GR318" s="56">
        <v>88801</v>
      </c>
      <c r="GS318" s="56">
        <v>48688</v>
      </c>
      <c r="GT318" s="56">
        <v>91827</v>
      </c>
      <c r="GU318" s="25">
        <v>54123</v>
      </c>
      <c r="GV318" s="25">
        <v>15744</v>
      </c>
      <c r="GW318" s="25">
        <v>43496</v>
      </c>
      <c r="GX318" s="25">
        <v>0</v>
      </c>
      <c r="GY318" s="25">
        <v>0</v>
      </c>
      <c r="GZ318" s="25">
        <v>18077</v>
      </c>
      <c r="HA318" s="25">
        <v>0</v>
      </c>
      <c r="HB318" s="25">
        <v>0</v>
      </c>
      <c r="HC318" s="25">
        <v>15172</v>
      </c>
      <c r="HD318" s="25">
        <v>25250</v>
      </c>
      <c r="HE318" s="25">
        <v>21172</v>
      </c>
      <c r="HF318" s="25">
        <v>76552</v>
      </c>
      <c r="HG318" s="75">
        <v>39819</v>
      </c>
      <c r="HH318" s="75">
        <v>37798</v>
      </c>
      <c r="HI318" s="75">
        <v>84595</v>
      </c>
      <c r="HJ318" s="75">
        <v>0</v>
      </c>
      <c r="HK318" s="75">
        <v>60374</v>
      </c>
      <c r="HL318" s="75">
        <v>54479</v>
      </c>
      <c r="HM318" s="75">
        <v>0</v>
      </c>
      <c r="HN318" s="75">
        <v>22179</v>
      </c>
      <c r="HO318" s="75">
        <v>49456.662500000006</v>
      </c>
      <c r="HP318" s="75">
        <v>63248</v>
      </c>
      <c r="HQ318" s="75">
        <v>57618</v>
      </c>
      <c r="HR318" s="75">
        <v>59125</v>
      </c>
      <c r="HS318" s="51">
        <f t="shared" si="3723"/>
        <v>155447</v>
      </c>
      <c r="HT318" s="51">
        <f t="shared" si="3724"/>
        <v>164076.29999999999</v>
      </c>
      <c r="HU318" s="51">
        <f t="shared" si="3725"/>
        <v>139932</v>
      </c>
      <c r="HV318" s="51">
        <f t="shared" si="3726"/>
        <v>133946</v>
      </c>
      <c r="HW318" s="51">
        <f t="shared" si="3727"/>
        <v>146949</v>
      </c>
      <c r="HX318" s="51">
        <f t="shared" si="3728"/>
        <v>125089</v>
      </c>
      <c r="HY318" s="51">
        <f t="shared" si="3729"/>
        <v>145842</v>
      </c>
      <c r="HZ318" s="51">
        <f t="shared" si="3730"/>
        <v>125089</v>
      </c>
      <c r="IA318" s="51">
        <f t="shared" si="3731"/>
        <v>180166</v>
      </c>
      <c r="IB318" s="51">
        <f t="shared" si="3732"/>
        <v>162983</v>
      </c>
      <c r="IC318" s="51">
        <f t="shared" si="3733"/>
        <v>134424</v>
      </c>
      <c r="ID318" s="51">
        <f t="shared" si="3734"/>
        <v>150560</v>
      </c>
      <c r="IE318" s="51">
        <f t="shared" si="3735"/>
        <v>211937.69999999998</v>
      </c>
      <c r="IF318" s="51">
        <f t="shared" si="3736"/>
        <v>231125.25</v>
      </c>
      <c r="IG318" s="51">
        <f t="shared" si="3737"/>
        <v>202638</v>
      </c>
      <c r="IH318" s="51">
        <f t="shared" si="3738"/>
        <v>219824.85</v>
      </c>
      <c r="II318" s="51">
        <f t="shared" si="3739"/>
        <v>212702.4</v>
      </c>
      <c r="IJ318" s="51">
        <f t="shared" si="3740"/>
        <v>157043.4</v>
      </c>
      <c r="IK318" s="51">
        <f t="shared" si="3741"/>
        <v>217061.55</v>
      </c>
      <c r="IL318" s="51">
        <f t="shared" si="3742"/>
        <v>168088</v>
      </c>
      <c r="IM318" s="51">
        <f t="shared" si="3743"/>
        <v>224724.3</v>
      </c>
      <c r="IN318" s="51">
        <f t="shared" si="3744"/>
        <v>227709.22949999999</v>
      </c>
      <c r="IO318" s="51">
        <f t="shared" si="3745"/>
        <v>145626</v>
      </c>
      <c r="IP318" s="51">
        <f t="shared" si="3746"/>
        <v>173684</v>
      </c>
      <c r="IQ318" s="51">
        <f t="shared" si="4450"/>
        <v>196503</v>
      </c>
      <c r="IR318" s="51">
        <f t="shared" si="4451"/>
        <v>234427</v>
      </c>
      <c r="IS318" s="51">
        <f t="shared" si="5126"/>
        <v>194314</v>
      </c>
      <c r="IT318" s="51">
        <f t="shared" si="5127"/>
        <v>237453</v>
      </c>
      <c r="IU318" s="51">
        <f t="shared" si="4960"/>
        <v>199749</v>
      </c>
      <c r="IV318" s="51">
        <f t="shared" si="4961"/>
        <v>161370</v>
      </c>
      <c r="IW318" s="51">
        <f t="shared" si="4958"/>
        <v>194947</v>
      </c>
      <c r="IX318" s="25">
        <f t="shared" si="4886"/>
        <v>167470</v>
      </c>
      <c r="IY318" s="25">
        <f t="shared" si="4315"/>
        <v>167470</v>
      </c>
      <c r="IZ318" s="25">
        <f t="shared" si="4316"/>
        <v>185547</v>
      </c>
      <c r="JA318" s="25">
        <f t="shared" si="4959"/>
        <v>167470</v>
      </c>
      <c r="JB318" s="25">
        <f t="shared" si="4410"/>
        <v>167470</v>
      </c>
      <c r="JC318" s="25">
        <f t="shared" si="4411"/>
        <v>182642</v>
      </c>
      <c r="JD318" s="25">
        <f t="shared" si="4243"/>
        <v>192720</v>
      </c>
      <c r="JE318" s="25">
        <f t="shared" si="4244"/>
        <v>188642</v>
      </c>
      <c r="JF318" s="25">
        <f t="shared" si="4448"/>
        <v>244022</v>
      </c>
      <c r="JG318" s="25">
        <f t="shared" si="4449"/>
        <v>207289</v>
      </c>
      <c r="JH318" s="25">
        <f t="shared" ref="JH318:JH328" si="5289">+FG318+HH318</f>
        <v>205268</v>
      </c>
      <c r="JI318" s="25">
        <f t="shared" ref="JI318:JI328" si="5290">+FH318+HI318</f>
        <v>252065</v>
      </c>
      <c r="JJ318" s="25">
        <f t="shared" si="4485"/>
        <v>167470</v>
      </c>
      <c r="JK318" s="25">
        <f t="shared" si="4486"/>
        <v>227844</v>
      </c>
      <c r="JL318" s="25">
        <f t="shared" si="4608"/>
        <v>221949</v>
      </c>
      <c r="JM318" s="25">
        <f t="shared" si="4609"/>
        <v>167470</v>
      </c>
      <c r="JN318" s="25">
        <f t="shared" si="4445"/>
        <v>189649</v>
      </c>
      <c r="JO318" s="25">
        <f t="shared" si="4446"/>
        <v>216926.66250000001</v>
      </c>
      <c r="JP318" s="25">
        <f t="shared" si="5123"/>
        <v>230718</v>
      </c>
      <c r="JQ318" s="25">
        <f t="shared" si="5124"/>
        <v>225088</v>
      </c>
      <c r="JR318" s="25">
        <f t="shared" si="5125"/>
        <v>226595</v>
      </c>
      <c r="JS318" s="28">
        <f t="shared" si="3970"/>
        <v>224831.91562499999</v>
      </c>
      <c r="JT318" s="48">
        <f t="shared" si="4689"/>
        <v>83.260310658810923</v>
      </c>
      <c r="JU318" s="48">
        <f t="shared" si="4690"/>
        <v>87.882324584895542</v>
      </c>
      <c r="JV318" s="48">
        <f t="shared" si="4691"/>
        <v>74.950187466523829</v>
      </c>
      <c r="JW318" s="48">
        <f t="shared" si="4692"/>
        <v>71.743974290305303</v>
      </c>
      <c r="JX318" s="48">
        <f t="shared" si="4693"/>
        <v>78.708623460096405</v>
      </c>
      <c r="JY318" s="48">
        <f t="shared" si="4694"/>
        <v>67</v>
      </c>
      <c r="JZ318" s="48">
        <f t="shared" si="4695"/>
        <v>78.115693626138196</v>
      </c>
      <c r="KA318" s="48">
        <f t="shared" si="4696"/>
        <v>67</v>
      </c>
      <c r="KB318" s="48">
        <f t="shared" si="4697"/>
        <v>96.500267809319766</v>
      </c>
      <c r="KC318" s="48">
        <f t="shared" si="4698"/>
        <v>87.29673272629887</v>
      </c>
      <c r="KD318" s="48">
        <f t="shared" si="4699"/>
        <v>72</v>
      </c>
      <c r="KE318" s="48">
        <f t="shared" si="4700"/>
        <v>80.64274236743438</v>
      </c>
      <c r="KF318" s="48">
        <f t="shared" si="4701"/>
        <v>113.51778253883234</v>
      </c>
      <c r="KG318" s="48">
        <f t="shared" si="4702"/>
        <v>123.79499196572041</v>
      </c>
      <c r="KH318" s="48">
        <f t="shared" si="4703"/>
        <v>108.53668987680771</v>
      </c>
      <c r="KI318" s="48">
        <f t="shared" si="4704"/>
        <v>117.7422870915908</v>
      </c>
      <c r="KJ318" s="48">
        <f t="shared" si="4705"/>
        <v>113.92737011247991</v>
      </c>
      <c r="KK318" s="48">
        <f t="shared" si="4706"/>
        <v>84.115372254954465</v>
      </c>
      <c r="KL318" s="30">
        <f t="shared" si="4707"/>
        <v>116.26221210498124</v>
      </c>
      <c r="KM318" s="30">
        <f t="shared" si="4708"/>
        <v>90.031065881092658</v>
      </c>
      <c r="KN318" s="30">
        <f t="shared" si="4709"/>
        <v>120.36652383502945</v>
      </c>
      <c r="KO318" s="30">
        <f t="shared" si="4710"/>
        <v>121.9653077129084</v>
      </c>
      <c r="KP318" s="30">
        <f t="shared" si="4711"/>
        <v>78</v>
      </c>
      <c r="KQ318" s="30">
        <f t="shared" si="4712"/>
        <v>93.028387787895014</v>
      </c>
      <c r="KR318" s="30">
        <f t="shared" si="4713"/>
        <v>105.25066952329941</v>
      </c>
      <c r="KS318" s="30">
        <f t="shared" si="4714"/>
        <v>125.56347080878415</v>
      </c>
      <c r="KT318" s="30">
        <f t="shared" si="4715"/>
        <v>104.07820032137118</v>
      </c>
      <c r="KU318" s="30">
        <f t="shared" si="4716"/>
        <v>127.18425281199785</v>
      </c>
      <c r="KV318" s="30">
        <f t="shared" si="4717"/>
        <v>106.98928762720942</v>
      </c>
      <c r="KW318" s="30">
        <f t="shared" si="4718"/>
        <v>86.43277986073916</v>
      </c>
      <c r="KX318" s="30">
        <f t="shared" si="4719"/>
        <v>104.41724692019282</v>
      </c>
      <c r="KY318" s="30">
        <f t="shared" si="4720"/>
        <v>89.700053561863953</v>
      </c>
      <c r="KZ318" s="30">
        <f t="shared" si="4721"/>
        <v>89.700053561863953</v>
      </c>
      <c r="LA318" s="30">
        <f t="shared" si="4722"/>
        <v>99.382431708623457</v>
      </c>
      <c r="LB318" s="30">
        <f t="shared" si="4722"/>
        <v>89.700053561863953</v>
      </c>
      <c r="LC318" s="30">
        <f t="shared" si="4722"/>
        <v>89.700053561863953</v>
      </c>
      <c r="LD318" s="30">
        <f t="shared" si="4722"/>
        <v>97.826459560792713</v>
      </c>
      <c r="LE318" s="30">
        <f t="shared" si="4722"/>
        <v>103.22442420996251</v>
      </c>
      <c r="LF318" s="30">
        <f t="shared" si="4722"/>
        <v>101.04017139796466</v>
      </c>
      <c r="LG318" s="30">
        <f t="shared" si="4722"/>
        <v>130.7027316550616</v>
      </c>
      <c r="LH318" s="30">
        <f t="shared" si="4722"/>
        <v>111.0278521692555</v>
      </c>
      <c r="LI318" s="30">
        <f t="shared" si="4722"/>
        <v>109.94536689876807</v>
      </c>
      <c r="LJ318" s="30">
        <f t="shared" si="4722"/>
        <v>135.01071237279058</v>
      </c>
      <c r="LK318" s="30">
        <f t="shared" si="4836"/>
        <v>89.700053561863953</v>
      </c>
      <c r="LL318" s="30">
        <f t="shared" si="4836"/>
        <v>122.03749330476701</v>
      </c>
      <c r="LM318" s="30">
        <f t="shared" si="4836"/>
        <v>118.88002142474558</v>
      </c>
      <c r="LN318" s="30">
        <f t="shared" si="4836"/>
        <v>89.700053561863953</v>
      </c>
      <c r="LO318" s="30">
        <f t="shared" si="4836"/>
        <v>101.57953936797</v>
      </c>
      <c r="LP318" s="30">
        <f t="shared" si="4836"/>
        <v>116.18996384574183</v>
      </c>
      <c r="LQ318" s="30">
        <f t="shared" si="4836"/>
        <v>123.57686127477236</v>
      </c>
      <c r="LR318" s="30">
        <f t="shared" si="4836"/>
        <v>120.56132833422603</v>
      </c>
      <c r="LS318" s="30">
        <f t="shared" si="4836"/>
        <v>121.36850562399572</v>
      </c>
      <c r="LT318" s="69">
        <f t="shared" si="3971"/>
        <v>120.42416476968398</v>
      </c>
      <c r="LU318" s="40">
        <f t="shared" si="3972"/>
        <v>89.700053561863953</v>
      </c>
      <c r="LV318" s="40">
        <f t="shared" si="3973"/>
        <v>31.668452062131763</v>
      </c>
    </row>
    <row r="319" spans="1:334" x14ac:dyDescent="0.25">
      <c r="A319" s="21">
        <f t="shared" si="3974"/>
        <v>318</v>
      </c>
      <c r="B319" s="44" t="s">
        <v>183</v>
      </c>
      <c r="C319" s="43" t="s">
        <v>709</v>
      </c>
      <c r="D319" s="22" t="s">
        <v>293</v>
      </c>
      <c r="E319" s="23" t="s">
        <v>819</v>
      </c>
      <c r="F319" s="21" t="s">
        <v>1083</v>
      </c>
      <c r="G319" s="45" t="s">
        <v>189</v>
      </c>
      <c r="H319" s="24" t="s">
        <v>293</v>
      </c>
      <c r="I319" s="21" t="s">
        <v>196</v>
      </c>
      <c r="J319" s="95">
        <v>41297</v>
      </c>
      <c r="K319" s="95">
        <v>43000</v>
      </c>
      <c r="L319" s="21" t="s">
        <v>275</v>
      </c>
      <c r="M319" s="56">
        <v>370</v>
      </c>
      <c r="N319" s="56">
        <v>1946</v>
      </c>
      <c r="O319" s="47">
        <v>0.15</v>
      </c>
      <c r="P319" s="57">
        <v>1454406</v>
      </c>
      <c r="Q319" s="57">
        <v>1381322</v>
      </c>
      <c r="R319" s="57">
        <v>1111387</v>
      </c>
      <c r="S319" s="57">
        <v>895727.05</v>
      </c>
      <c r="T319" s="56">
        <v>1019330</v>
      </c>
      <c r="U319" s="56">
        <v>983317</v>
      </c>
      <c r="V319" s="56">
        <v>960970</v>
      </c>
      <c r="W319" s="56">
        <v>713210</v>
      </c>
      <c r="X319" s="56">
        <v>1012159</v>
      </c>
      <c r="Y319" s="56">
        <v>855126.43000000028</v>
      </c>
      <c r="Z319" s="56">
        <v>657433</v>
      </c>
      <c r="AA319" s="56">
        <v>936177</v>
      </c>
      <c r="AB319" s="56">
        <v>1258996</v>
      </c>
      <c r="AC319" s="56">
        <v>1716716.5</v>
      </c>
      <c r="AD319" s="56">
        <v>1550284.18</v>
      </c>
      <c r="AE319" s="56">
        <v>1562650.41</v>
      </c>
      <c r="AF319" s="56">
        <v>1545735.14</v>
      </c>
      <c r="AG319" s="56">
        <v>1159594</v>
      </c>
      <c r="AH319" s="56">
        <v>1435276.74</v>
      </c>
      <c r="AI319" s="56">
        <v>1116059.8999999999</v>
      </c>
      <c r="AJ319" s="56">
        <v>1410013.29</v>
      </c>
      <c r="AK319" s="56">
        <v>1365356.4</v>
      </c>
      <c r="AL319" s="56">
        <v>965461.74</v>
      </c>
      <c r="AM319" s="56">
        <v>1186765.01</v>
      </c>
      <c r="AN319" s="56">
        <v>1391443.08</v>
      </c>
      <c r="AO319" s="56">
        <v>1803720.04</v>
      </c>
      <c r="AP319" s="56">
        <v>1445712.01</v>
      </c>
      <c r="AQ319" s="56">
        <v>1716333.63</v>
      </c>
      <c r="AR319" s="56">
        <v>1540611.62</v>
      </c>
      <c r="AS319" s="56">
        <v>1309810</v>
      </c>
      <c r="AT319" s="56">
        <v>1309535</v>
      </c>
      <c r="AU319" s="25">
        <v>909011.0093714376</v>
      </c>
      <c r="AV319" s="25">
        <v>849141.46</v>
      </c>
      <c r="AW319" s="25">
        <v>1221648.47</v>
      </c>
      <c r="AX319" s="25">
        <v>1017063.35</v>
      </c>
      <c r="AY319" s="25">
        <v>1445712.01</v>
      </c>
      <c r="AZ319" s="25">
        <v>1671555.74</v>
      </c>
      <c r="BA319" s="25">
        <v>1817087.18</v>
      </c>
      <c r="BB319" s="25">
        <v>1320862.6200000001</v>
      </c>
      <c r="BC319" s="25">
        <v>1623279.77</v>
      </c>
      <c r="BD319" s="75">
        <v>1409410.33</v>
      </c>
      <c r="BE319" s="75">
        <v>1226145.17</v>
      </c>
      <c r="BF319" s="75">
        <v>1369646.68</v>
      </c>
      <c r="BG319" s="75">
        <v>974433.66</v>
      </c>
      <c r="BH319" s="75">
        <v>1240184.6499999999</v>
      </c>
      <c r="BI319" s="75">
        <v>1414644.12</v>
      </c>
      <c r="BJ319" s="75">
        <v>1044813.14</v>
      </c>
      <c r="BK319" s="75">
        <v>1320705</v>
      </c>
      <c r="BL319" s="75">
        <v>1613472</v>
      </c>
      <c r="BM319" s="75">
        <v>1800699.05</v>
      </c>
      <c r="BN319" s="75">
        <v>1545567.76</v>
      </c>
      <c r="BO319" s="75">
        <v>1466175.69</v>
      </c>
      <c r="BP319" s="28">
        <f t="shared" si="3968"/>
        <v>1606478.625</v>
      </c>
      <c r="BQ319" s="29">
        <f t="shared" ref="BQ319:DP319" si="5291">+P319/$M319</f>
        <v>3930.8270270270268</v>
      </c>
      <c r="BR319" s="29">
        <f t="shared" si="5291"/>
        <v>3733.3027027027028</v>
      </c>
      <c r="BS319" s="29">
        <f t="shared" si="5291"/>
        <v>3003.7486486486487</v>
      </c>
      <c r="BT319" s="29">
        <f t="shared" si="5291"/>
        <v>2420.8839189189189</v>
      </c>
      <c r="BU319" s="29">
        <f t="shared" si="5291"/>
        <v>2754.9459459459458</v>
      </c>
      <c r="BV319" s="29">
        <f t="shared" si="5291"/>
        <v>2657.6135135135137</v>
      </c>
      <c r="BW319" s="29">
        <f t="shared" si="5291"/>
        <v>2597.2162162162163</v>
      </c>
      <c r="BX319" s="29">
        <f t="shared" si="5291"/>
        <v>1927.5945945945946</v>
      </c>
      <c r="BY319" s="29">
        <f t="shared" si="5291"/>
        <v>2735.5648648648648</v>
      </c>
      <c r="BZ319" s="29">
        <f t="shared" si="5291"/>
        <v>2311.1525135135144</v>
      </c>
      <c r="CA319" s="29">
        <f t="shared" si="5291"/>
        <v>1776.8459459459459</v>
      </c>
      <c r="CB319" s="29">
        <f t="shared" si="5291"/>
        <v>2530.2081081081083</v>
      </c>
      <c r="CC319" s="29">
        <f t="shared" si="5291"/>
        <v>3402.6918918918918</v>
      </c>
      <c r="CD319" s="29">
        <f t="shared" si="5291"/>
        <v>4639.774324324324</v>
      </c>
      <c r="CE319" s="29">
        <f t="shared" si="5291"/>
        <v>4189.9572432432433</v>
      </c>
      <c r="CF319" s="29">
        <f t="shared" si="5291"/>
        <v>4223.3794864864867</v>
      </c>
      <c r="CG319" s="29">
        <f t="shared" si="5291"/>
        <v>4177.6625405405402</v>
      </c>
      <c r="CH319" s="29">
        <f t="shared" si="5291"/>
        <v>3134.0378378378377</v>
      </c>
      <c r="CI319" s="29">
        <f t="shared" si="5291"/>
        <v>3879.1263243243243</v>
      </c>
      <c r="CJ319" s="29">
        <f t="shared" si="5291"/>
        <v>3016.3781081081079</v>
      </c>
      <c r="CK319" s="29">
        <f t="shared" si="5291"/>
        <v>3810.8467297297298</v>
      </c>
      <c r="CL319" s="29">
        <f t="shared" si="5291"/>
        <v>3690.1524324324323</v>
      </c>
      <c r="CM319" s="29">
        <f t="shared" si="5291"/>
        <v>2609.3560540540539</v>
      </c>
      <c r="CN319" s="29">
        <f t="shared" si="5291"/>
        <v>3207.473</v>
      </c>
      <c r="CO319" s="29">
        <f t="shared" si="5291"/>
        <v>3760.6569729729731</v>
      </c>
      <c r="CP319" s="29">
        <f t="shared" si="5291"/>
        <v>4874.9190270270274</v>
      </c>
      <c r="CQ319" s="29">
        <f t="shared" si="5291"/>
        <v>3907.329756756757</v>
      </c>
      <c r="CR319" s="29">
        <f t="shared" si="5291"/>
        <v>4638.7395405405405</v>
      </c>
      <c r="CS319" s="29">
        <f t="shared" si="5291"/>
        <v>4163.8151891891894</v>
      </c>
      <c r="CT319" s="29">
        <f t="shared" si="5291"/>
        <v>3540.0270270270271</v>
      </c>
      <c r="CU319" s="29">
        <f t="shared" si="5291"/>
        <v>3539.2837837837837</v>
      </c>
      <c r="CV319" s="29">
        <f t="shared" si="5291"/>
        <v>2456.786511814696</v>
      </c>
      <c r="CW319" s="29">
        <f t="shared" si="5291"/>
        <v>2294.9769189189187</v>
      </c>
      <c r="CX319" s="29">
        <f t="shared" si="5291"/>
        <v>3301.7526216216215</v>
      </c>
      <c r="CY319" s="29">
        <f t="shared" si="5291"/>
        <v>2748.8198648648649</v>
      </c>
      <c r="CZ319" s="29">
        <f t="shared" si="5291"/>
        <v>3907.329756756757</v>
      </c>
      <c r="DA319" s="29">
        <f t="shared" si="5291"/>
        <v>4517.7182162162162</v>
      </c>
      <c r="DB319" s="29">
        <f t="shared" si="5291"/>
        <v>4911.0464324324321</v>
      </c>
      <c r="DC319" s="29">
        <f t="shared" si="5291"/>
        <v>3569.8989729729733</v>
      </c>
      <c r="DD319" s="29">
        <f t="shared" si="5291"/>
        <v>4387.2426216216218</v>
      </c>
      <c r="DE319" s="29">
        <f t="shared" si="5291"/>
        <v>3809.2171081081083</v>
      </c>
      <c r="DF319" s="29">
        <f t="shared" si="5291"/>
        <v>3313.9058648648647</v>
      </c>
      <c r="DG319" s="29">
        <f t="shared" si="5291"/>
        <v>3701.7477837837837</v>
      </c>
      <c r="DH319" s="29">
        <f t="shared" si="5291"/>
        <v>2633.6044864864866</v>
      </c>
      <c r="DI319" s="29">
        <f t="shared" si="5291"/>
        <v>3351.8504054054051</v>
      </c>
      <c r="DJ319" s="29">
        <f t="shared" si="5291"/>
        <v>3823.3624864864869</v>
      </c>
      <c r="DK319" s="29">
        <f t="shared" si="5291"/>
        <v>2823.8192972972975</v>
      </c>
      <c r="DL319" s="29">
        <f t="shared" si="5291"/>
        <v>3569.4729729729729</v>
      </c>
      <c r="DM319" s="29">
        <f t="shared" si="5291"/>
        <v>4360.7351351351354</v>
      </c>
      <c r="DN319" s="29">
        <f t="shared" si="5291"/>
        <v>4866.7541891891897</v>
      </c>
      <c r="DO319" s="29">
        <f t="shared" si="5291"/>
        <v>4177.2101621621623</v>
      </c>
      <c r="DP319" s="29">
        <f t="shared" si="5291"/>
        <v>3962.6369999999997</v>
      </c>
      <c r="DQ319" s="105">
        <f>+BP319/M319</f>
        <v>4341.8341216216213</v>
      </c>
      <c r="DR319" s="56">
        <v>125000</v>
      </c>
      <c r="DS319" s="56">
        <v>125000</v>
      </c>
      <c r="DT319" s="56">
        <v>125000</v>
      </c>
      <c r="DU319" s="56">
        <v>125000</v>
      </c>
      <c r="DV319" s="56">
        <v>125000</v>
      </c>
      <c r="DW319" s="56">
        <v>125000</v>
      </c>
      <c r="DX319" s="56">
        <v>125000</v>
      </c>
      <c r="DY319" s="56">
        <v>125000</v>
      </c>
      <c r="DZ319" s="56">
        <v>125000</v>
      </c>
      <c r="EA319" s="56">
        <v>127667</v>
      </c>
      <c r="EB319" s="56">
        <v>135000</v>
      </c>
      <c r="EC319" s="56">
        <v>135000</v>
      </c>
      <c r="ED319" s="56">
        <v>135000</v>
      </c>
      <c r="EE319" s="56">
        <v>135000</v>
      </c>
      <c r="EF319" s="56">
        <v>135000</v>
      </c>
      <c r="EG319" s="56">
        <v>135000</v>
      </c>
      <c r="EH319" s="56">
        <v>135000</v>
      </c>
      <c r="EI319" s="56">
        <v>135000</v>
      </c>
      <c r="EJ319" s="56">
        <v>135000</v>
      </c>
      <c r="EK319" s="56">
        <v>135000</v>
      </c>
      <c r="EL319" s="56">
        <v>135000</v>
      </c>
      <c r="EM319" s="51">
        <v>136333</v>
      </c>
      <c r="EN319" s="51">
        <v>140000</v>
      </c>
      <c r="EO319" s="51">
        <v>140000</v>
      </c>
      <c r="EP319" s="56">
        <v>140000</v>
      </c>
      <c r="EQ319" s="56">
        <v>140000</v>
      </c>
      <c r="ER319" s="56">
        <v>140000</v>
      </c>
      <c r="ES319" s="25">
        <v>140000</v>
      </c>
      <c r="ET319" s="64">
        <v>140000</v>
      </c>
      <c r="EU319" s="64">
        <v>140000</v>
      </c>
      <c r="EV319" s="64">
        <v>140000</v>
      </c>
      <c r="EW319" s="64">
        <v>140000</v>
      </c>
      <c r="EX319" s="64">
        <v>140000</v>
      </c>
      <c r="EY319" s="64">
        <v>145600</v>
      </c>
      <c r="EZ319" s="64">
        <v>161000</v>
      </c>
      <c r="FA319" s="64">
        <v>161000</v>
      </c>
      <c r="FB319" s="64">
        <v>161000</v>
      </c>
      <c r="FC319" s="64">
        <v>161000</v>
      </c>
      <c r="FD319" s="64">
        <v>161000</v>
      </c>
      <c r="FE319" s="64">
        <v>161000</v>
      </c>
      <c r="FF319" s="64">
        <v>161000</v>
      </c>
      <c r="FG319" s="64">
        <v>161000</v>
      </c>
      <c r="FH319" s="64">
        <v>161000</v>
      </c>
      <c r="FI319" s="64">
        <v>161000</v>
      </c>
      <c r="FJ319" s="64">
        <v>161000</v>
      </c>
      <c r="FK319" s="64">
        <v>161000</v>
      </c>
      <c r="FL319" s="64">
        <v>161000</v>
      </c>
      <c r="FM319" s="64">
        <v>161000</v>
      </c>
      <c r="FN319" s="64">
        <v>161000</v>
      </c>
      <c r="FO319" s="64">
        <v>161000</v>
      </c>
      <c r="FP319" s="64">
        <v>161000</v>
      </c>
      <c r="FQ319" s="75">
        <v>161000</v>
      </c>
      <c r="FR319" s="28">
        <f t="shared" si="3969"/>
        <v>161000</v>
      </c>
      <c r="FS319" s="56">
        <v>93161</v>
      </c>
      <c r="FT319" s="56">
        <v>82198.299999999988</v>
      </c>
      <c r="FU319" s="56">
        <v>38936</v>
      </c>
      <c r="FV319" s="56">
        <v>7251</v>
      </c>
      <c r="FW319" s="56">
        <v>38389</v>
      </c>
      <c r="FX319" s="56">
        <v>5573</v>
      </c>
      <c r="FY319" s="56">
        <v>11113</v>
      </c>
      <c r="FZ319" s="56">
        <v>0</v>
      </c>
      <c r="GA319" s="56">
        <v>17438</v>
      </c>
      <c r="GB319" s="56">
        <v>502</v>
      </c>
      <c r="GC319" s="56">
        <v>0</v>
      </c>
      <c r="GD319" s="56">
        <v>0</v>
      </c>
      <c r="GE319" s="56">
        <v>53849.399999999994</v>
      </c>
      <c r="GF319" s="56">
        <v>122507.47499999998</v>
      </c>
      <c r="GG319" s="56">
        <v>97542.358499999973</v>
      </c>
      <c r="GH319" s="56">
        <v>99397.561499999982</v>
      </c>
      <c r="GI319" s="51">
        <v>96833.869499999972</v>
      </c>
      <c r="GJ319" s="56">
        <v>38922.041999999987</v>
      </c>
      <c r="GK319" s="56">
        <v>80291.510999999999</v>
      </c>
      <c r="GL319" s="56">
        <v>32409</v>
      </c>
      <c r="GM319" s="56">
        <v>76501.993500000011</v>
      </c>
      <c r="GN319" s="51">
        <v>68470.459999999992</v>
      </c>
      <c r="GO319" s="51">
        <v>4819</v>
      </c>
      <c r="GP319" s="51">
        <v>38015</v>
      </c>
      <c r="GQ319" s="51">
        <v>68716</v>
      </c>
      <c r="GR319" s="51">
        <v>130558</v>
      </c>
      <c r="GS319" s="51">
        <v>76857</v>
      </c>
      <c r="GT319" s="51">
        <v>117450</v>
      </c>
      <c r="GU319" s="25">
        <v>91092</v>
      </c>
      <c r="GV319" s="25">
        <v>56472</v>
      </c>
      <c r="GW319" s="25">
        <v>55951</v>
      </c>
      <c r="GX319" s="25">
        <v>0</v>
      </c>
      <c r="GY319" s="25">
        <v>0</v>
      </c>
      <c r="GZ319" s="25">
        <v>37647</v>
      </c>
      <c r="HA319" s="25">
        <v>0</v>
      </c>
      <c r="HB319" s="25">
        <v>55857</v>
      </c>
      <c r="HC319" s="25">
        <v>89638</v>
      </c>
      <c r="HD319" s="25">
        <v>111563</v>
      </c>
      <c r="HE319" s="25">
        <v>37129</v>
      </c>
      <c r="HF319" s="25">
        <v>82492</v>
      </c>
      <c r="HG319" s="75">
        <v>50412</v>
      </c>
      <c r="HH319" s="75">
        <v>22922</v>
      </c>
      <c r="HI319" s="75">
        <v>44447</v>
      </c>
      <c r="HJ319" s="75">
        <v>0</v>
      </c>
      <c r="HK319" s="75">
        <v>23835</v>
      </c>
      <c r="HL319" s="75">
        <v>51254</v>
      </c>
      <c r="HM319" s="75">
        <v>0</v>
      </c>
      <c r="HN319" s="75">
        <v>37106</v>
      </c>
      <c r="HO319" s="75">
        <v>81020.799999999988</v>
      </c>
      <c r="HP319" s="75">
        <v>109105</v>
      </c>
      <c r="HQ319" s="75">
        <v>70676</v>
      </c>
      <c r="HR319" s="75">
        <v>48893</v>
      </c>
      <c r="HS319" s="51">
        <f t="shared" ref="HS319:JK319" si="5292">+DR319+FS319</f>
        <v>218161</v>
      </c>
      <c r="HT319" s="51">
        <f t="shared" si="5292"/>
        <v>207198.3</v>
      </c>
      <c r="HU319" s="51">
        <f t="shared" si="5292"/>
        <v>163936</v>
      </c>
      <c r="HV319" s="51">
        <f t="shared" si="5292"/>
        <v>132251</v>
      </c>
      <c r="HW319" s="51">
        <f t="shared" si="5292"/>
        <v>163389</v>
      </c>
      <c r="HX319" s="51">
        <f t="shared" si="5292"/>
        <v>130573</v>
      </c>
      <c r="HY319" s="51">
        <f t="shared" si="5292"/>
        <v>136113</v>
      </c>
      <c r="HZ319" s="51">
        <f t="shared" si="5292"/>
        <v>125000</v>
      </c>
      <c r="IA319" s="51">
        <f t="shared" si="5292"/>
        <v>142438</v>
      </c>
      <c r="IB319" s="51">
        <f t="shared" si="5292"/>
        <v>128169</v>
      </c>
      <c r="IC319" s="51">
        <f t="shared" si="5292"/>
        <v>135000</v>
      </c>
      <c r="ID319" s="51">
        <f t="shared" si="5292"/>
        <v>135000</v>
      </c>
      <c r="IE319" s="51">
        <f t="shared" si="5292"/>
        <v>188849.4</v>
      </c>
      <c r="IF319" s="51">
        <f t="shared" si="5292"/>
        <v>257507.47499999998</v>
      </c>
      <c r="IG319" s="51">
        <f t="shared" si="5292"/>
        <v>232542.35849999997</v>
      </c>
      <c r="IH319" s="51">
        <f t="shared" si="5292"/>
        <v>234397.56149999998</v>
      </c>
      <c r="II319" s="51">
        <f t="shared" si="5292"/>
        <v>231833.86949999997</v>
      </c>
      <c r="IJ319" s="51">
        <f t="shared" si="5292"/>
        <v>173922.04199999999</v>
      </c>
      <c r="IK319" s="51">
        <f t="shared" si="5292"/>
        <v>215291.511</v>
      </c>
      <c r="IL319" s="51">
        <f t="shared" si="5292"/>
        <v>167409</v>
      </c>
      <c r="IM319" s="51">
        <f t="shared" si="5292"/>
        <v>211501.99350000001</v>
      </c>
      <c r="IN319" s="51">
        <f t="shared" si="5292"/>
        <v>204803.46</v>
      </c>
      <c r="IO319" s="51">
        <f t="shared" si="5292"/>
        <v>144819</v>
      </c>
      <c r="IP319" s="51">
        <f t="shared" si="5292"/>
        <v>178015</v>
      </c>
      <c r="IQ319" s="51">
        <f t="shared" si="5292"/>
        <v>208716</v>
      </c>
      <c r="IR319" s="51">
        <f t="shared" si="5292"/>
        <v>270558</v>
      </c>
      <c r="IS319" s="51">
        <f t="shared" si="5292"/>
        <v>216857</v>
      </c>
      <c r="IT319" s="51">
        <f t="shared" si="5292"/>
        <v>257450</v>
      </c>
      <c r="IU319" s="51">
        <f t="shared" si="5292"/>
        <v>231092</v>
      </c>
      <c r="IV319" s="51">
        <f t="shared" si="5292"/>
        <v>196472</v>
      </c>
      <c r="IW319" s="51">
        <f t="shared" si="5292"/>
        <v>195951</v>
      </c>
      <c r="IX319" s="25">
        <f t="shared" si="5292"/>
        <v>140000</v>
      </c>
      <c r="IY319" s="25">
        <f t="shared" si="5292"/>
        <v>140000</v>
      </c>
      <c r="IZ319" s="25">
        <f t="shared" si="5292"/>
        <v>183247</v>
      </c>
      <c r="JA319" s="25">
        <f t="shared" si="5292"/>
        <v>161000</v>
      </c>
      <c r="JB319" s="25">
        <f t="shared" si="5292"/>
        <v>216857</v>
      </c>
      <c r="JC319" s="25">
        <f t="shared" si="5292"/>
        <v>250638</v>
      </c>
      <c r="JD319" s="25">
        <f t="shared" si="5292"/>
        <v>272563</v>
      </c>
      <c r="JE319" s="25">
        <f t="shared" si="5292"/>
        <v>198129</v>
      </c>
      <c r="JF319" s="25">
        <f t="shared" si="5292"/>
        <v>243492</v>
      </c>
      <c r="JG319" s="25">
        <f t="shared" si="5292"/>
        <v>211412</v>
      </c>
      <c r="JH319" s="25">
        <f t="shared" si="5292"/>
        <v>183922</v>
      </c>
      <c r="JI319" s="25">
        <f t="shared" si="5292"/>
        <v>205447</v>
      </c>
      <c r="JJ319" s="25">
        <f t="shared" si="5292"/>
        <v>161000</v>
      </c>
      <c r="JK319" s="25">
        <f t="shared" si="5292"/>
        <v>184835</v>
      </c>
      <c r="JL319" s="25">
        <f t="shared" si="4608"/>
        <v>212254</v>
      </c>
      <c r="JM319" s="25">
        <f t="shared" si="4609"/>
        <v>161000</v>
      </c>
      <c r="JN319" s="25">
        <f t="shared" si="4445"/>
        <v>198106</v>
      </c>
      <c r="JO319" s="25">
        <f t="shared" si="4446"/>
        <v>242020.8</v>
      </c>
      <c r="JP319" s="25">
        <f t="shared" si="5123"/>
        <v>270105</v>
      </c>
      <c r="JQ319" s="25">
        <f t="shared" si="5124"/>
        <v>231676</v>
      </c>
      <c r="JR319" s="25">
        <f t="shared" si="5125"/>
        <v>209893</v>
      </c>
      <c r="JS319" s="28">
        <f t="shared" si="3970"/>
        <v>238423.7</v>
      </c>
      <c r="JT319" s="48">
        <f t="shared" ref="JT319:LS319" si="5293">+HS319/$N319</f>
        <v>112.10739979445016</v>
      </c>
      <c r="JU319" s="48">
        <f t="shared" si="5293"/>
        <v>106.47394655704008</v>
      </c>
      <c r="JV319" s="48">
        <f t="shared" si="5293"/>
        <v>84.24254881808838</v>
      </c>
      <c r="JW319" s="48">
        <f t="shared" si="5293"/>
        <v>67.960431654676256</v>
      </c>
      <c r="JX319" s="48">
        <f t="shared" si="5293"/>
        <v>83.961459403905451</v>
      </c>
      <c r="JY319" s="48">
        <f t="shared" si="5293"/>
        <v>67.098150051387464</v>
      </c>
      <c r="JZ319" s="48">
        <f t="shared" si="5293"/>
        <v>69.945015416238434</v>
      </c>
      <c r="KA319" s="48">
        <f t="shared" si="5293"/>
        <v>64.234326824254879</v>
      </c>
      <c r="KB319" s="48">
        <f t="shared" si="5293"/>
        <v>73.195272353545732</v>
      </c>
      <c r="KC319" s="48">
        <f t="shared" si="5293"/>
        <v>65.86279547790339</v>
      </c>
      <c r="KD319" s="48">
        <f t="shared" si="5293"/>
        <v>69.373072970195267</v>
      </c>
      <c r="KE319" s="48">
        <f t="shared" si="5293"/>
        <v>69.373072970195267</v>
      </c>
      <c r="KF319" s="48">
        <f t="shared" si="5293"/>
        <v>97.04491264131552</v>
      </c>
      <c r="KG319" s="48">
        <f t="shared" si="5293"/>
        <v>132.32655447070914</v>
      </c>
      <c r="KH319" s="48">
        <f t="shared" si="5293"/>
        <v>119.49761485097635</v>
      </c>
      <c r="KI319" s="48">
        <f t="shared" si="5293"/>
        <v>120.45095657759505</v>
      </c>
      <c r="KJ319" s="48">
        <f t="shared" si="5293"/>
        <v>119.13354033915724</v>
      </c>
      <c r="KK319" s="48">
        <f t="shared" si="5293"/>
        <v>89.37412230215827</v>
      </c>
      <c r="KL319" s="48">
        <f t="shared" si="5293"/>
        <v>110.63284224049332</v>
      </c>
      <c r="KM319" s="30">
        <f t="shared" si="5293"/>
        <v>86.027235354573477</v>
      </c>
      <c r="KN319" s="30">
        <f t="shared" si="5293"/>
        <v>108.68550539568346</v>
      </c>
      <c r="KO319" s="30">
        <f t="shared" si="5293"/>
        <v>105.24329907502569</v>
      </c>
      <c r="KP319" s="30">
        <f t="shared" si="5293"/>
        <v>74.418807810894137</v>
      </c>
      <c r="KQ319" s="30">
        <f t="shared" si="5293"/>
        <v>91.477389516957857</v>
      </c>
      <c r="KR319" s="30">
        <f t="shared" si="5293"/>
        <v>107.25385405960945</v>
      </c>
      <c r="KS319" s="30">
        <f t="shared" si="5293"/>
        <v>139.03288797533401</v>
      </c>
      <c r="KT319" s="30">
        <f t="shared" si="5293"/>
        <v>111.43730729701953</v>
      </c>
      <c r="KU319" s="30">
        <f t="shared" si="5293"/>
        <v>132.29701952723536</v>
      </c>
      <c r="KV319" s="30">
        <f t="shared" si="5293"/>
        <v>118.75231243576567</v>
      </c>
      <c r="KW319" s="30">
        <f t="shared" si="5293"/>
        <v>100.96197327852003</v>
      </c>
      <c r="KX319" s="30">
        <f t="shared" si="5293"/>
        <v>100.69424460431655</v>
      </c>
      <c r="KY319" s="30">
        <f t="shared" si="5293"/>
        <v>71.942446043165461</v>
      </c>
      <c r="KZ319" s="30">
        <f t="shared" si="5293"/>
        <v>71.942446043165461</v>
      </c>
      <c r="LA319" s="30">
        <f t="shared" si="5293"/>
        <v>94.16598150051388</v>
      </c>
      <c r="LB319" s="30">
        <f t="shared" si="5293"/>
        <v>82.733812949640281</v>
      </c>
      <c r="LC319" s="30">
        <f t="shared" si="5293"/>
        <v>111.43730729701953</v>
      </c>
      <c r="LD319" s="30">
        <f t="shared" si="5293"/>
        <v>128.79650565262077</v>
      </c>
      <c r="LE319" s="30">
        <f t="shared" si="5293"/>
        <v>140.06320657759505</v>
      </c>
      <c r="LF319" s="30">
        <f t="shared" si="5293"/>
        <v>101.81346351490237</v>
      </c>
      <c r="LG319" s="30">
        <f t="shared" si="5293"/>
        <v>125.12435765673176</v>
      </c>
      <c r="LH319" s="30">
        <f t="shared" si="5293"/>
        <v>108.63926002055499</v>
      </c>
      <c r="LI319" s="30">
        <f t="shared" si="5293"/>
        <v>94.51284686536485</v>
      </c>
      <c r="LJ319" s="30">
        <f t="shared" si="5293"/>
        <v>105.57399794450154</v>
      </c>
      <c r="LK319" s="30">
        <f t="shared" si="5293"/>
        <v>82.733812949640281</v>
      </c>
      <c r="LL319" s="30">
        <f t="shared" si="5293"/>
        <v>94.982014388489205</v>
      </c>
      <c r="LM319" s="30">
        <f t="shared" si="5293"/>
        <v>109.07194244604317</v>
      </c>
      <c r="LN319" s="30">
        <f t="shared" si="5293"/>
        <v>82.733812949640281</v>
      </c>
      <c r="LO319" s="30">
        <f t="shared" si="5293"/>
        <v>101.8016443987667</v>
      </c>
      <c r="LP319" s="30">
        <f t="shared" si="5293"/>
        <v>124.368345323741</v>
      </c>
      <c r="LQ319" s="30">
        <f t="shared" si="5293"/>
        <v>138.80010277492292</v>
      </c>
      <c r="LR319" s="30">
        <f t="shared" si="5293"/>
        <v>119.05241521068859</v>
      </c>
      <c r="LS319" s="30">
        <f t="shared" si="5293"/>
        <v>107.85868448098664</v>
      </c>
      <c r="LT319" s="69">
        <f t="shared" si="3971"/>
        <v>122.51988694758479</v>
      </c>
      <c r="LU319" s="40">
        <f t="shared" si="3972"/>
        <v>82.733812949640281</v>
      </c>
      <c r="LV319" s="40">
        <f t="shared" si="3973"/>
        <v>25.124871531346351</v>
      </c>
    </row>
    <row r="320" spans="1:334" x14ac:dyDescent="0.25">
      <c r="A320" s="21">
        <f t="shared" si="3974"/>
        <v>319</v>
      </c>
      <c r="B320" s="22" t="s">
        <v>183</v>
      </c>
      <c r="C320" s="43" t="s">
        <v>710</v>
      </c>
      <c r="D320" s="22" t="s">
        <v>293</v>
      </c>
      <c r="E320" s="23" t="s">
        <v>818</v>
      </c>
      <c r="F320" s="21" t="s">
        <v>1082</v>
      </c>
      <c r="G320" s="45" t="s">
        <v>188</v>
      </c>
      <c r="H320" s="24" t="s">
        <v>293</v>
      </c>
      <c r="I320" s="21" t="s">
        <v>196</v>
      </c>
      <c r="J320" s="95">
        <v>41297</v>
      </c>
      <c r="K320" s="95">
        <v>43000</v>
      </c>
      <c r="L320" s="21" t="s">
        <v>275</v>
      </c>
      <c r="M320" s="56">
        <v>376</v>
      </c>
      <c r="N320" s="56">
        <v>1978</v>
      </c>
      <c r="O320" s="47">
        <v>0.15</v>
      </c>
      <c r="P320" s="57">
        <v>2096878</v>
      </c>
      <c r="Q320" s="57">
        <v>1800760</v>
      </c>
      <c r="R320" s="57">
        <v>1550267</v>
      </c>
      <c r="S320" s="57">
        <v>1420183.63</v>
      </c>
      <c r="T320" s="56">
        <v>1658571</v>
      </c>
      <c r="U320" s="56">
        <v>1594694</v>
      </c>
      <c r="V320" s="56">
        <v>1555239</v>
      </c>
      <c r="W320" s="56">
        <v>1359248</v>
      </c>
      <c r="X320" s="56">
        <v>1759056</v>
      </c>
      <c r="Y320" s="56">
        <v>1581320</v>
      </c>
      <c r="Z320" s="56">
        <v>1235511</v>
      </c>
      <c r="AA320" s="56">
        <v>1465124</v>
      </c>
      <c r="AB320" s="56">
        <v>1922313</v>
      </c>
      <c r="AC320" s="56">
        <v>2456398.6999999997</v>
      </c>
      <c r="AD320" s="56">
        <v>2108080.5699999998</v>
      </c>
      <c r="AE320" s="56">
        <v>2345750.4900000002</v>
      </c>
      <c r="AF320" s="56">
        <v>2387978</v>
      </c>
      <c r="AG320" s="56">
        <v>1809038</v>
      </c>
      <c r="AH320" s="56">
        <v>2237209</v>
      </c>
      <c r="AI320" s="56">
        <v>2119370</v>
      </c>
      <c r="AJ320" s="56">
        <v>2246156.04</v>
      </c>
      <c r="AK320" s="56">
        <v>2341651.6899999995</v>
      </c>
      <c r="AL320" s="56">
        <v>1729103</v>
      </c>
      <c r="AM320" s="56">
        <v>1932814</v>
      </c>
      <c r="AN320" s="56">
        <v>2189558.0499999998</v>
      </c>
      <c r="AO320" s="56">
        <v>2599985</v>
      </c>
      <c r="AP320" s="56">
        <v>2048786</v>
      </c>
      <c r="AQ320" s="56">
        <v>2734800</v>
      </c>
      <c r="AR320" s="56">
        <v>2496663.69</v>
      </c>
      <c r="AS320" s="56">
        <v>1986962.42</v>
      </c>
      <c r="AT320" s="56">
        <v>2241271.86</v>
      </c>
      <c r="AU320" s="25">
        <v>2199935.4118732042</v>
      </c>
      <c r="AV320" s="25">
        <v>1527379.32</v>
      </c>
      <c r="AW320" s="25">
        <v>2324526.79</v>
      </c>
      <c r="AX320" s="25">
        <v>1694095.79</v>
      </c>
      <c r="AY320" s="25">
        <v>1738814.7</v>
      </c>
      <c r="AZ320" s="25">
        <v>2198918.2200000002</v>
      </c>
      <c r="BA320" s="25">
        <v>2531016.31</v>
      </c>
      <c r="BB320" s="25">
        <v>2010397.27</v>
      </c>
      <c r="BC320" s="25">
        <v>2712245.5</v>
      </c>
      <c r="BD320" s="75">
        <v>2303086.6</v>
      </c>
      <c r="BE320" s="75">
        <v>1969377.27</v>
      </c>
      <c r="BF320" s="75">
        <v>2313488.27</v>
      </c>
      <c r="BG320" s="75">
        <v>1878091.77</v>
      </c>
      <c r="BH320" s="75">
        <v>2335110</v>
      </c>
      <c r="BI320" s="75">
        <v>2306594.2000000002</v>
      </c>
      <c r="BJ320" s="75">
        <v>1792937</v>
      </c>
      <c r="BK320" s="75">
        <v>1946565.94</v>
      </c>
      <c r="BL320" s="75">
        <v>2395461</v>
      </c>
      <c r="BM320" s="75">
        <v>2538922.71</v>
      </c>
      <c r="BN320" s="75">
        <v>2054116.5</v>
      </c>
      <c r="BO320" s="75">
        <v>2116120.4</v>
      </c>
      <c r="BP320" s="28">
        <f t="shared" si="3968"/>
        <v>2276155.1524999999</v>
      </c>
      <c r="BQ320" s="29">
        <f t="shared" si="4802"/>
        <v>5576.8031914893618</v>
      </c>
      <c r="BR320" s="29">
        <f t="shared" si="4803"/>
        <v>4789.255319148936</v>
      </c>
      <c r="BS320" s="29">
        <f t="shared" si="4804"/>
        <v>4123.0505319148933</v>
      </c>
      <c r="BT320" s="29">
        <f t="shared" si="4805"/>
        <v>3777.0841223404254</v>
      </c>
      <c r="BU320" s="29">
        <f t="shared" si="4806"/>
        <v>4411.0930851063831</v>
      </c>
      <c r="BV320" s="29">
        <f t="shared" si="4807"/>
        <v>4241.2074468085102</v>
      </c>
      <c r="BW320" s="29">
        <f t="shared" si="4808"/>
        <v>4136.2739361702124</v>
      </c>
      <c r="BX320" s="29">
        <f t="shared" si="4809"/>
        <v>3615.0212765957449</v>
      </c>
      <c r="BY320" s="29">
        <f t="shared" si="4810"/>
        <v>4678.3404255319147</v>
      </c>
      <c r="BZ320" s="29">
        <f t="shared" si="4811"/>
        <v>4205.6382978723404</v>
      </c>
      <c r="CA320" s="29">
        <f t="shared" si="4812"/>
        <v>3285.9335106382978</v>
      </c>
      <c r="CB320" s="29">
        <f t="shared" si="4813"/>
        <v>3896.6063829787236</v>
      </c>
      <c r="CC320" s="29">
        <f t="shared" si="4814"/>
        <v>5112.5345744680853</v>
      </c>
      <c r="CD320" s="29">
        <f t="shared" si="4815"/>
        <v>6532.975265957446</v>
      </c>
      <c r="CE320" s="29">
        <f t="shared" si="4816"/>
        <v>5606.5972606382975</v>
      </c>
      <c r="CF320" s="29">
        <f t="shared" si="4817"/>
        <v>6238.6981117021287</v>
      </c>
      <c r="CG320" s="29">
        <f t="shared" si="4818"/>
        <v>6351.005319148936</v>
      </c>
      <c r="CH320" s="29">
        <f t="shared" si="4819"/>
        <v>4811.2712765957449</v>
      </c>
      <c r="CI320" s="29">
        <f t="shared" si="4820"/>
        <v>5950.0239361702124</v>
      </c>
      <c r="CJ320" s="29">
        <f t="shared" si="4821"/>
        <v>5636.6223404255315</v>
      </c>
      <c r="CK320" s="29">
        <f t="shared" si="4822"/>
        <v>5973.8192553191493</v>
      </c>
      <c r="CL320" s="29">
        <f t="shared" si="4823"/>
        <v>6227.7970478723391</v>
      </c>
      <c r="CM320" s="29">
        <f t="shared" si="4824"/>
        <v>4598.6781914893618</v>
      </c>
      <c r="CN320" s="29">
        <f t="shared" si="4825"/>
        <v>5140.4627659574471</v>
      </c>
      <c r="CO320" s="29">
        <f t="shared" si="4826"/>
        <v>5823.2926861702126</v>
      </c>
      <c r="CP320" s="29">
        <f t="shared" si="4827"/>
        <v>6914.8537234042551</v>
      </c>
      <c r="CQ320" s="29">
        <f t="shared" si="4828"/>
        <v>5448.8989361702124</v>
      </c>
      <c r="CR320" s="29">
        <f t="shared" si="4724"/>
        <v>7273.4042553191493</v>
      </c>
      <c r="CS320" s="29">
        <f t="shared" si="4723"/>
        <v>6640.0630053191489</v>
      </c>
      <c r="CT320" s="29">
        <f t="shared" si="4723"/>
        <v>5284.4745212765956</v>
      </c>
      <c r="CU320" s="29">
        <f t="shared" si="4723"/>
        <v>5960.8294148936166</v>
      </c>
      <c r="CV320" s="29">
        <f t="shared" si="4723"/>
        <v>5850.8920528542667</v>
      </c>
      <c r="CW320" s="29">
        <f t="shared" si="4723"/>
        <v>4062.1790425531917</v>
      </c>
      <c r="CX320" s="29">
        <f t="shared" si="4484"/>
        <v>6182.2521010638302</v>
      </c>
      <c r="CY320" s="29">
        <f t="shared" si="4484"/>
        <v>4505.5739095744684</v>
      </c>
      <c r="CZ320" s="29">
        <f t="shared" si="4484"/>
        <v>4624.5071808510638</v>
      </c>
      <c r="DA320" s="29">
        <f t="shared" si="4484"/>
        <v>5848.1867553191496</v>
      </c>
      <c r="DB320" s="29">
        <f t="shared" si="4484"/>
        <v>6731.4263563829791</v>
      </c>
      <c r="DC320" s="29">
        <f t="shared" si="4484"/>
        <v>5346.8012500000004</v>
      </c>
      <c r="DD320" s="29">
        <f t="shared" si="4484"/>
        <v>7213.4188829787236</v>
      </c>
      <c r="DE320" s="29">
        <f t="shared" si="4829"/>
        <v>6125.2303191489364</v>
      </c>
      <c r="DF320" s="29">
        <f t="shared" si="4830"/>
        <v>5237.7055053191489</v>
      </c>
      <c r="DG320" s="29">
        <f t="shared" si="4831"/>
        <v>6152.8943351063826</v>
      </c>
      <c r="DH320" s="29">
        <f t="shared" si="4832"/>
        <v>4994.9249202127658</v>
      </c>
      <c r="DI320" s="29">
        <f t="shared" si="4833"/>
        <v>6210.3989361702124</v>
      </c>
      <c r="DJ320" s="29">
        <f t="shared" si="4834"/>
        <v>6134.5590425531918</v>
      </c>
      <c r="DK320" s="29">
        <f t="shared" si="4834"/>
        <v>4768.4494680851067</v>
      </c>
      <c r="DL320" s="29">
        <f t="shared" si="4834"/>
        <v>5177.0370744680849</v>
      </c>
      <c r="DM320" s="29">
        <f t="shared" si="4834"/>
        <v>6370.9069148936169</v>
      </c>
      <c r="DN320" s="29">
        <f t="shared" si="4834"/>
        <v>6752.4540159574472</v>
      </c>
      <c r="DO320" s="29">
        <f t="shared" si="4834"/>
        <v>5463.0757978723404</v>
      </c>
      <c r="DP320" s="29">
        <f t="shared" si="4834"/>
        <v>5627.9797872340423</v>
      </c>
      <c r="DQ320" s="105">
        <f t="shared" si="4835"/>
        <v>6053.604128989361</v>
      </c>
      <c r="DR320" s="56">
        <v>125000</v>
      </c>
      <c r="DS320" s="56">
        <v>125000</v>
      </c>
      <c r="DT320" s="56">
        <v>125000</v>
      </c>
      <c r="DU320" s="56">
        <v>125000</v>
      </c>
      <c r="DV320" s="56">
        <v>125000</v>
      </c>
      <c r="DW320" s="56">
        <v>125000</v>
      </c>
      <c r="DX320" s="56">
        <v>125000</v>
      </c>
      <c r="DY320" s="56">
        <v>125000</v>
      </c>
      <c r="DZ320" s="56">
        <v>125000</v>
      </c>
      <c r="EA320" s="56">
        <v>127667</v>
      </c>
      <c r="EB320" s="56">
        <v>135000</v>
      </c>
      <c r="EC320" s="56">
        <v>135000</v>
      </c>
      <c r="ED320" s="56">
        <v>135000</v>
      </c>
      <c r="EE320" s="56">
        <v>135000</v>
      </c>
      <c r="EF320" s="56">
        <v>135000</v>
      </c>
      <c r="EG320" s="56">
        <v>135000</v>
      </c>
      <c r="EH320" s="56">
        <v>135000</v>
      </c>
      <c r="EI320" s="56">
        <v>135000</v>
      </c>
      <c r="EJ320" s="56">
        <v>135000</v>
      </c>
      <c r="EK320" s="56">
        <v>135000</v>
      </c>
      <c r="EL320" s="56">
        <v>135000</v>
      </c>
      <c r="EM320" s="51">
        <v>136333</v>
      </c>
      <c r="EN320" s="51">
        <v>140000</v>
      </c>
      <c r="EO320" s="51">
        <v>140000</v>
      </c>
      <c r="EP320" s="56">
        <v>140000</v>
      </c>
      <c r="EQ320" s="56">
        <v>140000</v>
      </c>
      <c r="ER320" s="56">
        <v>140000</v>
      </c>
      <c r="ES320" s="25">
        <v>140000</v>
      </c>
      <c r="ET320" s="64">
        <v>140000</v>
      </c>
      <c r="EU320" s="64">
        <v>140000</v>
      </c>
      <c r="EV320" s="64">
        <v>140000</v>
      </c>
      <c r="EW320" s="64">
        <v>140000</v>
      </c>
      <c r="EX320" s="64">
        <v>140000</v>
      </c>
      <c r="EY320" s="64">
        <v>145600</v>
      </c>
      <c r="EZ320" s="64">
        <v>161000</v>
      </c>
      <c r="FA320" s="64">
        <v>161000</v>
      </c>
      <c r="FB320" s="64">
        <v>161000</v>
      </c>
      <c r="FC320" s="64">
        <v>161000</v>
      </c>
      <c r="FD320" s="64">
        <v>161000</v>
      </c>
      <c r="FE320" s="64">
        <v>161000</v>
      </c>
      <c r="FF320" s="64">
        <v>161000</v>
      </c>
      <c r="FG320" s="64">
        <v>161000</v>
      </c>
      <c r="FH320" s="64">
        <v>161000</v>
      </c>
      <c r="FI320" s="64">
        <v>161000</v>
      </c>
      <c r="FJ320" s="64">
        <v>161000</v>
      </c>
      <c r="FK320" s="64">
        <v>161000</v>
      </c>
      <c r="FL320" s="64">
        <v>161000</v>
      </c>
      <c r="FM320" s="64">
        <v>161000</v>
      </c>
      <c r="FN320" s="64">
        <v>161000</v>
      </c>
      <c r="FO320" s="64">
        <v>161000</v>
      </c>
      <c r="FP320" s="64">
        <v>161000</v>
      </c>
      <c r="FQ320" s="75">
        <v>161000</v>
      </c>
      <c r="FR320" s="28">
        <f t="shared" si="3969"/>
        <v>161000</v>
      </c>
      <c r="FS320" s="56">
        <v>189532</v>
      </c>
      <c r="FT320" s="56">
        <v>145114</v>
      </c>
      <c r="FU320" s="56">
        <v>97839</v>
      </c>
      <c r="FV320" s="56">
        <v>78232</v>
      </c>
      <c r="FW320" s="56">
        <v>119603</v>
      </c>
      <c r="FX320" s="56">
        <v>88043</v>
      </c>
      <c r="FY320" s="56">
        <v>95397</v>
      </c>
      <c r="FZ320" s="56">
        <v>64497</v>
      </c>
      <c r="GA320" s="56">
        <v>121726</v>
      </c>
      <c r="GB320" s="56">
        <v>96333</v>
      </c>
      <c r="GC320" s="56">
        <v>50327</v>
      </c>
      <c r="GD320" s="56">
        <v>70916</v>
      </c>
      <c r="GE320" s="56">
        <v>153346.95000000001</v>
      </c>
      <c r="GF320" s="56">
        <v>233459.80499999993</v>
      </c>
      <c r="GG320" s="56">
        <v>181309.88699999999</v>
      </c>
      <c r="GH320" s="56">
        <v>216862.5735</v>
      </c>
      <c r="GI320" s="51">
        <v>223196.7</v>
      </c>
      <c r="GJ320" s="56">
        <v>136437.16350000002</v>
      </c>
      <c r="GK320" s="56">
        <v>200581.34999999998</v>
      </c>
      <c r="GL320" s="56">
        <v>182906</v>
      </c>
      <c r="GM320" s="56">
        <v>201923.40600000002</v>
      </c>
      <c r="GN320" s="51">
        <v>214914.75349999993</v>
      </c>
      <c r="GO320" s="51">
        <v>119366</v>
      </c>
      <c r="GP320" s="51">
        <v>149922</v>
      </c>
      <c r="GQ320" s="51">
        <v>188434</v>
      </c>
      <c r="GR320" s="51">
        <v>249998</v>
      </c>
      <c r="GS320" s="51">
        <v>167318</v>
      </c>
      <c r="GT320" s="51">
        <v>270220</v>
      </c>
      <c r="GU320" s="25">
        <v>234500</v>
      </c>
      <c r="GV320" s="25">
        <v>158044</v>
      </c>
      <c r="GW320" s="25">
        <v>196191</v>
      </c>
      <c r="GX320" s="25">
        <v>161408</v>
      </c>
      <c r="GY320" s="25">
        <v>89107</v>
      </c>
      <c r="GZ320" s="25">
        <v>203079</v>
      </c>
      <c r="HA320" s="25">
        <v>93114</v>
      </c>
      <c r="HB320" s="25">
        <v>99822</v>
      </c>
      <c r="HC320" s="25">
        <v>168838</v>
      </c>
      <c r="HD320" s="25">
        <v>218652</v>
      </c>
      <c r="HE320" s="25">
        <v>140560</v>
      </c>
      <c r="HF320" s="25">
        <v>245837</v>
      </c>
      <c r="HG320" s="75">
        <v>184463</v>
      </c>
      <c r="HH320" s="75">
        <v>134407</v>
      </c>
      <c r="HI320" s="75">
        <v>186023</v>
      </c>
      <c r="HJ320" s="75">
        <v>120681</v>
      </c>
      <c r="HK320" s="75">
        <v>189267</v>
      </c>
      <c r="HL320" s="75">
        <v>184957</v>
      </c>
      <c r="HM320" s="75">
        <v>107941</v>
      </c>
      <c r="HN320" s="75">
        <v>130928</v>
      </c>
      <c r="HO320" s="75">
        <v>198319.14999999997</v>
      </c>
      <c r="HP320" s="75">
        <v>219838</v>
      </c>
      <c r="HQ320" s="75">
        <v>147117</v>
      </c>
      <c r="HR320" s="75">
        <v>146384</v>
      </c>
      <c r="HS320" s="51">
        <f t="shared" si="3723"/>
        <v>314532</v>
      </c>
      <c r="HT320" s="51">
        <f t="shared" si="3724"/>
        <v>270114</v>
      </c>
      <c r="HU320" s="51">
        <f t="shared" si="3725"/>
        <v>222839</v>
      </c>
      <c r="HV320" s="51">
        <f t="shared" si="3726"/>
        <v>203232</v>
      </c>
      <c r="HW320" s="51">
        <f t="shared" si="3727"/>
        <v>244603</v>
      </c>
      <c r="HX320" s="51">
        <f t="shared" si="3728"/>
        <v>213043</v>
      </c>
      <c r="HY320" s="51">
        <f t="shared" si="3729"/>
        <v>220397</v>
      </c>
      <c r="HZ320" s="51">
        <f t="shared" si="3730"/>
        <v>189497</v>
      </c>
      <c r="IA320" s="51">
        <f t="shared" si="3731"/>
        <v>246726</v>
      </c>
      <c r="IB320" s="51">
        <f t="shared" si="3732"/>
        <v>224000</v>
      </c>
      <c r="IC320" s="51">
        <f t="shared" si="3733"/>
        <v>185327</v>
      </c>
      <c r="ID320" s="51">
        <f t="shared" si="3734"/>
        <v>205916</v>
      </c>
      <c r="IE320" s="51">
        <f t="shared" si="3735"/>
        <v>288346.95</v>
      </c>
      <c r="IF320" s="51">
        <f t="shared" si="3736"/>
        <v>368459.80499999993</v>
      </c>
      <c r="IG320" s="51">
        <f t="shared" si="3737"/>
        <v>316309.88699999999</v>
      </c>
      <c r="IH320" s="51">
        <f t="shared" si="3738"/>
        <v>351862.5735</v>
      </c>
      <c r="II320" s="51">
        <f t="shared" si="3739"/>
        <v>358196.7</v>
      </c>
      <c r="IJ320" s="51">
        <f t="shared" si="3740"/>
        <v>271437.16350000002</v>
      </c>
      <c r="IK320" s="51">
        <f t="shared" si="3741"/>
        <v>335581.35</v>
      </c>
      <c r="IL320" s="51">
        <f t="shared" si="3742"/>
        <v>317906</v>
      </c>
      <c r="IM320" s="51">
        <f t="shared" si="3743"/>
        <v>336923.40600000002</v>
      </c>
      <c r="IN320" s="51">
        <f t="shared" si="3744"/>
        <v>351247.75349999993</v>
      </c>
      <c r="IO320" s="51">
        <f t="shared" si="3745"/>
        <v>259366</v>
      </c>
      <c r="IP320" s="51">
        <f t="shared" si="3746"/>
        <v>289922</v>
      </c>
      <c r="IQ320" s="51">
        <f t="shared" si="4450"/>
        <v>328434</v>
      </c>
      <c r="IR320" s="51">
        <f t="shared" si="4451"/>
        <v>389998</v>
      </c>
      <c r="IS320" s="51">
        <f t="shared" si="5126"/>
        <v>307318</v>
      </c>
      <c r="IT320" s="51">
        <f t="shared" si="5127"/>
        <v>410220</v>
      </c>
      <c r="IU320" s="51">
        <f t="shared" si="4960"/>
        <v>374500</v>
      </c>
      <c r="IV320" s="51">
        <f t="shared" si="4961"/>
        <v>298044</v>
      </c>
      <c r="IW320" s="51">
        <f t="shared" si="4958"/>
        <v>336191</v>
      </c>
      <c r="IX320" s="25">
        <f t="shared" si="4886"/>
        <v>301408</v>
      </c>
      <c r="IY320" s="25">
        <f t="shared" si="4315"/>
        <v>229107</v>
      </c>
      <c r="IZ320" s="25">
        <f t="shared" si="4316"/>
        <v>348679</v>
      </c>
      <c r="JA320" s="25">
        <f t="shared" si="4959"/>
        <v>254114</v>
      </c>
      <c r="JB320" s="25">
        <f t="shared" si="4410"/>
        <v>260822</v>
      </c>
      <c r="JC320" s="25">
        <f t="shared" si="4411"/>
        <v>329838</v>
      </c>
      <c r="JD320" s="25">
        <f t="shared" si="4243"/>
        <v>379652</v>
      </c>
      <c r="JE320" s="25">
        <f t="shared" si="4244"/>
        <v>301560</v>
      </c>
      <c r="JF320" s="25">
        <f t="shared" si="4448"/>
        <v>406837</v>
      </c>
      <c r="JG320" s="25">
        <f t="shared" si="4449"/>
        <v>345463</v>
      </c>
      <c r="JH320" s="25">
        <f t="shared" si="5289"/>
        <v>295407</v>
      </c>
      <c r="JI320" s="25">
        <f t="shared" si="5290"/>
        <v>347023</v>
      </c>
      <c r="JJ320" s="25">
        <f t="shared" si="4485"/>
        <v>281681</v>
      </c>
      <c r="JK320" s="25">
        <f t="shared" si="4486"/>
        <v>350267</v>
      </c>
      <c r="JL320" s="25">
        <f t="shared" si="4608"/>
        <v>345957</v>
      </c>
      <c r="JM320" s="25">
        <f t="shared" si="4609"/>
        <v>268941</v>
      </c>
      <c r="JN320" s="25">
        <f t="shared" si="4445"/>
        <v>291928</v>
      </c>
      <c r="JO320" s="25">
        <f t="shared" si="4446"/>
        <v>359319.14999999997</v>
      </c>
      <c r="JP320" s="25">
        <f t="shared" si="5123"/>
        <v>380838</v>
      </c>
      <c r="JQ320" s="25">
        <f t="shared" si="5124"/>
        <v>308117</v>
      </c>
      <c r="JR320" s="25">
        <f t="shared" si="5125"/>
        <v>307384</v>
      </c>
      <c r="JS320" s="28">
        <f t="shared" si="3970"/>
        <v>338914.53749999998</v>
      </c>
      <c r="JT320" s="48">
        <f t="shared" si="4689"/>
        <v>159.01516683518705</v>
      </c>
      <c r="JU320" s="48">
        <f t="shared" si="4690"/>
        <v>136.55915065722954</v>
      </c>
      <c r="JV320" s="48">
        <f t="shared" si="4691"/>
        <v>112.65874620829121</v>
      </c>
      <c r="JW320" s="48">
        <f t="shared" si="4692"/>
        <v>102.74620829120323</v>
      </c>
      <c r="JX320" s="48">
        <f t="shared" si="4693"/>
        <v>123.66177957532861</v>
      </c>
      <c r="JY320" s="48">
        <f t="shared" si="4694"/>
        <v>107.70626895854399</v>
      </c>
      <c r="JZ320" s="48">
        <f t="shared" si="4695"/>
        <v>111.42416582406472</v>
      </c>
      <c r="KA320" s="48">
        <f t="shared" si="4696"/>
        <v>95.802325581395351</v>
      </c>
      <c r="KB320" s="48">
        <f t="shared" si="4697"/>
        <v>124.73508594539939</v>
      </c>
      <c r="KC320" s="48">
        <f t="shared" si="4698"/>
        <v>113.24570273003033</v>
      </c>
      <c r="KD320" s="48">
        <f t="shared" si="4699"/>
        <v>93.694135490394331</v>
      </c>
      <c r="KE320" s="48">
        <f t="shared" si="4700"/>
        <v>104.10313447927199</v>
      </c>
      <c r="KF320" s="48">
        <f t="shared" si="4701"/>
        <v>145.77702224469161</v>
      </c>
      <c r="KG320" s="48">
        <f t="shared" si="4702"/>
        <v>186.27897118301311</v>
      </c>
      <c r="KH320" s="48">
        <f t="shared" si="4703"/>
        <v>159.91399747219413</v>
      </c>
      <c r="KI320" s="48">
        <f t="shared" si="4704"/>
        <v>177.88805535894844</v>
      </c>
      <c r="KJ320" s="48">
        <f t="shared" si="4705"/>
        <v>181.09034378159757</v>
      </c>
      <c r="KK320" s="48">
        <f t="shared" si="4706"/>
        <v>137.22809074823056</v>
      </c>
      <c r="KL320" s="48">
        <f t="shared" si="4707"/>
        <v>169.65690091001011</v>
      </c>
      <c r="KM320" s="30">
        <f t="shared" si="4708"/>
        <v>160.72093023255815</v>
      </c>
      <c r="KN320" s="30">
        <f t="shared" si="4709"/>
        <v>170.33539231547019</v>
      </c>
      <c r="KO320" s="30">
        <f t="shared" si="4710"/>
        <v>177.57722623862483</v>
      </c>
      <c r="KP320" s="30">
        <f t="shared" si="4711"/>
        <v>131.12537917087968</v>
      </c>
      <c r="KQ320" s="30">
        <f t="shared" si="4712"/>
        <v>146.57330637007078</v>
      </c>
      <c r="KR320" s="30">
        <f t="shared" si="4713"/>
        <v>166.04347826086956</v>
      </c>
      <c r="KS320" s="30">
        <f t="shared" si="4714"/>
        <v>197.16784630940344</v>
      </c>
      <c r="KT320" s="30">
        <f t="shared" si="4715"/>
        <v>155.36804853387261</v>
      </c>
      <c r="KU320" s="30">
        <f t="shared" si="4716"/>
        <v>207.39130434782609</v>
      </c>
      <c r="KV320" s="30">
        <f t="shared" si="4717"/>
        <v>189.33265925176946</v>
      </c>
      <c r="KW320" s="30">
        <f t="shared" si="4718"/>
        <v>150.67947421638019</v>
      </c>
      <c r="KX320" s="30">
        <f t="shared" si="4719"/>
        <v>169.96511627906978</v>
      </c>
      <c r="KY320" s="30">
        <f t="shared" si="4720"/>
        <v>152.38018200202225</v>
      </c>
      <c r="KZ320" s="30">
        <f t="shared" si="4721"/>
        <v>115.82760364004045</v>
      </c>
      <c r="LA320" s="30">
        <f t="shared" si="4722"/>
        <v>176.27856420626895</v>
      </c>
      <c r="LB320" s="30">
        <f t="shared" si="4722"/>
        <v>128.47017189079878</v>
      </c>
      <c r="LC320" s="30">
        <f t="shared" si="4722"/>
        <v>131.86147623862487</v>
      </c>
      <c r="LD320" s="30">
        <f t="shared" si="4722"/>
        <v>166.75328614762387</v>
      </c>
      <c r="LE320" s="30">
        <f t="shared" si="4722"/>
        <v>191.93731041456016</v>
      </c>
      <c r="LF320" s="30">
        <f t="shared" si="4722"/>
        <v>152.45702730030334</v>
      </c>
      <c r="LG320" s="30">
        <f t="shared" si="4722"/>
        <v>205.68099089989889</v>
      </c>
      <c r="LH320" s="30">
        <f t="shared" si="4722"/>
        <v>174.65267947421637</v>
      </c>
      <c r="LI320" s="30">
        <f t="shared" si="4722"/>
        <v>149.34630940343783</v>
      </c>
      <c r="LJ320" s="30">
        <f t="shared" si="4722"/>
        <v>175.44135490394336</v>
      </c>
      <c r="LK320" s="30">
        <f t="shared" si="4836"/>
        <v>142.40697674418604</v>
      </c>
      <c r="LL320" s="30">
        <f t="shared" si="4836"/>
        <v>177.08139534883722</v>
      </c>
      <c r="LM320" s="30">
        <f t="shared" si="4836"/>
        <v>174.90242669362993</v>
      </c>
      <c r="LN320" s="30">
        <f t="shared" si="4836"/>
        <v>135.96612740141558</v>
      </c>
      <c r="LO320" s="30">
        <f t="shared" si="4836"/>
        <v>147.58746208291203</v>
      </c>
      <c r="LP320" s="30">
        <f t="shared" si="4836"/>
        <v>181.65781092012131</v>
      </c>
      <c r="LQ320" s="30">
        <f t="shared" si="4836"/>
        <v>192.53690596562183</v>
      </c>
      <c r="LR320" s="30">
        <f t="shared" si="4836"/>
        <v>155.77199191102125</v>
      </c>
      <c r="LS320" s="30">
        <f t="shared" si="4836"/>
        <v>155.40141557128413</v>
      </c>
      <c r="LT320" s="69">
        <f t="shared" si="3971"/>
        <v>171.34203109201212</v>
      </c>
      <c r="LU320" s="40">
        <f t="shared" si="3972"/>
        <v>81.395348837209298</v>
      </c>
      <c r="LV320" s="40">
        <f t="shared" si="3973"/>
        <v>74.006066734074821</v>
      </c>
    </row>
    <row r="321" spans="1:334" x14ac:dyDescent="0.25">
      <c r="A321" s="21">
        <f t="shared" si="3974"/>
        <v>320</v>
      </c>
      <c r="B321" s="22" t="s">
        <v>183</v>
      </c>
      <c r="C321" s="43" t="s">
        <v>711</v>
      </c>
      <c r="D321" s="22" t="s">
        <v>293</v>
      </c>
      <c r="E321" s="45" t="s">
        <v>1000</v>
      </c>
      <c r="F321" s="43" t="s">
        <v>1235</v>
      </c>
      <c r="G321" s="49" t="s">
        <v>190</v>
      </c>
      <c r="H321" s="24" t="s">
        <v>293</v>
      </c>
      <c r="I321" s="21" t="s">
        <v>196</v>
      </c>
      <c r="J321" s="95">
        <v>41297</v>
      </c>
      <c r="K321" s="95"/>
      <c r="L321" s="21" t="s">
        <v>275</v>
      </c>
      <c r="M321" s="56">
        <v>117</v>
      </c>
      <c r="N321" s="56">
        <v>615</v>
      </c>
      <c r="O321" s="47">
        <v>0.17499999999999999</v>
      </c>
      <c r="P321" s="57">
        <v>1059957</v>
      </c>
      <c r="Q321" s="57">
        <v>1106389</v>
      </c>
      <c r="R321" s="57">
        <v>718045</v>
      </c>
      <c r="S321" s="57">
        <v>489721</v>
      </c>
      <c r="T321" s="56">
        <v>672867</v>
      </c>
      <c r="U321" s="56">
        <v>612651</v>
      </c>
      <c r="V321" s="56">
        <v>538305</v>
      </c>
      <c r="W321" s="56">
        <v>394305</v>
      </c>
      <c r="X321" s="56">
        <v>526231</v>
      </c>
      <c r="Y321" s="56">
        <v>505725</v>
      </c>
      <c r="Z321" s="56">
        <v>352065</v>
      </c>
      <c r="AA321" s="56">
        <v>568461</v>
      </c>
      <c r="AB321" s="56">
        <v>814877</v>
      </c>
      <c r="AC321" s="56">
        <v>1082480</v>
      </c>
      <c r="AD321" s="56">
        <v>788795</v>
      </c>
      <c r="AE321" s="56">
        <v>712050</v>
      </c>
      <c r="AF321" s="56">
        <v>718991</v>
      </c>
      <c r="AG321" s="56">
        <v>536907</v>
      </c>
      <c r="AH321" s="56">
        <v>667522</v>
      </c>
      <c r="AI321" s="56">
        <v>539153.56000000006</v>
      </c>
      <c r="AJ321" s="56">
        <v>676548.53188703943</v>
      </c>
      <c r="AK321" s="56">
        <v>621911</v>
      </c>
      <c r="AL321" s="56">
        <v>370742</v>
      </c>
      <c r="AM321" s="56">
        <v>464127.78</v>
      </c>
      <c r="AN321" s="56">
        <v>549294.37</v>
      </c>
      <c r="AO321" s="56">
        <v>900439.49878436513</v>
      </c>
      <c r="AP321" s="56">
        <v>521129.37</v>
      </c>
      <c r="AQ321" s="56">
        <v>653374</v>
      </c>
      <c r="AR321" s="56">
        <v>648947.95539033459</v>
      </c>
      <c r="AS321" s="56">
        <v>535193</v>
      </c>
      <c r="AT321" s="56">
        <v>513565.92</v>
      </c>
      <c r="AU321" s="25">
        <v>503733.10945057526</v>
      </c>
      <c r="AV321" s="25">
        <v>366515</v>
      </c>
      <c r="AW321" s="25">
        <v>510945</v>
      </c>
      <c r="AX321" s="25">
        <v>506204.294184</v>
      </c>
      <c r="AY321" s="25">
        <v>524952.60137599998</v>
      </c>
      <c r="AZ321" s="25">
        <v>690470.43</v>
      </c>
      <c r="BA321" s="25">
        <v>526955</v>
      </c>
      <c r="BB321" s="25">
        <v>510564</v>
      </c>
      <c r="BC321" s="25">
        <v>692831.96</v>
      </c>
      <c r="BD321" s="75">
        <v>578592.74</v>
      </c>
      <c r="BE321" s="75">
        <v>491290.54</v>
      </c>
      <c r="BF321" s="75">
        <v>594319.81000000006</v>
      </c>
      <c r="BG321" s="75">
        <v>420780</v>
      </c>
      <c r="BH321" s="75">
        <v>543065</v>
      </c>
      <c r="BI321" s="75">
        <v>109831</v>
      </c>
      <c r="BJ321" s="75">
        <v>0</v>
      </c>
      <c r="BK321" s="75">
        <v>0</v>
      </c>
      <c r="BL321" s="75">
        <v>0</v>
      </c>
      <c r="BM321" s="75">
        <v>0</v>
      </c>
      <c r="BN321" s="75">
        <v>0</v>
      </c>
      <c r="BO321" s="75">
        <v>0</v>
      </c>
      <c r="BP321" s="28">
        <f t="shared" si="3968"/>
        <v>0</v>
      </c>
      <c r="BQ321" s="29">
        <f t="shared" si="4802"/>
        <v>9059.461538461539</v>
      </c>
      <c r="BR321" s="29">
        <f t="shared" si="4803"/>
        <v>9456.3162393162402</v>
      </c>
      <c r="BS321" s="29">
        <f t="shared" si="4804"/>
        <v>6137.136752136752</v>
      </c>
      <c r="BT321" s="29">
        <f t="shared" si="4805"/>
        <v>4185.6495726495723</v>
      </c>
      <c r="BU321" s="29">
        <f t="shared" si="4806"/>
        <v>5751</v>
      </c>
      <c r="BV321" s="29">
        <f t="shared" si="4807"/>
        <v>5236.333333333333</v>
      </c>
      <c r="BW321" s="29">
        <f t="shared" si="4808"/>
        <v>4600.8974358974356</v>
      </c>
      <c r="BX321" s="29">
        <f t="shared" si="4809"/>
        <v>3370.1282051282051</v>
      </c>
      <c r="BY321" s="29">
        <f t="shared" si="4810"/>
        <v>4497.7008547008545</v>
      </c>
      <c r="BZ321" s="29">
        <f t="shared" si="4811"/>
        <v>4322.4358974358975</v>
      </c>
      <c r="CA321" s="29">
        <f t="shared" si="4812"/>
        <v>3009.102564102564</v>
      </c>
      <c r="CB321" s="29">
        <f t="shared" si="4813"/>
        <v>4858.6410256410254</v>
      </c>
      <c r="CC321" s="29">
        <f t="shared" si="4814"/>
        <v>6964.7606837606836</v>
      </c>
      <c r="CD321" s="29">
        <f t="shared" si="4815"/>
        <v>9251.9658119658125</v>
      </c>
      <c r="CE321" s="29">
        <f t="shared" si="4816"/>
        <v>6741.8376068376065</v>
      </c>
      <c r="CF321" s="29">
        <f t="shared" si="4817"/>
        <v>6085.8974358974356</v>
      </c>
      <c r="CG321" s="29">
        <f t="shared" si="4818"/>
        <v>6145.2222222222226</v>
      </c>
      <c r="CH321" s="29">
        <f t="shared" si="4819"/>
        <v>4588.9487179487178</v>
      </c>
      <c r="CI321" s="29">
        <f t="shared" si="4820"/>
        <v>5705.3162393162393</v>
      </c>
      <c r="CJ321" s="29">
        <f t="shared" si="4821"/>
        <v>4608.1500854700862</v>
      </c>
      <c r="CK321" s="29">
        <f t="shared" si="4822"/>
        <v>5782.4660845046101</v>
      </c>
      <c r="CL321" s="29">
        <f t="shared" si="4823"/>
        <v>5315.4786324786328</v>
      </c>
      <c r="CM321" s="29">
        <f t="shared" si="4824"/>
        <v>3168.735042735043</v>
      </c>
      <c r="CN321" s="29">
        <f t="shared" si="4825"/>
        <v>3966.9041025641027</v>
      </c>
      <c r="CO321" s="29">
        <f t="shared" si="4826"/>
        <v>4694.8236752136754</v>
      </c>
      <c r="CP321" s="29">
        <f t="shared" si="4827"/>
        <v>7696.0640921740605</v>
      </c>
      <c r="CQ321" s="29">
        <f t="shared" si="4828"/>
        <v>4454.0971794871793</v>
      </c>
      <c r="CR321" s="29">
        <f t="shared" si="4724"/>
        <v>5584.3931623931621</v>
      </c>
      <c r="CS321" s="29">
        <f t="shared" si="4723"/>
        <v>5546.5637212849115</v>
      </c>
      <c r="CT321" s="29">
        <f t="shared" si="4723"/>
        <v>4574.2991452991455</v>
      </c>
      <c r="CU321" s="29">
        <f t="shared" si="4723"/>
        <v>4389.4523076923078</v>
      </c>
      <c r="CV321" s="29">
        <f t="shared" si="4723"/>
        <v>4305.4111918852586</v>
      </c>
      <c r="CW321" s="29">
        <f t="shared" si="4723"/>
        <v>3132.6068376068374</v>
      </c>
      <c r="CX321" s="29">
        <f t="shared" si="4484"/>
        <v>4367.0512820512822</v>
      </c>
      <c r="CY321" s="29">
        <f t="shared" si="4484"/>
        <v>4326.5324289230766</v>
      </c>
      <c r="CZ321" s="29">
        <f t="shared" si="4484"/>
        <v>4486.7743707350428</v>
      </c>
      <c r="DA321" s="29">
        <f t="shared" si="4484"/>
        <v>5901.4566666666669</v>
      </c>
      <c r="DB321" s="29">
        <f t="shared" si="4484"/>
        <v>4503.8888888888887</v>
      </c>
      <c r="DC321" s="29">
        <f t="shared" si="4484"/>
        <v>4363.7948717948721</v>
      </c>
      <c r="DD321" s="29">
        <f t="shared" si="4484"/>
        <v>5921.6406837606837</v>
      </c>
      <c r="DE321" s="29">
        <f t="shared" si="4829"/>
        <v>4945.237094017094</v>
      </c>
      <c r="DF321" s="29">
        <f t="shared" si="4830"/>
        <v>4199.0644444444442</v>
      </c>
      <c r="DG321" s="29">
        <f t="shared" si="4831"/>
        <v>5079.6564957264964</v>
      </c>
      <c r="DH321" s="29">
        <f t="shared" si="4832"/>
        <v>3596.4102564102564</v>
      </c>
      <c r="DI321" s="29">
        <f t="shared" si="4833"/>
        <v>4641.5811965811963</v>
      </c>
      <c r="DJ321" s="29">
        <f t="shared" si="4834"/>
        <v>938.72649572649573</v>
      </c>
      <c r="DK321" s="29">
        <f t="shared" si="4834"/>
        <v>0</v>
      </c>
      <c r="DL321" s="29">
        <f t="shared" si="4834"/>
        <v>0</v>
      </c>
      <c r="DM321" s="29">
        <f t="shared" si="4834"/>
        <v>0</v>
      </c>
      <c r="DN321" s="29">
        <f t="shared" si="4834"/>
        <v>0</v>
      </c>
      <c r="DO321" s="29">
        <f t="shared" si="4834"/>
        <v>0</v>
      </c>
      <c r="DP321" s="29">
        <f t="shared" si="4834"/>
        <v>0</v>
      </c>
      <c r="DQ321" s="105">
        <f t="shared" si="4835"/>
        <v>0</v>
      </c>
      <c r="DR321" s="56">
        <v>85000</v>
      </c>
      <c r="DS321" s="56">
        <v>85000</v>
      </c>
      <c r="DT321" s="56">
        <v>85000</v>
      </c>
      <c r="DU321" s="56">
        <v>85000</v>
      </c>
      <c r="DV321" s="56">
        <v>85000</v>
      </c>
      <c r="DW321" s="56">
        <v>85000</v>
      </c>
      <c r="DX321" s="56">
        <v>85000</v>
      </c>
      <c r="DY321" s="56">
        <v>85000</v>
      </c>
      <c r="DZ321" s="56">
        <v>85000</v>
      </c>
      <c r="EA321" s="56">
        <v>87667</v>
      </c>
      <c r="EB321" s="56">
        <v>95000</v>
      </c>
      <c r="EC321" s="56">
        <v>95000</v>
      </c>
      <c r="ED321" s="56">
        <v>95000</v>
      </c>
      <c r="EE321" s="56">
        <v>95000</v>
      </c>
      <c r="EF321" s="56">
        <v>95000</v>
      </c>
      <c r="EG321" s="56">
        <v>95000</v>
      </c>
      <c r="EH321" s="56">
        <v>95000</v>
      </c>
      <c r="EI321" s="56">
        <v>95000</v>
      </c>
      <c r="EJ321" s="56">
        <v>95000</v>
      </c>
      <c r="EK321" s="56">
        <v>95000</v>
      </c>
      <c r="EL321" s="56">
        <v>95000</v>
      </c>
      <c r="EM321" s="56">
        <v>97667</v>
      </c>
      <c r="EN321" s="56">
        <v>105000</v>
      </c>
      <c r="EO321" s="56">
        <v>105000</v>
      </c>
      <c r="EP321" s="56">
        <v>105000</v>
      </c>
      <c r="EQ321" s="56">
        <v>105000</v>
      </c>
      <c r="ER321" s="56">
        <v>105000</v>
      </c>
      <c r="ES321" s="25">
        <v>105000</v>
      </c>
      <c r="ET321" s="64">
        <v>105000</v>
      </c>
      <c r="EU321" s="64">
        <v>105000</v>
      </c>
      <c r="EV321" s="64">
        <v>105000</v>
      </c>
      <c r="EW321" s="64">
        <v>105000</v>
      </c>
      <c r="EX321" s="64">
        <v>105000</v>
      </c>
      <c r="EY321" s="64">
        <v>105000</v>
      </c>
      <c r="EZ321" s="64">
        <v>105000</v>
      </c>
      <c r="FA321" s="64">
        <v>105000</v>
      </c>
      <c r="FB321" s="64">
        <v>105000</v>
      </c>
      <c r="FC321" s="64">
        <v>105000</v>
      </c>
      <c r="FD321" s="64">
        <v>105000</v>
      </c>
      <c r="FE321" s="64">
        <v>105000</v>
      </c>
      <c r="FF321" s="64">
        <v>105000</v>
      </c>
      <c r="FG321" s="64">
        <v>105000</v>
      </c>
      <c r="FH321" s="64">
        <v>105000</v>
      </c>
      <c r="FI321" s="64">
        <v>105000</v>
      </c>
      <c r="FJ321" s="64">
        <v>105000</v>
      </c>
      <c r="FK321" s="64">
        <v>105000</v>
      </c>
      <c r="FL321" s="64">
        <v>0</v>
      </c>
      <c r="FM321" s="64">
        <v>0</v>
      </c>
      <c r="FN321" s="25">
        <v>0</v>
      </c>
      <c r="FO321" s="25">
        <v>0</v>
      </c>
      <c r="FP321" s="25">
        <v>0</v>
      </c>
      <c r="FQ321" s="75">
        <v>0</v>
      </c>
      <c r="FR321" s="28">
        <f t="shared" si="3969"/>
        <v>0</v>
      </c>
      <c r="FS321" s="56">
        <v>126991</v>
      </c>
      <c r="FT321" s="56">
        <v>136277.80000000002</v>
      </c>
      <c r="FU321" s="56">
        <v>58609</v>
      </c>
      <c r="FV321" s="56">
        <v>0</v>
      </c>
      <c r="FW321" s="56">
        <v>49573</v>
      </c>
      <c r="FX321" s="56">
        <v>27452</v>
      </c>
      <c r="FY321" s="56">
        <v>24076</v>
      </c>
      <c r="FZ321" s="56">
        <v>0</v>
      </c>
      <c r="GA321" s="56">
        <v>20246</v>
      </c>
      <c r="GB321" s="56">
        <v>13606</v>
      </c>
      <c r="GC321" s="56">
        <v>0</v>
      </c>
      <c r="GD321" s="56">
        <v>19611</v>
      </c>
      <c r="GE321" s="56">
        <v>67975.400000000023</v>
      </c>
      <c r="GF321" s="56">
        <v>121496</v>
      </c>
      <c r="GG321" s="56">
        <v>62759</v>
      </c>
      <c r="GH321" s="56">
        <v>47410</v>
      </c>
      <c r="GI321" s="51">
        <v>48798.200000000012</v>
      </c>
      <c r="GJ321" s="56">
        <v>17686</v>
      </c>
      <c r="GK321" s="56">
        <v>48458.800000000017</v>
      </c>
      <c r="GL321" s="56">
        <v>12831</v>
      </c>
      <c r="GM321" s="56">
        <v>40307.330000000016</v>
      </c>
      <c r="GN321" s="51">
        <v>26715.200000000012</v>
      </c>
      <c r="GO321" s="51">
        <v>0</v>
      </c>
      <c r="GP321" s="51">
        <v>0</v>
      </c>
      <c r="GQ321" s="51">
        <v>4859</v>
      </c>
      <c r="GR321" s="51">
        <v>75088</v>
      </c>
      <c r="GS321" s="25">
        <v>0</v>
      </c>
      <c r="GT321" s="25">
        <v>25675</v>
      </c>
      <c r="GU321" s="25">
        <v>24790</v>
      </c>
      <c r="GV321" s="25">
        <v>2039</v>
      </c>
      <c r="GW321" s="25">
        <v>0</v>
      </c>
      <c r="GX321" s="25">
        <v>0</v>
      </c>
      <c r="GY321" s="25">
        <v>0</v>
      </c>
      <c r="GZ321" s="25">
        <v>0</v>
      </c>
      <c r="HA321" s="25">
        <v>0</v>
      </c>
      <c r="HB321" s="25">
        <v>0</v>
      </c>
      <c r="HC321" s="25">
        <v>33094</v>
      </c>
      <c r="HD321" s="25">
        <v>391</v>
      </c>
      <c r="HE321" s="75">
        <v>0</v>
      </c>
      <c r="HF321" s="75">
        <v>33566</v>
      </c>
      <c r="HG321" s="75">
        <v>34146</v>
      </c>
      <c r="HH321" s="75">
        <v>0</v>
      </c>
      <c r="HI321" s="75">
        <v>13866</v>
      </c>
      <c r="HJ321" s="75">
        <v>0</v>
      </c>
      <c r="HK321" s="75">
        <v>0</v>
      </c>
      <c r="HL321" s="75">
        <v>0</v>
      </c>
      <c r="HM321" s="75">
        <v>0</v>
      </c>
      <c r="HN321" s="75">
        <v>0</v>
      </c>
      <c r="HO321" s="75">
        <v>0</v>
      </c>
      <c r="HP321" s="75">
        <v>0</v>
      </c>
      <c r="HQ321" s="75">
        <v>0</v>
      </c>
      <c r="HR321" s="75">
        <v>0</v>
      </c>
      <c r="HS321" s="51">
        <f t="shared" ref="HS321:HS328" si="5294">+DR321+FS321</f>
        <v>211991</v>
      </c>
      <c r="HT321" s="51">
        <f t="shared" ref="HT321:HT328" si="5295">+DS321+FT321</f>
        <v>221277.80000000002</v>
      </c>
      <c r="HU321" s="51">
        <f t="shared" ref="HU321:HU328" si="5296">+DT321+FU321</f>
        <v>143609</v>
      </c>
      <c r="HV321" s="51">
        <f t="shared" ref="HV321:HV328" si="5297">+DU321+FV321</f>
        <v>85000</v>
      </c>
      <c r="HW321" s="51">
        <f t="shared" ref="HW321:HW328" si="5298">+DV321+FW321</f>
        <v>134573</v>
      </c>
      <c r="HX321" s="51">
        <f t="shared" ref="HX321:HX328" si="5299">+DW321+FX321</f>
        <v>112452</v>
      </c>
      <c r="HY321" s="51">
        <f t="shared" ref="HY321:HY328" si="5300">+DX321+FY321</f>
        <v>109076</v>
      </c>
      <c r="HZ321" s="51">
        <f t="shared" ref="HZ321:HZ328" si="5301">+DY321+FZ321</f>
        <v>85000</v>
      </c>
      <c r="IA321" s="51">
        <f t="shared" ref="IA321:IA328" si="5302">+DZ321+GA321</f>
        <v>105246</v>
      </c>
      <c r="IB321" s="51">
        <f t="shared" ref="IB321:IB328" si="5303">+EA321+GB321</f>
        <v>101273</v>
      </c>
      <c r="IC321" s="51">
        <f t="shared" ref="IC321:IC328" si="5304">+EB321+GC321</f>
        <v>95000</v>
      </c>
      <c r="ID321" s="51">
        <f t="shared" ref="ID321:ID328" si="5305">+EC321+GD321</f>
        <v>114611</v>
      </c>
      <c r="IE321" s="51">
        <f t="shared" ref="IE321:IE328" si="5306">+ED321+GE321</f>
        <v>162975.40000000002</v>
      </c>
      <c r="IF321" s="51">
        <f t="shared" ref="IF321:IF328" si="5307">+EE321+GF321</f>
        <v>216496</v>
      </c>
      <c r="IG321" s="51">
        <f t="shared" ref="IG321:IG328" si="5308">+EF321+GG321</f>
        <v>157759</v>
      </c>
      <c r="IH321" s="51">
        <f t="shared" ref="IH321:IH328" si="5309">+EG321+GH321</f>
        <v>142410</v>
      </c>
      <c r="II321" s="51">
        <f t="shared" ref="II321:II328" si="5310">+EH321+GI321</f>
        <v>143798.20000000001</v>
      </c>
      <c r="IJ321" s="51">
        <f t="shared" ref="IJ321:IJ328" si="5311">+EI321+GJ321</f>
        <v>112686</v>
      </c>
      <c r="IK321" s="51">
        <f t="shared" ref="IK321:IK328" si="5312">+EJ321+GK321</f>
        <v>143458.80000000002</v>
      </c>
      <c r="IL321" s="51">
        <f t="shared" ref="IL321:IL328" si="5313">+EK321+GL321</f>
        <v>107831</v>
      </c>
      <c r="IM321" s="51">
        <f t="shared" ref="IM321:IM328" si="5314">+EL321+GM321</f>
        <v>135307.33000000002</v>
      </c>
      <c r="IN321" s="51">
        <f t="shared" ref="IN321:IN328" si="5315">+EM321+GN321</f>
        <v>124382.20000000001</v>
      </c>
      <c r="IO321" s="51">
        <f t="shared" ref="IO321:IO328" si="5316">+EN321+GO321</f>
        <v>105000</v>
      </c>
      <c r="IP321" s="51">
        <f t="shared" ref="IP321:IP328" si="5317">+EO321+GP321</f>
        <v>105000</v>
      </c>
      <c r="IQ321" s="51">
        <f t="shared" si="4450"/>
        <v>109859</v>
      </c>
      <c r="IR321" s="51">
        <f t="shared" si="4451"/>
        <v>180088</v>
      </c>
      <c r="IS321" s="51">
        <f t="shared" si="5126"/>
        <v>105000</v>
      </c>
      <c r="IT321" s="51">
        <f t="shared" si="5127"/>
        <v>130675</v>
      </c>
      <c r="IU321" s="51">
        <f t="shared" si="4960"/>
        <v>129790</v>
      </c>
      <c r="IV321" s="51">
        <f t="shared" si="4961"/>
        <v>107039</v>
      </c>
      <c r="IW321" s="51">
        <f t="shared" si="4958"/>
        <v>105000</v>
      </c>
      <c r="IX321" s="25">
        <f t="shared" si="4886"/>
        <v>105000</v>
      </c>
      <c r="IY321" s="25">
        <f t="shared" si="4315"/>
        <v>105000</v>
      </c>
      <c r="IZ321" s="25">
        <f t="shared" si="4316"/>
        <v>105000</v>
      </c>
      <c r="JA321" s="25">
        <f t="shared" si="4959"/>
        <v>105000</v>
      </c>
      <c r="JB321" s="25">
        <f t="shared" si="4410"/>
        <v>105000</v>
      </c>
      <c r="JC321" s="25">
        <f t="shared" si="4411"/>
        <v>138094</v>
      </c>
      <c r="JD321" s="25">
        <f t="shared" si="4243"/>
        <v>105391</v>
      </c>
      <c r="JE321" s="25">
        <f t="shared" si="4244"/>
        <v>105000</v>
      </c>
      <c r="JF321" s="25">
        <f t="shared" ref="JF321:JF328" si="5318">+FE321+HF321</f>
        <v>138566</v>
      </c>
      <c r="JG321" s="25">
        <f t="shared" ref="JG321:JG328" si="5319">+FF321+HG321</f>
        <v>139146</v>
      </c>
      <c r="JH321" s="25">
        <f t="shared" si="5289"/>
        <v>105000</v>
      </c>
      <c r="JI321" s="25">
        <f t="shared" si="5290"/>
        <v>118866</v>
      </c>
      <c r="JJ321" s="25">
        <f t="shared" si="4485"/>
        <v>105000</v>
      </c>
      <c r="JK321" s="25">
        <f t="shared" si="4486"/>
        <v>105000</v>
      </c>
      <c r="JL321" s="25">
        <f t="shared" si="4608"/>
        <v>105000</v>
      </c>
      <c r="JM321" s="25">
        <f t="shared" si="4609"/>
        <v>0</v>
      </c>
      <c r="JN321" s="25">
        <f t="shared" si="4445"/>
        <v>0</v>
      </c>
      <c r="JO321" s="25">
        <f t="shared" si="4446"/>
        <v>0</v>
      </c>
      <c r="JP321" s="25">
        <f t="shared" si="5123"/>
        <v>0</v>
      </c>
      <c r="JQ321" s="25">
        <f t="shared" si="5124"/>
        <v>0</v>
      </c>
      <c r="JR321" s="25">
        <f t="shared" si="5125"/>
        <v>0</v>
      </c>
      <c r="JS321" s="28">
        <f t="shared" si="3970"/>
        <v>0</v>
      </c>
      <c r="JT321" s="48">
        <f t="shared" si="4689"/>
        <v>344.70081300813007</v>
      </c>
      <c r="JU321" s="48">
        <f t="shared" si="4690"/>
        <v>359.80130081300814</v>
      </c>
      <c r="JV321" s="48">
        <f t="shared" si="4691"/>
        <v>233.51056910569105</v>
      </c>
      <c r="JW321" s="48">
        <f t="shared" si="4692"/>
        <v>138.21138211382114</v>
      </c>
      <c r="JX321" s="48">
        <f t="shared" si="4693"/>
        <v>218.81788617886178</v>
      </c>
      <c r="JY321" s="48">
        <f t="shared" si="4694"/>
        <v>182.84878048780487</v>
      </c>
      <c r="JZ321" s="48">
        <f t="shared" si="4695"/>
        <v>177.35934959349592</v>
      </c>
      <c r="KA321" s="48">
        <f t="shared" si="4696"/>
        <v>138.21138211382114</v>
      </c>
      <c r="KB321" s="48">
        <f t="shared" si="4697"/>
        <v>171.13170731707316</v>
      </c>
      <c r="KC321" s="48">
        <f t="shared" si="4698"/>
        <v>164.67154471544714</v>
      </c>
      <c r="KD321" s="48">
        <f t="shared" si="4699"/>
        <v>154.47154471544715</v>
      </c>
      <c r="KE321" s="48">
        <f t="shared" si="4700"/>
        <v>186.35934959349592</v>
      </c>
      <c r="KF321" s="48">
        <f t="shared" si="4701"/>
        <v>265.00065040650412</v>
      </c>
      <c r="KG321" s="48">
        <f t="shared" si="4702"/>
        <v>352.02601626016258</v>
      </c>
      <c r="KH321" s="48">
        <f t="shared" si="4703"/>
        <v>256.51869918699185</v>
      </c>
      <c r="KI321" s="48">
        <f t="shared" si="4704"/>
        <v>231.5609756097561</v>
      </c>
      <c r="KJ321" s="48">
        <f t="shared" si="4705"/>
        <v>233.81821138211384</v>
      </c>
      <c r="KK321" s="48">
        <f t="shared" si="4706"/>
        <v>183.22926829268292</v>
      </c>
      <c r="KL321" s="48">
        <f t="shared" si="4707"/>
        <v>233.26634146341468</v>
      </c>
      <c r="KM321" s="48">
        <f t="shared" si="4708"/>
        <v>175.3349593495935</v>
      </c>
      <c r="KN321" s="30">
        <f t="shared" si="4709"/>
        <v>220.01191869918702</v>
      </c>
      <c r="KO321" s="30">
        <f t="shared" si="4710"/>
        <v>202.24747967479678</v>
      </c>
      <c r="KP321" s="30">
        <f t="shared" si="4711"/>
        <v>170.73170731707316</v>
      </c>
      <c r="KQ321" s="30">
        <f t="shared" si="4712"/>
        <v>170.73170731707316</v>
      </c>
      <c r="KR321" s="30">
        <f t="shared" si="4713"/>
        <v>178.63252032520325</v>
      </c>
      <c r="KS321" s="30">
        <f t="shared" si="4714"/>
        <v>292.82601626016259</v>
      </c>
      <c r="KT321" s="30">
        <f t="shared" si="4715"/>
        <v>170.73170731707316</v>
      </c>
      <c r="KU321" s="30">
        <f t="shared" si="4716"/>
        <v>212.47967479674796</v>
      </c>
      <c r="KV321" s="30">
        <f t="shared" si="4717"/>
        <v>211.04065040650406</v>
      </c>
      <c r="KW321" s="30">
        <f t="shared" si="4718"/>
        <v>174.04715447154473</v>
      </c>
      <c r="KX321" s="30">
        <f t="shared" si="4719"/>
        <v>170.73170731707316</v>
      </c>
      <c r="KY321" s="30">
        <f t="shared" si="4720"/>
        <v>170.73170731707316</v>
      </c>
      <c r="KZ321" s="30">
        <f t="shared" si="4721"/>
        <v>170.73170731707316</v>
      </c>
      <c r="LA321" s="30">
        <f t="shared" si="4722"/>
        <v>170.73170731707316</v>
      </c>
      <c r="LB321" s="30">
        <f t="shared" si="4722"/>
        <v>170.73170731707316</v>
      </c>
      <c r="LC321" s="30">
        <f t="shared" si="4722"/>
        <v>170.73170731707316</v>
      </c>
      <c r="LD321" s="30">
        <f t="shared" si="4722"/>
        <v>224.5430894308943</v>
      </c>
      <c r="LE321" s="30">
        <f t="shared" si="4722"/>
        <v>171.36747967479675</v>
      </c>
      <c r="LF321" s="30">
        <f t="shared" si="4722"/>
        <v>170.73170731707316</v>
      </c>
      <c r="LG321" s="30">
        <f t="shared" si="4722"/>
        <v>225.31056910569106</v>
      </c>
      <c r="LH321" s="30">
        <f t="shared" si="4722"/>
        <v>226.25365853658536</v>
      </c>
      <c r="LI321" s="30">
        <f t="shared" si="4722"/>
        <v>170.73170731707316</v>
      </c>
      <c r="LJ321" s="30">
        <f t="shared" si="4722"/>
        <v>193.27804878048781</v>
      </c>
      <c r="LK321" s="30">
        <f t="shared" si="4836"/>
        <v>170.73170731707316</v>
      </c>
      <c r="LL321" s="30">
        <f t="shared" si="4836"/>
        <v>170.73170731707316</v>
      </c>
      <c r="LM321" s="30">
        <f t="shared" si="4836"/>
        <v>170.73170731707316</v>
      </c>
      <c r="LN321" s="30">
        <f t="shared" si="4836"/>
        <v>0</v>
      </c>
      <c r="LO321" s="30">
        <f t="shared" si="4836"/>
        <v>0</v>
      </c>
      <c r="LP321" s="30">
        <f t="shared" si="4836"/>
        <v>0</v>
      </c>
      <c r="LQ321" s="30">
        <f t="shared" si="4836"/>
        <v>0</v>
      </c>
      <c r="LR321" s="30">
        <f t="shared" si="4836"/>
        <v>0</v>
      </c>
      <c r="LS321" s="30">
        <f t="shared" si="4836"/>
        <v>0</v>
      </c>
      <c r="LT321" s="69">
        <f t="shared" si="3971"/>
        <v>0</v>
      </c>
      <c r="LU321" s="40">
        <f t="shared" si="3972"/>
        <v>0</v>
      </c>
      <c r="LV321" s="40">
        <f t="shared" si="3973"/>
        <v>0</v>
      </c>
    </row>
    <row r="322" spans="1:334" x14ac:dyDescent="0.25">
      <c r="A322" s="21">
        <f t="shared" si="3974"/>
        <v>321</v>
      </c>
      <c r="B322" s="22" t="s">
        <v>183</v>
      </c>
      <c r="C322" s="43" t="s">
        <v>711</v>
      </c>
      <c r="D322" s="22" t="s">
        <v>293</v>
      </c>
      <c r="E322" s="45" t="s">
        <v>1441</v>
      </c>
      <c r="F322" s="43" t="s">
        <v>1460</v>
      </c>
      <c r="G322" s="45" t="s">
        <v>1406</v>
      </c>
      <c r="H322" s="24" t="s">
        <v>293</v>
      </c>
      <c r="I322" s="21" t="s">
        <v>196</v>
      </c>
      <c r="J322" s="95">
        <v>42763</v>
      </c>
      <c r="K322" s="95">
        <v>44535</v>
      </c>
      <c r="L322" s="21" t="s">
        <v>275</v>
      </c>
      <c r="M322" s="56">
        <v>117</v>
      </c>
      <c r="N322" s="56">
        <v>615</v>
      </c>
      <c r="O322" s="47">
        <v>0.17499999999999999</v>
      </c>
      <c r="P322" s="57"/>
      <c r="Q322" s="57"/>
      <c r="R322" s="57"/>
      <c r="S322" s="57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25"/>
      <c r="AV322" s="25"/>
      <c r="AW322" s="25"/>
      <c r="AX322" s="25"/>
      <c r="AY322" s="25"/>
      <c r="AZ322" s="25"/>
      <c r="BA322" s="25"/>
      <c r="BB322" s="25"/>
      <c r="BC322" s="25"/>
      <c r="BD322" s="75"/>
      <c r="BE322" s="75"/>
      <c r="BF322" s="75"/>
      <c r="BG322" s="75"/>
      <c r="BH322" s="75"/>
      <c r="BI322" s="75">
        <v>110309</v>
      </c>
      <c r="BJ322" s="75">
        <v>634650</v>
      </c>
      <c r="BK322" s="75">
        <v>723994</v>
      </c>
      <c r="BL322" s="75">
        <v>890317</v>
      </c>
      <c r="BM322" s="75">
        <v>1069649</v>
      </c>
      <c r="BN322" s="75">
        <v>774284</v>
      </c>
      <c r="BO322" s="75">
        <v>907288</v>
      </c>
      <c r="BP322" s="28">
        <f t="shared" si="3968"/>
        <v>910384.5</v>
      </c>
      <c r="BQ322" s="29">
        <f t="shared" si="4802"/>
        <v>0</v>
      </c>
      <c r="BR322" s="29">
        <f t="shared" si="4803"/>
        <v>0</v>
      </c>
      <c r="BS322" s="29">
        <f t="shared" si="4804"/>
        <v>0</v>
      </c>
      <c r="BT322" s="29">
        <f t="shared" si="4805"/>
        <v>0</v>
      </c>
      <c r="BU322" s="29">
        <f t="shared" si="4806"/>
        <v>0</v>
      </c>
      <c r="BV322" s="29">
        <f t="shared" si="4807"/>
        <v>0</v>
      </c>
      <c r="BW322" s="29">
        <f t="shared" si="4808"/>
        <v>0</v>
      </c>
      <c r="BX322" s="29">
        <f t="shared" si="4809"/>
        <v>0</v>
      </c>
      <c r="BY322" s="29">
        <f t="shared" si="4810"/>
        <v>0</v>
      </c>
      <c r="BZ322" s="29">
        <f t="shared" si="4811"/>
        <v>0</v>
      </c>
      <c r="CA322" s="29">
        <f t="shared" si="4812"/>
        <v>0</v>
      </c>
      <c r="CB322" s="29">
        <f t="shared" si="4813"/>
        <v>0</v>
      </c>
      <c r="CC322" s="29">
        <f t="shared" si="4814"/>
        <v>0</v>
      </c>
      <c r="CD322" s="29">
        <f t="shared" si="4815"/>
        <v>0</v>
      </c>
      <c r="CE322" s="29">
        <f t="shared" si="4816"/>
        <v>0</v>
      </c>
      <c r="CF322" s="29">
        <f t="shared" si="4817"/>
        <v>0</v>
      </c>
      <c r="CG322" s="29">
        <f t="shared" si="4818"/>
        <v>0</v>
      </c>
      <c r="CH322" s="29">
        <f t="shared" si="4819"/>
        <v>0</v>
      </c>
      <c r="CI322" s="29">
        <f t="shared" si="4820"/>
        <v>0</v>
      </c>
      <c r="CJ322" s="29">
        <f t="shared" si="4821"/>
        <v>0</v>
      </c>
      <c r="CK322" s="29">
        <f t="shared" si="4822"/>
        <v>0</v>
      </c>
      <c r="CL322" s="29">
        <f t="shared" si="4823"/>
        <v>0</v>
      </c>
      <c r="CM322" s="29">
        <f t="shared" si="4824"/>
        <v>0</v>
      </c>
      <c r="CN322" s="29">
        <f t="shared" si="4825"/>
        <v>0</v>
      </c>
      <c r="CO322" s="29">
        <f t="shared" si="4826"/>
        <v>0</v>
      </c>
      <c r="CP322" s="29">
        <f t="shared" si="4827"/>
        <v>0</v>
      </c>
      <c r="CQ322" s="29">
        <f t="shared" si="4828"/>
        <v>0</v>
      </c>
      <c r="CR322" s="29">
        <f t="shared" si="4724"/>
        <v>0</v>
      </c>
      <c r="CS322" s="29">
        <f t="shared" si="4723"/>
        <v>0</v>
      </c>
      <c r="CT322" s="29">
        <f t="shared" si="4723"/>
        <v>0</v>
      </c>
      <c r="CU322" s="29">
        <f t="shared" si="4723"/>
        <v>0</v>
      </c>
      <c r="CV322" s="29">
        <f t="shared" si="4723"/>
        <v>0</v>
      </c>
      <c r="CW322" s="29">
        <f t="shared" si="4723"/>
        <v>0</v>
      </c>
      <c r="CX322" s="29">
        <f t="shared" si="4484"/>
        <v>0</v>
      </c>
      <c r="CY322" s="29">
        <f t="shared" si="4484"/>
        <v>0</v>
      </c>
      <c r="CZ322" s="29">
        <f t="shared" si="4484"/>
        <v>0</v>
      </c>
      <c r="DA322" s="29">
        <f t="shared" si="4484"/>
        <v>0</v>
      </c>
      <c r="DB322" s="29">
        <f t="shared" si="4484"/>
        <v>0</v>
      </c>
      <c r="DC322" s="29">
        <f t="shared" si="4484"/>
        <v>0</v>
      </c>
      <c r="DD322" s="29">
        <f t="shared" si="4484"/>
        <v>0</v>
      </c>
      <c r="DE322" s="29">
        <f t="shared" si="4829"/>
        <v>0</v>
      </c>
      <c r="DF322" s="29">
        <f t="shared" si="4830"/>
        <v>0</v>
      </c>
      <c r="DG322" s="29">
        <f t="shared" si="4831"/>
        <v>0</v>
      </c>
      <c r="DH322" s="29">
        <f t="shared" si="4832"/>
        <v>0</v>
      </c>
      <c r="DI322" s="29">
        <f t="shared" si="4833"/>
        <v>0</v>
      </c>
      <c r="DJ322" s="29">
        <f t="shared" si="4834"/>
        <v>942.81196581196582</v>
      </c>
      <c r="DK322" s="29">
        <f t="shared" si="4834"/>
        <v>5424.3589743589746</v>
      </c>
      <c r="DL322" s="29">
        <f t="shared" si="4834"/>
        <v>6187.9829059829062</v>
      </c>
      <c r="DM322" s="29">
        <f t="shared" si="4834"/>
        <v>7609.5470085470088</v>
      </c>
      <c r="DN322" s="29">
        <f t="shared" si="4834"/>
        <v>9142.2991452991446</v>
      </c>
      <c r="DO322" s="29">
        <f t="shared" si="4834"/>
        <v>6617.8119658119658</v>
      </c>
      <c r="DP322" s="29">
        <f t="shared" si="4834"/>
        <v>7754.598290598291</v>
      </c>
      <c r="DQ322" s="105">
        <f t="shared" si="4835"/>
        <v>7781.0641025641025</v>
      </c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25"/>
      <c r="ET322" s="64"/>
      <c r="EU322" s="64"/>
      <c r="EV322" s="64"/>
      <c r="EW322" s="64"/>
      <c r="EX322" s="64"/>
      <c r="EY322" s="64"/>
      <c r="EZ322" s="64"/>
      <c r="FA322" s="64"/>
      <c r="FB322" s="64"/>
      <c r="FC322" s="64"/>
      <c r="FD322" s="64"/>
      <c r="FE322" s="64"/>
      <c r="FF322" s="64"/>
      <c r="FG322" s="64"/>
      <c r="FH322" s="64"/>
      <c r="FI322" s="64"/>
      <c r="FJ322" s="64"/>
      <c r="FK322" s="64">
        <v>120000</v>
      </c>
      <c r="FL322" s="64">
        <v>120000</v>
      </c>
      <c r="FM322" s="64">
        <v>120000</v>
      </c>
      <c r="FN322" s="64">
        <v>120000</v>
      </c>
      <c r="FO322" s="64">
        <v>120000</v>
      </c>
      <c r="FP322" s="64">
        <v>120000</v>
      </c>
      <c r="FQ322" s="75">
        <v>120000</v>
      </c>
      <c r="FR322" s="28">
        <f t="shared" si="3969"/>
        <v>120000</v>
      </c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1"/>
      <c r="GJ322" s="56"/>
      <c r="GK322" s="56"/>
      <c r="GL322" s="56"/>
      <c r="GM322" s="56"/>
      <c r="GN322" s="51"/>
      <c r="GO322" s="51"/>
      <c r="GP322" s="51"/>
      <c r="GQ322" s="51"/>
      <c r="GR322" s="51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75">
        <v>0</v>
      </c>
      <c r="HD322" s="75">
        <v>0</v>
      </c>
      <c r="HE322" s="75">
        <v>0</v>
      </c>
      <c r="HF322" s="75">
        <v>0</v>
      </c>
      <c r="HG322" s="75">
        <v>0</v>
      </c>
      <c r="HH322" s="75">
        <v>0</v>
      </c>
      <c r="HI322" s="75">
        <v>0</v>
      </c>
      <c r="HJ322" s="75">
        <v>0</v>
      </c>
      <c r="HK322" s="75">
        <v>0</v>
      </c>
      <c r="HL322" s="75">
        <v>7304</v>
      </c>
      <c r="HM322" s="75">
        <v>0</v>
      </c>
      <c r="HN322" s="75">
        <v>6699</v>
      </c>
      <c r="HO322" s="75">
        <v>35805.474999999977</v>
      </c>
      <c r="HP322" s="75">
        <v>67189</v>
      </c>
      <c r="HQ322" s="75">
        <v>15500</v>
      </c>
      <c r="HR322" s="75">
        <v>27069</v>
      </c>
      <c r="HS322" s="51">
        <f t="shared" ref="HS322" si="5320">+DR322+FS322</f>
        <v>0</v>
      </c>
      <c r="HT322" s="51">
        <f t="shared" ref="HT322" si="5321">+DS322+FT322</f>
        <v>0</v>
      </c>
      <c r="HU322" s="51">
        <f t="shared" ref="HU322" si="5322">+DT322+FU322</f>
        <v>0</v>
      </c>
      <c r="HV322" s="51">
        <f t="shared" ref="HV322" si="5323">+DU322+FV322</f>
        <v>0</v>
      </c>
      <c r="HW322" s="51">
        <f t="shared" ref="HW322" si="5324">+DV322+FW322</f>
        <v>0</v>
      </c>
      <c r="HX322" s="51">
        <f t="shared" ref="HX322" si="5325">+DW322+FX322</f>
        <v>0</v>
      </c>
      <c r="HY322" s="51">
        <f t="shared" ref="HY322" si="5326">+DX322+FY322</f>
        <v>0</v>
      </c>
      <c r="HZ322" s="51">
        <f t="shared" ref="HZ322" si="5327">+DY322+FZ322</f>
        <v>0</v>
      </c>
      <c r="IA322" s="51">
        <f t="shared" ref="IA322" si="5328">+DZ322+GA322</f>
        <v>0</v>
      </c>
      <c r="IB322" s="51">
        <f t="shared" ref="IB322" si="5329">+EA322+GB322</f>
        <v>0</v>
      </c>
      <c r="IC322" s="51">
        <f t="shared" ref="IC322" si="5330">+EB322+GC322</f>
        <v>0</v>
      </c>
      <c r="ID322" s="51">
        <f t="shared" ref="ID322" si="5331">+EC322+GD322</f>
        <v>0</v>
      </c>
      <c r="IE322" s="51">
        <f t="shared" ref="IE322" si="5332">+ED322+GE322</f>
        <v>0</v>
      </c>
      <c r="IF322" s="51">
        <f t="shared" ref="IF322" si="5333">+EE322+GF322</f>
        <v>0</v>
      </c>
      <c r="IG322" s="51">
        <f t="shared" ref="IG322" si="5334">+EF322+GG322</f>
        <v>0</v>
      </c>
      <c r="IH322" s="51">
        <f t="shared" ref="IH322" si="5335">+EG322+GH322</f>
        <v>0</v>
      </c>
      <c r="II322" s="51">
        <f t="shared" ref="II322" si="5336">+EH322+GI322</f>
        <v>0</v>
      </c>
      <c r="IJ322" s="51">
        <f t="shared" ref="IJ322" si="5337">+EI322+GJ322</f>
        <v>0</v>
      </c>
      <c r="IK322" s="51">
        <f t="shared" ref="IK322" si="5338">+EJ322+GK322</f>
        <v>0</v>
      </c>
      <c r="IL322" s="51">
        <f t="shared" ref="IL322" si="5339">+EK322+GL322</f>
        <v>0</v>
      </c>
      <c r="IM322" s="51">
        <f t="shared" ref="IM322" si="5340">+EL322+GM322</f>
        <v>0</v>
      </c>
      <c r="IN322" s="51">
        <f t="shared" ref="IN322" si="5341">+EM322+GN322</f>
        <v>0</v>
      </c>
      <c r="IO322" s="51">
        <f t="shared" ref="IO322" si="5342">+EN322+GO322</f>
        <v>0</v>
      </c>
      <c r="IP322" s="51">
        <f t="shared" ref="IP322" si="5343">+EO322+GP322</f>
        <v>0</v>
      </c>
      <c r="IQ322" s="51">
        <f t="shared" ref="IQ322" si="5344">+EP322+GQ322</f>
        <v>0</v>
      </c>
      <c r="IR322" s="51">
        <f t="shared" ref="IR322" si="5345">+EQ322+GR322</f>
        <v>0</v>
      </c>
      <c r="IS322" s="51">
        <f t="shared" ref="IS322" si="5346">+ER322+GS322</f>
        <v>0</v>
      </c>
      <c r="IT322" s="51">
        <f t="shared" ref="IT322" si="5347">+ES322+GT322</f>
        <v>0</v>
      </c>
      <c r="IU322" s="51">
        <f t="shared" ref="IU322" si="5348">+ET322+GU322</f>
        <v>0</v>
      </c>
      <c r="IV322" s="51">
        <f t="shared" ref="IV322" si="5349">+EU322+GV322</f>
        <v>0</v>
      </c>
      <c r="IW322" s="51">
        <f t="shared" ref="IW322" si="5350">+EV322+GW322</f>
        <v>0</v>
      </c>
      <c r="IX322" s="25">
        <f t="shared" ref="IX322" si="5351">+EW322+GX322</f>
        <v>0</v>
      </c>
      <c r="IY322" s="25">
        <f t="shared" ref="IY322" si="5352">+EX322+GY322</f>
        <v>0</v>
      </c>
      <c r="IZ322" s="25">
        <f t="shared" ref="IZ322" si="5353">+EY322+GZ322</f>
        <v>0</v>
      </c>
      <c r="JA322" s="25">
        <f t="shared" ref="JA322" si="5354">+EZ322+HA322</f>
        <v>0</v>
      </c>
      <c r="JB322" s="25">
        <f t="shared" ref="JB322" si="5355">+FA322+HB322</f>
        <v>0</v>
      </c>
      <c r="JC322" s="25">
        <f t="shared" ref="JC322" si="5356">+FB322+HC322</f>
        <v>0</v>
      </c>
      <c r="JD322" s="25">
        <f t="shared" ref="JD322" si="5357">+FC322+HD322</f>
        <v>0</v>
      </c>
      <c r="JE322" s="25">
        <f t="shared" ref="JE322" si="5358">+FD322+HE322</f>
        <v>0</v>
      </c>
      <c r="JF322" s="25">
        <f t="shared" ref="JF322" si="5359">+FE322+HF322</f>
        <v>0</v>
      </c>
      <c r="JG322" s="25">
        <f t="shared" ref="JG322" si="5360">+FF322+HG322</f>
        <v>0</v>
      </c>
      <c r="JH322" s="25">
        <f t="shared" ref="JH322" si="5361">+FG322+HH322</f>
        <v>0</v>
      </c>
      <c r="JI322" s="25">
        <f t="shared" ref="JI322" si="5362">+FH322+HI322</f>
        <v>0</v>
      </c>
      <c r="JJ322" s="25">
        <f t="shared" ref="JJ322" si="5363">+FI322+HJ322</f>
        <v>0</v>
      </c>
      <c r="JK322" s="25">
        <f t="shared" ref="JK322" si="5364">+FJ322+HK322</f>
        <v>0</v>
      </c>
      <c r="JL322" s="25">
        <f t="shared" si="4608"/>
        <v>127304</v>
      </c>
      <c r="JM322" s="25">
        <f t="shared" si="4609"/>
        <v>120000</v>
      </c>
      <c r="JN322" s="25">
        <f t="shared" si="4445"/>
        <v>126699</v>
      </c>
      <c r="JO322" s="25">
        <f t="shared" si="4446"/>
        <v>155805.47499999998</v>
      </c>
      <c r="JP322" s="25">
        <f t="shared" si="5123"/>
        <v>187189</v>
      </c>
      <c r="JQ322" s="25">
        <f t="shared" si="5124"/>
        <v>135500</v>
      </c>
      <c r="JR322" s="25">
        <f t="shared" si="5125"/>
        <v>147069</v>
      </c>
      <c r="JS322" s="28">
        <f t="shared" si="3970"/>
        <v>156390.86874999999</v>
      </c>
      <c r="JT322" s="48">
        <f t="shared" ref="JT322" si="5365">+HS322/$N322</f>
        <v>0</v>
      </c>
      <c r="JU322" s="48">
        <f t="shared" ref="JU322" si="5366">+HT322/$N322</f>
        <v>0</v>
      </c>
      <c r="JV322" s="48">
        <f t="shared" ref="JV322" si="5367">+HU322/$N322</f>
        <v>0</v>
      </c>
      <c r="JW322" s="48">
        <f t="shared" ref="JW322" si="5368">+HV322/$N322</f>
        <v>0</v>
      </c>
      <c r="JX322" s="48">
        <f t="shared" ref="JX322" si="5369">+HW322/$N322</f>
        <v>0</v>
      </c>
      <c r="JY322" s="48">
        <f t="shared" ref="JY322" si="5370">+HX322/$N322</f>
        <v>0</v>
      </c>
      <c r="JZ322" s="48">
        <f t="shared" ref="JZ322" si="5371">+HY322/$N322</f>
        <v>0</v>
      </c>
      <c r="KA322" s="48">
        <f t="shared" ref="KA322" si="5372">+HZ322/$N322</f>
        <v>0</v>
      </c>
      <c r="KB322" s="48">
        <f t="shared" ref="KB322" si="5373">+IA322/$N322</f>
        <v>0</v>
      </c>
      <c r="KC322" s="48">
        <f t="shared" ref="KC322" si="5374">+IB322/$N322</f>
        <v>0</v>
      </c>
      <c r="KD322" s="48">
        <f t="shared" ref="KD322" si="5375">+IC322/$N322</f>
        <v>0</v>
      </c>
      <c r="KE322" s="48">
        <f t="shared" ref="KE322" si="5376">+ID322/$N322</f>
        <v>0</v>
      </c>
      <c r="KF322" s="48">
        <f t="shared" ref="KF322" si="5377">+IE322/$N322</f>
        <v>0</v>
      </c>
      <c r="KG322" s="48">
        <f t="shared" ref="KG322" si="5378">+IF322/$N322</f>
        <v>0</v>
      </c>
      <c r="KH322" s="48">
        <f t="shared" ref="KH322" si="5379">+IG322/$N322</f>
        <v>0</v>
      </c>
      <c r="KI322" s="48">
        <f t="shared" ref="KI322" si="5380">+IH322/$N322</f>
        <v>0</v>
      </c>
      <c r="KJ322" s="48">
        <f t="shared" ref="KJ322" si="5381">+II322/$N322</f>
        <v>0</v>
      </c>
      <c r="KK322" s="48">
        <f t="shared" ref="KK322" si="5382">+IJ322/$N322</f>
        <v>0</v>
      </c>
      <c r="KL322" s="48">
        <f t="shared" ref="KL322" si="5383">+IK322/$N322</f>
        <v>0</v>
      </c>
      <c r="KM322" s="48">
        <f t="shared" ref="KM322" si="5384">+IL322/$N322</f>
        <v>0</v>
      </c>
      <c r="KN322" s="30">
        <f t="shared" ref="KN322" si="5385">+IM322/$N322</f>
        <v>0</v>
      </c>
      <c r="KO322" s="30">
        <f t="shared" ref="KO322" si="5386">+IN322/$N322</f>
        <v>0</v>
      </c>
      <c r="KP322" s="30">
        <f t="shared" ref="KP322" si="5387">+IO322/$N322</f>
        <v>0</v>
      </c>
      <c r="KQ322" s="30">
        <f t="shared" ref="KQ322" si="5388">+IP322/$N322</f>
        <v>0</v>
      </c>
      <c r="KR322" s="30">
        <f t="shared" ref="KR322" si="5389">+IQ322/$N322</f>
        <v>0</v>
      </c>
      <c r="KS322" s="30">
        <f t="shared" ref="KS322" si="5390">+IR322/$N322</f>
        <v>0</v>
      </c>
      <c r="KT322" s="30">
        <f t="shared" ref="KT322" si="5391">+IS322/$N322</f>
        <v>0</v>
      </c>
      <c r="KU322" s="30">
        <f t="shared" ref="KU322" si="5392">+IT322/$N322</f>
        <v>0</v>
      </c>
      <c r="KV322" s="30">
        <f t="shared" ref="KV322" si="5393">+IU322/$N322</f>
        <v>0</v>
      </c>
      <c r="KW322" s="30">
        <f t="shared" ref="KW322" si="5394">+IV322/$N322</f>
        <v>0</v>
      </c>
      <c r="KX322" s="30">
        <f t="shared" ref="KX322" si="5395">+IW322/$N322</f>
        <v>0</v>
      </c>
      <c r="KY322" s="30">
        <f t="shared" ref="KY322" si="5396">+IX322/$N322</f>
        <v>0</v>
      </c>
      <c r="KZ322" s="30">
        <f t="shared" ref="KZ322:LJ322" si="5397">+IY322/$N322</f>
        <v>0</v>
      </c>
      <c r="LA322" s="30">
        <f t="shared" si="5397"/>
        <v>0</v>
      </c>
      <c r="LB322" s="30">
        <f t="shared" si="5397"/>
        <v>0</v>
      </c>
      <c r="LC322" s="30">
        <f t="shared" si="5397"/>
        <v>0</v>
      </c>
      <c r="LD322" s="30">
        <f t="shared" si="5397"/>
        <v>0</v>
      </c>
      <c r="LE322" s="30">
        <f t="shared" si="5397"/>
        <v>0</v>
      </c>
      <c r="LF322" s="30">
        <f t="shared" si="5397"/>
        <v>0</v>
      </c>
      <c r="LG322" s="30">
        <f t="shared" si="5397"/>
        <v>0</v>
      </c>
      <c r="LH322" s="30">
        <f t="shared" si="5397"/>
        <v>0</v>
      </c>
      <c r="LI322" s="30">
        <f t="shared" si="5397"/>
        <v>0</v>
      </c>
      <c r="LJ322" s="30">
        <f t="shared" si="5397"/>
        <v>0</v>
      </c>
      <c r="LK322" s="30">
        <f t="shared" ref="LK322" si="5398">+JJ322/$N322</f>
        <v>0</v>
      </c>
      <c r="LL322" s="30">
        <f t="shared" ref="LL322" si="5399">+JK322/$N322</f>
        <v>0</v>
      </c>
      <c r="LM322" s="30">
        <f t="shared" ref="LM322:LS322" si="5400">+JL322/$N322</f>
        <v>206.99837398373984</v>
      </c>
      <c r="LN322" s="30">
        <f t="shared" si="5400"/>
        <v>195.1219512195122</v>
      </c>
      <c r="LO322" s="30">
        <f t="shared" si="5400"/>
        <v>206.01463414634145</v>
      </c>
      <c r="LP322" s="30">
        <f t="shared" si="5400"/>
        <v>253.3422357723577</v>
      </c>
      <c r="LQ322" s="30">
        <f t="shared" si="5400"/>
        <v>304.37235772357724</v>
      </c>
      <c r="LR322" s="30">
        <f t="shared" si="5400"/>
        <v>220.32520325203251</v>
      </c>
      <c r="LS322" s="30">
        <f t="shared" si="5400"/>
        <v>239.13658536585365</v>
      </c>
      <c r="LT322" s="69">
        <f t="shared" si="3971"/>
        <v>254.29409552845524</v>
      </c>
      <c r="LU322" s="40">
        <f t="shared" si="3972"/>
        <v>195.1219512195122</v>
      </c>
      <c r="LV322" s="40">
        <f t="shared" si="3973"/>
        <v>44.014634146341464</v>
      </c>
    </row>
    <row r="323" spans="1:334" x14ac:dyDescent="0.25">
      <c r="A323" s="21">
        <f t="shared" si="3974"/>
        <v>322</v>
      </c>
      <c r="B323" s="22" t="s">
        <v>183</v>
      </c>
      <c r="C323" s="43" t="s">
        <v>712</v>
      </c>
      <c r="D323" s="22" t="s">
        <v>293</v>
      </c>
      <c r="E323" s="45" t="s">
        <v>1001</v>
      </c>
      <c r="F323" s="43" t="s">
        <v>1236</v>
      </c>
      <c r="G323" s="45" t="s">
        <v>191</v>
      </c>
      <c r="H323" s="46" t="s">
        <v>293</v>
      </c>
      <c r="I323" s="21" t="s">
        <v>196</v>
      </c>
      <c r="J323" s="95">
        <v>41354</v>
      </c>
      <c r="K323" s="95">
        <v>43065</v>
      </c>
      <c r="L323" s="21" t="s">
        <v>275</v>
      </c>
      <c r="M323" s="56">
        <v>818</v>
      </c>
      <c r="N323" s="56">
        <v>4303</v>
      </c>
      <c r="O323" s="47">
        <v>8.5000000000000006E-2</v>
      </c>
      <c r="P323" s="57">
        <v>2479284</v>
      </c>
      <c r="Q323" s="57">
        <v>2291924</v>
      </c>
      <c r="R323" s="57">
        <v>1932545</v>
      </c>
      <c r="S323" s="57">
        <v>1940287</v>
      </c>
      <c r="T323" s="56">
        <v>2487964</v>
      </c>
      <c r="U323" s="56">
        <v>2102898</v>
      </c>
      <c r="V323" s="56">
        <v>2200623</v>
      </c>
      <c r="W323" s="56">
        <v>1537355</v>
      </c>
      <c r="X323" s="56">
        <v>2421766</v>
      </c>
      <c r="Y323" s="56">
        <v>2169555</v>
      </c>
      <c r="Z323" s="56">
        <v>1482088</v>
      </c>
      <c r="AA323" s="56">
        <v>1971328</v>
      </c>
      <c r="AB323" s="56">
        <v>2352316</v>
      </c>
      <c r="AC323" s="56">
        <v>3072342</v>
      </c>
      <c r="AD323" s="56">
        <v>2375612</v>
      </c>
      <c r="AE323" s="56">
        <v>2941016</v>
      </c>
      <c r="AF323" s="56">
        <v>3054477</v>
      </c>
      <c r="AG323" s="56">
        <v>2263990</v>
      </c>
      <c r="AH323" s="56">
        <v>3026087</v>
      </c>
      <c r="AI323" s="56">
        <v>2591677</v>
      </c>
      <c r="AJ323" s="56">
        <v>3359941</v>
      </c>
      <c r="AK323" s="56">
        <v>3388570</v>
      </c>
      <c r="AL323" s="56">
        <v>3568452.18</v>
      </c>
      <c r="AM323" s="56">
        <v>2418475</v>
      </c>
      <c r="AN323" s="56">
        <v>3059601</v>
      </c>
      <c r="AO323" s="56">
        <v>3845595</v>
      </c>
      <c r="AP323" s="56">
        <v>2755991</v>
      </c>
      <c r="AQ323" s="56">
        <v>3172886</v>
      </c>
      <c r="AR323" s="56">
        <v>3179078</v>
      </c>
      <c r="AS323" s="56">
        <v>2777021</v>
      </c>
      <c r="AT323" s="56">
        <v>3078006</v>
      </c>
      <c r="AU323" s="25">
        <v>2925668.5407071006</v>
      </c>
      <c r="AV323" s="25">
        <v>2325558</v>
      </c>
      <c r="AW323" s="25">
        <v>3030547.21</v>
      </c>
      <c r="AX323" s="25">
        <v>2023818.01</v>
      </c>
      <c r="AY323" s="25">
        <v>2344358.1</v>
      </c>
      <c r="AZ323" s="25">
        <v>2849578.4</v>
      </c>
      <c r="BA323" s="25">
        <v>3577377.818</v>
      </c>
      <c r="BB323" s="25">
        <v>2359850.83</v>
      </c>
      <c r="BC323" s="25">
        <v>2930824.08</v>
      </c>
      <c r="BD323" s="75">
        <v>2706274.25</v>
      </c>
      <c r="BE323" s="75">
        <v>2490899.16</v>
      </c>
      <c r="BF323" s="75">
        <v>2604853.9900000002</v>
      </c>
      <c r="BG323" s="75">
        <v>1976598</v>
      </c>
      <c r="BH323" s="75">
        <v>2747781</v>
      </c>
      <c r="BI323" s="75">
        <v>2608857.7599999998</v>
      </c>
      <c r="BJ323" s="75">
        <v>1905596</v>
      </c>
      <c r="BK323" s="75">
        <v>2335233.83</v>
      </c>
      <c r="BL323" s="75">
        <v>3043520.66</v>
      </c>
      <c r="BM323" s="75">
        <v>3363635.6</v>
      </c>
      <c r="BN323" s="75">
        <v>2704713.99</v>
      </c>
      <c r="BO323" s="75">
        <v>3269334</v>
      </c>
      <c r="BP323" s="28">
        <f t="shared" si="3968"/>
        <v>3095301.0625</v>
      </c>
      <c r="BQ323" s="29">
        <f t="shared" si="4802"/>
        <v>3030.9095354523229</v>
      </c>
      <c r="BR323" s="29">
        <f t="shared" si="4803"/>
        <v>2801.8630806845968</v>
      </c>
      <c r="BS323" s="29">
        <f t="shared" si="4804"/>
        <v>2362.5244498777506</v>
      </c>
      <c r="BT323" s="29">
        <f t="shared" si="4805"/>
        <v>2371.9889975550122</v>
      </c>
      <c r="BU323" s="29">
        <f t="shared" si="4806"/>
        <v>3041.5207823960882</v>
      </c>
      <c r="BV323" s="29">
        <f t="shared" si="4807"/>
        <v>2570.7799511002445</v>
      </c>
      <c r="BW323" s="29">
        <f t="shared" si="4808"/>
        <v>2690.2481662591686</v>
      </c>
      <c r="BX323" s="29">
        <f t="shared" si="4809"/>
        <v>1879.4070904645478</v>
      </c>
      <c r="BY323" s="29">
        <f t="shared" si="4810"/>
        <v>2960.59413202934</v>
      </c>
      <c r="BZ323" s="29">
        <f t="shared" si="4811"/>
        <v>2652.2677261613694</v>
      </c>
      <c r="CA323" s="29">
        <f t="shared" si="4812"/>
        <v>1811.8435207823961</v>
      </c>
      <c r="CB323" s="29">
        <f t="shared" si="4813"/>
        <v>2409.9364303178486</v>
      </c>
      <c r="CC323" s="29">
        <f t="shared" si="4814"/>
        <v>2875.6919315403425</v>
      </c>
      <c r="CD323" s="29">
        <f t="shared" si="4815"/>
        <v>3755.9193154034228</v>
      </c>
      <c r="CE323" s="29">
        <f t="shared" si="4816"/>
        <v>2904.1711491442543</v>
      </c>
      <c r="CF323" s="29">
        <f t="shared" si="4817"/>
        <v>3595.3740831295845</v>
      </c>
      <c r="CG323" s="29">
        <f t="shared" si="4818"/>
        <v>3734.0794621026894</v>
      </c>
      <c r="CH323" s="29">
        <f t="shared" si="4819"/>
        <v>2767.713936430318</v>
      </c>
      <c r="CI323" s="29">
        <f t="shared" si="4820"/>
        <v>3699.3728606356967</v>
      </c>
      <c r="CJ323" s="29">
        <f t="shared" si="4821"/>
        <v>3168.3092909535453</v>
      </c>
      <c r="CK323" s="29">
        <f t="shared" si="4822"/>
        <v>4107.5073349633249</v>
      </c>
      <c r="CL323" s="29">
        <f t="shared" si="4823"/>
        <v>4142.5061124694375</v>
      </c>
      <c r="CM323" s="29">
        <f t="shared" si="4824"/>
        <v>4362.4109779951104</v>
      </c>
      <c r="CN323" s="29">
        <f t="shared" si="4825"/>
        <v>2956.5709046454767</v>
      </c>
      <c r="CO323" s="29">
        <f t="shared" si="4826"/>
        <v>3740.3435207823959</v>
      </c>
      <c r="CP323" s="29">
        <f t="shared" si="4827"/>
        <v>4701.2163814180931</v>
      </c>
      <c r="CQ323" s="29">
        <f t="shared" si="4828"/>
        <v>3369.182151589242</v>
      </c>
      <c r="CR323" s="29">
        <f t="shared" si="4724"/>
        <v>3878.8337408312959</v>
      </c>
      <c r="CS323" s="29">
        <f t="shared" si="4723"/>
        <v>3886.4034229828849</v>
      </c>
      <c r="CT323" s="29">
        <f t="shared" si="4723"/>
        <v>3394.8911980440098</v>
      </c>
      <c r="CU323" s="29">
        <f t="shared" si="4723"/>
        <v>3762.8435207823959</v>
      </c>
      <c r="CV323" s="29">
        <f t="shared" si="4723"/>
        <v>3576.6119079548907</v>
      </c>
      <c r="CW323" s="29">
        <f t="shared" si="4723"/>
        <v>2842.9804400977996</v>
      </c>
      <c r="CX323" s="29">
        <f t="shared" si="4484"/>
        <v>3704.8254400977994</v>
      </c>
      <c r="CY323" s="29">
        <f t="shared" si="4484"/>
        <v>2474.1051466992667</v>
      </c>
      <c r="CZ323" s="29">
        <f t="shared" si="4484"/>
        <v>2865.9634474327631</v>
      </c>
      <c r="DA323" s="29">
        <f t="shared" si="4484"/>
        <v>3483.5921760391197</v>
      </c>
      <c r="DB323" s="29">
        <f t="shared" si="4484"/>
        <v>4373.3225158924206</v>
      </c>
      <c r="DC323" s="29">
        <f t="shared" si="4484"/>
        <v>2884.9032151589245</v>
      </c>
      <c r="DD323" s="29">
        <f t="shared" si="4484"/>
        <v>3582.9145232273841</v>
      </c>
      <c r="DE323" s="29">
        <f t="shared" si="4829"/>
        <v>3308.4037286063572</v>
      </c>
      <c r="DF323" s="29">
        <f t="shared" si="4830"/>
        <v>3045.1089975550126</v>
      </c>
      <c r="DG323" s="29">
        <f t="shared" si="4831"/>
        <v>3184.418080684597</v>
      </c>
      <c r="DH323" s="29">
        <f t="shared" si="4832"/>
        <v>2416.3789731051343</v>
      </c>
      <c r="DI323" s="29">
        <f t="shared" si="4833"/>
        <v>3359.1454767726163</v>
      </c>
      <c r="DJ323" s="29">
        <f t="shared" si="4834"/>
        <v>3189.3126650366744</v>
      </c>
      <c r="DK323" s="29">
        <f t="shared" si="4834"/>
        <v>2329.5794621026894</v>
      </c>
      <c r="DL323" s="29">
        <f t="shared" si="4834"/>
        <v>2854.8090831295845</v>
      </c>
      <c r="DM323" s="29">
        <f t="shared" si="4834"/>
        <v>3720.6854034229832</v>
      </c>
      <c r="DN323" s="29">
        <f t="shared" si="4834"/>
        <v>4112.0239608801958</v>
      </c>
      <c r="DO323" s="29">
        <f t="shared" si="4834"/>
        <v>3306.4963202933986</v>
      </c>
      <c r="DP323" s="29">
        <f t="shared" si="4834"/>
        <v>3996.7408312958437</v>
      </c>
      <c r="DQ323" s="105">
        <f t="shared" si="4835"/>
        <v>3783.9866289731053</v>
      </c>
      <c r="DR323" s="56">
        <v>220000</v>
      </c>
      <c r="DS323" s="56">
        <v>220000</v>
      </c>
      <c r="DT323" s="56">
        <v>220000</v>
      </c>
      <c r="DU323" s="56">
        <v>220000</v>
      </c>
      <c r="DV323" s="56">
        <v>220000</v>
      </c>
      <c r="DW323" s="56">
        <v>220000</v>
      </c>
      <c r="DX323" s="56">
        <v>220000</v>
      </c>
      <c r="DY323" s="56">
        <v>220000</v>
      </c>
      <c r="DZ323" s="56">
        <v>220000</v>
      </c>
      <c r="EA323" s="56">
        <v>220000</v>
      </c>
      <c r="EB323" s="56">
        <v>220000</v>
      </c>
      <c r="EC323" s="56">
        <v>220000</v>
      </c>
      <c r="ED323" s="56">
        <v>220000</v>
      </c>
      <c r="EE323" s="56">
        <v>220000</v>
      </c>
      <c r="EF323" s="56">
        <v>220000</v>
      </c>
      <c r="EG323" s="56">
        <v>220000</v>
      </c>
      <c r="EH323" s="56">
        <v>220000</v>
      </c>
      <c r="EI323" s="56">
        <v>220000</v>
      </c>
      <c r="EJ323" s="56">
        <v>220000</v>
      </c>
      <c r="EK323" s="56">
        <v>220000</v>
      </c>
      <c r="EL323" s="56">
        <v>220000</v>
      </c>
      <c r="EM323" s="51">
        <v>220000</v>
      </c>
      <c r="EN323" s="51">
        <v>220000</v>
      </c>
      <c r="EO323" s="51">
        <v>220000</v>
      </c>
      <c r="EP323" s="56">
        <v>220000</v>
      </c>
      <c r="EQ323" s="56">
        <v>220000</v>
      </c>
      <c r="ER323" s="56">
        <v>220000</v>
      </c>
      <c r="ES323" s="25">
        <v>220000</v>
      </c>
      <c r="ET323" s="64">
        <v>220000</v>
      </c>
      <c r="EU323" s="64">
        <v>220000</v>
      </c>
      <c r="EV323" s="64">
        <v>220000</v>
      </c>
      <c r="EW323" s="64">
        <v>220000</v>
      </c>
      <c r="EX323" s="64">
        <v>220000</v>
      </c>
      <c r="EY323" s="64">
        <v>220000</v>
      </c>
      <c r="EZ323" s="64">
        <v>226600</v>
      </c>
      <c r="FA323" s="64">
        <v>253000</v>
      </c>
      <c r="FB323" s="64">
        <v>253000</v>
      </c>
      <c r="FC323" s="64">
        <v>253000</v>
      </c>
      <c r="FD323" s="64">
        <v>253000</v>
      </c>
      <c r="FE323" s="64">
        <v>253000</v>
      </c>
      <c r="FF323" s="64">
        <v>253000</v>
      </c>
      <c r="FG323" s="64">
        <v>253000</v>
      </c>
      <c r="FH323" s="64">
        <v>253000</v>
      </c>
      <c r="FI323" s="64">
        <v>253000</v>
      </c>
      <c r="FJ323" s="64">
        <v>253000</v>
      </c>
      <c r="FK323" s="64">
        <v>253000</v>
      </c>
      <c r="FL323" s="64">
        <v>253000</v>
      </c>
      <c r="FM323" s="64">
        <v>253000</v>
      </c>
      <c r="FN323" s="64">
        <v>253000</v>
      </c>
      <c r="FO323" s="64">
        <v>253000</v>
      </c>
      <c r="FP323" s="64">
        <v>253000</v>
      </c>
      <c r="FQ323" s="75">
        <v>253000</v>
      </c>
      <c r="FR323" s="28">
        <f t="shared" si="3969"/>
        <v>253000</v>
      </c>
      <c r="FS323" s="56">
        <v>0</v>
      </c>
      <c r="FT323" s="56">
        <v>0</v>
      </c>
      <c r="FU323" s="56">
        <v>0</v>
      </c>
      <c r="FV323" s="56">
        <v>0</v>
      </c>
      <c r="FW323" s="56">
        <v>0</v>
      </c>
      <c r="FX323" s="56">
        <v>0</v>
      </c>
      <c r="FY323" s="56">
        <v>0</v>
      </c>
      <c r="FZ323" s="56">
        <v>0</v>
      </c>
      <c r="GA323" s="56">
        <v>0</v>
      </c>
      <c r="GB323" s="56">
        <v>0</v>
      </c>
      <c r="GC323" s="56">
        <v>0</v>
      </c>
      <c r="GD323" s="56">
        <v>0</v>
      </c>
      <c r="GE323" s="56">
        <v>0</v>
      </c>
      <c r="GF323" s="56">
        <v>41149.070000000007</v>
      </c>
      <c r="GG323" s="56">
        <v>0</v>
      </c>
      <c r="GH323" s="56">
        <v>27895.10500000001</v>
      </c>
      <c r="GI323" s="51">
        <v>39630.545000000013</v>
      </c>
      <c r="GJ323" s="56">
        <v>0</v>
      </c>
      <c r="GK323" s="56">
        <v>37217.395000000019</v>
      </c>
      <c r="GL323" s="56">
        <v>293</v>
      </c>
      <c r="GM323" s="56">
        <v>65594.985000000044</v>
      </c>
      <c r="GN323" s="51">
        <v>68028.450000000012</v>
      </c>
      <c r="GO323" s="51">
        <v>0</v>
      </c>
      <c r="GP323" s="51">
        <v>0</v>
      </c>
      <c r="GQ323" s="51">
        <v>40066</v>
      </c>
      <c r="GR323" s="51">
        <v>106876</v>
      </c>
      <c r="GS323" s="51">
        <v>14259</v>
      </c>
      <c r="GT323" s="51">
        <v>49695</v>
      </c>
      <c r="GU323" s="25">
        <v>50222</v>
      </c>
      <c r="GV323" s="25">
        <v>16047</v>
      </c>
      <c r="GW323" s="25">
        <v>41631</v>
      </c>
      <c r="GX323" s="25">
        <v>1106</v>
      </c>
      <c r="GY323" s="25">
        <v>0</v>
      </c>
      <c r="GZ323" s="25">
        <v>37597</v>
      </c>
      <c r="HA323" s="25">
        <v>0</v>
      </c>
      <c r="HB323" s="25">
        <v>0</v>
      </c>
      <c r="HC323" s="75">
        <v>0</v>
      </c>
      <c r="HD323" s="75">
        <v>1252</v>
      </c>
      <c r="HE323" s="75">
        <v>0</v>
      </c>
      <c r="HF323" s="75">
        <v>0</v>
      </c>
      <c r="HG323" s="75">
        <v>0</v>
      </c>
      <c r="HH323" s="75">
        <v>0</v>
      </c>
      <c r="HI323" s="75">
        <v>0</v>
      </c>
      <c r="HJ323" s="75">
        <v>0</v>
      </c>
      <c r="HK323" s="75">
        <v>0</v>
      </c>
      <c r="HL323" s="75">
        <v>0</v>
      </c>
      <c r="HM323" s="75">
        <v>0</v>
      </c>
      <c r="HN323" s="75">
        <v>0</v>
      </c>
      <c r="HO323" s="75">
        <v>5165.4000000000233</v>
      </c>
      <c r="HP323" s="75">
        <v>32483</v>
      </c>
      <c r="HQ323" s="75">
        <v>0</v>
      </c>
      <c r="HR323" s="75">
        <v>19208</v>
      </c>
      <c r="HS323" s="51">
        <f t="shared" si="5294"/>
        <v>220000</v>
      </c>
      <c r="HT323" s="51">
        <f t="shared" si="5295"/>
        <v>220000</v>
      </c>
      <c r="HU323" s="51">
        <f t="shared" si="5296"/>
        <v>220000</v>
      </c>
      <c r="HV323" s="51">
        <f t="shared" si="5297"/>
        <v>220000</v>
      </c>
      <c r="HW323" s="51">
        <f t="shared" si="5298"/>
        <v>220000</v>
      </c>
      <c r="HX323" s="51">
        <f t="shared" si="5299"/>
        <v>220000</v>
      </c>
      <c r="HY323" s="51">
        <f t="shared" si="5300"/>
        <v>220000</v>
      </c>
      <c r="HZ323" s="51">
        <f t="shared" si="5301"/>
        <v>220000</v>
      </c>
      <c r="IA323" s="51">
        <f t="shared" si="5302"/>
        <v>220000</v>
      </c>
      <c r="IB323" s="51">
        <f t="shared" si="5303"/>
        <v>220000</v>
      </c>
      <c r="IC323" s="51">
        <f t="shared" si="5304"/>
        <v>220000</v>
      </c>
      <c r="ID323" s="51">
        <f t="shared" si="5305"/>
        <v>220000</v>
      </c>
      <c r="IE323" s="51">
        <f t="shared" si="5306"/>
        <v>220000</v>
      </c>
      <c r="IF323" s="51">
        <f t="shared" si="5307"/>
        <v>261149.07</v>
      </c>
      <c r="IG323" s="51">
        <f t="shared" si="5308"/>
        <v>220000</v>
      </c>
      <c r="IH323" s="51">
        <f t="shared" si="5309"/>
        <v>247895.10500000001</v>
      </c>
      <c r="II323" s="51">
        <f t="shared" si="5310"/>
        <v>259630.54500000001</v>
      </c>
      <c r="IJ323" s="51">
        <f t="shared" si="5311"/>
        <v>220000</v>
      </c>
      <c r="IK323" s="51">
        <f t="shared" si="5312"/>
        <v>257217.39500000002</v>
      </c>
      <c r="IL323" s="51">
        <f t="shared" si="5313"/>
        <v>220293</v>
      </c>
      <c r="IM323" s="51">
        <f t="shared" si="5314"/>
        <v>285594.98500000004</v>
      </c>
      <c r="IN323" s="51">
        <f t="shared" si="5315"/>
        <v>288028.45</v>
      </c>
      <c r="IO323" s="51">
        <f t="shared" si="5316"/>
        <v>220000</v>
      </c>
      <c r="IP323" s="51">
        <f t="shared" si="5317"/>
        <v>220000</v>
      </c>
      <c r="IQ323" s="51">
        <f t="shared" si="4450"/>
        <v>260066</v>
      </c>
      <c r="IR323" s="51">
        <f t="shared" si="4451"/>
        <v>326876</v>
      </c>
      <c r="IS323" s="51">
        <f t="shared" si="5126"/>
        <v>234259</v>
      </c>
      <c r="IT323" s="51">
        <f t="shared" si="5127"/>
        <v>269695</v>
      </c>
      <c r="IU323" s="51">
        <f t="shared" si="4960"/>
        <v>270222</v>
      </c>
      <c r="IV323" s="51">
        <f t="shared" si="4961"/>
        <v>236047</v>
      </c>
      <c r="IW323" s="51">
        <f t="shared" si="4958"/>
        <v>261631</v>
      </c>
      <c r="IX323" s="25">
        <f t="shared" si="4886"/>
        <v>221106</v>
      </c>
      <c r="IY323" s="25">
        <f t="shared" si="4315"/>
        <v>220000</v>
      </c>
      <c r="IZ323" s="25">
        <f t="shared" si="4316"/>
        <v>257597</v>
      </c>
      <c r="JA323" s="25">
        <f t="shared" si="4959"/>
        <v>226600</v>
      </c>
      <c r="JB323" s="25">
        <f t="shared" si="4410"/>
        <v>253000</v>
      </c>
      <c r="JC323" s="25">
        <f t="shared" si="4411"/>
        <v>253000</v>
      </c>
      <c r="JD323" s="25">
        <f t="shared" si="4243"/>
        <v>254252</v>
      </c>
      <c r="JE323" s="25">
        <f t="shared" si="4244"/>
        <v>253000</v>
      </c>
      <c r="JF323" s="25">
        <f t="shared" si="5318"/>
        <v>253000</v>
      </c>
      <c r="JG323" s="25">
        <f t="shared" si="5319"/>
        <v>253000</v>
      </c>
      <c r="JH323" s="25">
        <f t="shared" si="5289"/>
        <v>253000</v>
      </c>
      <c r="JI323" s="25">
        <f t="shared" si="5290"/>
        <v>253000</v>
      </c>
      <c r="JJ323" s="25">
        <f t="shared" si="4485"/>
        <v>253000</v>
      </c>
      <c r="JK323" s="25">
        <f t="shared" si="4486"/>
        <v>253000</v>
      </c>
      <c r="JL323" s="25">
        <f t="shared" si="4608"/>
        <v>253000</v>
      </c>
      <c r="JM323" s="25">
        <f t="shared" si="4609"/>
        <v>253000</v>
      </c>
      <c r="JN323" s="25">
        <f t="shared" si="4445"/>
        <v>253000</v>
      </c>
      <c r="JO323" s="25">
        <f t="shared" si="4446"/>
        <v>258165.40000000002</v>
      </c>
      <c r="JP323" s="25">
        <f t="shared" si="5123"/>
        <v>285483</v>
      </c>
      <c r="JQ323" s="25">
        <f t="shared" si="5124"/>
        <v>253000</v>
      </c>
      <c r="JR323" s="25">
        <f t="shared" si="5125"/>
        <v>272208</v>
      </c>
      <c r="JS323" s="28">
        <f t="shared" si="3970"/>
        <v>267214.09999999998</v>
      </c>
      <c r="JT323" s="48">
        <f t="shared" si="4689"/>
        <v>51.127120613525449</v>
      </c>
      <c r="JU323" s="48">
        <f t="shared" si="4690"/>
        <v>51.127120613525449</v>
      </c>
      <c r="JV323" s="48">
        <f t="shared" si="4691"/>
        <v>51.127120613525449</v>
      </c>
      <c r="JW323" s="48">
        <f t="shared" si="4692"/>
        <v>51.127120613525449</v>
      </c>
      <c r="JX323" s="48">
        <f t="shared" si="4693"/>
        <v>51.127120613525449</v>
      </c>
      <c r="JY323" s="48">
        <f t="shared" si="4694"/>
        <v>51.127120613525449</v>
      </c>
      <c r="JZ323" s="48">
        <f t="shared" si="4695"/>
        <v>51.127120613525449</v>
      </c>
      <c r="KA323" s="48">
        <f t="shared" si="4696"/>
        <v>51.127120613525449</v>
      </c>
      <c r="KB323" s="48">
        <f t="shared" si="4697"/>
        <v>51.127120613525449</v>
      </c>
      <c r="KC323" s="48">
        <f t="shared" si="4698"/>
        <v>51.127120613525449</v>
      </c>
      <c r="KD323" s="48">
        <f t="shared" si="4699"/>
        <v>51.127120613525449</v>
      </c>
      <c r="KE323" s="48">
        <f t="shared" si="4700"/>
        <v>51.127120613525449</v>
      </c>
      <c r="KF323" s="48">
        <f t="shared" si="4701"/>
        <v>51.127120613525449</v>
      </c>
      <c r="KG323" s="48">
        <f t="shared" si="4702"/>
        <v>60.690000000000005</v>
      </c>
      <c r="KH323" s="48">
        <f t="shared" si="4703"/>
        <v>51.127120613525449</v>
      </c>
      <c r="KI323" s="48">
        <f t="shared" si="4704"/>
        <v>57.609831512897983</v>
      </c>
      <c r="KJ323" s="48">
        <f t="shared" si="4705"/>
        <v>60.337100859865217</v>
      </c>
      <c r="KK323" s="48">
        <f t="shared" si="4706"/>
        <v>51.127120613525449</v>
      </c>
      <c r="KL323" s="48">
        <f t="shared" si="4707"/>
        <v>59.776294445735537</v>
      </c>
      <c r="KM323" s="48">
        <f t="shared" si="4708"/>
        <v>51.195212642342554</v>
      </c>
      <c r="KN323" s="30">
        <f t="shared" si="4709"/>
        <v>66.37113293051361</v>
      </c>
      <c r="KO323" s="30">
        <f t="shared" si="4710"/>
        <v>66.936660469439929</v>
      </c>
      <c r="KP323" s="30">
        <f t="shared" si="4711"/>
        <v>51.127120613525449</v>
      </c>
      <c r="KQ323" s="30">
        <f t="shared" si="4712"/>
        <v>51.127120613525449</v>
      </c>
      <c r="KR323" s="30">
        <f t="shared" si="4713"/>
        <v>60.43829886125959</v>
      </c>
      <c r="KS323" s="30">
        <f t="shared" si="4714"/>
        <v>75.964675807576114</v>
      </c>
      <c r="KT323" s="30">
        <f t="shared" si="4715"/>
        <v>54.440855217290263</v>
      </c>
      <c r="KU323" s="30">
        <f t="shared" si="4716"/>
        <v>62.676039972112477</v>
      </c>
      <c r="KV323" s="30">
        <f t="shared" si="4717"/>
        <v>62.798512665582152</v>
      </c>
      <c r="KW323" s="30">
        <f t="shared" si="4718"/>
        <v>54.856379270276548</v>
      </c>
      <c r="KX323" s="30">
        <f t="shared" si="4719"/>
        <v>60.801998605623986</v>
      </c>
      <c r="KY323" s="30">
        <f t="shared" si="4720"/>
        <v>51.384150592609807</v>
      </c>
      <c r="KZ323" s="30">
        <f t="shared" si="4721"/>
        <v>51.127120613525449</v>
      </c>
      <c r="LA323" s="30">
        <f t="shared" si="4722"/>
        <v>59.864513130374156</v>
      </c>
      <c r="LB323" s="30">
        <f t="shared" si="4722"/>
        <v>52.660934231931208</v>
      </c>
      <c r="LC323" s="30">
        <f t="shared" si="4722"/>
        <v>58.796188705554265</v>
      </c>
      <c r="LD323" s="30">
        <f t="shared" si="4722"/>
        <v>58.796188705554265</v>
      </c>
      <c r="LE323" s="30">
        <f t="shared" si="4722"/>
        <v>59.087148501045782</v>
      </c>
      <c r="LF323" s="30">
        <f t="shared" si="4722"/>
        <v>58.796188705554265</v>
      </c>
      <c r="LG323" s="30">
        <f t="shared" si="4722"/>
        <v>58.796188705554265</v>
      </c>
      <c r="LH323" s="30">
        <f t="shared" si="4722"/>
        <v>58.796188705554265</v>
      </c>
      <c r="LI323" s="30">
        <f t="shared" si="4722"/>
        <v>58.796188705554265</v>
      </c>
      <c r="LJ323" s="30">
        <f t="shared" si="4722"/>
        <v>58.796188705554265</v>
      </c>
      <c r="LK323" s="30">
        <f t="shared" si="4836"/>
        <v>58.796188705554265</v>
      </c>
      <c r="LL323" s="30">
        <f t="shared" si="4836"/>
        <v>58.796188705554265</v>
      </c>
      <c r="LM323" s="30">
        <f t="shared" si="4836"/>
        <v>58.796188705554265</v>
      </c>
      <c r="LN323" s="30">
        <f t="shared" si="4836"/>
        <v>58.796188705554265</v>
      </c>
      <c r="LO323" s="30">
        <f t="shared" si="4836"/>
        <v>58.796188705554265</v>
      </c>
      <c r="LP323" s="30">
        <f t="shared" si="4836"/>
        <v>59.996607018359292</v>
      </c>
      <c r="LQ323" s="30">
        <f t="shared" si="4836"/>
        <v>66.3451080641413</v>
      </c>
      <c r="LR323" s="30">
        <f t="shared" si="4836"/>
        <v>58.796188705554265</v>
      </c>
      <c r="LS323" s="30">
        <f t="shared" si="4836"/>
        <v>63.260051127120612</v>
      </c>
      <c r="LT323" s="69">
        <f t="shared" si="3971"/>
        <v>62.099488728793872</v>
      </c>
      <c r="LU323" s="40">
        <f t="shared" si="3972"/>
        <v>58.796188705554265</v>
      </c>
      <c r="LV323" s="40">
        <f t="shared" si="3973"/>
        <v>4.4638624215663487</v>
      </c>
    </row>
    <row r="324" spans="1:334" x14ac:dyDescent="0.25">
      <c r="A324" s="21">
        <f t="shared" si="3974"/>
        <v>323</v>
      </c>
      <c r="B324" s="44" t="s">
        <v>183</v>
      </c>
      <c r="C324" s="43" t="s">
        <v>713</v>
      </c>
      <c r="D324" s="22" t="s">
        <v>293</v>
      </c>
      <c r="E324" s="45" t="s">
        <v>1002</v>
      </c>
      <c r="F324" s="43" t="s">
        <v>1237</v>
      </c>
      <c r="G324" s="45" t="s">
        <v>192</v>
      </c>
      <c r="H324" s="24" t="s">
        <v>293</v>
      </c>
      <c r="I324" s="21" t="s">
        <v>196</v>
      </c>
      <c r="J324" s="95">
        <v>41397</v>
      </c>
      <c r="K324" s="95">
        <v>44530</v>
      </c>
      <c r="L324" s="21" t="s">
        <v>275</v>
      </c>
      <c r="M324" s="56">
        <v>1413</v>
      </c>
      <c r="N324" s="56">
        <v>7432</v>
      </c>
      <c r="O324" s="47">
        <v>8.2500000000000004E-2</v>
      </c>
      <c r="P324" s="57">
        <v>0</v>
      </c>
      <c r="Q324" s="57">
        <v>4755854</v>
      </c>
      <c r="R324" s="57">
        <v>4664148</v>
      </c>
      <c r="S324" s="57">
        <v>4492923</v>
      </c>
      <c r="T324" s="56">
        <v>5117341</v>
      </c>
      <c r="U324" s="56">
        <v>4340685</v>
      </c>
      <c r="V324" s="56">
        <v>4538492</v>
      </c>
      <c r="W324" s="56">
        <v>3331510</v>
      </c>
      <c r="X324" s="56">
        <v>4983836</v>
      </c>
      <c r="Y324" s="56">
        <v>4709052</v>
      </c>
      <c r="Z324" s="56">
        <v>3496000</v>
      </c>
      <c r="AA324" s="56">
        <v>4484684</v>
      </c>
      <c r="AB324" s="56">
        <v>5752444</v>
      </c>
      <c r="AC324" s="56">
        <v>7800336.0699999984</v>
      </c>
      <c r="AD324" s="56">
        <v>6335338</v>
      </c>
      <c r="AE324" s="56">
        <v>6476880</v>
      </c>
      <c r="AF324" s="56">
        <v>6462450</v>
      </c>
      <c r="AG324" s="56">
        <v>4918225</v>
      </c>
      <c r="AH324" s="56">
        <v>5792143</v>
      </c>
      <c r="AI324" s="56">
        <v>5417100</v>
      </c>
      <c r="AJ324" s="56">
        <v>6483757</v>
      </c>
      <c r="AK324" s="56">
        <v>6755763</v>
      </c>
      <c r="AL324" s="56">
        <v>4834449</v>
      </c>
      <c r="AM324" s="56">
        <v>5594606</v>
      </c>
      <c r="AN324" s="56">
        <v>8034399</v>
      </c>
      <c r="AO324" s="56">
        <v>8028316</v>
      </c>
      <c r="AP324" s="56">
        <v>5987193.162393163</v>
      </c>
      <c r="AQ324" s="56">
        <v>6509522</v>
      </c>
      <c r="AR324" s="56">
        <v>6691055</v>
      </c>
      <c r="AS324" s="56">
        <v>5614975</v>
      </c>
      <c r="AT324" s="56">
        <v>5944144</v>
      </c>
      <c r="AU324" s="25">
        <v>5219169.4893022887</v>
      </c>
      <c r="AV324" s="25">
        <v>4120519</v>
      </c>
      <c r="AW324" s="25">
        <v>6388354</v>
      </c>
      <c r="AX324" s="25">
        <v>4620177</v>
      </c>
      <c r="AY324" s="25">
        <v>5001047.22</v>
      </c>
      <c r="AZ324" s="25">
        <v>6251944</v>
      </c>
      <c r="BA324" s="25">
        <v>6725894</v>
      </c>
      <c r="BB324" s="25">
        <v>5151669.51</v>
      </c>
      <c r="BC324" s="25">
        <v>6615405.8399999999</v>
      </c>
      <c r="BD324" s="75">
        <v>5778465.8899999997</v>
      </c>
      <c r="BE324" s="75">
        <v>5336266.74</v>
      </c>
      <c r="BF324" s="75">
        <v>5868149.5300000003</v>
      </c>
      <c r="BG324" s="75">
        <v>4628589.84</v>
      </c>
      <c r="BH324" s="75">
        <v>5013986.8899999997</v>
      </c>
      <c r="BI324" s="75">
        <v>6039917.7999999998</v>
      </c>
      <c r="BJ324" s="75">
        <v>4073152.41</v>
      </c>
      <c r="BK324" s="75">
        <v>4818921.68</v>
      </c>
      <c r="BL324" s="75">
        <v>5945656.5899999999</v>
      </c>
      <c r="BM324" s="75">
        <v>7317608.1799999997</v>
      </c>
      <c r="BN324" s="75">
        <v>6077430.3899999997</v>
      </c>
      <c r="BO324" s="75">
        <v>6741549.9400000004</v>
      </c>
      <c r="BP324" s="28">
        <f t="shared" si="3968"/>
        <v>6520561.2750000004</v>
      </c>
      <c r="BQ324" s="29">
        <f t="shared" si="4802"/>
        <v>0</v>
      </c>
      <c r="BR324" s="29">
        <f t="shared" si="4803"/>
        <v>3365.7848549186128</v>
      </c>
      <c r="BS324" s="29">
        <f t="shared" si="4804"/>
        <v>3300.8832271762208</v>
      </c>
      <c r="BT324" s="29">
        <f t="shared" si="4805"/>
        <v>3179.7048832271762</v>
      </c>
      <c r="BU324" s="29">
        <f t="shared" si="4806"/>
        <v>3621.6142958244868</v>
      </c>
      <c r="BV324" s="29">
        <f t="shared" si="4807"/>
        <v>3071.963906581741</v>
      </c>
      <c r="BW324" s="29">
        <f t="shared" si="4808"/>
        <v>3211.9547062986553</v>
      </c>
      <c r="BX324" s="29">
        <f t="shared" si="4809"/>
        <v>2357.7565463552723</v>
      </c>
      <c r="BY324" s="29">
        <f t="shared" si="4810"/>
        <v>3527.1309271054492</v>
      </c>
      <c r="BZ324" s="29">
        <f t="shared" si="4811"/>
        <v>3332.6624203821657</v>
      </c>
      <c r="CA324" s="29">
        <f t="shared" si="4812"/>
        <v>2474.1684359518754</v>
      </c>
      <c r="CB324" s="29">
        <f t="shared" si="4813"/>
        <v>3173.8740268931351</v>
      </c>
      <c r="CC324" s="29">
        <f t="shared" si="4814"/>
        <v>4071.0856334041046</v>
      </c>
      <c r="CD324" s="29">
        <f t="shared" si="4815"/>
        <v>5520.4076928520863</v>
      </c>
      <c r="CE324" s="29">
        <f t="shared" si="4816"/>
        <v>4483.6079263977354</v>
      </c>
      <c r="CF324" s="29">
        <f t="shared" si="4817"/>
        <v>4583.7791932059445</v>
      </c>
      <c r="CG324" s="29">
        <f t="shared" si="4818"/>
        <v>4573.5668789808915</v>
      </c>
      <c r="CH324" s="29">
        <f t="shared" si="4819"/>
        <v>3480.6970983722576</v>
      </c>
      <c r="CI324" s="29">
        <f t="shared" si="4820"/>
        <v>4099.1811748053788</v>
      </c>
      <c r="CJ324" s="29">
        <f t="shared" si="4821"/>
        <v>3833.7579617834394</v>
      </c>
      <c r="CK324" s="29">
        <f t="shared" si="4822"/>
        <v>4588.646142958245</v>
      </c>
      <c r="CL324" s="29">
        <f t="shared" si="4823"/>
        <v>4781.1486199575374</v>
      </c>
      <c r="CM324" s="29">
        <f t="shared" si="4824"/>
        <v>3421.4076433121018</v>
      </c>
      <c r="CN324" s="29">
        <f t="shared" si="4825"/>
        <v>3959.3814578910119</v>
      </c>
      <c r="CO324" s="29">
        <f t="shared" si="4826"/>
        <v>5686.0573248407645</v>
      </c>
      <c r="CP324" s="29">
        <f t="shared" si="4827"/>
        <v>5681.7523000707715</v>
      </c>
      <c r="CQ324" s="29">
        <f t="shared" si="4828"/>
        <v>4237.2209217219834</v>
      </c>
      <c r="CR324" s="29">
        <f t="shared" si="4724"/>
        <v>4606.880396319887</v>
      </c>
      <c r="CS324" s="29">
        <f t="shared" si="4723"/>
        <v>4735.353857041755</v>
      </c>
      <c r="CT324" s="29">
        <f t="shared" si="4723"/>
        <v>3973.7968860580327</v>
      </c>
      <c r="CU324" s="29">
        <f t="shared" si="4723"/>
        <v>4206.7544232130222</v>
      </c>
      <c r="CV324" s="29">
        <f t="shared" si="4723"/>
        <v>3693.6797518062908</v>
      </c>
      <c r="CW324" s="29">
        <f t="shared" si="4723"/>
        <v>2916.1493276716205</v>
      </c>
      <c r="CX324" s="29">
        <f t="shared" si="4484"/>
        <v>4521.1280962491155</v>
      </c>
      <c r="CY324" s="29">
        <f t="shared" si="4484"/>
        <v>3269.7643312101909</v>
      </c>
      <c r="CZ324" s="29">
        <f t="shared" si="4484"/>
        <v>3539.3115498938428</v>
      </c>
      <c r="DA324" s="29">
        <f t="shared" si="4484"/>
        <v>4424.5888181174805</v>
      </c>
      <c r="DB324" s="29">
        <f t="shared" si="4484"/>
        <v>4760.0099079971687</v>
      </c>
      <c r="DC324" s="29">
        <f t="shared" si="4484"/>
        <v>3645.9090658174096</v>
      </c>
      <c r="DD324" s="29">
        <f t="shared" si="4484"/>
        <v>4681.8158811040339</v>
      </c>
      <c r="DE324" s="29">
        <f t="shared" si="4829"/>
        <v>4089.5016914366593</v>
      </c>
      <c r="DF324" s="29">
        <f t="shared" si="4830"/>
        <v>3776.5511252653928</v>
      </c>
      <c r="DG324" s="29">
        <f t="shared" si="4831"/>
        <v>4152.9720665251243</v>
      </c>
      <c r="DH324" s="29">
        <f t="shared" si="4832"/>
        <v>3275.7182165605095</v>
      </c>
      <c r="DI324" s="29">
        <f t="shared" si="4833"/>
        <v>3548.4691365888179</v>
      </c>
      <c r="DJ324" s="29">
        <f t="shared" si="4834"/>
        <v>4274.5348903043168</v>
      </c>
      <c r="DK324" s="29">
        <f t="shared" si="4834"/>
        <v>2882.6273248407642</v>
      </c>
      <c r="DL324" s="29">
        <f t="shared" si="4834"/>
        <v>3410.4187402689313</v>
      </c>
      <c r="DM324" s="29">
        <f t="shared" si="4834"/>
        <v>4207.8249044585982</v>
      </c>
      <c r="DN324" s="29">
        <f t="shared" si="4834"/>
        <v>5178.7743665958951</v>
      </c>
      <c r="DO324" s="29">
        <f t="shared" si="4834"/>
        <v>4301.083078556263</v>
      </c>
      <c r="DP324" s="29">
        <f t="shared" si="4834"/>
        <v>4771.0898372257607</v>
      </c>
      <c r="DQ324" s="105">
        <f t="shared" si="4835"/>
        <v>4614.6930467091297</v>
      </c>
      <c r="DR324" s="56"/>
      <c r="DS324" s="56">
        <v>193333</v>
      </c>
      <c r="DT324" s="56">
        <v>200000</v>
      </c>
      <c r="DU324" s="56">
        <v>200000</v>
      </c>
      <c r="DV324" s="56">
        <v>200000</v>
      </c>
      <c r="DW324" s="56">
        <v>200000</v>
      </c>
      <c r="DX324" s="56">
        <v>200000</v>
      </c>
      <c r="DY324" s="56">
        <v>200000</v>
      </c>
      <c r="DZ324" s="56">
        <v>200000</v>
      </c>
      <c r="EA324" s="56">
        <v>200000</v>
      </c>
      <c r="EB324" s="56">
        <v>200000</v>
      </c>
      <c r="EC324" s="56">
        <v>200000</v>
      </c>
      <c r="ED324" s="56">
        <v>200000</v>
      </c>
      <c r="EE324" s="56">
        <v>200000</v>
      </c>
      <c r="EF324" s="56">
        <v>200000</v>
      </c>
      <c r="EG324" s="56">
        <v>200000</v>
      </c>
      <c r="EH324" s="56">
        <v>200000</v>
      </c>
      <c r="EI324" s="56">
        <v>200000</v>
      </c>
      <c r="EJ324" s="56">
        <v>200000</v>
      </c>
      <c r="EK324" s="56">
        <v>200000</v>
      </c>
      <c r="EL324" s="56">
        <v>200000</v>
      </c>
      <c r="EM324" s="56">
        <v>200000</v>
      </c>
      <c r="EN324" s="56">
        <v>200000</v>
      </c>
      <c r="EO324" s="56">
        <v>200000</v>
      </c>
      <c r="EP324" s="56">
        <v>200000</v>
      </c>
      <c r="EQ324" s="56">
        <v>200000</v>
      </c>
      <c r="ER324" s="56">
        <v>200000</v>
      </c>
      <c r="ES324" s="25">
        <v>200000</v>
      </c>
      <c r="ET324" s="64">
        <v>200000</v>
      </c>
      <c r="EU324" s="64">
        <v>200000</v>
      </c>
      <c r="EV324" s="64">
        <v>200000</v>
      </c>
      <c r="EW324" s="64">
        <v>200000</v>
      </c>
      <c r="EX324" s="64">
        <v>200000</v>
      </c>
      <c r="EY324" s="64">
        <v>200000</v>
      </c>
      <c r="EZ324" s="64">
        <v>217000</v>
      </c>
      <c r="FA324" s="64">
        <v>230000</v>
      </c>
      <c r="FB324" s="64">
        <v>230000</v>
      </c>
      <c r="FC324" s="64">
        <v>230000</v>
      </c>
      <c r="FD324" s="64">
        <v>230000</v>
      </c>
      <c r="FE324" s="64">
        <v>230000</v>
      </c>
      <c r="FF324" s="64">
        <v>230000</v>
      </c>
      <c r="FG324" s="64">
        <v>230000</v>
      </c>
      <c r="FH324" s="64">
        <v>230000</v>
      </c>
      <c r="FI324" s="64">
        <v>230000</v>
      </c>
      <c r="FJ324" s="64">
        <v>230000</v>
      </c>
      <c r="FK324" s="64">
        <v>230000</v>
      </c>
      <c r="FL324" s="64">
        <v>230000</v>
      </c>
      <c r="FM324" s="64">
        <v>230000</v>
      </c>
      <c r="FN324" s="64">
        <v>230000</v>
      </c>
      <c r="FO324" s="64">
        <v>230000</v>
      </c>
      <c r="FP324" s="64">
        <v>230000</v>
      </c>
      <c r="FQ324" s="75">
        <v>230000</v>
      </c>
      <c r="FR324" s="28">
        <f t="shared" si="3969"/>
        <v>230000</v>
      </c>
      <c r="FS324" s="56">
        <v>0</v>
      </c>
      <c r="FT324" s="56">
        <v>199024.62166666667</v>
      </c>
      <c r="FU324" s="56">
        <v>183217</v>
      </c>
      <c r="FV324" s="56">
        <v>175950</v>
      </c>
      <c r="FW324" s="56">
        <v>215796</v>
      </c>
      <c r="FX324" s="56">
        <v>158107</v>
      </c>
      <c r="FY324" s="56">
        <v>174891</v>
      </c>
      <c r="FZ324" s="56">
        <v>105743</v>
      </c>
      <c r="GA324" s="56">
        <v>210673</v>
      </c>
      <c r="GB324" s="56">
        <v>188497</v>
      </c>
      <c r="GC324" s="56">
        <v>88420</v>
      </c>
      <c r="GD324" s="56">
        <v>174177</v>
      </c>
      <c r="GE324" s="56">
        <v>274576.63</v>
      </c>
      <c r="GF324" s="56">
        <v>443527.72577499994</v>
      </c>
      <c r="GG324" s="56">
        <v>322665.38500000001</v>
      </c>
      <c r="GH324" s="56">
        <v>331109.67085000011</v>
      </c>
      <c r="GI324" s="51">
        <v>333152.125</v>
      </c>
      <c r="GJ324" s="56">
        <v>205753.5625</v>
      </c>
      <c r="GK324" s="56">
        <v>277851.79750000004</v>
      </c>
      <c r="GL324" s="56">
        <v>227487</v>
      </c>
      <c r="GM324" s="56">
        <v>334909.95250000001</v>
      </c>
      <c r="GN324" s="51">
        <v>357350.44750000001</v>
      </c>
      <c r="GO324" s="51">
        <v>198842</v>
      </c>
      <c r="GP324" s="51">
        <v>261555</v>
      </c>
      <c r="GQ324" s="51">
        <v>353345</v>
      </c>
      <c r="GR324" s="51">
        <v>462336</v>
      </c>
      <c r="GS324" s="51">
        <v>279856</v>
      </c>
      <c r="GT324" s="25">
        <v>337036</v>
      </c>
      <c r="GU324" s="51">
        <v>352012</v>
      </c>
      <c r="GV324" s="51">
        <v>263235</v>
      </c>
      <c r="GW324" s="51">
        <v>290392</v>
      </c>
      <c r="GX324" s="25">
        <v>219039</v>
      </c>
      <c r="GY324" s="25">
        <v>139943</v>
      </c>
      <c r="GZ324" s="25">
        <v>327039</v>
      </c>
      <c r="HA324" s="25">
        <v>164165</v>
      </c>
      <c r="HB324" s="25">
        <v>182586</v>
      </c>
      <c r="HC324" s="25">
        <v>285785</v>
      </c>
      <c r="HD324" s="25">
        <v>324886</v>
      </c>
      <c r="HE324" s="25">
        <v>195013</v>
      </c>
      <c r="HF324" s="25">
        <v>315771</v>
      </c>
      <c r="HG324" s="75">
        <v>253171</v>
      </c>
      <c r="HH324" s="75">
        <v>210242</v>
      </c>
      <c r="HI324" s="75">
        <v>254122</v>
      </c>
      <c r="HJ324" s="75">
        <v>151859</v>
      </c>
      <c r="HK324" s="75">
        <v>183654</v>
      </c>
      <c r="HL324" s="75">
        <v>268293</v>
      </c>
      <c r="HM324" s="75">
        <v>106035</v>
      </c>
      <c r="HN324" s="75">
        <v>167561</v>
      </c>
      <c r="HO324" s="75">
        <v>260516.66867500002</v>
      </c>
      <c r="HP324" s="75">
        <v>373703</v>
      </c>
      <c r="HQ324" s="75">
        <v>271388</v>
      </c>
      <c r="HR324" s="75">
        <v>320659</v>
      </c>
      <c r="HS324" s="51">
        <f t="shared" si="5294"/>
        <v>0</v>
      </c>
      <c r="HT324" s="51">
        <f t="shared" si="5295"/>
        <v>392357.6216666667</v>
      </c>
      <c r="HU324" s="51">
        <f t="shared" si="5296"/>
        <v>383217</v>
      </c>
      <c r="HV324" s="51">
        <f t="shared" si="5297"/>
        <v>375950</v>
      </c>
      <c r="HW324" s="51">
        <f t="shared" si="5298"/>
        <v>415796</v>
      </c>
      <c r="HX324" s="51">
        <f t="shared" si="5299"/>
        <v>358107</v>
      </c>
      <c r="HY324" s="51">
        <f t="shared" si="5300"/>
        <v>374891</v>
      </c>
      <c r="HZ324" s="51">
        <f t="shared" si="5301"/>
        <v>305743</v>
      </c>
      <c r="IA324" s="51">
        <f t="shared" si="5302"/>
        <v>410673</v>
      </c>
      <c r="IB324" s="51">
        <f t="shared" si="5303"/>
        <v>388497</v>
      </c>
      <c r="IC324" s="51">
        <f t="shared" si="5304"/>
        <v>288420</v>
      </c>
      <c r="ID324" s="51">
        <f t="shared" si="5305"/>
        <v>374177</v>
      </c>
      <c r="IE324" s="51">
        <f t="shared" si="5306"/>
        <v>474576.63</v>
      </c>
      <c r="IF324" s="51">
        <f t="shared" si="5307"/>
        <v>643527.72577499994</v>
      </c>
      <c r="IG324" s="51">
        <f t="shared" si="5308"/>
        <v>522665.38500000001</v>
      </c>
      <c r="IH324" s="51">
        <f t="shared" si="5309"/>
        <v>531109.67085000011</v>
      </c>
      <c r="II324" s="51">
        <f t="shared" si="5310"/>
        <v>533152.125</v>
      </c>
      <c r="IJ324" s="51">
        <f t="shared" si="5311"/>
        <v>405753.5625</v>
      </c>
      <c r="IK324" s="51">
        <f t="shared" si="5312"/>
        <v>477851.79750000004</v>
      </c>
      <c r="IL324" s="51">
        <f t="shared" si="5313"/>
        <v>427487</v>
      </c>
      <c r="IM324" s="51">
        <f t="shared" si="5314"/>
        <v>534909.95250000001</v>
      </c>
      <c r="IN324" s="51">
        <f t="shared" si="5315"/>
        <v>557350.44750000001</v>
      </c>
      <c r="IO324" s="51">
        <f t="shared" si="5316"/>
        <v>398842</v>
      </c>
      <c r="IP324" s="51">
        <f t="shared" si="5317"/>
        <v>461555</v>
      </c>
      <c r="IQ324" s="51">
        <f t="shared" si="4450"/>
        <v>553345</v>
      </c>
      <c r="IR324" s="51">
        <f t="shared" si="4451"/>
        <v>662336</v>
      </c>
      <c r="IS324" s="51">
        <f t="shared" si="5126"/>
        <v>479856</v>
      </c>
      <c r="IT324" s="51">
        <f t="shared" si="5127"/>
        <v>537036</v>
      </c>
      <c r="IU324" s="51">
        <f t="shared" si="4960"/>
        <v>552012</v>
      </c>
      <c r="IV324" s="51">
        <f t="shared" si="4961"/>
        <v>463235</v>
      </c>
      <c r="IW324" s="51">
        <f t="shared" si="4958"/>
        <v>490392</v>
      </c>
      <c r="IX324" s="25">
        <f t="shared" si="4886"/>
        <v>419039</v>
      </c>
      <c r="IY324" s="25">
        <f t="shared" si="4315"/>
        <v>339943</v>
      </c>
      <c r="IZ324" s="25">
        <f t="shared" si="4316"/>
        <v>527039</v>
      </c>
      <c r="JA324" s="25">
        <f t="shared" si="4959"/>
        <v>381165</v>
      </c>
      <c r="JB324" s="25">
        <f t="shared" si="4410"/>
        <v>412586</v>
      </c>
      <c r="JC324" s="25">
        <f t="shared" si="4411"/>
        <v>515785</v>
      </c>
      <c r="JD324" s="25">
        <f t="shared" si="4243"/>
        <v>554886</v>
      </c>
      <c r="JE324" s="25">
        <f t="shared" si="4244"/>
        <v>425013</v>
      </c>
      <c r="JF324" s="25">
        <f t="shared" si="5318"/>
        <v>545771</v>
      </c>
      <c r="JG324" s="25">
        <f t="shared" si="5319"/>
        <v>483171</v>
      </c>
      <c r="JH324" s="25">
        <f t="shared" si="5289"/>
        <v>440242</v>
      </c>
      <c r="JI324" s="25">
        <f t="shared" si="5290"/>
        <v>484122</v>
      </c>
      <c r="JJ324" s="25">
        <f t="shared" si="4485"/>
        <v>381859</v>
      </c>
      <c r="JK324" s="25">
        <f t="shared" si="4486"/>
        <v>413654</v>
      </c>
      <c r="JL324" s="25">
        <f t="shared" si="4608"/>
        <v>498293</v>
      </c>
      <c r="JM324" s="25">
        <f t="shared" si="4609"/>
        <v>336035</v>
      </c>
      <c r="JN324" s="25">
        <f t="shared" si="4445"/>
        <v>397561</v>
      </c>
      <c r="JO324" s="25">
        <f t="shared" si="4446"/>
        <v>490516.66867500002</v>
      </c>
      <c r="JP324" s="25">
        <f t="shared" si="5123"/>
        <v>603703</v>
      </c>
      <c r="JQ324" s="25">
        <f t="shared" si="5124"/>
        <v>501388</v>
      </c>
      <c r="JR324" s="25">
        <f t="shared" si="5125"/>
        <v>550659</v>
      </c>
      <c r="JS324" s="28">
        <f t="shared" si="3970"/>
        <v>536566.66716874996</v>
      </c>
      <c r="JT324" s="48">
        <f t="shared" si="4689"/>
        <v>0</v>
      </c>
      <c r="JU324" s="48">
        <f t="shared" si="4690"/>
        <v>52.793006144599936</v>
      </c>
      <c r="JV324" s="48">
        <f t="shared" si="4691"/>
        <v>51.563105489773953</v>
      </c>
      <c r="JW324" s="48">
        <f t="shared" si="4692"/>
        <v>50.585306781485471</v>
      </c>
      <c r="JX324" s="48">
        <f t="shared" si="4693"/>
        <v>55.946716899892358</v>
      </c>
      <c r="JY324" s="48">
        <f t="shared" si="4694"/>
        <v>48.184472551130249</v>
      </c>
      <c r="JZ324" s="48">
        <f t="shared" si="4695"/>
        <v>50.442814854682453</v>
      </c>
      <c r="KA324" s="48">
        <f t="shared" si="4696"/>
        <v>41.13872443487621</v>
      </c>
      <c r="KB324" s="48">
        <f t="shared" si="4697"/>
        <v>55.257400430570506</v>
      </c>
      <c r="KC324" s="48">
        <f t="shared" si="4698"/>
        <v>52.273546824542521</v>
      </c>
      <c r="KD324" s="48">
        <f t="shared" si="4699"/>
        <v>38.807857911733045</v>
      </c>
      <c r="KE324" s="48">
        <f t="shared" si="4700"/>
        <v>50.346743810548979</v>
      </c>
      <c r="KF324" s="48">
        <f t="shared" si="4701"/>
        <v>63.855843649085038</v>
      </c>
      <c r="KG324" s="48">
        <f t="shared" si="4702"/>
        <v>86.588768268972004</v>
      </c>
      <c r="KH324" s="48">
        <f t="shared" si="4703"/>
        <v>70.326343514531757</v>
      </c>
      <c r="KI324" s="48">
        <f t="shared" si="4704"/>
        <v>71.462549899085047</v>
      </c>
      <c r="KJ324" s="48">
        <f t="shared" si="4705"/>
        <v>71.737368810548972</v>
      </c>
      <c r="KK324" s="48">
        <f t="shared" si="4706"/>
        <v>54.595473963939718</v>
      </c>
      <c r="KL324" s="48">
        <f t="shared" si="4707"/>
        <v>64.296528188912816</v>
      </c>
      <c r="KM324" s="48">
        <f t="shared" si="4708"/>
        <v>57.519779332615713</v>
      </c>
      <c r="KN324" s="30">
        <f t="shared" si="4709"/>
        <v>71.973890271797629</v>
      </c>
      <c r="KO324" s="30">
        <f t="shared" si="4710"/>
        <v>74.993332548439184</v>
      </c>
      <c r="KP324" s="30">
        <f t="shared" si="4711"/>
        <v>53.665500538213131</v>
      </c>
      <c r="KQ324" s="30">
        <f t="shared" si="4712"/>
        <v>62.103740581270181</v>
      </c>
      <c r="KR324" s="30">
        <f t="shared" si="4713"/>
        <v>74.454386437029058</v>
      </c>
      <c r="KS324" s="30">
        <f t="shared" si="4714"/>
        <v>89.119483315392898</v>
      </c>
      <c r="KT324" s="30">
        <f t="shared" si="4715"/>
        <v>64.566200215285249</v>
      </c>
      <c r="KU324" s="30">
        <f t="shared" si="4716"/>
        <v>72.259956942949401</v>
      </c>
      <c r="KV324" s="30">
        <f t="shared" si="4717"/>
        <v>74.275026910656621</v>
      </c>
      <c r="KW324" s="30">
        <f t="shared" si="4718"/>
        <v>62.329790096878362</v>
      </c>
      <c r="KX324" s="30">
        <f t="shared" si="4719"/>
        <v>65.983853606027992</v>
      </c>
      <c r="KY324" s="30">
        <f t="shared" si="4720"/>
        <v>56.383073196986004</v>
      </c>
      <c r="KZ324" s="30">
        <f t="shared" si="4721"/>
        <v>45.740446716899889</v>
      </c>
      <c r="LA324" s="30">
        <f t="shared" si="4722"/>
        <v>70.914827771797633</v>
      </c>
      <c r="LB324" s="30">
        <f t="shared" si="4722"/>
        <v>51.28700215285253</v>
      </c>
      <c r="LC324" s="30">
        <f t="shared" si="4722"/>
        <v>55.514800861141012</v>
      </c>
      <c r="LD324" s="30">
        <f t="shared" si="4722"/>
        <v>69.400565123789022</v>
      </c>
      <c r="LE324" s="30">
        <f t="shared" si="4722"/>
        <v>74.661733046286329</v>
      </c>
      <c r="LF324" s="30">
        <f t="shared" si="4722"/>
        <v>57.186894510226047</v>
      </c>
      <c r="LG324" s="30">
        <f t="shared" si="4722"/>
        <v>73.43527987082885</v>
      </c>
      <c r="LH324" s="30">
        <f t="shared" si="4722"/>
        <v>65.01224434876211</v>
      </c>
      <c r="LI324" s="30">
        <f t="shared" si="4722"/>
        <v>59.23600645855759</v>
      </c>
      <c r="LJ324" s="30">
        <f t="shared" si="4722"/>
        <v>65.140204520990309</v>
      </c>
      <c r="LK324" s="30">
        <f t="shared" si="4836"/>
        <v>51.380382131324005</v>
      </c>
      <c r="LL324" s="30">
        <f t="shared" si="4836"/>
        <v>55.658503767491929</v>
      </c>
      <c r="LM324" s="30">
        <f t="shared" si="4836"/>
        <v>67.046959095801938</v>
      </c>
      <c r="LN324" s="30">
        <f t="shared" si="4836"/>
        <v>45.214612486544674</v>
      </c>
      <c r="LO324" s="30">
        <f t="shared" si="4836"/>
        <v>53.493137782561895</v>
      </c>
      <c r="LP324" s="30">
        <f t="shared" si="4836"/>
        <v>66.000628185548976</v>
      </c>
      <c r="LQ324" s="30">
        <f t="shared" si="4836"/>
        <v>81.230220667384287</v>
      </c>
      <c r="LR324" s="30">
        <f t="shared" si="4836"/>
        <v>67.463401506996775</v>
      </c>
      <c r="LS324" s="30">
        <f t="shared" si="4836"/>
        <v>74.092976318622178</v>
      </c>
      <c r="LT324" s="69">
        <f t="shared" si="3971"/>
        <v>72.19680666963805</v>
      </c>
      <c r="LU324" s="40">
        <f t="shared" si="3972"/>
        <v>30.94725511302476</v>
      </c>
      <c r="LV324" s="40">
        <f t="shared" si="3973"/>
        <v>43.145721205597418</v>
      </c>
    </row>
    <row r="325" spans="1:334" x14ac:dyDescent="0.25">
      <c r="A325" s="21">
        <f t="shared" si="3974"/>
        <v>324</v>
      </c>
      <c r="B325" s="44" t="s">
        <v>183</v>
      </c>
      <c r="C325" s="43" t="s">
        <v>714</v>
      </c>
      <c r="D325" s="22" t="s">
        <v>170</v>
      </c>
      <c r="E325" s="45" t="s">
        <v>1003</v>
      </c>
      <c r="F325" s="43" t="s">
        <v>1238</v>
      </c>
      <c r="G325" s="45" t="s">
        <v>193</v>
      </c>
      <c r="H325" s="24" t="s">
        <v>1343</v>
      </c>
      <c r="I325" s="21" t="s">
        <v>197</v>
      </c>
      <c r="J325" s="95">
        <v>41362</v>
      </c>
      <c r="K325" s="95">
        <v>44528</v>
      </c>
      <c r="L325" s="21" t="s">
        <v>275</v>
      </c>
      <c r="M325" s="56">
        <v>21045</v>
      </c>
      <c r="N325" s="56">
        <v>27990</v>
      </c>
      <c r="O325" s="47">
        <v>0.18</v>
      </c>
      <c r="P325" s="57">
        <v>3250000</v>
      </c>
      <c r="Q325" s="57">
        <v>10814129</v>
      </c>
      <c r="R325" s="57">
        <v>7491429</v>
      </c>
      <c r="S325" s="57">
        <v>4756000</v>
      </c>
      <c r="T325" s="56">
        <v>6518000</v>
      </c>
      <c r="U325" s="56">
        <v>5647000</v>
      </c>
      <c r="V325" s="56">
        <v>5583000</v>
      </c>
      <c r="W325" s="56">
        <v>3859000</v>
      </c>
      <c r="X325" s="56">
        <v>7596816</v>
      </c>
      <c r="Y325" s="56">
        <v>5739000</v>
      </c>
      <c r="Z325" s="56">
        <v>3198000</v>
      </c>
      <c r="AA325" s="56">
        <v>5023000</v>
      </c>
      <c r="AB325" s="56">
        <v>7586223</v>
      </c>
      <c r="AC325" s="56">
        <v>10382360</v>
      </c>
      <c r="AD325" s="56">
        <v>6770299</v>
      </c>
      <c r="AE325" s="56">
        <v>6250000</v>
      </c>
      <c r="AF325" s="56">
        <v>6800000</v>
      </c>
      <c r="AG325" s="56">
        <v>6400000</v>
      </c>
      <c r="AH325" s="56">
        <v>6879641</v>
      </c>
      <c r="AI325" s="56">
        <v>6192900</v>
      </c>
      <c r="AJ325" s="56">
        <v>8106092</v>
      </c>
      <c r="AK325" s="56">
        <v>7536128</v>
      </c>
      <c r="AL325" s="56">
        <v>6126229</v>
      </c>
      <c r="AM325" s="56">
        <v>5618775</v>
      </c>
      <c r="AN325" s="56">
        <v>8451710</v>
      </c>
      <c r="AO325" s="56">
        <v>11354777</v>
      </c>
      <c r="AP325" s="56">
        <v>6954751.6500000004</v>
      </c>
      <c r="AQ325" s="56">
        <v>5800034</v>
      </c>
      <c r="AR325" s="56">
        <v>6126552.0999999996</v>
      </c>
      <c r="AS325" s="56">
        <v>5479234</v>
      </c>
      <c r="AT325" s="56">
        <v>6701154.2999999998</v>
      </c>
      <c r="AU325" s="25">
        <v>5803924.2000000002</v>
      </c>
      <c r="AV325" s="25">
        <v>4951310.5999999996</v>
      </c>
      <c r="AW325" s="25">
        <v>7628296.5448687095</v>
      </c>
      <c r="AX325" s="25">
        <v>5049400.7044800008</v>
      </c>
      <c r="AY325" s="25">
        <v>4868281.7</v>
      </c>
      <c r="AZ325" s="25">
        <v>8070723</v>
      </c>
      <c r="BA325" s="25">
        <v>11063865.6</v>
      </c>
      <c r="BB325" s="25">
        <v>5318276</v>
      </c>
      <c r="BC325" s="25">
        <v>6682114</v>
      </c>
      <c r="BD325" s="75">
        <v>5908765</v>
      </c>
      <c r="BE325" s="75">
        <v>5380339</v>
      </c>
      <c r="BF325" s="75">
        <v>6560143.5999999996</v>
      </c>
      <c r="BG325" s="75">
        <v>4123553</v>
      </c>
      <c r="BH325" s="75">
        <v>7170745</v>
      </c>
      <c r="BI325" s="75">
        <v>6308493</v>
      </c>
      <c r="BJ325" s="75">
        <v>4105240</v>
      </c>
      <c r="BK325" s="75">
        <v>5432016</v>
      </c>
      <c r="BL325" s="75">
        <v>8587653.5999999996</v>
      </c>
      <c r="BM325" s="75">
        <v>9937563</v>
      </c>
      <c r="BN325" s="75">
        <v>6219370</v>
      </c>
      <c r="BO325" s="75">
        <v>5737893.7999999998</v>
      </c>
      <c r="BP325" s="28">
        <f t="shared" si="3968"/>
        <v>7620620.1000000006</v>
      </c>
      <c r="BQ325" s="29">
        <f t="shared" si="4802"/>
        <v>154.43098123069612</v>
      </c>
      <c r="BR325" s="29">
        <f t="shared" si="4803"/>
        <v>513.85740080779283</v>
      </c>
      <c r="BS325" s="29">
        <f t="shared" si="4804"/>
        <v>355.97191732002852</v>
      </c>
      <c r="BT325" s="29">
        <f t="shared" si="4805"/>
        <v>225.99192207175102</v>
      </c>
      <c r="BU325" s="29">
        <f t="shared" si="4806"/>
        <v>309.71727251128533</v>
      </c>
      <c r="BV325" s="29">
        <f t="shared" si="4807"/>
        <v>268.3297695414588</v>
      </c>
      <c r="BW325" s="29">
        <f t="shared" si="4808"/>
        <v>265.28866714183891</v>
      </c>
      <c r="BX325" s="29">
        <f t="shared" si="4809"/>
        <v>183.36897125207886</v>
      </c>
      <c r="BY325" s="29">
        <f t="shared" si="4810"/>
        <v>360.97961511047754</v>
      </c>
      <c r="BZ325" s="29">
        <f t="shared" si="4811"/>
        <v>272.70135424091234</v>
      </c>
      <c r="CA325" s="29">
        <f t="shared" si="4812"/>
        <v>151.96008553100498</v>
      </c>
      <c r="CB325" s="29">
        <f t="shared" si="4813"/>
        <v>238.67902114516511</v>
      </c>
      <c r="CC325" s="29">
        <f t="shared" si="4814"/>
        <v>360.47626514611545</v>
      </c>
      <c r="CD325" s="29">
        <f t="shared" si="4815"/>
        <v>493.34093608933239</v>
      </c>
      <c r="CE325" s="29">
        <f t="shared" si="4816"/>
        <v>321.70582086006175</v>
      </c>
      <c r="CF325" s="29">
        <f t="shared" si="4817"/>
        <v>296.98265621287715</v>
      </c>
      <c r="CG325" s="29">
        <f t="shared" si="4818"/>
        <v>323.11712995961034</v>
      </c>
      <c r="CH325" s="29">
        <f t="shared" si="4819"/>
        <v>304.11023996198622</v>
      </c>
      <c r="CI325" s="29">
        <f t="shared" si="4820"/>
        <v>326.90144927536232</v>
      </c>
      <c r="CJ325" s="29">
        <f t="shared" si="4821"/>
        <v>294.26942266571632</v>
      </c>
      <c r="CK325" s="29">
        <f t="shared" si="4822"/>
        <v>385.17899738655262</v>
      </c>
      <c r="CL325" s="29">
        <f t="shared" si="4823"/>
        <v>358.09588976003801</v>
      </c>
      <c r="CM325" s="29">
        <f t="shared" si="4824"/>
        <v>291.10140175813734</v>
      </c>
      <c r="CN325" s="29">
        <f t="shared" si="4825"/>
        <v>266.98859586600145</v>
      </c>
      <c r="CO325" s="29">
        <f t="shared" si="4826"/>
        <v>401.60180565454976</v>
      </c>
      <c r="CP325" s="29">
        <f t="shared" si="4827"/>
        <v>539.54749346638152</v>
      </c>
      <c r="CQ325" s="29">
        <f t="shared" si="4828"/>
        <v>330.47049893086245</v>
      </c>
      <c r="CR325" s="29">
        <f t="shared" si="4724"/>
        <v>275.60152055119983</v>
      </c>
      <c r="CS325" s="29">
        <f t="shared" si="4723"/>
        <v>291.11675457353289</v>
      </c>
      <c r="CT325" s="29">
        <f t="shared" si="4723"/>
        <v>260.35799477310525</v>
      </c>
      <c r="CU325" s="29">
        <f t="shared" si="4723"/>
        <v>318.42025659301498</v>
      </c>
      <c r="CV325" s="29">
        <f t="shared" si="4723"/>
        <v>275.78637205987172</v>
      </c>
      <c r="CW325" s="29">
        <f t="shared" si="4723"/>
        <v>235.27253979567593</v>
      </c>
      <c r="CX325" s="29">
        <f t="shared" si="4484"/>
        <v>362.47548324393961</v>
      </c>
      <c r="CY325" s="29">
        <f t="shared" si="4484"/>
        <v>239.933509359943</v>
      </c>
      <c r="CZ325" s="29">
        <f t="shared" si="4484"/>
        <v>231.32723687336662</v>
      </c>
      <c r="DA325" s="29">
        <f t="shared" si="4484"/>
        <v>383.49836065573771</v>
      </c>
      <c r="DB325" s="29">
        <f t="shared" si="4484"/>
        <v>525.72419101924447</v>
      </c>
      <c r="DC325" s="29">
        <f t="shared" si="4484"/>
        <v>252.70971727251128</v>
      </c>
      <c r="DD325" s="29">
        <f t="shared" si="4484"/>
        <v>317.51551437396057</v>
      </c>
      <c r="DE325" s="29">
        <f t="shared" si="4829"/>
        <v>280.768115942029</v>
      </c>
      <c r="DF325" s="29">
        <f t="shared" si="4830"/>
        <v>255.65877880731765</v>
      </c>
      <c r="DG325" s="29">
        <f t="shared" si="4831"/>
        <v>311.719819434545</v>
      </c>
      <c r="DH325" s="29">
        <f t="shared" si="4832"/>
        <v>195.93979567593252</v>
      </c>
      <c r="DI325" s="29">
        <f t="shared" si="4833"/>
        <v>340.73390354003328</v>
      </c>
      <c r="DJ325" s="29">
        <f t="shared" si="4834"/>
        <v>299.76208125445476</v>
      </c>
      <c r="DK325" s="29">
        <f t="shared" si="4834"/>
        <v>195.0696127346163</v>
      </c>
      <c r="DL325" s="29">
        <f t="shared" si="4834"/>
        <v>258.1143264433357</v>
      </c>
      <c r="DM325" s="29">
        <f t="shared" si="4834"/>
        <v>408.06146828225229</v>
      </c>
      <c r="DN325" s="29">
        <f t="shared" si="4834"/>
        <v>472.20541696364933</v>
      </c>
      <c r="DO325" s="29">
        <f t="shared" si="4834"/>
        <v>295.52720361130912</v>
      </c>
      <c r="DP325" s="29">
        <f t="shared" si="4834"/>
        <v>272.6487906866239</v>
      </c>
      <c r="DQ325" s="105">
        <f t="shared" si="4835"/>
        <v>362.1107198859587</v>
      </c>
      <c r="DR325" s="56">
        <v>1399500</v>
      </c>
      <c r="DS325" s="56">
        <v>1399500</v>
      </c>
      <c r="DT325" s="56">
        <v>1399500</v>
      </c>
      <c r="DU325" s="56">
        <v>1399500</v>
      </c>
      <c r="DV325" s="56">
        <v>1399500</v>
      </c>
      <c r="DW325" s="56">
        <v>1399500</v>
      </c>
      <c r="DX325" s="56">
        <v>1399500</v>
      </c>
      <c r="DY325" s="56">
        <v>1399500</v>
      </c>
      <c r="DZ325" s="56">
        <v>1399500</v>
      </c>
      <c r="EA325" s="56">
        <v>1399500</v>
      </c>
      <c r="EB325" s="56">
        <v>1399500</v>
      </c>
      <c r="EC325" s="56">
        <v>1408830</v>
      </c>
      <c r="ED325" s="56">
        <v>1539450</v>
      </c>
      <c r="EE325" s="56">
        <v>1539450</v>
      </c>
      <c r="EF325" s="56">
        <v>1539450</v>
      </c>
      <c r="EG325" s="56">
        <v>1539450</v>
      </c>
      <c r="EH325" s="56">
        <v>1539450</v>
      </c>
      <c r="EI325" s="56">
        <v>1539450</v>
      </c>
      <c r="EJ325" s="56">
        <v>1539450</v>
      </c>
      <c r="EK325" s="56">
        <v>1539450</v>
      </c>
      <c r="EL325" s="56">
        <v>1539450</v>
      </c>
      <c r="EM325" s="51">
        <v>1539450</v>
      </c>
      <c r="EN325" s="51">
        <v>1539450</v>
      </c>
      <c r="EO325" s="51">
        <v>1548780</v>
      </c>
      <c r="EP325" s="56">
        <v>1679400</v>
      </c>
      <c r="EQ325" s="56">
        <v>1679400</v>
      </c>
      <c r="ER325" s="56">
        <v>1679400</v>
      </c>
      <c r="ES325" s="25">
        <v>1679400</v>
      </c>
      <c r="ET325" s="64">
        <v>1679400</v>
      </c>
      <c r="EU325" s="64">
        <v>1679400</v>
      </c>
      <c r="EV325" s="64">
        <v>1679400</v>
      </c>
      <c r="EW325" s="64">
        <v>1679400</v>
      </c>
      <c r="EX325" s="64">
        <v>1679400</v>
      </c>
      <c r="EY325" s="64">
        <v>1679400</v>
      </c>
      <c r="EZ325" s="64">
        <v>1679400</v>
      </c>
      <c r="FA325" s="64">
        <v>1684998</v>
      </c>
      <c r="FB325" s="64">
        <v>1763370</v>
      </c>
      <c r="FC325" s="64">
        <v>1763370</v>
      </c>
      <c r="FD325" s="64">
        <v>1763370</v>
      </c>
      <c r="FE325" s="64">
        <v>1763370</v>
      </c>
      <c r="FF325" s="64">
        <v>1763370</v>
      </c>
      <c r="FG325" s="64">
        <v>1763370</v>
      </c>
      <c r="FH325" s="64">
        <v>1763370</v>
      </c>
      <c r="FI325" s="64">
        <v>1763370</v>
      </c>
      <c r="FJ325" s="64">
        <v>1763370</v>
      </c>
      <c r="FK325" s="64">
        <v>1763370</v>
      </c>
      <c r="FL325" s="64">
        <v>1763370</v>
      </c>
      <c r="FM325" s="64">
        <v>1769248</v>
      </c>
      <c r="FN325" s="64">
        <v>1851539</v>
      </c>
      <c r="FO325" s="64">
        <v>1851539</v>
      </c>
      <c r="FP325" s="64">
        <v>1851539</v>
      </c>
      <c r="FQ325" s="75">
        <v>1851539</v>
      </c>
      <c r="FR325" s="28">
        <f t="shared" si="3969"/>
        <v>1851539</v>
      </c>
      <c r="FS325" s="56">
        <v>0</v>
      </c>
      <c r="FT325" s="56">
        <v>763325.8</v>
      </c>
      <c r="FU325" s="56">
        <v>98786</v>
      </c>
      <c r="FV325" s="56">
        <v>0</v>
      </c>
      <c r="FW325" s="56">
        <v>0</v>
      </c>
      <c r="FX325" s="56">
        <v>0</v>
      </c>
      <c r="FY325" s="56">
        <v>0</v>
      </c>
      <c r="FZ325" s="56">
        <v>0</v>
      </c>
      <c r="GA325" s="56">
        <v>119863</v>
      </c>
      <c r="GB325" s="56">
        <v>0</v>
      </c>
      <c r="GC325" s="56">
        <v>0</v>
      </c>
      <c r="GD325" s="56">
        <v>0</v>
      </c>
      <c r="GE325" s="56">
        <v>0</v>
      </c>
      <c r="GF325" s="56">
        <v>537022</v>
      </c>
      <c r="GG325" s="56">
        <v>0</v>
      </c>
      <c r="GH325" s="56">
        <v>0</v>
      </c>
      <c r="GI325" s="51">
        <v>0</v>
      </c>
      <c r="GJ325" s="56">
        <v>0</v>
      </c>
      <c r="GK325" s="56">
        <v>0</v>
      </c>
      <c r="GL325" s="56">
        <v>0</v>
      </c>
      <c r="GM325" s="56">
        <v>81768.40000000014</v>
      </c>
      <c r="GN325" s="51">
        <v>0</v>
      </c>
      <c r="GO325" s="51">
        <v>0</v>
      </c>
      <c r="GP325" s="51">
        <v>0</v>
      </c>
      <c r="GQ325" s="25">
        <v>0</v>
      </c>
      <c r="GR325" s="25">
        <v>364460</v>
      </c>
      <c r="GS325" s="25">
        <v>0</v>
      </c>
      <c r="GT325" s="25">
        <v>0</v>
      </c>
      <c r="GU325" s="51">
        <v>0</v>
      </c>
      <c r="GV325" s="25">
        <v>0</v>
      </c>
      <c r="GW325" s="25">
        <v>0</v>
      </c>
      <c r="GX325" s="25">
        <v>0</v>
      </c>
      <c r="GY325" s="25">
        <v>0</v>
      </c>
      <c r="GZ325" s="25">
        <v>0</v>
      </c>
      <c r="HA325" s="25">
        <v>0</v>
      </c>
      <c r="HB325" s="25">
        <v>0</v>
      </c>
      <c r="HC325" s="75">
        <v>0</v>
      </c>
      <c r="HD325" s="75">
        <v>0</v>
      </c>
      <c r="HE325" s="75">
        <v>0</v>
      </c>
      <c r="HF325" s="75">
        <v>0</v>
      </c>
      <c r="HG325" s="75">
        <v>0</v>
      </c>
      <c r="HH325" s="75">
        <v>0</v>
      </c>
      <c r="HI325" s="75">
        <v>0</v>
      </c>
      <c r="HJ325" s="75">
        <v>0</v>
      </c>
      <c r="HK325" s="75">
        <v>0</v>
      </c>
      <c r="HL325" s="75">
        <v>0</v>
      </c>
      <c r="HM325" s="75">
        <v>0</v>
      </c>
      <c r="HN325" s="75">
        <v>0</v>
      </c>
      <c r="HO325" s="75">
        <v>0</v>
      </c>
      <c r="HP325" s="75">
        <v>0</v>
      </c>
      <c r="HQ325" s="75">
        <v>0</v>
      </c>
      <c r="HR325" s="75">
        <v>0</v>
      </c>
      <c r="HS325" s="51">
        <f t="shared" si="5294"/>
        <v>1399500</v>
      </c>
      <c r="HT325" s="51">
        <f t="shared" si="5295"/>
        <v>2162825.7999999998</v>
      </c>
      <c r="HU325" s="51">
        <f t="shared" si="5296"/>
        <v>1498286</v>
      </c>
      <c r="HV325" s="51">
        <f t="shared" si="5297"/>
        <v>1399500</v>
      </c>
      <c r="HW325" s="51">
        <f t="shared" si="5298"/>
        <v>1399500</v>
      </c>
      <c r="HX325" s="51">
        <f t="shared" si="5299"/>
        <v>1399500</v>
      </c>
      <c r="HY325" s="51">
        <f t="shared" si="5300"/>
        <v>1399500</v>
      </c>
      <c r="HZ325" s="51">
        <f t="shared" si="5301"/>
        <v>1399500</v>
      </c>
      <c r="IA325" s="51">
        <f t="shared" si="5302"/>
        <v>1519363</v>
      </c>
      <c r="IB325" s="51">
        <f t="shared" si="5303"/>
        <v>1399500</v>
      </c>
      <c r="IC325" s="51">
        <f t="shared" si="5304"/>
        <v>1399500</v>
      </c>
      <c r="ID325" s="51">
        <f t="shared" si="5305"/>
        <v>1408830</v>
      </c>
      <c r="IE325" s="51">
        <f t="shared" si="5306"/>
        <v>1539450</v>
      </c>
      <c r="IF325" s="51">
        <f t="shared" si="5307"/>
        <v>2076472</v>
      </c>
      <c r="IG325" s="51">
        <f t="shared" si="5308"/>
        <v>1539450</v>
      </c>
      <c r="IH325" s="51">
        <f t="shared" si="5309"/>
        <v>1539450</v>
      </c>
      <c r="II325" s="51">
        <f t="shared" si="5310"/>
        <v>1539450</v>
      </c>
      <c r="IJ325" s="51">
        <f t="shared" si="5311"/>
        <v>1539450</v>
      </c>
      <c r="IK325" s="51">
        <f t="shared" si="5312"/>
        <v>1539450</v>
      </c>
      <c r="IL325" s="51">
        <f t="shared" si="5313"/>
        <v>1539450</v>
      </c>
      <c r="IM325" s="51">
        <f t="shared" si="5314"/>
        <v>1621218.4000000001</v>
      </c>
      <c r="IN325" s="51">
        <f t="shared" si="5315"/>
        <v>1539450</v>
      </c>
      <c r="IO325" s="51">
        <f t="shared" si="5316"/>
        <v>1539450</v>
      </c>
      <c r="IP325" s="51">
        <f t="shared" si="5317"/>
        <v>1548780</v>
      </c>
      <c r="IQ325" s="51">
        <f t="shared" si="4450"/>
        <v>1679400</v>
      </c>
      <c r="IR325" s="51">
        <f t="shared" si="4451"/>
        <v>2043860</v>
      </c>
      <c r="IS325" s="51">
        <f t="shared" si="5126"/>
        <v>1679400</v>
      </c>
      <c r="IT325" s="51">
        <f t="shared" si="5127"/>
        <v>1679400</v>
      </c>
      <c r="IU325" s="51">
        <f t="shared" si="4960"/>
        <v>1679400</v>
      </c>
      <c r="IV325" s="51">
        <f t="shared" si="4961"/>
        <v>1679400</v>
      </c>
      <c r="IW325" s="51">
        <f t="shared" si="4958"/>
        <v>1679400</v>
      </c>
      <c r="IX325" s="51">
        <f t="shared" si="4886"/>
        <v>1679400</v>
      </c>
      <c r="IY325" s="51">
        <f t="shared" si="4315"/>
        <v>1679400</v>
      </c>
      <c r="IZ325" s="51">
        <f t="shared" si="4316"/>
        <v>1679400</v>
      </c>
      <c r="JA325" s="51">
        <f t="shared" si="4959"/>
        <v>1679400</v>
      </c>
      <c r="JB325" s="51">
        <f t="shared" si="4410"/>
        <v>1684998</v>
      </c>
      <c r="JC325" s="51">
        <f t="shared" si="4411"/>
        <v>1763370</v>
      </c>
      <c r="JD325" s="51">
        <f t="shared" si="4243"/>
        <v>1763370</v>
      </c>
      <c r="JE325" s="51">
        <f t="shared" si="4244"/>
        <v>1763370</v>
      </c>
      <c r="JF325" s="51">
        <f t="shared" si="5318"/>
        <v>1763370</v>
      </c>
      <c r="JG325" s="51">
        <f t="shared" si="5319"/>
        <v>1763370</v>
      </c>
      <c r="JH325" s="51">
        <f t="shared" si="5289"/>
        <v>1763370</v>
      </c>
      <c r="JI325" s="51">
        <f t="shared" si="5290"/>
        <v>1763370</v>
      </c>
      <c r="JJ325" s="51">
        <f t="shared" si="4485"/>
        <v>1763370</v>
      </c>
      <c r="JK325" s="51">
        <f t="shared" si="4486"/>
        <v>1763370</v>
      </c>
      <c r="JL325" s="51">
        <f t="shared" si="4608"/>
        <v>1763370</v>
      </c>
      <c r="JM325" s="51">
        <f t="shared" si="4609"/>
        <v>1763370</v>
      </c>
      <c r="JN325" s="51">
        <f t="shared" si="4445"/>
        <v>1769248</v>
      </c>
      <c r="JO325" s="51">
        <f t="shared" si="4446"/>
        <v>1851539</v>
      </c>
      <c r="JP325" s="51">
        <f t="shared" si="5123"/>
        <v>1851539</v>
      </c>
      <c r="JQ325" s="51">
        <f t="shared" si="5124"/>
        <v>1851539</v>
      </c>
      <c r="JR325" s="51">
        <f t="shared" si="5125"/>
        <v>1851539</v>
      </c>
      <c r="JS325" s="28">
        <f t="shared" si="3970"/>
        <v>1851539</v>
      </c>
      <c r="JT325" s="48">
        <f t="shared" si="4689"/>
        <v>50</v>
      </c>
      <c r="JU325" s="48">
        <f t="shared" si="4690"/>
        <v>77.271375491246872</v>
      </c>
      <c r="JV325" s="48">
        <f t="shared" si="4691"/>
        <v>53.529331904251521</v>
      </c>
      <c r="JW325" s="48">
        <f t="shared" si="4692"/>
        <v>50</v>
      </c>
      <c r="JX325" s="48">
        <f t="shared" si="4693"/>
        <v>50</v>
      </c>
      <c r="JY325" s="48">
        <f t="shared" si="4694"/>
        <v>50</v>
      </c>
      <c r="JZ325" s="48">
        <f t="shared" si="4695"/>
        <v>50</v>
      </c>
      <c r="KA325" s="48">
        <f t="shared" si="4696"/>
        <v>50</v>
      </c>
      <c r="KB325" s="48">
        <f t="shared" si="4697"/>
        <v>54.282350839585568</v>
      </c>
      <c r="KC325" s="48">
        <f t="shared" si="4698"/>
        <v>50</v>
      </c>
      <c r="KD325" s="48">
        <f t="shared" si="4699"/>
        <v>50</v>
      </c>
      <c r="KE325" s="48">
        <f t="shared" si="4700"/>
        <v>50.333333333333336</v>
      </c>
      <c r="KF325" s="48">
        <f t="shared" si="4701"/>
        <v>55</v>
      </c>
      <c r="KG325" s="48">
        <f t="shared" si="4702"/>
        <v>74.18620936048589</v>
      </c>
      <c r="KH325" s="48">
        <f t="shared" si="4703"/>
        <v>55</v>
      </c>
      <c r="KI325" s="48">
        <f t="shared" si="4704"/>
        <v>55</v>
      </c>
      <c r="KJ325" s="48">
        <f t="shared" si="4705"/>
        <v>55</v>
      </c>
      <c r="KK325" s="48">
        <f t="shared" si="4706"/>
        <v>55</v>
      </c>
      <c r="KL325" s="48">
        <f t="shared" si="4707"/>
        <v>55</v>
      </c>
      <c r="KM325" s="48">
        <f t="shared" si="4708"/>
        <v>55</v>
      </c>
      <c r="KN325" s="48">
        <f t="shared" si="4709"/>
        <v>57.921343336906041</v>
      </c>
      <c r="KO325" s="48">
        <f t="shared" si="4710"/>
        <v>55</v>
      </c>
      <c r="KP325" s="48">
        <f t="shared" si="4711"/>
        <v>55</v>
      </c>
      <c r="KQ325" s="48">
        <f t="shared" si="4712"/>
        <v>55.333333333333336</v>
      </c>
      <c r="KR325" s="48">
        <f t="shared" si="4713"/>
        <v>60</v>
      </c>
      <c r="KS325" s="48">
        <f t="shared" si="4714"/>
        <v>73.021078956770282</v>
      </c>
      <c r="KT325" s="48">
        <f t="shared" si="4715"/>
        <v>60</v>
      </c>
      <c r="KU325" s="48">
        <f t="shared" si="4716"/>
        <v>60</v>
      </c>
      <c r="KV325" s="48">
        <f t="shared" si="4717"/>
        <v>60</v>
      </c>
      <c r="KW325" s="48">
        <f t="shared" si="4718"/>
        <v>60</v>
      </c>
      <c r="KX325" s="48">
        <f t="shared" si="4719"/>
        <v>60</v>
      </c>
      <c r="KY325" s="30">
        <f t="shared" si="4720"/>
        <v>60</v>
      </c>
      <c r="KZ325" s="30">
        <f t="shared" si="4721"/>
        <v>60</v>
      </c>
      <c r="LA325" s="30">
        <f t="shared" si="4722"/>
        <v>60</v>
      </c>
      <c r="LB325" s="30">
        <f t="shared" si="4722"/>
        <v>60</v>
      </c>
      <c r="LC325" s="30">
        <f t="shared" si="4722"/>
        <v>60.2</v>
      </c>
      <c r="LD325" s="30">
        <f t="shared" si="4722"/>
        <v>63</v>
      </c>
      <c r="LE325" s="30">
        <f t="shared" si="4722"/>
        <v>63</v>
      </c>
      <c r="LF325" s="30">
        <f t="shared" si="4722"/>
        <v>63</v>
      </c>
      <c r="LG325" s="30">
        <f t="shared" si="4722"/>
        <v>63</v>
      </c>
      <c r="LH325" s="30">
        <f t="shared" si="4722"/>
        <v>63</v>
      </c>
      <c r="LI325" s="30">
        <f t="shared" si="4722"/>
        <v>63</v>
      </c>
      <c r="LJ325" s="30">
        <f t="shared" si="4722"/>
        <v>63</v>
      </c>
      <c r="LK325" s="30">
        <f t="shared" si="4836"/>
        <v>63</v>
      </c>
      <c r="LL325" s="30">
        <f t="shared" si="4836"/>
        <v>63</v>
      </c>
      <c r="LM325" s="30">
        <f t="shared" si="4836"/>
        <v>63</v>
      </c>
      <c r="LN325" s="30">
        <f t="shared" si="4836"/>
        <v>63</v>
      </c>
      <c r="LO325" s="30">
        <f t="shared" si="4836"/>
        <v>63.210003572704537</v>
      </c>
      <c r="LP325" s="30">
        <f t="shared" si="4836"/>
        <v>66.150017863522692</v>
      </c>
      <c r="LQ325" s="30">
        <f t="shared" si="4836"/>
        <v>66.150017863522692</v>
      </c>
      <c r="LR325" s="30">
        <f t="shared" si="4836"/>
        <v>66.150017863522692</v>
      </c>
      <c r="LS325" s="30">
        <f t="shared" si="4836"/>
        <v>66.150017863522692</v>
      </c>
      <c r="LT325" s="69">
        <f t="shared" si="3971"/>
        <v>66.150017863522692</v>
      </c>
      <c r="LU325" s="40">
        <f t="shared" si="3972"/>
        <v>66.150017863522692</v>
      </c>
      <c r="LV325" s="40">
        <f t="shared" si="3973"/>
        <v>0</v>
      </c>
    </row>
    <row r="326" spans="1:334" x14ac:dyDescent="0.25">
      <c r="A326" s="21">
        <f t="shared" ref="A326:A327" si="5401">+A325+1</f>
        <v>325</v>
      </c>
      <c r="B326" s="22" t="s">
        <v>183</v>
      </c>
      <c r="C326" s="43" t="s">
        <v>481</v>
      </c>
      <c r="D326" s="22" t="s">
        <v>293</v>
      </c>
      <c r="E326" s="23"/>
      <c r="F326" s="21" t="s">
        <v>1086</v>
      </c>
      <c r="G326" s="49" t="s">
        <v>194</v>
      </c>
      <c r="H326" s="24" t="s">
        <v>293</v>
      </c>
      <c r="I326" s="21" t="s">
        <v>197</v>
      </c>
      <c r="J326" s="95">
        <v>41297</v>
      </c>
      <c r="K326" s="95"/>
      <c r="L326" s="21" t="s">
        <v>275</v>
      </c>
      <c r="M326" s="56">
        <v>308</v>
      </c>
      <c r="N326" s="56">
        <v>1620</v>
      </c>
      <c r="O326" s="47">
        <v>0.2</v>
      </c>
      <c r="P326" s="58">
        <v>488963.47999999992</v>
      </c>
      <c r="Q326" s="58">
        <v>554450.44000000006</v>
      </c>
      <c r="R326" s="58">
        <v>431815.98000000004</v>
      </c>
      <c r="S326" s="58">
        <v>353111.50999999995</v>
      </c>
      <c r="T326" s="56">
        <v>397322</v>
      </c>
      <c r="U326" s="56">
        <v>334350</v>
      </c>
      <c r="V326" s="56">
        <v>366723</v>
      </c>
      <c r="W326" s="56">
        <v>263892</v>
      </c>
      <c r="X326" s="56">
        <v>439163</v>
      </c>
      <c r="Y326" s="56">
        <v>0</v>
      </c>
      <c r="Z326" s="56">
        <v>0</v>
      </c>
      <c r="AA326" s="56">
        <v>0</v>
      </c>
      <c r="AB326" s="56">
        <v>0</v>
      </c>
      <c r="AC326" s="56">
        <v>0</v>
      </c>
      <c r="AD326" s="56">
        <v>0</v>
      </c>
      <c r="AE326" s="56">
        <v>0</v>
      </c>
      <c r="AF326" s="56">
        <v>0</v>
      </c>
      <c r="AG326" s="56">
        <v>0</v>
      </c>
      <c r="AH326" s="56">
        <v>0</v>
      </c>
      <c r="AI326" s="56">
        <v>0</v>
      </c>
      <c r="AJ326" s="56">
        <v>0</v>
      </c>
      <c r="AK326" s="56">
        <v>0</v>
      </c>
      <c r="AL326" s="56">
        <v>0</v>
      </c>
      <c r="AM326" s="56">
        <v>0</v>
      </c>
      <c r="AN326" s="56">
        <v>0</v>
      </c>
      <c r="AO326" s="25">
        <v>0</v>
      </c>
      <c r="AP326" s="25">
        <v>0</v>
      </c>
      <c r="AQ326" s="25">
        <v>0</v>
      </c>
      <c r="AR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AY326" s="25">
        <v>0</v>
      </c>
      <c r="AZ326" s="25">
        <v>0</v>
      </c>
      <c r="BA326" s="25">
        <v>0</v>
      </c>
      <c r="BB326" s="25">
        <v>0</v>
      </c>
      <c r="BC326" s="25">
        <v>0</v>
      </c>
      <c r="BD326" s="25">
        <v>0</v>
      </c>
      <c r="BE326" s="25">
        <v>0</v>
      </c>
      <c r="BF326" s="25">
        <v>0</v>
      </c>
      <c r="BG326" s="25">
        <v>0</v>
      </c>
      <c r="BH326" s="25">
        <v>0</v>
      </c>
      <c r="BI326" s="25">
        <v>0</v>
      </c>
      <c r="BJ326" s="25">
        <v>0</v>
      </c>
      <c r="BK326" s="25">
        <v>0</v>
      </c>
      <c r="BL326" s="25">
        <v>0</v>
      </c>
      <c r="BM326" s="25">
        <v>0</v>
      </c>
      <c r="BN326" s="25">
        <v>0</v>
      </c>
      <c r="BO326" s="75">
        <v>0</v>
      </c>
      <c r="BP326" s="28">
        <f t="shared" ref="BP326:BP328" si="5402">+IFERROR((SUMIF(BL326:BO326,"&gt;0",BL326:BO326)/COUNTIF(BL326:BO326,"&gt;0")),0)</f>
        <v>0</v>
      </c>
      <c r="BQ326" s="29">
        <f t="shared" si="4802"/>
        <v>1587.5437662337661</v>
      </c>
      <c r="BR326" s="29">
        <f t="shared" si="4803"/>
        <v>1800.1637662337664</v>
      </c>
      <c r="BS326" s="29">
        <f t="shared" si="4804"/>
        <v>1401.9999350649352</v>
      </c>
      <c r="BT326" s="29">
        <f t="shared" si="4805"/>
        <v>1146.4659415584415</v>
      </c>
      <c r="BU326" s="29">
        <f t="shared" si="4806"/>
        <v>1290.0064935064936</v>
      </c>
      <c r="BV326" s="29">
        <f t="shared" si="4807"/>
        <v>1085.5519480519481</v>
      </c>
      <c r="BW326" s="29">
        <f t="shared" si="4808"/>
        <v>1190.659090909091</v>
      </c>
      <c r="BX326" s="29">
        <f t="shared" si="4809"/>
        <v>856.79220779220782</v>
      </c>
      <c r="BY326" s="29">
        <f t="shared" si="4810"/>
        <v>1425.8538961038962</v>
      </c>
      <c r="BZ326" s="29">
        <f t="shared" si="4811"/>
        <v>0</v>
      </c>
      <c r="CA326" s="29">
        <f t="shared" si="4812"/>
        <v>0</v>
      </c>
      <c r="CB326" s="29">
        <f t="shared" si="4813"/>
        <v>0</v>
      </c>
      <c r="CC326" s="29">
        <f t="shared" si="4814"/>
        <v>0</v>
      </c>
      <c r="CD326" s="29">
        <f t="shared" si="4815"/>
        <v>0</v>
      </c>
      <c r="CE326" s="29">
        <f t="shared" si="4816"/>
        <v>0</v>
      </c>
      <c r="CF326" s="29">
        <f t="shared" si="4817"/>
        <v>0</v>
      </c>
      <c r="CG326" s="29">
        <f t="shared" si="4818"/>
        <v>0</v>
      </c>
      <c r="CH326" s="29">
        <f t="shared" si="4819"/>
        <v>0</v>
      </c>
      <c r="CI326" s="29">
        <f t="shared" si="4820"/>
        <v>0</v>
      </c>
      <c r="CJ326" s="29">
        <f t="shared" si="4821"/>
        <v>0</v>
      </c>
      <c r="CK326" s="29">
        <f t="shared" si="4822"/>
        <v>0</v>
      </c>
      <c r="CL326" s="29">
        <f t="shared" si="4823"/>
        <v>0</v>
      </c>
      <c r="CM326" s="29">
        <f t="shared" si="4824"/>
        <v>0</v>
      </c>
      <c r="CN326" s="29">
        <f t="shared" si="4825"/>
        <v>0</v>
      </c>
      <c r="CO326" s="29">
        <f t="shared" si="4826"/>
        <v>0</v>
      </c>
      <c r="CP326" s="29">
        <f t="shared" si="4827"/>
        <v>0</v>
      </c>
      <c r="CQ326" s="29">
        <f t="shared" si="4828"/>
        <v>0</v>
      </c>
      <c r="CR326" s="29">
        <f t="shared" si="4724"/>
        <v>0</v>
      </c>
      <c r="CS326" s="29">
        <f t="shared" si="4723"/>
        <v>0</v>
      </c>
      <c r="CT326" s="29">
        <f t="shared" si="4723"/>
        <v>0</v>
      </c>
      <c r="CU326" s="29">
        <f t="shared" si="4723"/>
        <v>0</v>
      </c>
      <c r="CV326" s="29">
        <f t="shared" si="4723"/>
        <v>0</v>
      </c>
      <c r="CW326" s="29">
        <f t="shared" si="4723"/>
        <v>0</v>
      </c>
      <c r="CX326" s="29">
        <f t="shared" si="4484"/>
        <v>0</v>
      </c>
      <c r="CY326" s="29">
        <f t="shared" si="4484"/>
        <v>0</v>
      </c>
      <c r="CZ326" s="29">
        <f t="shared" si="4484"/>
        <v>0</v>
      </c>
      <c r="DA326" s="29">
        <f t="shared" si="4484"/>
        <v>0</v>
      </c>
      <c r="DB326" s="29">
        <f t="shared" si="4484"/>
        <v>0</v>
      </c>
      <c r="DC326" s="29">
        <f t="shared" si="4484"/>
        <v>0</v>
      </c>
      <c r="DD326" s="29">
        <f t="shared" si="4484"/>
        <v>0</v>
      </c>
      <c r="DE326" s="29">
        <f t="shared" si="4829"/>
        <v>0</v>
      </c>
      <c r="DF326" s="29">
        <f t="shared" si="4830"/>
        <v>0</v>
      </c>
      <c r="DG326" s="29">
        <f t="shared" si="4831"/>
        <v>0</v>
      </c>
      <c r="DH326" s="29">
        <f t="shared" si="4832"/>
        <v>0</v>
      </c>
      <c r="DI326" s="29">
        <f t="shared" si="4833"/>
        <v>0</v>
      </c>
      <c r="DJ326" s="29">
        <f t="shared" si="4834"/>
        <v>0</v>
      </c>
      <c r="DK326" s="29">
        <f t="shared" si="4834"/>
        <v>0</v>
      </c>
      <c r="DL326" s="29">
        <f t="shared" si="4834"/>
        <v>0</v>
      </c>
      <c r="DM326" s="29">
        <f t="shared" si="4834"/>
        <v>0</v>
      </c>
      <c r="DN326" s="29">
        <f t="shared" si="4834"/>
        <v>0</v>
      </c>
      <c r="DO326" s="29">
        <f t="shared" si="4834"/>
        <v>0</v>
      </c>
      <c r="DP326" s="29">
        <f t="shared" si="4834"/>
        <v>0</v>
      </c>
      <c r="DQ326" s="105">
        <f t="shared" si="4835"/>
        <v>0</v>
      </c>
      <c r="DR326" s="56">
        <v>120000</v>
      </c>
      <c r="DS326" s="56">
        <v>120000</v>
      </c>
      <c r="DT326" s="56">
        <v>120000</v>
      </c>
      <c r="DU326" s="56">
        <v>120000</v>
      </c>
      <c r="DV326" s="56">
        <v>120000</v>
      </c>
      <c r="DW326" s="56">
        <v>120000</v>
      </c>
      <c r="DX326" s="56">
        <v>120000</v>
      </c>
      <c r="DY326" s="56">
        <v>120000</v>
      </c>
      <c r="DZ326" s="56">
        <v>120000</v>
      </c>
      <c r="EA326" s="56">
        <v>122667</v>
      </c>
      <c r="EB326" s="56">
        <v>99667</v>
      </c>
      <c r="EC326" s="56">
        <v>0</v>
      </c>
      <c r="ED326" s="56"/>
      <c r="EE326" s="56">
        <v>0</v>
      </c>
      <c r="EF326" s="56">
        <v>0</v>
      </c>
      <c r="EG326" s="56">
        <v>0</v>
      </c>
      <c r="EH326" s="56">
        <v>0</v>
      </c>
      <c r="EI326" s="56">
        <v>0</v>
      </c>
      <c r="EJ326" s="56">
        <v>0</v>
      </c>
      <c r="EK326" s="56">
        <v>0</v>
      </c>
      <c r="EL326" s="56">
        <v>0</v>
      </c>
      <c r="EM326" s="56">
        <v>0</v>
      </c>
      <c r="EN326" s="56">
        <v>0</v>
      </c>
      <c r="EO326" s="56">
        <v>0</v>
      </c>
      <c r="EP326" s="25">
        <v>0</v>
      </c>
      <c r="EQ326" s="25">
        <v>0</v>
      </c>
      <c r="ER326" s="25">
        <v>0</v>
      </c>
      <c r="ES326" s="25">
        <v>0</v>
      </c>
      <c r="ET326" s="25">
        <v>0</v>
      </c>
      <c r="EU326" s="25">
        <v>0</v>
      </c>
      <c r="EV326" s="25">
        <v>0</v>
      </c>
      <c r="EW326" s="25">
        <v>0</v>
      </c>
      <c r="EX326" s="25">
        <v>0</v>
      </c>
      <c r="EY326" s="25">
        <v>0</v>
      </c>
      <c r="EZ326" s="25">
        <v>0</v>
      </c>
      <c r="FA326" s="25">
        <v>0</v>
      </c>
      <c r="FB326" s="25">
        <v>0</v>
      </c>
      <c r="FC326" s="25">
        <v>0</v>
      </c>
      <c r="FD326" s="25">
        <v>0</v>
      </c>
      <c r="FE326" s="64">
        <v>0</v>
      </c>
      <c r="FF326" s="64">
        <v>0</v>
      </c>
      <c r="FG326" s="64">
        <v>0</v>
      </c>
      <c r="FH326" s="64">
        <v>0</v>
      </c>
      <c r="FI326" s="64">
        <v>0</v>
      </c>
      <c r="FJ326" s="64">
        <v>0</v>
      </c>
      <c r="FK326" s="64">
        <v>0</v>
      </c>
      <c r="FL326" s="64">
        <v>0</v>
      </c>
      <c r="FM326" s="64">
        <v>0</v>
      </c>
      <c r="FN326" s="25">
        <v>0</v>
      </c>
      <c r="FO326" s="25">
        <v>0</v>
      </c>
      <c r="FP326" s="25">
        <v>0</v>
      </c>
      <c r="FQ326" s="75">
        <v>0</v>
      </c>
      <c r="FR326" s="28">
        <f t="shared" ref="FR326:FR328" si="5403">+IFERROR(SUMIF(FN326:FQ326,"&gt;0",FN326:FQ326)/COUNTIF(FN326:FQ326,"&gt;0"),0)</f>
        <v>0</v>
      </c>
      <c r="FS326" s="56">
        <v>0</v>
      </c>
      <c r="FT326" s="56">
        <v>0</v>
      </c>
      <c r="FU326" s="56">
        <v>0</v>
      </c>
      <c r="FV326" s="56">
        <v>0</v>
      </c>
      <c r="FW326" s="56">
        <v>0</v>
      </c>
      <c r="FX326" s="56">
        <v>0</v>
      </c>
      <c r="FY326" s="56">
        <v>0</v>
      </c>
      <c r="FZ326" s="56">
        <v>0</v>
      </c>
      <c r="GA326" s="56">
        <v>0</v>
      </c>
      <c r="GB326" s="56">
        <v>0</v>
      </c>
      <c r="GC326" s="56">
        <v>0</v>
      </c>
      <c r="GD326" s="56">
        <v>0</v>
      </c>
      <c r="GE326" s="56">
        <v>0</v>
      </c>
      <c r="GF326" s="56">
        <v>0</v>
      </c>
      <c r="GG326" s="56">
        <v>0</v>
      </c>
      <c r="GH326" s="56">
        <v>0</v>
      </c>
      <c r="GI326" s="56">
        <v>0</v>
      </c>
      <c r="GJ326" s="56">
        <v>0</v>
      </c>
      <c r="GK326" s="56">
        <v>0</v>
      </c>
      <c r="GL326" s="56">
        <v>0</v>
      </c>
      <c r="GM326" s="56">
        <v>0</v>
      </c>
      <c r="GN326" s="56">
        <v>0</v>
      </c>
      <c r="GO326" s="56">
        <v>0</v>
      </c>
      <c r="GP326" s="56">
        <v>0</v>
      </c>
      <c r="GQ326" s="25">
        <v>0</v>
      </c>
      <c r="GR326" s="25">
        <v>0</v>
      </c>
      <c r="GS326" s="25">
        <v>0</v>
      </c>
      <c r="GT326" s="25">
        <v>0</v>
      </c>
      <c r="GU326" s="25">
        <v>0</v>
      </c>
      <c r="GV326" s="25">
        <v>0</v>
      </c>
      <c r="GW326" s="25">
        <v>0</v>
      </c>
      <c r="GX326" s="25">
        <v>0</v>
      </c>
      <c r="GY326" s="25">
        <v>0</v>
      </c>
      <c r="GZ326" s="25">
        <v>0</v>
      </c>
      <c r="HA326" s="25">
        <v>0</v>
      </c>
      <c r="HB326" s="2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51">
        <f t="shared" si="5294"/>
        <v>120000</v>
      </c>
      <c r="HT326" s="51">
        <f t="shared" si="5295"/>
        <v>120000</v>
      </c>
      <c r="HU326" s="51">
        <f t="shared" si="5296"/>
        <v>120000</v>
      </c>
      <c r="HV326" s="51">
        <f t="shared" si="5297"/>
        <v>120000</v>
      </c>
      <c r="HW326" s="51">
        <f t="shared" si="5298"/>
        <v>120000</v>
      </c>
      <c r="HX326" s="51">
        <f t="shared" si="5299"/>
        <v>120000</v>
      </c>
      <c r="HY326" s="51">
        <f t="shared" si="5300"/>
        <v>120000</v>
      </c>
      <c r="HZ326" s="51">
        <f t="shared" si="5301"/>
        <v>120000</v>
      </c>
      <c r="IA326" s="51">
        <f t="shared" si="5302"/>
        <v>120000</v>
      </c>
      <c r="IB326" s="51">
        <f t="shared" si="5303"/>
        <v>122667</v>
      </c>
      <c r="IC326" s="51">
        <f t="shared" si="5304"/>
        <v>99667</v>
      </c>
      <c r="ID326" s="51">
        <f t="shared" si="5305"/>
        <v>0</v>
      </c>
      <c r="IE326" s="51">
        <f t="shared" si="5306"/>
        <v>0</v>
      </c>
      <c r="IF326" s="51">
        <f t="shared" si="5307"/>
        <v>0</v>
      </c>
      <c r="IG326" s="51">
        <f t="shared" si="5308"/>
        <v>0</v>
      </c>
      <c r="IH326" s="51">
        <f t="shared" si="5309"/>
        <v>0</v>
      </c>
      <c r="II326" s="51">
        <f t="shared" si="5310"/>
        <v>0</v>
      </c>
      <c r="IJ326" s="51">
        <f t="shared" si="5311"/>
        <v>0</v>
      </c>
      <c r="IK326" s="51">
        <f t="shared" si="5312"/>
        <v>0</v>
      </c>
      <c r="IL326" s="51">
        <f t="shared" si="5313"/>
        <v>0</v>
      </c>
      <c r="IM326" s="51">
        <f t="shared" si="5314"/>
        <v>0</v>
      </c>
      <c r="IN326" s="51">
        <f t="shared" si="5315"/>
        <v>0</v>
      </c>
      <c r="IO326" s="51">
        <f t="shared" si="5316"/>
        <v>0</v>
      </c>
      <c r="IP326" s="51">
        <f t="shared" si="5317"/>
        <v>0</v>
      </c>
      <c r="IQ326" s="51">
        <f t="shared" si="4450"/>
        <v>0</v>
      </c>
      <c r="IR326" s="51">
        <f t="shared" si="4451"/>
        <v>0</v>
      </c>
      <c r="IS326" s="51">
        <f t="shared" si="5126"/>
        <v>0</v>
      </c>
      <c r="IT326" s="51">
        <f t="shared" si="5127"/>
        <v>0</v>
      </c>
      <c r="IU326" s="51">
        <f t="shared" si="4960"/>
        <v>0</v>
      </c>
      <c r="IV326" s="51">
        <f t="shared" si="4961"/>
        <v>0</v>
      </c>
      <c r="IW326" s="51">
        <f t="shared" si="4958"/>
        <v>0</v>
      </c>
      <c r="IX326" s="51">
        <f t="shared" si="4886"/>
        <v>0</v>
      </c>
      <c r="IY326" s="51">
        <f t="shared" si="4315"/>
        <v>0</v>
      </c>
      <c r="IZ326" s="51">
        <f t="shared" si="4316"/>
        <v>0</v>
      </c>
      <c r="JA326" s="51">
        <f t="shared" si="4959"/>
        <v>0</v>
      </c>
      <c r="JB326" s="51">
        <f t="shared" si="4410"/>
        <v>0</v>
      </c>
      <c r="JC326" s="51">
        <f t="shared" si="4411"/>
        <v>0</v>
      </c>
      <c r="JD326" s="51">
        <f t="shared" si="4243"/>
        <v>0</v>
      </c>
      <c r="JE326" s="51">
        <f t="shared" si="4244"/>
        <v>0</v>
      </c>
      <c r="JF326" s="51">
        <f t="shared" si="5318"/>
        <v>0</v>
      </c>
      <c r="JG326" s="51">
        <f t="shared" si="5319"/>
        <v>0</v>
      </c>
      <c r="JH326" s="51">
        <f t="shared" si="5289"/>
        <v>0</v>
      </c>
      <c r="JI326" s="51">
        <f t="shared" si="5290"/>
        <v>0</v>
      </c>
      <c r="JJ326" s="51">
        <f t="shared" si="4485"/>
        <v>0</v>
      </c>
      <c r="JK326" s="51">
        <f t="shared" si="4486"/>
        <v>0</v>
      </c>
      <c r="JL326" s="51">
        <f t="shared" si="4608"/>
        <v>0</v>
      </c>
      <c r="JM326" s="51">
        <f t="shared" si="4609"/>
        <v>0</v>
      </c>
      <c r="JN326" s="51">
        <f t="shared" si="4445"/>
        <v>0</v>
      </c>
      <c r="JO326" s="51">
        <f t="shared" si="4446"/>
        <v>0</v>
      </c>
      <c r="JP326" s="51">
        <f t="shared" si="5123"/>
        <v>0</v>
      </c>
      <c r="JQ326" s="51">
        <f t="shared" si="5124"/>
        <v>0</v>
      </c>
      <c r="JR326" s="51">
        <f t="shared" si="5125"/>
        <v>0</v>
      </c>
      <c r="JS326" s="28">
        <f t="shared" ref="JS326:JS328" si="5404">+IFERROR(SUMIF(JO326:JR326,"&gt;0",JO326:JR326)/COUNTIF(JO326:JR326,"&gt;0"),0)</f>
        <v>0</v>
      </c>
      <c r="JT326" s="48">
        <f t="shared" si="4689"/>
        <v>74.074074074074076</v>
      </c>
      <c r="JU326" s="48">
        <f t="shared" si="4690"/>
        <v>74.074074074074076</v>
      </c>
      <c r="JV326" s="48">
        <f t="shared" si="4691"/>
        <v>74.074074074074076</v>
      </c>
      <c r="JW326" s="48">
        <f t="shared" si="4692"/>
        <v>74.074074074074076</v>
      </c>
      <c r="JX326" s="48">
        <f t="shared" si="4693"/>
        <v>74.074074074074076</v>
      </c>
      <c r="JY326" s="48">
        <f t="shared" si="4694"/>
        <v>74.074074074074076</v>
      </c>
      <c r="JZ326" s="48">
        <f t="shared" si="4695"/>
        <v>74.074074074074076</v>
      </c>
      <c r="KA326" s="48">
        <f t="shared" si="4696"/>
        <v>74.074074074074076</v>
      </c>
      <c r="KB326" s="48">
        <f t="shared" si="4697"/>
        <v>74.074074074074076</v>
      </c>
      <c r="KC326" s="48">
        <f t="shared" si="4698"/>
        <v>75.720370370370375</v>
      </c>
      <c r="KD326" s="48">
        <f t="shared" si="4699"/>
        <v>61.522839506172836</v>
      </c>
      <c r="KE326" s="48">
        <f t="shared" si="4700"/>
        <v>0</v>
      </c>
      <c r="KF326" s="48">
        <f t="shared" si="4701"/>
        <v>0</v>
      </c>
      <c r="KG326" s="48">
        <f t="shared" si="4702"/>
        <v>0</v>
      </c>
      <c r="KH326" s="48">
        <f t="shared" si="4703"/>
        <v>0</v>
      </c>
      <c r="KI326" s="48">
        <f t="shared" si="4704"/>
        <v>0</v>
      </c>
      <c r="KJ326" s="48">
        <f t="shared" si="4705"/>
        <v>0</v>
      </c>
      <c r="KK326" s="48">
        <f t="shared" si="4706"/>
        <v>0</v>
      </c>
      <c r="KL326" s="48">
        <f t="shared" si="4707"/>
        <v>0</v>
      </c>
      <c r="KM326" s="48">
        <f t="shared" si="4708"/>
        <v>0</v>
      </c>
      <c r="KN326" s="48">
        <f t="shared" si="4709"/>
        <v>0</v>
      </c>
      <c r="KO326" s="48">
        <f t="shared" si="4710"/>
        <v>0</v>
      </c>
      <c r="KP326" s="48">
        <f t="shared" si="4711"/>
        <v>0</v>
      </c>
      <c r="KQ326" s="48">
        <f t="shared" si="4712"/>
        <v>0</v>
      </c>
      <c r="KR326" s="48">
        <f t="shared" si="4713"/>
        <v>0</v>
      </c>
      <c r="KS326" s="48">
        <f t="shared" si="4714"/>
        <v>0</v>
      </c>
      <c r="KT326" s="48">
        <f t="shared" si="4715"/>
        <v>0</v>
      </c>
      <c r="KU326" s="48">
        <f t="shared" si="4716"/>
        <v>0</v>
      </c>
      <c r="KV326" s="48">
        <f t="shared" si="4717"/>
        <v>0</v>
      </c>
      <c r="KW326" s="48">
        <f t="shared" si="4718"/>
        <v>0</v>
      </c>
      <c r="KX326" s="48">
        <f t="shared" si="4719"/>
        <v>0</v>
      </c>
      <c r="KY326" s="48">
        <f t="shared" si="4720"/>
        <v>0</v>
      </c>
      <c r="KZ326" s="48">
        <f t="shared" si="4721"/>
        <v>0</v>
      </c>
      <c r="LA326" s="48">
        <f t="shared" si="4722"/>
        <v>0</v>
      </c>
      <c r="LB326" s="48">
        <f t="shared" si="4722"/>
        <v>0</v>
      </c>
      <c r="LC326" s="48">
        <f t="shared" si="4722"/>
        <v>0</v>
      </c>
      <c r="LD326" s="48">
        <f t="shared" si="4722"/>
        <v>0</v>
      </c>
      <c r="LE326" s="48">
        <f t="shared" si="4722"/>
        <v>0</v>
      </c>
      <c r="LF326" s="48">
        <f t="shared" si="4722"/>
        <v>0</v>
      </c>
      <c r="LG326" s="48">
        <f t="shared" si="4722"/>
        <v>0</v>
      </c>
      <c r="LH326" s="48">
        <f t="shared" si="4722"/>
        <v>0</v>
      </c>
      <c r="LI326" s="48">
        <f t="shared" si="4722"/>
        <v>0</v>
      </c>
      <c r="LJ326" s="48">
        <f t="shared" si="4722"/>
        <v>0</v>
      </c>
      <c r="LK326" s="48">
        <f t="shared" si="4836"/>
        <v>0</v>
      </c>
      <c r="LL326" s="48">
        <f t="shared" si="4836"/>
        <v>0</v>
      </c>
      <c r="LM326" s="48">
        <f t="shared" si="4836"/>
        <v>0</v>
      </c>
      <c r="LN326" s="48">
        <f t="shared" si="4836"/>
        <v>0</v>
      </c>
      <c r="LO326" s="48">
        <f t="shared" si="4836"/>
        <v>0</v>
      </c>
      <c r="LP326" s="48">
        <f t="shared" si="4836"/>
        <v>0</v>
      </c>
      <c r="LQ326" s="48">
        <f t="shared" si="4836"/>
        <v>0</v>
      </c>
      <c r="LR326" s="48">
        <f t="shared" si="4836"/>
        <v>0</v>
      </c>
      <c r="LS326" s="48">
        <f t="shared" si="4836"/>
        <v>0</v>
      </c>
      <c r="LT326" s="69">
        <f t="shared" ref="LT326:LT328" si="5405">+IFERROR(SUMIF(LP326:LS326,"&gt;0",LP326:LS326)/COUNTIF(LP326:LS326,"&gt;0"),0)</f>
        <v>0</v>
      </c>
      <c r="LU326" s="53">
        <f t="shared" ref="LU326:LU328" si="5406">+FQ326/N326</f>
        <v>0</v>
      </c>
      <c r="LV326" s="53">
        <f t="shared" ref="LV326:LV328" si="5407">+(HR326/N326)</f>
        <v>0</v>
      </c>
    </row>
    <row r="327" spans="1:334" x14ac:dyDescent="0.25">
      <c r="A327" s="21">
        <f t="shared" si="5401"/>
        <v>326</v>
      </c>
      <c r="B327" s="22" t="s">
        <v>183</v>
      </c>
      <c r="C327" s="43" t="s">
        <v>481</v>
      </c>
      <c r="D327" s="22" t="s">
        <v>293</v>
      </c>
      <c r="E327" s="45" t="s">
        <v>1487</v>
      </c>
      <c r="F327" s="43" t="s">
        <v>1488</v>
      </c>
      <c r="G327" s="46" t="s">
        <v>1486</v>
      </c>
      <c r="H327" s="24" t="s">
        <v>293</v>
      </c>
      <c r="I327" s="43" t="s">
        <v>196</v>
      </c>
      <c r="J327" s="95">
        <v>42839</v>
      </c>
      <c r="K327" s="95">
        <v>44605</v>
      </c>
      <c r="L327" s="21" t="s">
        <v>275</v>
      </c>
      <c r="M327" s="56">
        <v>308</v>
      </c>
      <c r="N327" s="56">
        <v>1620</v>
      </c>
      <c r="O327" s="47">
        <v>0.17499999999999999</v>
      </c>
      <c r="P327" s="58"/>
      <c r="Q327" s="58"/>
      <c r="R327" s="58"/>
      <c r="S327" s="58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>
        <v>703843</v>
      </c>
      <c r="BM327" s="64">
        <v>1417934</v>
      </c>
      <c r="BN327" s="64">
        <v>1089143</v>
      </c>
      <c r="BO327" s="75">
        <v>1332735.1299999999</v>
      </c>
      <c r="BP327" s="28">
        <f t="shared" si="5402"/>
        <v>1135913.7825</v>
      </c>
      <c r="BQ327" s="29">
        <f t="shared" ref="BQ327" si="5408">+P327/$M327</f>
        <v>0</v>
      </c>
      <c r="BR327" s="29">
        <f t="shared" ref="BR327" si="5409">+Q327/$M327</f>
        <v>0</v>
      </c>
      <c r="BS327" s="29">
        <f t="shared" ref="BS327" si="5410">+R327/$M327</f>
        <v>0</v>
      </c>
      <c r="BT327" s="29">
        <f t="shared" ref="BT327" si="5411">+S327/$M327</f>
        <v>0</v>
      </c>
      <c r="BU327" s="29">
        <f t="shared" ref="BU327" si="5412">+T327/$M327</f>
        <v>0</v>
      </c>
      <c r="BV327" s="29">
        <f t="shared" ref="BV327" si="5413">+U327/$M327</f>
        <v>0</v>
      </c>
      <c r="BW327" s="29">
        <f t="shared" ref="BW327" si="5414">+V327/$M327</f>
        <v>0</v>
      </c>
      <c r="BX327" s="29">
        <f t="shared" ref="BX327" si="5415">+W327/$M327</f>
        <v>0</v>
      </c>
      <c r="BY327" s="29">
        <f t="shared" ref="BY327" si="5416">+X327/$M327</f>
        <v>0</v>
      </c>
      <c r="BZ327" s="29">
        <f t="shared" ref="BZ327" si="5417">+Y327/$M327</f>
        <v>0</v>
      </c>
      <c r="CA327" s="29">
        <f t="shared" ref="CA327" si="5418">+Z327/$M327</f>
        <v>0</v>
      </c>
      <c r="CB327" s="29">
        <f t="shared" ref="CB327" si="5419">+AA327/$M327</f>
        <v>0</v>
      </c>
      <c r="CC327" s="29">
        <f t="shared" ref="CC327" si="5420">+AB327/$M327</f>
        <v>0</v>
      </c>
      <c r="CD327" s="29">
        <f t="shared" ref="CD327" si="5421">+AC327/$M327</f>
        <v>0</v>
      </c>
      <c r="CE327" s="29">
        <f t="shared" ref="CE327" si="5422">+AD327/$M327</f>
        <v>0</v>
      </c>
      <c r="CF327" s="29">
        <f t="shared" ref="CF327" si="5423">+AE327/$M327</f>
        <v>0</v>
      </c>
      <c r="CG327" s="29">
        <f t="shared" ref="CG327" si="5424">+AF327/$M327</f>
        <v>0</v>
      </c>
      <c r="CH327" s="29">
        <f t="shared" ref="CH327" si="5425">+AG327/$M327</f>
        <v>0</v>
      </c>
      <c r="CI327" s="29">
        <f t="shared" ref="CI327" si="5426">+AH327/$M327</f>
        <v>0</v>
      </c>
      <c r="CJ327" s="29">
        <f t="shared" ref="CJ327" si="5427">+AI327/$M327</f>
        <v>0</v>
      </c>
      <c r="CK327" s="29">
        <f t="shared" ref="CK327" si="5428">+AJ327/$M327</f>
        <v>0</v>
      </c>
      <c r="CL327" s="29">
        <f t="shared" ref="CL327" si="5429">+AK327/$M327</f>
        <v>0</v>
      </c>
      <c r="CM327" s="29">
        <f t="shared" ref="CM327" si="5430">+AL327/$M327</f>
        <v>0</v>
      </c>
      <c r="CN327" s="29">
        <f t="shared" ref="CN327" si="5431">+AM327/$M327</f>
        <v>0</v>
      </c>
      <c r="CO327" s="29">
        <f t="shared" ref="CO327" si="5432">+AN327/$M327</f>
        <v>0</v>
      </c>
      <c r="CP327" s="29">
        <f t="shared" ref="CP327" si="5433">+AO327/$M327</f>
        <v>0</v>
      </c>
      <c r="CQ327" s="29">
        <f t="shared" ref="CQ327" si="5434">+AP327/$M327</f>
        <v>0</v>
      </c>
      <c r="CR327" s="29">
        <f t="shared" ref="CR327" si="5435">+AQ327/$M327</f>
        <v>0</v>
      </c>
      <c r="CS327" s="29">
        <f t="shared" ref="CS327" si="5436">+AR327/$M327</f>
        <v>0</v>
      </c>
      <c r="CT327" s="29">
        <f t="shared" ref="CT327" si="5437">+AS327/$M327</f>
        <v>0</v>
      </c>
      <c r="CU327" s="29">
        <f t="shared" ref="CU327" si="5438">+AT327/$M327</f>
        <v>0</v>
      </c>
      <c r="CV327" s="29">
        <f t="shared" ref="CV327" si="5439">+AU327/$M327</f>
        <v>0</v>
      </c>
      <c r="CW327" s="29">
        <f t="shared" ref="CW327" si="5440">+AV327/$M327</f>
        <v>0</v>
      </c>
      <c r="CX327" s="29">
        <f t="shared" ref="CX327" si="5441">+AW327/$M327</f>
        <v>0</v>
      </c>
      <c r="CY327" s="29">
        <f t="shared" ref="CY327" si="5442">+AX327/$M327</f>
        <v>0</v>
      </c>
      <c r="CZ327" s="29">
        <f t="shared" ref="CZ327" si="5443">+AY327/$M327</f>
        <v>0</v>
      </c>
      <c r="DA327" s="29">
        <f t="shared" ref="DA327" si="5444">+AZ327/$M327</f>
        <v>0</v>
      </c>
      <c r="DB327" s="29">
        <f t="shared" ref="DB327" si="5445">+BA327/$M327</f>
        <v>0</v>
      </c>
      <c r="DC327" s="29">
        <f t="shared" ref="DC327" si="5446">+BB327/$M327</f>
        <v>0</v>
      </c>
      <c r="DD327" s="29">
        <f t="shared" ref="DD327" si="5447">+BC327/$M327</f>
        <v>0</v>
      </c>
      <c r="DE327" s="29">
        <f t="shared" ref="DE327" si="5448">+BD327/$M327</f>
        <v>0</v>
      </c>
      <c r="DF327" s="29">
        <f t="shared" ref="DF327" si="5449">+BE327/$M327</f>
        <v>0</v>
      </c>
      <c r="DG327" s="29">
        <f t="shared" ref="DG327" si="5450">+BF327/$M327</f>
        <v>0</v>
      </c>
      <c r="DH327" s="29">
        <f t="shared" ref="DH327" si="5451">+BG327/$M327</f>
        <v>0</v>
      </c>
      <c r="DI327" s="29">
        <f t="shared" ref="DI327" si="5452">+BH327/$M327</f>
        <v>0</v>
      </c>
      <c r="DJ327" s="29">
        <f t="shared" ref="DJ327" si="5453">+BI327/$M327</f>
        <v>0</v>
      </c>
      <c r="DK327" s="29">
        <f t="shared" ref="DK327" si="5454">+BJ327/$M327</f>
        <v>0</v>
      </c>
      <c r="DL327" s="29">
        <f t="shared" ref="DL327" si="5455">+BK327/$M327</f>
        <v>0</v>
      </c>
      <c r="DM327" s="29">
        <f t="shared" ref="DM327:DP327" si="5456">+BL327/$M327</f>
        <v>2285.2045454545455</v>
      </c>
      <c r="DN327" s="29">
        <f t="shared" si="5456"/>
        <v>4603.681818181818</v>
      </c>
      <c r="DO327" s="29">
        <f t="shared" si="5456"/>
        <v>3536.1785714285716</v>
      </c>
      <c r="DP327" s="29">
        <f t="shared" si="5456"/>
        <v>4327.0621103896101</v>
      </c>
      <c r="DQ327" s="105">
        <f t="shared" ref="DQ327" si="5457">+BP327/M327</f>
        <v>3688.0317613636362</v>
      </c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64"/>
      <c r="EQ327" s="64"/>
      <c r="ER327" s="64"/>
      <c r="ES327" s="64"/>
      <c r="ET327" s="64"/>
      <c r="EU327" s="64"/>
      <c r="EV327" s="64"/>
      <c r="EW327" s="64"/>
      <c r="EX327" s="64"/>
      <c r="EY327" s="64"/>
      <c r="EZ327" s="64"/>
      <c r="FA327" s="64"/>
      <c r="FB327" s="64"/>
      <c r="FC327" s="64"/>
      <c r="FD327" s="64"/>
      <c r="FE327" s="64"/>
      <c r="FF327" s="64"/>
      <c r="FG327" s="64"/>
      <c r="FH327" s="64"/>
      <c r="FI327" s="64"/>
      <c r="FJ327" s="64"/>
      <c r="FK327" s="64"/>
      <c r="FL327" s="64"/>
      <c r="FM327" s="64"/>
      <c r="FN327" s="64">
        <v>168000</v>
      </c>
      <c r="FO327" s="64">
        <v>168000</v>
      </c>
      <c r="FP327" s="64">
        <v>168000</v>
      </c>
      <c r="FQ327" s="75">
        <v>168000</v>
      </c>
      <c r="FR327" s="28">
        <f t="shared" si="5403"/>
        <v>168000</v>
      </c>
      <c r="FS327" s="56">
        <v>0</v>
      </c>
      <c r="FT327" s="56">
        <v>0</v>
      </c>
      <c r="FU327" s="56">
        <v>0</v>
      </c>
      <c r="FV327" s="56">
        <v>0</v>
      </c>
      <c r="FW327" s="56">
        <v>0</v>
      </c>
      <c r="FX327" s="56">
        <v>0</v>
      </c>
      <c r="FY327" s="56">
        <v>0</v>
      </c>
      <c r="FZ327" s="56">
        <v>0</v>
      </c>
      <c r="GA327" s="56">
        <v>0</v>
      </c>
      <c r="GB327" s="56">
        <v>0</v>
      </c>
      <c r="GC327" s="56">
        <v>0</v>
      </c>
      <c r="GD327" s="56">
        <v>0</v>
      </c>
      <c r="GE327" s="56">
        <v>0</v>
      </c>
      <c r="GF327" s="56">
        <v>0</v>
      </c>
      <c r="GG327" s="56">
        <v>0</v>
      </c>
      <c r="GH327" s="56">
        <v>0</v>
      </c>
      <c r="GI327" s="56">
        <v>0</v>
      </c>
      <c r="GJ327" s="56">
        <v>0</v>
      </c>
      <c r="GK327" s="56">
        <v>0</v>
      </c>
      <c r="GL327" s="56">
        <v>0</v>
      </c>
      <c r="GM327" s="56">
        <v>0</v>
      </c>
      <c r="GN327" s="56">
        <v>0</v>
      </c>
      <c r="GO327" s="56">
        <v>0</v>
      </c>
      <c r="GP327" s="56">
        <v>0</v>
      </c>
      <c r="GQ327" s="25">
        <v>0</v>
      </c>
      <c r="GR327" s="25">
        <v>0</v>
      </c>
      <c r="GS327" s="25">
        <v>0</v>
      </c>
      <c r="GT327" s="25">
        <v>0</v>
      </c>
      <c r="GU327" s="25">
        <v>0</v>
      </c>
      <c r="GV327" s="25">
        <v>0</v>
      </c>
      <c r="GW327" s="25">
        <v>0</v>
      </c>
      <c r="GX327" s="25">
        <v>0</v>
      </c>
      <c r="GY327" s="25">
        <v>0</v>
      </c>
      <c r="GZ327" s="25">
        <v>0</v>
      </c>
      <c r="HA327" s="25">
        <v>0</v>
      </c>
      <c r="HB327" s="25">
        <v>0</v>
      </c>
      <c r="HC327" s="75">
        <v>0</v>
      </c>
      <c r="HD327" s="75">
        <v>0</v>
      </c>
      <c r="HE327" s="75">
        <v>0</v>
      </c>
      <c r="HF327" s="75">
        <v>0</v>
      </c>
      <c r="HG327" s="75">
        <v>0</v>
      </c>
      <c r="HH327" s="75">
        <v>0</v>
      </c>
      <c r="HI327" s="75">
        <v>0</v>
      </c>
      <c r="HJ327" s="75">
        <v>0</v>
      </c>
      <c r="HK327" s="75">
        <v>0</v>
      </c>
      <c r="HL327" s="75">
        <v>0</v>
      </c>
      <c r="HM327" s="75">
        <v>0</v>
      </c>
      <c r="HN327" s="75">
        <v>0</v>
      </c>
      <c r="HO327" s="107">
        <v>22372.524999999994</v>
      </c>
      <c r="HP327" s="107">
        <v>80138</v>
      </c>
      <c r="HQ327" s="107">
        <v>22600</v>
      </c>
      <c r="HR327" s="75">
        <v>53523</v>
      </c>
      <c r="HS327" s="51">
        <f t="shared" ref="HS327" si="5458">+DR327+FS327</f>
        <v>0</v>
      </c>
      <c r="HT327" s="51">
        <f t="shared" ref="HT327" si="5459">+DS327+FT327</f>
        <v>0</v>
      </c>
      <c r="HU327" s="51">
        <f t="shared" ref="HU327" si="5460">+DT327+FU327</f>
        <v>0</v>
      </c>
      <c r="HV327" s="51">
        <f t="shared" ref="HV327" si="5461">+DU327+FV327</f>
        <v>0</v>
      </c>
      <c r="HW327" s="51">
        <f t="shared" ref="HW327" si="5462">+DV327+FW327</f>
        <v>0</v>
      </c>
      <c r="HX327" s="51">
        <f t="shared" ref="HX327" si="5463">+DW327+FX327</f>
        <v>0</v>
      </c>
      <c r="HY327" s="51">
        <f t="shared" ref="HY327" si="5464">+DX327+FY327</f>
        <v>0</v>
      </c>
      <c r="HZ327" s="51">
        <f t="shared" ref="HZ327" si="5465">+DY327+FZ327</f>
        <v>0</v>
      </c>
      <c r="IA327" s="51">
        <f t="shared" ref="IA327" si="5466">+DZ327+GA327</f>
        <v>0</v>
      </c>
      <c r="IB327" s="51">
        <f t="shared" ref="IB327" si="5467">+EA327+GB327</f>
        <v>0</v>
      </c>
      <c r="IC327" s="51">
        <f t="shared" ref="IC327" si="5468">+EB327+GC327</f>
        <v>0</v>
      </c>
      <c r="ID327" s="51">
        <f t="shared" ref="ID327" si="5469">+EC327+GD327</f>
        <v>0</v>
      </c>
      <c r="IE327" s="51">
        <f t="shared" ref="IE327" si="5470">+ED327+GE327</f>
        <v>0</v>
      </c>
      <c r="IF327" s="51">
        <f t="shared" ref="IF327" si="5471">+EE327+GF327</f>
        <v>0</v>
      </c>
      <c r="IG327" s="51">
        <f t="shared" ref="IG327" si="5472">+EF327+GG327</f>
        <v>0</v>
      </c>
      <c r="IH327" s="51">
        <f t="shared" ref="IH327" si="5473">+EG327+GH327</f>
        <v>0</v>
      </c>
      <c r="II327" s="51">
        <f t="shared" ref="II327" si="5474">+EH327+GI327</f>
        <v>0</v>
      </c>
      <c r="IJ327" s="51">
        <f t="shared" ref="IJ327" si="5475">+EI327+GJ327</f>
        <v>0</v>
      </c>
      <c r="IK327" s="51">
        <f t="shared" ref="IK327" si="5476">+EJ327+GK327</f>
        <v>0</v>
      </c>
      <c r="IL327" s="51">
        <f t="shared" ref="IL327" si="5477">+EK327+GL327</f>
        <v>0</v>
      </c>
      <c r="IM327" s="51">
        <f t="shared" ref="IM327" si="5478">+EL327+GM327</f>
        <v>0</v>
      </c>
      <c r="IN327" s="51">
        <f t="shared" ref="IN327" si="5479">+EM327+GN327</f>
        <v>0</v>
      </c>
      <c r="IO327" s="51">
        <f t="shared" ref="IO327" si="5480">+EN327+GO327</f>
        <v>0</v>
      </c>
      <c r="IP327" s="51">
        <f t="shared" ref="IP327" si="5481">+EO327+GP327</f>
        <v>0</v>
      </c>
      <c r="IQ327" s="51">
        <f t="shared" ref="IQ327" si="5482">+EP327+GQ327</f>
        <v>0</v>
      </c>
      <c r="IR327" s="51">
        <f t="shared" ref="IR327" si="5483">+EQ327+GR327</f>
        <v>0</v>
      </c>
      <c r="IS327" s="51">
        <f t="shared" ref="IS327" si="5484">+ER327+GS327</f>
        <v>0</v>
      </c>
      <c r="IT327" s="51">
        <f t="shared" ref="IT327" si="5485">+ES327+GT327</f>
        <v>0</v>
      </c>
      <c r="IU327" s="51">
        <f t="shared" ref="IU327" si="5486">+ET327+GU327</f>
        <v>0</v>
      </c>
      <c r="IV327" s="51">
        <f t="shared" ref="IV327" si="5487">+EU327+GV327</f>
        <v>0</v>
      </c>
      <c r="IW327" s="51">
        <f t="shared" ref="IW327" si="5488">+EV327+GW327</f>
        <v>0</v>
      </c>
      <c r="IX327" s="51">
        <f t="shared" ref="IX327" si="5489">+EW327+GX327</f>
        <v>0</v>
      </c>
      <c r="IY327" s="51">
        <f t="shared" ref="IY327" si="5490">+EX327+GY327</f>
        <v>0</v>
      </c>
      <c r="IZ327" s="51">
        <f t="shared" ref="IZ327" si="5491">+EY327+GZ327</f>
        <v>0</v>
      </c>
      <c r="JA327" s="51">
        <f t="shared" ref="JA327" si="5492">+EZ327+HA327</f>
        <v>0</v>
      </c>
      <c r="JB327" s="51">
        <f t="shared" ref="JB327" si="5493">+FA327+HB327</f>
        <v>0</v>
      </c>
      <c r="JC327" s="51">
        <f t="shared" ref="JC327" si="5494">+FB327+HC327</f>
        <v>0</v>
      </c>
      <c r="JD327" s="51">
        <f t="shared" ref="JD327" si="5495">+FC327+HD327</f>
        <v>0</v>
      </c>
      <c r="JE327" s="51">
        <f t="shared" ref="JE327" si="5496">+FD327+HE327</f>
        <v>0</v>
      </c>
      <c r="JF327" s="51">
        <f t="shared" ref="JF327" si="5497">+FE327+HF327</f>
        <v>0</v>
      </c>
      <c r="JG327" s="51">
        <f t="shared" ref="JG327" si="5498">+FF327+HG327</f>
        <v>0</v>
      </c>
      <c r="JH327" s="51">
        <f t="shared" ref="JH327" si="5499">+FG327+HH327</f>
        <v>0</v>
      </c>
      <c r="JI327" s="51">
        <f t="shared" ref="JI327" si="5500">+FH327+HI327</f>
        <v>0</v>
      </c>
      <c r="JJ327" s="51">
        <f t="shared" ref="JJ327" si="5501">+FI327+HJ327</f>
        <v>0</v>
      </c>
      <c r="JK327" s="51">
        <f t="shared" ref="JK327" si="5502">+FJ327+HK327</f>
        <v>0</v>
      </c>
      <c r="JL327" s="51">
        <f t="shared" ref="JL327" si="5503">+FK327+HL327</f>
        <v>0</v>
      </c>
      <c r="JM327" s="51">
        <f t="shared" ref="JM327" si="5504">+FL327+HM327</f>
        <v>0</v>
      </c>
      <c r="JN327" s="51">
        <f t="shared" ref="JN327" si="5505">+FM327+HN327</f>
        <v>0</v>
      </c>
      <c r="JO327" s="51">
        <f>+FN327+HO327</f>
        <v>190372.52499999999</v>
      </c>
      <c r="JP327" s="51">
        <f t="shared" si="5123"/>
        <v>248138</v>
      </c>
      <c r="JQ327" s="51">
        <f t="shared" si="5124"/>
        <v>190600</v>
      </c>
      <c r="JR327" s="51">
        <f t="shared" si="5125"/>
        <v>221523</v>
      </c>
      <c r="JS327" s="28">
        <f t="shared" si="5404"/>
        <v>212658.38125000001</v>
      </c>
      <c r="JT327" s="48">
        <f t="shared" ref="JT327" si="5506">+HS327/$N327</f>
        <v>0</v>
      </c>
      <c r="JU327" s="48">
        <f t="shared" ref="JU327" si="5507">+HT327/$N327</f>
        <v>0</v>
      </c>
      <c r="JV327" s="48">
        <f t="shared" ref="JV327" si="5508">+HU327/$N327</f>
        <v>0</v>
      </c>
      <c r="JW327" s="48">
        <f t="shared" ref="JW327" si="5509">+HV327/$N327</f>
        <v>0</v>
      </c>
      <c r="JX327" s="48">
        <f t="shared" ref="JX327" si="5510">+HW327/$N327</f>
        <v>0</v>
      </c>
      <c r="JY327" s="48">
        <f t="shared" ref="JY327" si="5511">+HX327/$N327</f>
        <v>0</v>
      </c>
      <c r="JZ327" s="48">
        <f t="shared" ref="JZ327" si="5512">+HY327/$N327</f>
        <v>0</v>
      </c>
      <c r="KA327" s="48">
        <f t="shared" ref="KA327" si="5513">+HZ327/$N327</f>
        <v>0</v>
      </c>
      <c r="KB327" s="48">
        <f t="shared" ref="KB327" si="5514">+IA327/$N327</f>
        <v>0</v>
      </c>
      <c r="KC327" s="48">
        <f t="shared" ref="KC327" si="5515">+IB327/$N327</f>
        <v>0</v>
      </c>
      <c r="KD327" s="48">
        <f t="shared" ref="KD327" si="5516">+IC327/$N327</f>
        <v>0</v>
      </c>
      <c r="KE327" s="48">
        <f t="shared" ref="KE327" si="5517">+ID327/$N327</f>
        <v>0</v>
      </c>
      <c r="KF327" s="48">
        <f t="shared" ref="KF327" si="5518">+IE327/$N327</f>
        <v>0</v>
      </c>
      <c r="KG327" s="48">
        <f t="shared" ref="KG327" si="5519">+IF327/$N327</f>
        <v>0</v>
      </c>
      <c r="KH327" s="48">
        <f t="shared" ref="KH327" si="5520">+IG327/$N327</f>
        <v>0</v>
      </c>
      <c r="KI327" s="48">
        <f t="shared" ref="KI327" si="5521">+IH327/$N327</f>
        <v>0</v>
      </c>
      <c r="KJ327" s="48">
        <f t="shared" ref="KJ327" si="5522">+II327/$N327</f>
        <v>0</v>
      </c>
      <c r="KK327" s="48">
        <f t="shared" ref="KK327" si="5523">+IJ327/$N327</f>
        <v>0</v>
      </c>
      <c r="KL327" s="48">
        <f t="shared" ref="KL327" si="5524">+IK327/$N327</f>
        <v>0</v>
      </c>
      <c r="KM327" s="48">
        <f t="shared" ref="KM327" si="5525">+IL327/$N327</f>
        <v>0</v>
      </c>
      <c r="KN327" s="48">
        <f t="shared" ref="KN327" si="5526">+IM327/$N327</f>
        <v>0</v>
      </c>
      <c r="KO327" s="48">
        <f t="shared" ref="KO327" si="5527">+IN327/$N327</f>
        <v>0</v>
      </c>
      <c r="KP327" s="48">
        <f t="shared" ref="KP327" si="5528">+IO327/$N327</f>
        <v>0</v>
      </c>
      <c r="KQ327" s="48">
        <f t="shared" ref="KQ327" si="5529">+IP327/$N327</f>
        <v>0</v>
      </c>
      <c r="KR327" s="48">
        <f t="shared" ref="KR327" si="5530">+IQ327/$N327</f>
        <v>0</v>
      </c>
      <c r="KS327" s="48">
        <f t="shared" ref="KS327" si="5531">+IR327/$N327</f>
        <v>0</v>
      </c>
      <c r="KT327" s="48">
        <f t="shared" ref="KT327" si="5532">+IS327/$N327</f>
        <v>0</v>
      </c>
      <c r="KU327" s="48">
        <f t="shared" ref="KU327" si="5533">+IT327/$N327</f>
        <v>0</v>
      </c>
      <c r="KV327" s="48">
        <f t="shared" ref="KV327" si="5534">+IU327/$N327</f>
        <v>0</v>
      </c>
      <c r="KW327" s="48">
        <f t="shared" ref="KW327" si="5535">+IV327/$N327</f>
        <v>0</v>
      </c>
      <c r="KX327" s="48">
        <f t="shared" ref="KX327" si="5536">+IW327/$N327</f>
        <v>0</v>
      </c>
      <c r="KY327" s="48">
        <f t="shared" ref="KY327" si="5537">+IX327/$N327</f>
        <v>0</v>
      </c>
      <c r="KZ327" s="48">
        <f t="shared" ref="KZ327" si="5538">+IY327/$N327</f>
        <v>0</v>
      </c>
      <c r="LA327" s="48">
        <f t="shared" ref="LA327" si="5539">+IZ327/$N327</f>
        <v>0</v>
      </c>
      <c r="LB327" s="48">
        <f t="shared" ref="LB327" si="5540">+JA327/$N327</f>
        <v>0</v>
      </c>
      <c r="LC327" s="48">
        <f t="shared" ref="LC327" si="5541">+JB327/$N327</f>
        <v>0</v>
      </c>
      <c r="LD327" s="48">
        <f t="shared" ref="LD327" si="5542">+JC327/$N327</f>
        <v>0</v>
      </c>
      <c r="LE327" s="48">
        <f t="shared" ref="LE327" si="5543">+JD327/$N327</f>
        <v>0</v>
      </c>
      <c r="LF327" s="48">
        <f t="shared" ref="LF327" si="5544">+JE327/$N327</f>
        <v>0</v>
      </c>
      <c r="LG327" s="48">
        <f t="shared" ref="LG327" si="5545">+JF327/$N327</f>
        <v>0</v>
      </c>
      <c r="LH327" s="48">
        <f t="shared" ref="LH327" si="5546">+JG327/$N327</f>
        <v>0</v>
      </c>
      <c r="LI327" s="48">
        <f t="shared" ref="LI327" si="5547">+JH327/$N327</f>
        <v>0</v>
      </c>
      <c r="LJ327" s="48">
        <f t="shared" ref="LJ327" si="5548">+JI327/$N327</f>
        <v>0</v>
      </c>
      <c r="LK327" s="48">
        <f t="shared" ref="LK327" si="5549">+JJ327/$N327</f>
        <v>0</v>
      </c>
      <c r="LL327" s="48">
        <f t="shared" ref="LL327" si="5550">+JK327/$N327</f>
        <v>0</v>
      </c>
      <c r="LM327" s="48">
        <f t="shared" ref="LM327" si="5551">+JL327/$N327</f>
        <v>0</v>
      </c>
      <c r="LN327" s="48">
        <f t="shared" ref="LN327" si="5552">+JM327/$N327</f>
        <v>0</v>
      </c>
      <c r="LO327" s="48">
        <f t="shared" ref="LO327" si="5553">+JN327/$N327</f>
        <v>0</v>
      </c>
      <c r="LP327" s="48">
        <f t="shared" ref="LP327:LS327" si="5554">+JO327/$N327</f>
        <v>117.51390432098765</v>
      </c>
      <c r="LQ327" s="48">
        <f t="shared" si="5554"/>
        <v>153.1716049382716</v>
      </c>
      <c r="LR327" s="48">
        <f t="shared" si="5554"/>
        <v>117.65432098765432</v>
      </c>
      <c r="LS327" s="48">
        <f t="shared" si="5554"/>
        <v>136.74259259259259</v>
      </c>
      <c r="LT327" s="69">
        <f t="shared" si="5405"/>
        <v>131.27060570987652</v>
      </c>
      <c r="LU327" s="53">
        <f t="shared" si="5406"/>
        <v>103.70370370370371</v>
      </c>
      <c r="LV327" s="53">
        <f t="shared" si="5407"/>
        <v>33.038888888888891</v>
      </c>
    </row>
    <row r="328" spans="1:334" x14ac:dyDescent="0.25">
      <c r="A328" s="34">
        <f t="shared" ref="A328" si="5555">+A327+1</f>
        <v>327</v>
      </c>
      <c r="B328" s="35" t="s">
        <v>183</v>
      </c>
      <c r="C328" s="34" t="s">
        <v>481</v>
      </c>
      <c r="D328" s="35" t="s">
        <v>293</v>
      </c>
      <c r="E328" s="36" t="s">
        <v>1004</v>
      </c>
      <c r="F328" s="34" t="s">
        <v>1084</v>
      </c>
      <c r="G328" s="102" t="s">
        <v>384</v>
      </c>
      <c r="H328" s="50" t="s">
        <v>293</v>
      </c>
      <c r="I328" s="34" t="s">
        <v>196</v>
      </c>
      <c r="J328" s="96">
        <v>41297</v>
      </c>
      <c r="K328" s="96">
        <v>43600</v>
      </c>
      <c r="L328" s="34" t="s">
        <v>275</v>
      </c>
      <c r="M328" s="59">
        <v>308</v>
      </c>
      <c r="N328" s="59">
        <v>1620</v>
      </c>
      <c r="O328" s="37">
        <v>0.15</v>
      </c>
      <c r="P328" s="36"/>
      <c r="Q328" s="36"/>
      <c r="R328" s="36"/>
      <c r="S328" s="36"/>
      <c r="T328" s="36"/>
      <c r="U328" s="36"/>
      <c r="V328" s="36"/>
      <c r="W328" s="36"/>
      <c r="X328" s="36"/>
      <c r="Y328" s="42">
        <v>379695</v>
      </c>
      <c r="Z328" s="42">
        <v>243696</v>
      </c>
      <c r="AA328" s="36"/>
      <c r="AB328" s="36"/>
      <c r="AC328" s="36"/>
      <c r="AD328" s="42">
        <v>0</v>
      </c>
      <c r="AE328" s="42">
        <v>0</v>
      </c>
      <c r="AF328" s="42">
        <v>0</v>
      </c>
      <c r="AG328" s="42">
        <v>0</v>
      </c>
      <c r="AH328" s="42">
        <v>0</v>
      </c>
      <c r="AI328" s="42">
        <v>197140</v>
      </c>
      <c r="AJ328" s="42">
        <v>378453.33832055359</v>
      </c>
      <c r="AK328" s="42">
        <v>445187</v>
      </c>
      <c r="AL328" s="42">
        <v>260655</v>
      </c>
      <c r="AM328" s="42">
        <v>294989</v>
      </c>
      <c r="AN328" s="42">
        <v>290756</v>
      </c>
      <c r="AO328" s="42">
        <v>326470.91827192821</v>
      </c>
      <c r="AP328" s="42">
        <v>224375</v>
      </c>
      <c r="AQ328" s="42">
        <v>192522</v>
      </c>
      <c r="AR328" s="42">
        <v>214962.82527881043</v>
      </c>
      <c r="AS328" s="42">
        <v>230425</v>
      </c>
      <c r="AT328" s="42">
        <v>390157.33</v>
      </c>
      <c r="AU328" s="62">
        <v>494106.6371642538</v>
      </c>
      <c r="AV328" s="62">
        <v>244732</v>
      </c>
      <c r="AW328" s="62">
        <v>352030</v>
      </c>
      <c r="AX328" s="62">
        <v>425700</v>
      </c>
      <c r="AY328" s="62">
        <v>454080</v>
      </c>
      <c r="AZ328" s="62">
        <v>369139.61</v>
      </c>
      <c r="BA328" s="62">
        <v>340208.26</v>
      </c>
      <c r="BB328" s="62">
        <v>322267</v>
      </c>
      <c r="BC328" s="62">
        <v>406619</v>
      </c>
      <c r="BD328" s="62">
        <v>348129.5</v>
      </c>
      <c r="BE328" s="62">
        <v>302992</v>
      </c>
      <c r="BF328" s="62">
        <v>322342</v>
      </c>
      <c r="BG328" s="62">
        <v>181708.5</v>
      </c>
      <c r="BH328" s="62">
        <v>149126</v>
      </c>
      <c r="BI328" s="62">
        <v>123454.95</v>
      </c>
      <c r="BJ328" s="62">
        <v>0</v>
      </c>
      <c r="BK328" s="62">
        <v>0</v>
      </c>
      <c r="BL328" s="62">
        <v>0</v>
      </c>
      <c r="BM328" s="62">
        <v>0</v>
      </c>
      <c r="BN328" s="62">
        <v>0</v>
      </c>
      <c r="BO328" s="62">
        <v>0</v>
      </c>
      <c r="BP328" s="63">
        <f t="shared" si="5402"/>
        <v>0</v>
      </c>
      <c r="BQ328" s="42">
        <f t="shared" si="4802"/>
        <v>0</v>
      </c>
      <c r="BR328" s="42">
        <f t="shared" si="4803"/>
        <v>0</v>
      </c>
      <c r="BS328" s="42">
        <f t="shared" si="4804"/>
        <v>0</v>
      </c>
      <c r="BT328" s="42">
        <f t="shared" si="4805"/>
        <v>0</v>
      </c>
      <c r="BU328" s="42">
        <f t="shared" si="4806"/>
        <v>0</v>
      </c>
      <c r="BV328" s="42">
        <f t="shared" si="4807"/>
        <v>0</v>
      </c>
      <c r="BW328" s="42">
        <f t="shared" si="4808"/>
        <v>0</v>
      </c>
      <c r="BX328" s="42">
        <f t="shared" si="4809"/>
        <v>0</v>
      </c>
      <c r="BY328" s="42">
        <f t="shared" si="4810"/>
        <v>0</v>
      </c>
      <c r="BZ328" s="42">
        <f t="shared" si="4811"/>
        <v>1232.7759740259739</v>
      </c>
      <c r="CA328" s="42">
        <f t="shared" si="4812"/>
        <v>791.22077922077926</v>
      </c>
      <c r="CB328" s="42">
        <f t="shared" si="4813"/>
        <v>0</v>
      </c>
      <c r="CC328" s="42">
        <f t="shared" si="4814"/>
        <v>0</v>
      </c>
      <c r="CD328" s="42">
        <f t="shared" si="4815"/>
        <v>0</v>
      </c>
      <c r="CE328" s="60">
        <f t="shared" si="4816"/>
        <v>0</v>
      </c>
      <c r="CF328" s="60">
        <f t="shared" si="4817"/>
        <v>0</v>
      </c>
      <c r="CG328" s="60">
        <f t="shared" si="4818"/>
        <v>0</v>
      </c>
      <c r="CH328" s="60">
        <f t="shared" si="4819"/>
        <v>0</v>
      </c>
      <c r="CI328" s="60">
        <f t="shared" si="4820"/>
        <v>0</v>
      </c>
      <c r="CJ328" s="60">
        <f>+AI328/$M328</f>
        <v>640.06493506493507</v>
      </c>
      <c r="CK328" s="60">
        <f t="shared" ref="CK328" si="5556">+AJ328/$M328</f>
        <v>1228.7446049368623</v>
      </c>
      <c r="CL328" s="60">
        <f t="shared" ref="CL328" si="5557">+AK328/$M328</f>
        <v>1445.4123376623377</v>
      </c>
      <c r="CM328" s="60">
        <f t="shared" ref="CM328" si="5558">+AL328/$M328</f>
        <v>846.28246753246754</v>
      </c>
      <c r="CN328" s="60">
        <f t="shared" ref="CN328" si="5559">+AM328/$M328</f>
        <v>957.75649350649348</v>
      </c>
      <c r="CO328" s="60">
        <f t="shared" ref="CO328:CR328" si="5560">+AN328/$M328</f>
        <v>944.01298701298697</v>
      </c>
      <c r="CP328" s="60">
        <f t="shared" si="5560"/>
        <v>1059.9705138698969</v>
      </c>
      <c r="CQ328" s="60">
        <f t="shared" si="5560"/>
        <v>728.49025974025972</v>
      </c>
      <c r="CR328" s="60">
        <f t="shared" si="5560"/>
        <v>625.07142857142856</v>
      </c>
      <c r="CS328" s="60">
        <f t="shared" ref="CS328:CV328" si="5561">+AR328/$M328</f>
        <v>697.93125090522869</v>
      </c>
      <c r="CT328" s="60">
        <f t="shared" si="5561"/>
        <v>748.13311688311683</v>
      </c>
      <c r="CU328" s="60">
        <f t="shared" si="5561"/>
        <v>1266.744577922078</v>
      </c>
      <c r="CV328" s="60">
        <f t="shared" si="5561"/>
        <v>1604.2423284553695</v>
      </c>
      <c r="CW328" s="60">
        <f t="shared" ref="CW328:DP328" si="5562">+AV328/$M328</f>
        <v>794.58441558441564</v>
      </c>
      <c r="CX328" s="60">
        <f t="shared" si="5562"/>
        <v>1142.9545454545455</v>
      </c>
      <c r="CY328" s="60">
        <f t="shared" si="5562"/>
        <v>1382.1428571428571</v>
      </c>
      <c r="CZ328" s="60">
        <f t="shared" si="5562"/>
        <v>1474.2857142857142</v>
      </c>
      <c r="DA328" s="60">
        <f t="shared" si="5562"/>
        <v>1198.5052272727273</v>
      </c>
      <c r="DB328" s="60">
        <f t="shared" si="5562"/>
        <v>1104.5722727272728</v>
      </c>
      <c r="DC328" s="60">
        <f t="shared" si="5562"/>
        <v>1046.3214285714287</v>
      </c>
      <c r="DD328" s="60">
        <f t="shared" si="5562"/>
        <v>1320.1915584415585</v>
      </c>
      <c r="DE328" s="60">
        <f t="shared" si="5562"/>
        <v>1130.2905844155844</v>
      </c>
      <c r="DF328" s="60">
        <f t="shared" si="5562"/>
        <v>983.74025974025972</v>
      </c>
      <c r="DG328" s="60">
        <f t="shared" si="5562"/>
        <v>1046.5649350649351</v>
      </c>
      <c r="DH328" s="60">
        <f t="shared" si="5562"/>
        <v>589.96266233766232</v>
      </c>
      <c r="DI328" s="60">
        <f t="shared" si="5562"/>
        <v>484.1753246753247</v>
      </c>
      <c r="DJ328" s="60">
        <f t="shared" si="5562"/>
        <v>400.82775974025975</v>
      </c>
      <c r="DK328" s="60">
        <f t="shared" si="5562"/>
        <v>0</v>
      </c>
      <c r="DL328" s="60">
        <f t="shared" si="5562"/>
        <v>0</v>
      </c>
      <c r="DM328" s="60">
        <f t="shared" si="5562"/>
        <v>0</v>
      </c>
      <c r="DN328" s="60">
        <f t="shared" si="5562"/>
        <v>0</v>
      </c>
      <c r="DO328" s="60">
        <f t="shared" si="5562"/>
        <v>0</v>
      </c>
      <c r="DP328" s="60">
        <f t="shared" si="5562"/>
        <v>0</v>
      </c>
      <c r="DQ328" s="106">
        <f t="shared" ref="DQ328" si="5563">+BP328/M328</f>
        <v>0</v>
      </c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  <c r="EE328" s="36"/>
      <c r="EF328" s="36"/>
      <c r="EG328" s="42"/>
      <c r="EH328" s="42"/>
      <c r="EI328" s="42"/>
      <c r="EJ328" s="59"/>
      <c r="EK328" s="59">
        <v>135333</v>
      </c>
      <c r="EL328" s="59">
        <v>140000</v>
      </c>
      <c r="EM328" s="59">
        <v>140000</v>
      </c>
      <c r="EN328" s="59">
        <v>140000</v>
      </c>
      <c r="EO328" s="59">
        <v>140000</v>
      </c>
      <c r="EP328" s="62">
        <v>140000</v>
      </c>
      <c r="EQ328" s="62">
        <v>140000</v>
      </c>
      <c r="ER328" s="62">
        <v>140000</v>
      </c>
      <c r="ES328" s="62">
        <v>145000</v>
      </c>
      <c r="ET328" s="62">
        <v>150000</v>
      </c>
      <c r="EU328" s="62">
        <v>150000</v>
      </c>
      <c r="EV328" s="62">
        <v>150000</v>
      </c>
      <c r="EW328" s="62">
        <v>150000</v>
      </c>
      <c r="EX328" s="62">
        <v>150000</v>
      </c>
      <c r="EY328" s="62">
        <v>150000</v>
      </c>
      <c r="EZ328" s="62">
        <v>150000</v>
      </c>
      <c r="FA328" s="62">
        <v>150000</v>
      </c>
      <c r="FB328" s="62">
        <v>150000</v>
      </c>
      <c r="FC328" s="62">
        <v>150000</v>
      </c>
      <c r="FD328" s="62">
        <v>150000</v>
      </c>
      <c r="FE328" s="62">
        <v>155000</v>
      </c>
      <c r="FF328" s="62">
        <v>160000</v>
      </c>
      <c r="FG328" s="62">
        <v>160000</v>
      </c>
      <c r="FH328" s="62">
        <v>160000</v>
      </c>
      <c r="FI328" s="62">
        <v>160000</v>
      </c>
      <c r="FJ328" s="62">
        <v>160000</v>
      </c>
      <c r="FK328" s="62">
        <v>160000</v>
      </c>
      <c r="FL328" s="62">
        <v>0</v>
      </c>
      <c r="FM328" s="62">
        <v>0</v>
      </c>
      <c r="FN328" s="62">
        <v>0</v>
      </c>
      <c r="FO328" s="62">
        <v>0</v>
      </c>
      <c r="FP328" s="62">
        <v>0</v>
      </c>
      <c r="FQ328" s="62">
        <v>0</v>
      </c>
      <c r="FR328" s="63">
        <f t="shared" si="5403"/>
        <v>0</v>
      </c>
      <c r="FS328" s="42">
        <v>0</v>
      </c>
      <c r="FT328" s="42">
        <v>0</v>
      </c>
      <c r="FU328" s="42">
        <v>0</v>
      </c>
      <c r="FV328" s="42">
        <v>0</v>
      </c>
      <c r="FW328" s="42">
        <v>0</v>
      </c>
      <c r="FX328" s="42">
        <v>0</v>
      </c>
      <c r="FY328" s="42">
        <v>0</v>
      </c>
      <c r="FZ328" s="42">
        <v>0</v>
      </c>
      <c r="GA328" s="42">
        <v>0</v>
      </c>
      <c r="GB328" s="42">
        <v>0</v>
      </c>
      <c r="GC328" s="42">
        <v>0</v>
      </c>
      <c r="GD328" s="42">
        <v>0</v>
      </c>
      <c r="GE328" s="42">
        <v>0</v>
      </c>
      <c r="GF328" s="42">
        <v>0</v>
      </c>
      <c r="GG328" s="42">
        <v>0</v>
      </c>
      <c r="GH328" s="42">
        <v>0</v>
      </c>
      <c r="GI328" s="59">
        <v>0</v>
      </c>
      <c r="GJ328" s="59">
        <v>0</v>
      </c>
      <c r="GK328" s="59">
        <v>0</v>
      </c>
      <c r="GL328" s="59">
        <v>0</v>
      </c>
      <c r="GM328" s="59">
        <v>0</v>
      </c>
      <c r="GN328" s="59">
        <v>0</v>
      </c>
      <c r="GO328" s="59">
        <v>0</v>
      </c>
      <c r="GP328" s="59">
        <v>0</v>
      </c>
      <c r="GQ328" s="59">
        <v>0</v>
      </c>
      <c r="GR328" s="59">
        <v>0</v>
      </c>
      <c r="GS328" s="59">
        <v>0</v>
      </c>
      <c r="GT328" s="59">
        <v>0</v>
      </c>
      <c r="GU328" s="59">
        <v>0</v>
      </c>
      <c r="GV328" s="59">
        <v>0</v>
      </c>
      <c r="GW328" s="59">
        <v>0</v>
      </c>
      <c r="GX328" s="59">
        <v>0</v>
      </c>
      <c r="GY328" s="59">
        <v>0</v>
      </c>
      <c r="GZ328" s="59">
        <v>0</v>
      </c>
      <c r="HA328" s="59">
        <v>0</v>
      </c>
      <c r="HB328" s="59">
        <v>0</v>
      </c>
      <c r="HC328" s="62">
        <v>0</v>
      </c>
      <c r="HD328" s="62">
        <v>0</v>
      </c>
      <c r="HE328" s="62">
        <v>0</v>
      </c>
      <c r="HF328" s="62">
        <v>0</v>
      </c>
      <c r="HG328" s="62">
        <v>0</v>
      </c>
      <c r="HH328" s="62">
        <v>0</v>
      </c>
      <c r="HI328" s="62">
        <v>0</v>
      </c>
      <c r="HJ328" s="62">
        <v>0</v>
      </c>
      <c r="HK328" s="62">
        <v>0</v>
      </c>
      <c r="HL328" s="62">
        <v>0</v>
      </c>
      <c r="HM328" s="62">
        <v>0</v>
      </c>
      <c r="HN328" s="62">
        <v>0</v>
      </c>
      <c r="HO328" s="62">
        <v>0</v>
      </c>
      <c r="HP328" s="62">
        <v>0</v>
      </c>
      <c r="HQ328" s="62">
        <v>0</v>
      </c>
      <c r="HR328" s="62">
        <v>0</v>
      </c>
      <c r="HS328" s="59">
        <f t="shared" si="5294"/>
        <v>0</v>
      </c>
      <c r="HT328" s="59">
        <f t="shared" si="5295"/>
        <v>0</v>
      </c>
      <c r="HU328" s="59">
        <f t="shared" si="5296"/>
        <v>0</v>
      </c>
      <c r="HV328" s="59">
        <f t="shared" si="5297"/>
        <v>0</v>
      </c>
      <c r="HW328" s="59">
        <f t="shared" si="5298"/>
        <v>0</v>
      </c>
      <c r="HX328" s="59">
        <f t="shared" si="5299"/>
        <v>0</v>
      </c>
      <c r="HY328" s="59">
        <f t="shared" si="5300"/>
        <v>0</v>
      </c>
      <c r="HZ328" s="59">
        <f t="shared" si="5301"/>
        <v>0</v>
      </c>
      <c r="IA328" s="59">
        <f t="shared" si="5302"/>
        <v>0</v>
      </c>
      <c r="IB328" s="59">
        <f t="shared" si="5303"/>
        <v>0</v>
      </c>
      <c r="IC328" s="59">
        <f t="shared" si="5304"/>
        <v>0</v>
      </c>
      <c r="ID328" s="59">
        <f t="shared" si="5305"/>
        <v>0</v>
      </c>
      <c r="IE328" s="59">
        <f t="shared" si="5306"/>
        <v>0</v>
      </c>
      <c r="IF328" s="59">
        <f t="shared" si="5307"/>
        <v>0</v>
      </c>
      <c r="IG328" s="59">
        <f t="shared" si="5308"/>
        <v>0</v>
      </c>
      <c r="IH328" s="59">
        <f t="shared" si="5309"/>
        <v>0</v>
      </c>
      <c r="II328" s="59">
        <f t="shared" si="5310"/>
        <v>0</v>
      </c>
      <c r="IJ328" s="59">
        <f t="shared" si="5311"/>
        <v>0</v>
      </c>
      <c r="IK328" s="59">
        <f t="shared" si="5312"/>
        <v>0</v>
      </c>
      <c r="IL328" s="59">
        <f t="shared" si="5313"/>
        <v>135333</v>
      </c>
      <c r="IM328" s="59">
        <f t="shared" si="5314"/>
        <v>140000</v>
      </c>
      <c r="IN328" s="59">
        <f t="shared" si="5315"/>
        <v>140000</v>
      </c>
      <c r="IO328" s="59">
        <f t="shared" si="5316"/>
        <v>140000</v>
      </c>
      <c r="IP328" s="59">
        <f t="shared" si="5317"/>
        <v>140000</v>
      </c>
      <c r="IQ328" s="59">
        <f t="shared" si="4450"/>
        <v>140000</v>
      </c>
      <c r="IR328" s="59">
        <f t="shared" si="4451"/>
        <v>140000</v>
      </c>
      <c r="IS328" s="59">
        <f t="shared" si="5126"/>
        <v>140000</v>
      </c>
      <c r="IT328" s="59">
        <f t="shared" si="5127"/>
        <v>145000</v>
      </c>
      <c r="IU328" s="59">
        <f t="shared" si="4960"/>
        <v>150000</v>
      </c>
      <c r="IV328" s="59">
        <f t="shared" si="4961"/>
        <v>150000</v>
      </c>
      <c r="IW328" s="59">
        <f t="shared" si="4958"/>
        <v>150000</v>
      </c>
      <c r="IX328" s="59">
        <f t="shared" si="4886"/>
        <v>150000</v>
      </c>
      <c r="IY328" s="59">
        <f t="shared" si="4315"/>
        <v>150000</v>
      </c>
      <c r="IZ328" s="59">
        <f t="shared" si="4316"/>
        <v>150000</v>
      </c>
      <c r="JA328" s="59">
        <f t="shared" si="4959"/>
        <v>150000</v>
      </c>
      <c r="JB328" s="59">
        <f t="shared" si="4410"/>
        <v>150000</v>
      </c>
      <c r="JC328" s="59">
        <f t="shared" si="4411"/>
        <v>150000</v>
      </c>
      <c r="JD328" s="59">
        <f t="shared" si="4243"/>
        <v>150000</v>
      </c>
      <c r="JE328" s="59">
        <f t="shared" si="4244"/>
        <v>150000</v>
      </c>
      <c r="JF328" s="59">
        <f t="shared" si="5318"/>
        <v>155000</v>
      </c>
      <c r="JG328" s="59">
        <f t="shared" si="5319"/>
        <v>160000</v>
      </c>
      <c r="JH328" s="59">
        <f t="shared" si="5289"/>
        <v>160000</v>
      </c>
      <c r="JI328" s="59">
        <f t="shared" si="5290"/>
        <v>160000</v>
      </c>
      <c r="JJ328" s="59">
        <f t="shared" si="4485"/>
        <v>160000</v>
      </c>
      <c r="JK328" s="59">
        <f t="shared" si="4486"/>
        <v>160000</v>
      </c>
      <c r="JL328" s="59">
        <f t="shared" si="4608"/>
        <v>160000</v>
      </c>
      <c r="JM328" s="59">
        <f t="shared" si="4609"/>
        <v>0</v>
      </c>
      <c r="JN328" s="59">
        <f>+FM328+HN328</f>
        <v>0</v>
      </c>
      <c r="JO328" s="59">
        <f>+FN328+HO328</f>
        <v>0</v>
      </c>
      <c r="JP328" s="59">
        <f t="shared" si="5123"/>
        <v>0</v>
      </c>
      <c r="JQ328" s="59">
        <f t="shared" si="5124"/>
        <v>0</v>
      </c>
      <c r="JR328" s="59">
        <f t="shared" si="5125"/>
        <v>0</v>
      </c>
      <c r="JS328" s="63">
        <f t="shared" si="5404"/>
        <v>0</v>
      </c>
      <c r="JT328" s="42">
        <f t="shared" si="4689"/>
        <v>0</v>
      </c>
      <c r="JU328" s="42">
        <f t="shared" si="4690"/>
        <v>0</v>
      </c>
      <c r="JV328" s="42">
        <f t="shared" si="4691"/>
        <v>0</v>
      </c>
      <c r="JW328" s="42">
        <f t="shared" si="4692"/>
        <v>0</v>
      </c>
      <c r="JX328" s="42">
        <f t="shared" si="4693"/>
        <v>0</v>
      </c>
      <c r="JY328" s="42">
        <f t="shared" si="4694"/>
        <v>0</v>
      </c>
      <c r="JZ328" s="42">
        <f t="shared" si="4695"/>
        <v>0</v>
      </c>
      <c r="KA328" s="42">
        <f t="shared" si="4696"/>
        <v>0</v>
      </c>
      <c r="KB328" s="42">
        <f t="shared" si="4697"/>
        <v>0</v>
      </c>
      <c r="KC328" s="42">
        <f t="shared" si="4698"/>
        <v>0</v>
      </c>
      <c r="KD328" s="42">
        <f t="shared" si="4699"/>
        <v>0</v>
      </c>
      <c r="KE328" s="42">
        <f t="shared" si="4700"/>
        <v>0</v>
      </c>
      <c r="KF328" s="42">
        <f t="shared" si="4701"/>
        <v>0</v>
      </c>
      <c r="KG328" s="42">
        <f t="shared" si="4702"/>
        <v>0</v>
      </c>
      <c r="KH328" s="38">
        <f t="shared" si="4703"/>
        <v>0</v>
      </c>
      <c r="KI328" s="38">
        <f t="shared" si="4704"/>
        <v>0</v>
      </c>
      <c r="KJ328" s="38">
        <f t="shared" si="4705"/>
        <v>0</v>
      </c>
      <c r="KK328" s="38">
        <f t="shared" si="4706"/>
        <v>0</v>
      </c>
      <c r="KL328" s="38">
        <f t="shared" si="4707"/>
        <v>0</v>
      </c>
      <c r="KM328" s="38">
        <f t="shared" si="4708"/>
        <v>83.538888888888891</v>
      </c>
      <c r="KN328" s="38">
        <f t="shared" si="4709"/>
        <v>86.419753086419746</v>
      </c>
      <c r="KO328" s="38">
        <f t="shared" si="4710"/>
        <v>86.419753086419746</v>
      </c>
      <c r="KP328" s="38">
        <f t="shared" si="4711"/>
        <v>86.419753086419746</v>
      </c>
      <c r="KQ328" s="38">
        <f t="shared" si="4712"/>
        <v>86.419753086419746</v>
      </c>
      <c r="KR328" s="38">
        <f t="shared" si="4713"/>
        <v>86.419753086419746</v>
      </c>
      <c r="KS328" s="38">
        <f t="shared" si="4714"/>
        <v>86.419753086419746</v>
      </c>
      <c r="KT328" s="38">
        <f t="shared" si="4715"/>
        <v>86.419753086419746</v>
      </c>
      <c r="KU328" s="38">
        <f t="shared" si="4716"/>
        <v>89.506172839506178</v>
      </c>
      <c r="KV328" s="38">
        <f t="shared" si="4717"/>
        <v>92.592592592592595</v>
      </c>
      <c r="KW328" s="38">
        <f t="shared" si="4718"/>
        <v>92.592592592592595</v>
      </c>
      <c r="KX328" s="38">
        <f t="shared" si="4719"/>
        <v>92.592592592592595</v>
      </c>
      <c r="KY328" s="38">
        <f t="shared" si="4720"/>
        <v>92.592592592592595</v>
      </c>
      <c r="KZ328" s="38">
        <f t="shared" si="4721"/>
        <v>92.592592592592595</v>
      </c>
      <c r="LA328" s="38">
        <f t="shared" si="4722"/>
        <v>92.592592592592595</v>
      </c>
      <c r="LB328" s="38">
        <f t="shared" si="4722"/>
        <v>92.592592592592595</v>
      </c>
      <c r="LC328" s="38">
        <f t="shared" si="4722"/>
        <v>92.592592592592595</v>
      </c>
      <c r="LD328" s="38">
        <f t="shared" si="4722"/>
        <v>92.592592592592595</v>
      </c>
      <c r="LE328" s="38">
        <f t="shared" si="4722"/>
        <v>92.592592592592595</v>
      </c>
      <c r="LF328" s="38">
        <f t="shared" si="4722"/>
        <v>92.592592592592595</v>
      </c>
      <c r="LG328" s="38">
        <f t="shared" si="4722"/>
        <v>95.679012345679013</v>
      </c>
      <c r="LH328" s="38">
        <f t="shared" si="4722"/>
        <v>98.76543209876543</v>
      </c>
      <c r="LI328" s="38">
        <f t="shared" si="4722"/>
        <v>98.76543209876543</v>
      </c>
      <c r="LJ328" s="38">
        <f t="shared" si="4722"/>
        <v>98.76543209876543</v>
      </c>
      <c r="LK328" s="38">
        <f t="shared" si="4836"/>
        <v>98.76543209876543</v>
      </c>
      <c r="LL328" s="38">
        <f t="shared" si="4836"/>
        <v>98.76543209876543</v>
      </c>
      <c r="LM328" s="38">
        <f t="shared" si="4836"/>
        <v>98.76543209876543</v>
      </c>
      <c r="LN328" s="38">
        <f t="shared" si="4836"/>
        <v>0</v>
      </c>
      <c r="LO328" s="38">
        <f t="shared" si="4836"/>
        <v>0</v>
      </c>
      <c r="LP328" s="38">
        <f t="shared" si="4836"/>
        <v>0</v>
      </c>
      <c r="LQ328" s="38">
        <f t="shared" si="4836"/>
        <v>0</v>
      </c>
      <c r="LR328" s="38">
        <f t="shared" si="4836"/>
        <v>0</v>
      </c>
      <c r="LS328" s="38">
        <f t="shared" si="4836"/>
        <v>0</v>
      </c>
      <c r="LT328" s="70">
        <f t="shared" si="5405"/>
        <v>0</v>
      </c>
      <c r="LU328" s="61">
        <f t="shared" si="5406"/>
        <v>0</v>
      </c>
      <c r="LV328" s="61">
        <f t="shared" si="5407"/>
        <v>0</v>
      </c>
    </row>
    <row r="329" spans="1:334" x14ac:dyDescent="0.25">
      <c r="A329" s="9"/>
      <c r="B329" s="10"/>
      <c r="C329" s="11"/>
      <c r="D329" s="12"/>
      <c r="E329" s="13"/>
      <c r="F329" s="9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67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67"/>
    </row>
    <row r="330" spans="1:334" x14ac:dyDescent="0.25">
      <c r="A330" s="2"/>
      <c r="B330" s="2"/>
      <c r="C330" s="2"/>
      <c r="D330" s="2"/>
      <c r="E330" s="2"/>
      <c r="F330" s="6"/>
      <c r="G330" s="2" t="s">
        <v>1314</v>
      </c>
      <c r="H330" s="2"/>
      <c r="I330" s="6"/>
      <c r="J330" s="6"/>
      <c r="K330" s="6"/>
      <c r="L330" s="2"/>
      <c r="M330" s="7">
        <f>+SUM(M2:M328)</f>
        <v>727521</v>
      </c>
      <c r="N330" s="7">
        <f>+SUM(N2:N328)</f>
        <v>1114767.5699999998</v>
      </c>
      <c r="O330" s="7"/>
      <c r="P330" s="7">
        <f t="shared" ref="P330:AO330" si="5564">+SUM(P2:P328)</f>
        <v>417589172.42999995</v>
      </c>
      <c r="Q330" s="7">
        <f t="shared" si="5564"/>
        <v>517906724.10999995</v>
      </c>
      <c r="R330" s="7">
        <f t="shared" si="5564"/>
        <v>503493031.47000009</v>
      </c>
      <c r="S330" s="7">
        <f t="shared" si="5564"/>
        <v>581824429.8322221</v>
      </c>
      <c r="T330" s="7">
        <f t="shared" si="5564"/>
        <v>593114411.75333333</v>
      </c>
      <c r="U330" s="7">
        <f t="shared" si="5564"/>
        <v>571039462.77999997</v>
      </c>
      <c r="V330" s="7">
        <f t="shared" si="5564"/>
        <v>693504304.23000014</v>
      </c>
      <c r="W330" s="7">
        <f t="shared" si="5564"/>
        <v>540714097.40000033</v>
      </c>
      <c r="X330" s="7">
        <f t="shared" si="5564"/>
        <v>668389864.65647578</v>
      </c>
      <c r="Y330" s="7">
        <f t="shared" si="5564"/>
        <v>706031727.36587286</v>
      </c>
      <c r="Z330" s="7">
        <f t="shared" si="5564"/>
        <v>536279943.75999999</v>
      </c>
      <c r="AA330" s="7">
        <f t="shared" si="5564"/>
        <v>609228080.7299999</v>
      </c>
      <c r="AB330" s="7">
        <f t="shared" si="5564"/>
        <v>689176540.37000024</v>
      </c>
      <c r="AC330" s="7">
        <f t="shared" si="5564"/>
        <v>793485080.27000058</v>
      </c>
      <c r="AD330" s="7">
        <f t="shared" si="5564"/>
        <v>724593376.74557805</v>
      </c>
      <c r="AE330" s="7">
        <f t="shared" si="5564"/>
        <v>927949452.46568012</v>
      </c>
      <c r="AF330" s="7">
        <f t="shared" si="5564"/>
        <v>867518797.10464513</v>
      </c>
      <c r="AG330" s="7">
        <f t="shared" si="5564"/>
        <v>700880915.95496321</v>
      </c>
      <c r="AH330" s="7">
        <f t="shared" si="5564"/>
        <v>990951330.13604379</v>
      </c>
      <c r="AI330" s="7">
        <f t="shared" si="5564"/>
        <v>811095511.72434103</v>
      </c>
      <c r="AJ330" s="7">
        <f t="shared" si="5564"/>
        <v>957274523.79883611</v>
      </c>
      <c r="AK330" s="7">
        <f t="shared" si="5564"/>
        <v>1023051051.7515651</v>
      </c>
      <c r="AL330" s="7">
        <f t="shared" si="5564"/>
        <v>756260482.50532615</v>
      </c>
      <c r="AM330" s="7">
        <f t="shared" si="5564"/>
        <v>743617623.3829819</v>
      </c>
      <c r="AN330" s="7">
        <f t="shared" si="5564"/>
        <v>729615127.72810352</v>
      </c>
      <c r="AO330" s="7">
        <f t="shared" si="5564"/>
        <v>827100939.90711653</v>
      </c>
      <c r="AP330" s="7">
        <f t="shared" ref="AP330:AR330" si="5565">+SUM(AP2:AP328)</f>
        <v>750544089.19538879</v>
      </c>
      <c r="AQ330" s="7">
        <f t="shared" si="5565"/>
        <v>936397540.72644842</v>
      </c>
      <c r="AR330" s="7">
        <f t="shared" si="5565"/>
        <v>884142984.06533337</v>
      </c>
      <c r="AS330" s="7">
        <f t="shared" ref="AS330:AT330" si="5566">+SUM(AS2:AS328)</f>
        <v>686107202.27656662</v>
      </c>
      <c r="AT330" s="7">
        <f t="shared" si="5566"/>
        <v>833380040.13737607</v>
      </c>
      <c r="AU330" s="7">
        <f t="shared" ref="AU330:AV330" si="5567">+SUM(AU2:AU328)</f>
        <v>819768372.07971752</v>
      </c>
      <c r="AV330" s="7">
        <f t="shared" si="5567"/>
        <v>702549121.63863921</v>
      </c>
      <c r="AW330" s="7">
        <f t="shared" ref="AW330:AX330" si="5568">+SUM(AW2:AW328)</f>
        <v>934426588.24612856</v>
      </c>
      <c r="AX330" s="7">
        <f t="shared" si="5568"/>
        <v>741836133.67499387</v>
      </c>
      <c r="AY330" s="7">
        <f t="shared" ref="AY330:AZ330" si="5569">+SUM(AY2:AY328)</f>
        <v>811107685.65016162</v>
      </c>
      <c r="AZ330" s="7">
        <f t="shared" si="5569"/>
        <v>805110666.39531755</v>
      </c>
      <c r="BA330" s="7">
        <f t="shared" ref="BA330:BB330" si="5570">+SUM(BA2:BA328)</f>
        <v>885449767.91019928</v>
      </c>
      <c r="BB330" s="7">
        <f t="shared" si="5570"/>
        <v>799930391.32603037</v>
      </c>
      <c r="BC330" s="7">
        <f t="shared" ref="BC330:BD330" si="5571">+SUM(BC2:BC328)</f>
        <v>1049951919.0781001</v>
      </c>
      <c r="BD330" s="7">
        <f t="shared" si="5571"/>
        <v>858741219.57124627</v>
      </c>
      <c r="BE330" s="7">
        <f t="shared" ref="BE330:BF330" si="5572">+SUM(BE2:BE328)</f>
        <v>740650664.17303598</v>
      </c>
      <c r="BF330" s="7">
        <f t="shared" si="5572"/>
        <v>1030443862.1867381</v>
      </c>
      <c r="BG330" s="7">
        <f t="shared" ref="BG330:BH330" si="5573">+SUM(BG2:BG328)</f>
        <v>681158599.70419931</v>
      </c>
      <c r="BH330" s="7">
        <f t="shared" si="5573"/>
        <v>911490353.9365499</v>
      </c>
      <c r="BI330" s="7">
        <f t="shared" ref="BI330:BJ330" si="5574">+SUM(BI2:BI328)</f>
        <v>935283916.02696908</v>
      </c>
      <c r="BJ330" s="7">
        <f t="shared" si="5574"/>
        <v>697133587.91657996</v>
      </c>
      <c r="BK330" s="7">
        <f t="shared" ref="BK330:BL330" si="5575">+SUM(BK2:BK328)</f>
        <v>785742945.54943192</v>
      </c>
      <c r="BL330" s="7">
        <f t="shared" si="5575"/>
        <v>894052900.80375588</v>
      </c>
      <c r="BM330" s="7">
        <f t="shared" ref="BM330:BN330" si="5576">+SUM(BM2:BM328)</f>
        <v>926114606.16262698</v>
      </c>
      <c r="BN330" s="7">
        <f t="shared" si="5576"/>
        <v>979930635.59891117</v>
      </c>
      <c r="BO330" s="7">
        <f t="shared" ref="BO330" si="5577">+SUM(BO2:BO328)</f>
        <v>1008548365.8847822</v>
      </c>
      <c r="BP330" s="7"/>
      <c r="BQ330" s="14">
        <f t="shared" ref="BQ330:CV330" si="5578">+SUM(P2:P328)/SUMIF((P2:P328),"&gt;0",$M$2:$M$328)</f>
        <v>996.17282336200333</v>
      </c>
      <c r="BR330" s="14">
        <f t="shared" si="5578"/>
        <v>1197.5663384173552</v>
      </c>
      <c r="BS330" s="14">
        <f t="shared" si="5578"/>
        <v>1129.3664726492143</v>
      </c>
      <c r="BT330" s="14">
        <f t="shared" si="5578"/>
        <v>1283.9328221773026</v>
      </c>
      <c r="BU330" s="14">
        <f t="shared" si="5578"/>
        <v>1259.2422050392527</v>
      </c>
      <c r="BV330" s="14">
        <f t="shared" si="5578"/>
        <v>1210.1293387979647</v>
      </c>
      <c r="BW330" s="14">
        <f t="shared" si="5578"/>
        <v>1463.3238751993993</v>
      </c>
      <c r="BX330" s="14">
        <f t="shared" si="5578"/>
        <v>1130.7728609041353</v>
      </c>
      <c r="BY330" s="14">
        <f t="shared" si="5578"/>
        <v>1345.6610925236073</v>
      </c>
      <c r="BZ330" s="14">
        <f t="shared" si="5578"/>
        <v>1413.9298421233486</v>
      </c>
      <c r="CA330" s="14">
        <f t="shared" si="5578"/>
        <v>1080.7933714235041</v>
      </c>
      <c r="CB330" s="14">
        <f t="shared" si="5578"/>
        <v>1225.4978722338556</v>
      </c>
      <c r="CC330" s="14">
        <f t="shared" si="5578"/>
        <v>1189.7040836101123</v>
      </c>
      <c r="CD330" s="14">
        <f t="shared" si="5578"/>
        <v>1370.0028147655767</v>
      </c>
      <c r="CE330" s="14">
        <f t="shared" si="5578"/>
        <v>1267.2058550579884</v>
      </c>
      <c r="CF330" s="14">
        <f t="shared" si="5578"/>
        <v>1616.2537316344562</v>
      </c>
      <c r="CG330" s="14">
        <f t="shared" si="5578"/>
        <v>1487.2575173103512</v>
      </c>
      <c r="CH330" s="14">
        <f t="shared" si="5578"/>
        <v>1203.018382969786</v>
      </c>
      <c r="CI330" s="14">
        <f t="shared" si="5578"/>
        <v>1678.1989891970902</v>
      </c>
      <c r="CJ330" s="14">
        <f t="shared" si="5578"/>
        <v>1371.8038901947716</v>
      </c>
      <c r="CK330" s="14">
        <f t="shared" si="5578"/>
        <v>1579.283049103492</v>
      </c>
      <c r="CL330" s="14">
        <f t="shared" si="5578"/>
        <v>1692.9270484993026</v>
      </c>
      <c r="CM330" s="14">
        <f t="shared" si="5578"/>
        <v>1253.6892891333396</v>
      </c>
      <c r="CN330" s="14">
        <f t="shared" si="5578"/>
        <v>1232.0239496449183</v>
      </c>
      <c r="CO330" s="14">
        <f t="shared" si="5578"/>
        <v>1215.3243758234478</v>
      </c>
      <c r="CP330" s="14">
        <f t="shared" si="5578"/>
        <v>1378.5360299126087</v>
      </c>
      <c r="CQ330" s="14">
        <f t="shared" si="5578"/>
        <v>1252.2822386510998</v>
      </c>
      <c r="CR330" s="14">
        <f t="shared" si="5578"/>
        <v>1562.4359326609842</v>
      </c>
      <c r="CS330" s="14">
        <f t="shared" si="5578"/>
        <v>1477.3931637591459</v>
      </c>
      <c r="CT330" s="14">
        <f t="shared" si="5578"/>
        <v>1147.1714808180875</v>
      </c>
      <c r="CU330" s="14">
        <f t="shared" si="5578"/>
        <v>1394.7199533699445</v>
      </c>
      <c r="CV330" s="14">
        <f t="shared" si="5578"/>
        <v>1349.2663711921298</v>
      </c>
      <c r="CW330" s="14">
        <f t="shared" ref="CW330:DP330" si="5579">+SUM(AV2:AV328)/SUMIF((AV2:AV328),"&gt;0",$M$2:$M$328)</f>
        <v>1165.480180157597</v>
      </c>
      <c r="CX330" s="14">
        <f t="shared" si="5579"/>
        <v>1573.7604938175214</v>
      </c>
      <c r="CY330" s="14">
        <f t="shared" si="5579"/>
        <v>1213.8324568601493</v>
      </c>
      <c r="CZ330" s="14">
        <f t="shared" si="5579"/>
        <v>1330.3891825510257</v>
      </c>
      <c r="DA330" s="14">
        <f t="shared" si="5579"/>
        <v>1368.4468756878562</v>
      </c>
      <c r="DB330" s="14">
        <f t="shared" si="5579"/>
        <v>1485.3000927802425</v>
      </c>
      <c r="DC330" s="14">
        <f t="shared" si="5579"/>
        <v>1358.8451381828459</v>
      </c>
      <c r="DD330" s="14">
        <f t="shared" si="5579"/>
        <v>1783.5577645699561</v>
      </c>
      <c r="DE330" s="14">
        <f t="shared" si="5579"/>
        <v>1459.2431052862037</v>
      </c>
      <c r="DF330" s="14">
        <f t="shared" si="5579"/>
        <v>1257.964777651398</v>
      </c>
      <c r="DG330" s="14">
        <f t="shared" si="5579"/>
        <v>1750.4104255516736</v>
      </c>
      <c r="DH330" s="14">
        <f t="shared" si="5579"/>
        <v>1167.9534019725404</v>
      </c>
      <c r="DI330" s="14">
        <f t="shared" si="5579"/>
        <v>1575.4465464887824</v>
      </c>
      <c r="DJ330" s="14">
        <f t="shared" si="5579"/>
        <v>1582.3653088854039</v>
      </c>
      <c r="DK330" s="14">
        <f t="shared" si="5579"/>
        <v>1166.3213342645051</v>
      </c>
      <c r="DL330" s="14">
        <f t="shared" si="5579"/>
        <v>1304.590215609119</v>
      </c>
      <c r="DM330" s="14">
        <f t="shared" si="5579"/>
        <v>1487.8167677408421</v>
      </c>
      <c r="DN330" s="14">
        <f t="shared" si="5579"/>
        <v>1529.516521461989</v>
      </c>
      <c r="DO330" s="14">
        <f t="shared" si="5579"/>
        <v>1616.7271094814741</v>
      </c>
      <c r="DP330" s="14">
        <f t="shared" si="5579"/>
        <v>1670.0751553828688</v>
      </c>
      <c r="DQ330" s="7"/>
      <c r="DR330" s="7">
        <f>+SUM(DR2:DR328)</f>
        <v>61673200.550000004</v>
      </c>
      <c r="DS330" s="7">
        <f t="shared" ref="DS330:IG330" si="5580">+SUM(DS2:DS328)</f>
        <v>62499362.549999997</v>
      </c>
      <c r="DT330" s="7">
        <f t="shared" si="5580"/>
        <v>65035180.549999997</v>
      </c>
      <c r="DU330" s="7">
        <f t="shared" si="5580"/>
        <v>65899761.549999997</v>
      </c>
      <c r="DV330" s="7">
        <f t="shared" si="5580"/>
        <v>66055025.75</v>
      </c>
      <c r="DW330" s="7">
        <f t="shared" si="5580"/>
        <v>64772485.549999997</v>
      </c>
      <c r="DX330" s="7">
        <f t="shared" si="5580"/>
        <v>66142930.549999997</v>
      </c>
      <c r="DY330" s="7">
        <f t="shared" si="5580"/>
        <v>66071650.549999997</v>
      </c>
      <c r="DZ330" s="7">
        <f t="shared" si="5580"/>
        <v>67179885.549999997</v>
      </c>
      <c r="EA330" s="7">
        <f t="shared" si="5580"/>
        <v>69573413.549999997</v>
      </c>
      <c r="EB330" s="7">
        <f t="shared" si="5580"/>
        <v>72261439</v>
      </c>
      <c r="EC330" s="7">
        <f t="shared" si="5580"/>
        <v>72444974</v>
      </c>
      <c r="ED330" s="7">
        <f t="shared" si="5580"/>
        <v>77812103.200000003</v>
      </c>
      <c r="EE330" s="7">
        <f t="shared" si="5580"/>
        <v>82065252.700000003</v>
      </c>
      <c r="EF330" s="7">
        <f t="shared" si="5580"/>
        <v>81503710</v>
      </c>
      <c r="EG330" s="7">
        <f t="shared" si="5580"/>
        <v>82103484</v>
      </c>
      <c r="EH330" s="7">
        <f t="shared" si="5580"/>
        <v>83372995</v>
      </c>
      <c r="EI330" s="7">
        <f t="shared" si="5580"/>
        <v>83408167</v>
      </c>
      <c r="EJ330" s="7">
        <f t="shared" si="5580"/>
        <v>83318068</v>
      </c>
      <c r="EK330" s="7">
        <f t="shared" si="5580"/>
        <v>84414587</v>
      </c>
      <c r="EL330" s="7">
        <f t="shared" si="5580"/>
        <v>85692265</v>
      </c>
      <c r="EM330" s="7">
        <f t="shared" si="5580"/>
        <v>86605265</v>
      </c>
      <c r="EN330" s="7">
        <f t="shared" si="5580"/>
        <v>89410513</v>
      </c>
      <c r="EO330" s="7">
        <f t="shared" si="5580"/>
        <v>90394531</v>
      </c>
      <c r="EP330" s="7">
        <f t="shared" si="5580"/>
        <v>89966716</v>
      </c>
      <c r="EQ330" s="7">
        <f t="shared" si="5580"/>
        <v>90206493</v>
      </c>
      <c r="ER330" s="7">
        <f t="shared" si="5580"/>
        <v>90205013</v>
      </c>
      <c r="ES330" s="7">
        <f t="shared" si="5580"/>
        <v>90109769</v>
      </c>
      <c r="ET330" s="7">
        <f t="shared" si="5580"/>
        <v>89532625</v>
      </c>
      <c r="EU330" s="7">
        <f t="shared" si="5580"/>
        <v>89361773</v>
      </c>
      <c r="EV330" s="7">
        <f t="shared" si="5580"/>
        <v>90612395</v>
      </c>
      <c r="EW330" s="7">
        <f t="shared" si="5580"/>
        <v>90749984</v>
      </c>
      <c r="EX330" s="7">
        <f t="shared" si="5580"/>
        <v>92127493</v>
      </c>
      <c r="EY330" s="7">
        <f t="shared" ref="EY330:FH330" si="5581">+SUM(EY2:EY328)</f>
        <v>91422608</v>
      </c>
      <c r="EZ330" s="7">
        <f t="shared" si="5581"/>
        <v>96775717</v>
      </c>
      <c r="FA330" s="7">
        <f t="shared" si="5581"/>
        <v>97459614</v>
      </c>
      <c r="FB330" s="7">
        <f t="shared" si="5581"/>
        <v>96523125</v>
      </c>
      <c r="FC330" s="7">
        <f t="shared" si="5581"/>
        <v>96743429</v>
      </c>
      <c r="FD330" s="7">
        <f t="shared" si="5581"/>
        <v>97559113</v>
      </c>
      <c r="FE330" s="7">
        <f t="shared" si="5581"/>
        <v>97852770</v>
      </c>
      <c r="FF330" s="7">
        <f t="shared" si="5581"/>
        <v>97929088</v>
      </c>
      <c r="FG330" s="7">
        <f t="shared" si="5581"/>
        <v>98170944</v>
      </c>
      <c r="FH330" s="7">
        <f t="shared" si="5581"/>
        <v>98103481</v>
      </c>
      <c r="FI330" s="7">
        <f t="shared" ref="FI330:FQ330" si="5582">+SUM(FI2:FI328)</f>
        <v>98564655</v>
      </c>
      <c r="FJ330" s="7">
        <f t="shared" si="5582"/>
        <v>97729459</v>
      </c>
      <c r="FK330" s="7">
        <f t="shared" si="5582"/>
        <v>100369282</v>
      </c>
      <c r="FL330" s="7">
        <f t="shared" si="5582"/>
        <v>100991389</v>
      </c>
      <c r="FM330" s="7">
        <f t="shared" si="5582"/>
        <v>101164173</v>
      </c>
      <c r="FN330" s="7">
        <f t="shared" si="5582"/>
        <v>103348912</v>
      </c>
      <c r="FO330" s="7">
        <f t="shared" si="5582"/>
        <v>104570161</v>
      </c>
      <c r="FP330" s="7">
        <f t="shared" si="5582"/>
        <v>106445200</v>
      </c>
      <c r="FQ330" s="7">
        <f t="shared" si="5582"/>
        <v>106878125</v>
      </c>
      <c r="FS330" s="7">
        <f t="shared" si="5580"/>
        <v>1981338</v>
      </c>
      <c r="FT330" s="7">
        <f t="shared" si="5580"/>
        <v>4075131.624466666</v>
      </c>
      <c r="FU330" s="7">
        <f t="shared" si="5580"/>
        <v>2744685</v>
      </c>
      <c r="FV330" s="7">
        <f t="shared" si="5580"/>
        <v>4712397</v>
      </c>
      <c r="FW330" s="7">
        <f t="shared" si="5580"/>
        <v>4564542</v>
      </c>
      <c r="FX330" s="7">
        <f t="shared" si="5580"/>
        <v>3436031</v>
      </c>
      <c r="FY330" s="7">
        <f t="shared" si="5580"/>
        <v>4942354</v>
      </c>
      <c r="FZ330" s="7">
        <f t="shared" si="5580"/>
        <v>3060544</v>
      </c>
      <c r="GA330" s="7">
        <f t="shared" si="5580"/>
        <v>5658731</v>
      </c>
      <c r="GB330" s="7">
        <f t="shared" si="5580"/>
        <v>7911258</v>
      </c>
      <c r="GC330" s="7">
        <f t="shared" si="5580"/>
        <v>2528119</v>
      </c>
      <c r="GD330" s="7">
        <f t="shared" si="5580"/>
        <v>4496095</v>
      </c>
      <c r="GE330" s="7">
        <f t="shared" si="5580"/>
        <v>5405554.8789666696</v>
      </c>
      <c r="GF330" s="7">
        <f t="shared" si="5580"/>
        <v>7753649.3785416652</v>
      </c>
      <c r="GG330" s="7">
        <f t="shared" si="5580"/>
        <v>5547883.6252666665</v>
      </c>
      <c r="GH330" s="7">
        <f t="shared" si="5580"/>
        <v>11468480.37985</v>
      </c>
      <c r="GI330" s="7">
        <f t="shared" si="5580"/>
        <v>9904004.1688500009</v>
      </c>
      <c r="GJ330" s="7">
        <f t="shared" si="5580"/>
        <v>5310477.3416499989</v>
      </c>
      <c r="GK330" s="7">
        <f t="shared" si="5580"/>
        <v>9915489.1867333297</v>
      </c>
      <c r="GL330" s="7">
        <f t="shared" si="5580"/>
        <v>6710722.7333333334</v>
      </c>
      <c r="GM330" s="7">
        <f t="shared" si="5580"/>
        <v>9646175.5191389509</v>
      </c>
      <c r="GN330" s="7">
        <f t="shared" si="5580"/>
        <v>11066837.750919044</v>
      </c>
      <c r="GO330" s="7">
        <f t="shared" si="5580"/>
        <v>3958051.4833333334</v>
      </c>
      <c r="GP330" s="7">
        <f t="shared" si="5580"/>
        <v>5335755.4833333334</v>
      </c>
      <c r="GQ330" s="7">
        <f t="shared" si="5580"/>
        <v>6813254.333333333</v>
      </c>
      <c r="GR330" s="7">
        <f t="shared" si="5580"/>
        <v>9821497.3333333321</v>
      </c>
      <c r="GS330" s="7">
        <f t="shared" si="5580"/>
        <v>6096642.333333333</v>
      </c>
      <c r="GT330" s="7">
        <f t="shared" si="5580"/>
        <v>12885776.666666666</v>
      </c>
      <c r="GU330" s="7">
        <f t="shared" si="5580"/>
        <v>10822571.666666668</v>
      </c>
      <c r="GV330" s="7">
        <f t="shared" si="5580"/>
        <v>7594140.666666667</v>
      </c>
      <c r="GW330" s="7">
        <f t="shared" si="5580"/>
        <v>8304115</v>
      </c>
      <c r="GX330" s="7">
        <f t="shared" si="5580"/>
        <v>7252631</v>
      </c>
      <c r="GY330" s="7">
        <f t="shared" si="5580"/>
        <v>6003361</v>
      </c>
      <c r="GZ330" s="7">
        <f t="shared" ref="GZ330:HA330" si="5583">+SUM(GZ2:GZ328)</f>
        <v>10287192.333333332</v>
      </c>
      <c r="HA330" s="7">
        <f t="shared" si="5583"/>
        <v>3826675.333333333</v>
      </c>
      <c r="HB330" s="7">
        <f t="shared" ref="HB330:HI330" si="5584">+SUM(HB2:HB328)</f>
        <v>4303378.333333333</v>
      </c>
      <c r="HC330" s="7">
        <f t="shared" si="5584"/>
        <v>6635281.666666666</v>
      </c>
      <c r="HD330" s="7">
        <f t="shared" si="5584"/>
        <v>7168107.666666666</v>
      </c>
      <c r="HE330" s="7">
        <f t="shared" si="5584"/>
        <v>6055994.666666666</v>
      </c>
      <c r="HF330" s="7">
        <f t="shared" si="5584"/>
        <v>13518249.666666666</v>
      </c>
      <c r="HG330" s="7">
        <f t="shared" si="5584"/>
        <v>8913077.6666666679</v>
      </c>
      <c r="HH330" s="7">
        <f t="shared" si="5584"/>
        <v>6797720.666666667</v>
      </c>
      <c r="HI330" s="7">
        <f t="shared" si="5584"/>
        <v>11112491.333333334</v>
      </c>
      <c r="HJ330" s="7">
        <f t="shared" ref="HJ330:HR330" si="5585">+SUM(HJ2:HJ328)</f>
        <v>5605190.333333333</v>
      </c>
      <c r="HK330" s="7">
        <f t="shared" si="5585"/>
        <v>8770667.333333334</v>
      </c>
      <c r="HL330" s="7">
        <f t="shared" si="5585"/>
        <v>7410918.333333333</v>
      </c>
      <c r="HM330" s="7">
        <f t="shared" si="5585"/>
        <v>3572436.3333333335</v>
      </c>
      <c r="HN330" s="7">
        <f t="shared" si="5585"/>
        <v>4503727.333333334</v>
      </c>
      <c r="HO330" s="7">
        <f t="shared" si="5585"/>
        <v>7547076.1278083306</v>
      </c>
      <c r="HP330" s="7">
        <f t="shared" si="5585"/>
        <v>7982500.333333333</v>
      </c>
      <c r="HQ330" s="7">
        <f t="shared" si="5585"/>
        <v>8132009.333333333</v>
      </c>
      <c r="HR330" s="7">
        <f t="shared" si="5585"/>
        <v>7673211</v>
      </c>
      <c r="HS330" s="7">
        <f t="shared" si="5580"/>
        <v>63654538.549999997</v>
      </c>
      <c r="HT330" s="7">
        <f t="shared" si="5580"/>
        <v>66574494.174466655</v>
      </c>
      <c r="HU330" s="7">
        <f t="shared" si="5580"/>
        <v>67779865.549999997</v>
      </c>
      <c r="HV330" s="7">
        <f t="shared" si="5580"/>
        <v>70612158.549999997</v>
      </c>
      <c r="HW330" s="7">
        <f t="shared" si="5580"/>
        <v>70619567.75</v>
      </c>
      <c r="HX330" s="7">
        <f t="shared" si="5580"/>
        <v>68208516.549999997</v>
      </c>
      <c r="HY330" s="7">
        <f t="shared" si="5580"/>
        <v>71085284.549999997</v>
      </c>
      <c r="HZ330" s="7">
        <f t="shared" si="5580"/>
        <v>69132194.549999997</v>
      </c>
      <c r="IA330" s="7">
        <f t="shared" si="5580"/>
        <v>72838616.549999997</v>
      </c>
      <c r="IB330" s="7">
        <f t="shared" si="5580"/>
        <v>77484671.549999997</v>
      </c>
      <c r="IC330" s="7">
        <f t="shared" si="5580"/>
        <v>74789558</v>
      </c>
      <c r="ID330" s="7">
        <f t="shared" si="5580"/>
        <v>76941069</v>
      </c>
      <c r="IE330" s="7">
        <f t="shared" si="5580"/>
        <v>83217658.078966692</v>
      </c>
      <c r="IF330" s="7">
        <f t="shared" si="5580"/>
        <v>89818902.078541651</v>
      </c>
      <c r="IG330" s="7">
        <f t="shared" si="5580"/>
        <v>87051593.625266671</v>
      </c>
      <c r="IH330" s="7">
        <f t="shared" ref="IH330:JS330" si="5586">+SUM(IH2:IH328)</f>
        <v>93571964.37985</v>
      </c>
      <c r="II330" s="7">
        <f t="shared" si="5586"/>
        <v>93276999.168850005</v>
      </c>
      <c r="IJ330" s="7">
        <f t="shared" si="5586"/>
        <v>88718644.341650009</v>
      </c>
      <c r="IK330" s="7">
        <f t="shared" si="5586"/>
        <v>93233557.186733305</v>
      </c>
      <c r="IL330" s="7">
        <f t="shared" si="5586"/>
        <v>91125309.733333334</v>
      </c>
      <c r="IM330" s="7">
        <f t="shared" si="5586"/>
        <v>95338440.519138977</v>
      </c>
      <c r="IN330" s="7">
        <f t="shared" si="5586"/>
        <v>97672102.750919044</v>
      </c>
      <c r="IO330" s="7">
        <f t="shared" si="5586"/>
        <v>93368564.483333334</v>
      </c>
      <c r="IP330" s="7">
        <f t="shared" si="5586"/>
        <v>95730286.483333334</v>
      </c>
      <c r="IQ330" s="7">
        <f t="shared" si="5586"/>
        <v>96779970.333333328</v>
      </c>
      <c r="IR330" s="7">
        <f t="shared" ref="IR330:IS330" si="5587">+SUM(IR2:IR328)</f>
        <v>100027990.33333333</v>
      </c>
      <c r="IS330" s="7">
        <f t="shared" si="5587"/>
        <v>96301655.333333328</v>
      </c>
      <c r="IT330" s="7">
        <f t="shared" ref="IT330:IU330" si="5588">+SUM(IT2:IT328)</f>
        <v>102995545.66666667</v>
      </c>
      <c r="IU330" s="7">
        <f t="shared" si="5588"/>
        <v>100355196.66666666</v>
      </c>
      <c r="IV330" s="7">
        <f t="shared" ref="IV330:IW330" si="5589">+SUM(IV2:IV328)</f>
        <v>96955913.666666657</v>
      </c>
      <c r="IW330" s="7">
        <f t="shared" si="5589"/>
        <v>98916510</v>
      </c>
      <c r="IX330" s="7">
        <f t="shared" ref="IX330:IY330" si="5590">+SUM(IX2:IX328)</f>
        <v>98002615</v>
      </c>
      <c r="IY330" s="7">
        <f t="shared" si="5590"/>
        <v>98130854</v>
      </c>
      <c r="IZ330" s="7">
        <f t="shared" ref="IZ330:JA330" si="5591">+SUM(IZ2:IZ328)</f>
        <v>101709800.33333334</v>
      </c>
      <c r="JA330" s="7">
        <f t="shared" si="5591"/>
        <v>100602392.33333334</v>
      </c>
      <c r="JB330" s="7">
        <f t="shared" ref="JB330:JC330" si="5592">+SUM(JB2:JB328)</f>
        <v>101762992.33333334</v>
      </c>
      <c r="JC330" s="7">
        <f t="shared" si="5592"/>
        <v>103158406.66666666</v>
      </c>
      <c r="JD330" s="7">
        <f t="shared" ref="JD330:JE330" si="5593">+SUM(JD2:JD328)</f>
        <v>103911536.66666666</v>
      </c>
      <c r="JE330" s="7">
        <f t="shared" si="5593"/>
        <v>103615107.66666666</v>
      </c>
      <c r="JF330" s="7">
        <f t="shared" ref="JF330:JG330" si="5594">+SUM(JF2:JF328)</f>
        <v>111371019.66666667</v>
      </c>
      <c r="JG330" s="7">
        <f t="shared" si="5594"/>
        <v>106842165.66666667</v>
      </c>
      <c r="JH330" s="7">
        <f t="shared" ref="JH330:JI330" si="5595">+SUM(JH2:JH328)</f>
        <v>104968664.66666667</v>
      </c>
      <c r="JI330" s="7">
        <f t="shared" si="5595"/>
        <v>109215972.33333333</v>
      </c>
      <c r="JJ330" s="7">
        <f t="shared" ref="JJ330:JK330" si="5596">+SUM(JJ2:JJ328)</f>
        <v>104169845.33333333</v>
      </c>
      <c r="JK330" s="7">
        <f t="shared" si="5596"/>
        <v>106500126.33333333</v>
      </c>
      <c r="JL330" s="7">
        <f t="shared" ref="JL330:JM330" si="5597">+SUM(JL2:JL328)</f>
        <v>107780200.33333333</v>
      </c>
      <c r="JM330" s="7">
        <f t="shared" si="5597"/>
        <v>104563825.33333333</v>
      </c>
      <c r="JN330" s="7">
        <f t="shared" ref="JN330:JO330" si="5598">+SUM(JN2:JN328)</f>
        <v>105667900.33333333</v>
      </c>
      <c r="JO330" s="7">
        <f t="shared" si="5598"/>
        <v>110895988.12780835</v>
      </c>
      <c r="JP330" s="7">
        <f t="shared" ref="JP330:JQ330" si="5599">+SUM(JP2:JP328)</f>
        <v>112552661.33333333</v>
      </c>
      <c r="JQ330" s="7">
        <f t="shared" si="5599"/>
        <v>114577209.33333333</v>
      </c>
      <c r="JR330" s="7">
        <f t="shared" ref="JR330" si="5600">+SUM(JR2:JR328)</f>
        <v>114551336</v>
      </c>
      <c r="JS330" s="19">
        <f t="shared" si="5586"/>
        <v>114811613.11528541</v>
      </c>
      <c r="JT330" s="14">
        <f t="shared" ref="JT330:KY330" si="5601">+SUM(HS2:HS328)/SUMIF((HS2:HS328),"&gt;0",$N$2:$N$328)</f>
        <v>98.722209353148429</v>
      </c>
      <c r="JU330" s="14">
        <f t="shared" si="5601"/>
        <v>98.030240802336323</v>
      </c>
      <c r="JV330" s="14">
        <f t="shared" si="5601"/>
        <v>98.375534194143711</v>
      </c>
      <c r="JW330" s="14">
        <f t="shared" si="5601"/>
        <v>100.84415092170465</v>
      </c>
      <c r="JX330" s="14">
        <f t="shared" si="5601"/>
        <v>94.443920235723425</v>
      </c>
      <c r="JY330" s="14">
        <f t="shared" si="5601"/>
        <v>92.20709608584464</v>
      </c>
      <c r="JZ330" s="14">
        <f t="shared" si="5601"/>
        <v>94.993830537217136</v>
      </c>
      <c r="KA330" s="14">
        <f t="shared" si="5601"/>
        <v>91.817467343444278</v>
      </c>
      <c r="KB330" s="14">
        <f t="shared" si="5601"/>
        <v>94.869526265284804</v>
      </c>
      <c r="KC330" s="14">
        <f t="shared" si="5601"/>
        <v>100.36812798107785</v>
      </c>
      <c r="KD330" s="14">
        <f t="shared" si="5601"/>
        <v>96.789182686941331</v>
      </c>
      <c r="KE330" s="14">
        <f t="shared" si="5601"/>
        <v>100.25721207643498</v>
      </c>
      <c r="KF330" s="14">
        <f t="shared" si="5601"/>
        <v>95.786254312119041</v>
      </c>
      <c r="KG330" s="14">
        <f t="shared" si="5601"/>
        <v>103.23478116141706</v>
      </c>
      <c r="KH330" s="14">
        <f t="shared" si="5601"/>
        <v>101.37839086343971</v>
      </c>
      <c r="KI330" s="14">
        <f t="shared" si="5601"/>
        <v>108.50118869311481</v>
      </c>
      <c r="KJ330" s="14">
        <f t="shared" si="5601"/>
        <v>106.45762770655516</v>
      </c>
      <c r="KK330" s="14">
        <f t="shared" si="5601"/>
        <v>101.29433964774815</v>
      </c>
      <c r="KL330" s="14">
        <f t="shared" si="5601"/>
        <v>105.20056070530558</v>
      </c>
      <c r="KM330" s="14">
        <f t="shared" si="5601"/>
        <v>102.26968082926064</v>
      </c>
      <c r="KN330" s="14">
        <f t="shared" si="5601"/>
        <v>105.13461362032376</v>
      </c>
      <c r="KO330" s="14">
        <f t="shared" si="5601"/>
        <v>108.18898403196107</v>
      </c>
      <c r="KP330" s="14">
        <f t="shared" si="5601"/>
        <v>103.39182613461246</v>
      </c>
      <c r="KQ330" s="14">
        <f t="shared" si="5601"/>
        <v>105.30381774678879</v>
      </c>
      <c r="KR330" s="14">
        <f t="shared" si="5601"/>
        <v>106.93723578269218</v>
      </c>
      <c r="KS330" s="14">
        <f t="shared" si="5601"/>
        <v>110.42730876544431</v>
      </c>
      <c r="KT330" s="14">
        <f t="shared" si="5601"/>
        <v>106.37804196709894</v>
      </c>
      <c r="KU330" s="14">
        <f t="shared" si="5601"/>
        <v>113.90130267107418</v>
      </c>
      <c r="KV330" s="14">
        <f t="shared" si="5601"/>
        <v>111.43686028148868</v>
      </c>
      <c r="KW330" s="14">
        <f t="shared" si="5601"/>
        <v>107.51262449639637</v>
      </c>
      <c r="KX330" s="14">
        <f t="shared" si="5601"/>
        <v>109.59081178247382</v>
      </c>
      <c r="KY330" s="14">
        <f t="shared" si="5601"/>
        <v>107.99441247411497</v>
      </c>
      <c r="KZ330" s="14">
        <f t="shared" ref="KZ330:LS330" si="5602">+SUM(IY2:IY328)/SUMIF((IY2:IY328),"&gt;0",$N$2:$N$328)</f>
        <v>107.76001170250586</v>
      </c>
      <c r="LA330" s="14">
        <f t="shared" si="5602"/>
        <v>115.12306883200786</v>
      </c>
      <c r="LB330" s="14">
        <f t="shared" si="5602"/>
        <v>113.91913219570991</v>
      </c>
      <c r="LC330" s="14">
        <f t="shared" si="5602"/>
        <v>115.21679139042183</v>
      </c>
      <c r="LD330" s="14">
        <f t="shared" si="5602"/>
        <v>115.65938541320304</v>
      </c>
      <c r="LE330" s="14">
        <f t="shared" si="5602"/>
        <v>115.77660442532247</v>
      </c>
      <c r="LF330" s="14">
        <f t="shared" si="5602"/>
        <v>115.40736660407177</v>
      </c>
      <c r="LG330" s="14">
        <f t="shared" si="5602"/>
        <v>124.03436109771297</v>
      </c>
      <c r="LH330" s="14">
        <f t="shared" si="5602"/>
        <v>119.12880439047277</v>
      </c>
      <c r="LI330" s="14">
        <f t="shared" si="5602"/>
        <v>117.67911926094318</v>
      </c>
      <c r="LJ330" s="14">
        <f t="shared" si="5602"/>
        <v>123.0542094213283</v>
      </c>
      <c r="LK330" s="14">
        <f t="shared" si="5602"/>
        <v>118.05171535599813</v>
      </c>
      <c r="LL330" s="14">
        <f t="shared" si="5602"/>
        <v>120.2632213624598</v>
      </c>
      <c r="LM330" s="14">
        <f t="shared" si="5602"/>
        <v>119.70409656947704</v>
      </c>
      <c r="LN330" s="14">
        <f t="shared" si="5602"/>
        <v>115.93025725600941</v>
      </c>
      <c r="LO330" s="14">
        <f t="shared" si="5602"/>
        <v>116.70780900247095</v>
      </c>
      <c r="LP330" s="14">
        <f t="shared" si="5602"/>
        <v>121.9702032047696</v>
      </c>
      <c r="LQ330" s="14">
        <f t="shared" si="5602"/>
        <v>122.81126163806506</v>
      </c>
      <c r="LR330" s="14">
        <f t="shared" si="5602"/>
        <v>124.16019488373347</v>
      </c>
      <c r="LS330" s="14">
        <f t="shared" si="5602"/>
        <v>124.01712003083516</v>
      </c>
      <c r="LT330" s="14"/>
      <c r="LU330" s="103"/>
      <c r="LV330" s="68"/>
    </row>
    <row r="331" spans="1:334" x14ac:dyDescent="0.25">
      <c r="G331" s="13" t="s">
        <v>730</v>
      </c>
      <c r="P331" s="1">
        <f t="shared" ref="P331:AJ331" si="5603">+P330/10^5</f>
        <v>4175.8917242999996</v>
      </c>
      <c r="Q331" s="1">
        <f t="shared" si="5603"/>
        <v>5179.0672410999996</v>
      </c>
      <c r="R331" s="1">
        <f t="shared" si="5603"/>
        <v>5034.930314700001</v>
      </c>
      <c r="S331" s="1">
        <f t="shared" si="5603"/>
        <v>5818.2442983222209</v>
      </c>
      <c r="T331" s="1">
        <f t="shared" si="5603"/>
        <v>5931.144117533333</v>
      </c>
      <c r="U331" s="1">
        <f t="shared" si="5603"/>
        <v>5710.3946277999994</v>
      </c>
      <c r="V331" s="1">
        <f t="shared" si="5603"/>
        <v>6935.0430423000016</v>
      </c>
      <c r="W331" s="1">
        <f t="shared" si="5603"/>
        <v>5407.1409740000036</v>
      </c>
      <c r="X331" s="1">
        <f t="shared" si="5603"/>
        <v>6683.8986465647577</v>
      </c>
      <c r="Y331" s="1">
        <f t="shared" si="5603"/>
        <v>7060.3172736587285</v>
      </c>
      <c r="Z331" s="1">
        <f t="shared" si="5603"/>
        <v>5362.7994375999997</v>
      </c>
      <c r="AA331" s="1">
        <f t="shared" si="5603"/>
        <v>6092.2808072999987</v>
      </c>
      <c r="AB331" s="1">
        <f t="shared" si="5603"/>
        <v>6891.765403700002</v>
      </c>
      <c r="AC331" s="1">
        <f t="shared" si="5603"/>
        <v>7934.8508027000062</v>
      </c>
      <c r="AD331" s="1">
        <f t="shared" si="5603"/>
        <v>7245.9337674557801</v>
      </c>
      <c r="AE331" s="1">
        <f t="shared" si="5603"/>
        <v>9279.4945246568004</v>
      </c>
      <c r="AF331" s="1">
        <f t="shared" si="5603"/>
        <v>8675.1879710464509</v>
      </c>
      <c r="AG331" s="1">
        <f t="shared" si="5603"/>
        <v>7008.8091595496317</v>
      </c>
      <c r="AH331" s="1">
        <f t="shared" si="5603"/>
        <v>9909.5133013604373</v>
      </c>
      <c r="AI331" s="1">
        <f t="shared" si="5603"/>
        <v>8110.9551172434103</v>
      </c>
      <c r="AJ331" s="1">
        <f t="shared" si="5603"/>
        <v>9572.7452379883616</v>
      </c>
      <c r="AK331" s="1">
        <f t="shared" ref="AK331:AV331" si="5604">+AK330/10^5</f>
        <v>10230.510517515651</v>
      </c>
      <c r="AL331" s="1">
        <f t="shared" si="5604"/>
        <v>7562.6048250532613</v>
      </c>
      <c r="AM331" s="1">
        <f t="shared" si="5604"/>
        <v>7436.1762338298186</v>
      </c>
      <c r="AN331" s="1">
        <f t="shared" si="5604"/>
        <v>7296.1512772810356</v>
      </c>
      <c r="AO331" s="1">
        <f t="shared" si="5604"/>
        <v>8271.0093990711648</v>
      </c>
      <c r="AP331" s="1">
        <f t="shared" si="5604"/>
        <v>7505.4408919538882</v>
      </c>
      <c r="AQ331" s="1">
        <f t="shared" si="5604"/>
        <v>9363.9754072644846</v>
      </c>
      <c r="AR331" s="1">
        <f t="shared" si="5604"/>
        <v>8841.4298406533344</v>
      </c>
      <c r="AS331" s="1">
        <f t="shared" si="5604"/>
        <v>6861.0720227656666</v>
      </c>
      <c r="AT331" s="1">
        <f t="shared" si="5604"/>
        <v>8333.8004013737609</v>
      </c>
      <c r="AU331" s="1">
        <f t="shared" si="5604"/>
        <v>8197.6837207971748</v>
      </c>
      <c r="AV331" s="1">
        <f t="shared" si="5604"/>
        <v>7025.4912163863919</v>
      </c>
      <c r="AW331" s="1">
        <f t="shared" ref="AW331:AX331" si="5605">+AW330/10^5</f>
        <v>9344.2658824612863</v>
      </c>
      <c r="AX331" s="1">
        <f t="shared" si="5605"/>
        <v>7418.3613367499383</v>
      </c>
      <c r="AY331" s="1">
        <f t="shared" ref="AY331:AZ331" si="5606">+AY330/10^5</f>
        <v>8111.076856501616</v>
      </c>
      <c r="AZ331" s="1">
        <f t="shared" si="5606"/>
        <v>8051.1066639531755</v>
      </c>
      <c r="BA331" s="1">
        <f t="shared" ref="BA331:BB331" si="5607">+BA330/10^5</f>
        <v>8854.4976791019926</v>
      </c>
      <c r="BB331" s="1">
        <f t="shared" si="5607"/>
        <v>7999.3039132603035</v>
      </c>
      <c r="BC331" s="1">
        <f t="shared" ref="BC331:BD331" si="5608">+BC330/10^5</f>
        <v>10499.519190781</v>
      </c>
      <c r="BD331" s="1">
        <f t="shared" si="5608"/>
        <v>8587.4121957124626</v>
      </c>
      <c r="BE331" s="1">
        <f t="shared" ref="BE331:BF331" si="5609">+BE330/10^5</f>
        <v>7406.5066417303597</v>
      </c>
      <c r="BF331" s="1">
        <f t="shared" si="5609"/>
        <v>10304.438621867381</v>
      </c>
      <c r="BG331" s="1">
        <f t="shared" ref="BG331:BH331" si="5610">+BG330/10^5</f>
        <v>6811.5859970419933</v>
      </c>
      <c r="BH331" s="1">
        <f t="shared" si="5610"/>
        <v>9114.9035393654995</v>
      </c>
      <c r="BI331" s="1">
        <f t="shared" ref="BI331:BJ331" si="5611">+BI330/10^5</f>
        <v>9352.8391602696902</v>
      </c>
      <c r="BJ331" s="1">
        <f t="shared" si="5611"/>
        <v>6971.3358791657993</v>
      </c>
      <c r="BK331" s="1">
        <f t="shared" ref="BK331:BL331" si="5612">+BK330/10^5</f>
        <v>7857.429455494319</v>
      </c>
      <c r="BL331" s="1">
        <f t="shared" si="5612"/>
        <v>8940.529008037558</v>
      </c>
      <c r="BM331" s="1">
        <f t="shared" ref="BM331:BN331" si="5613">+BM330/10^5</f>
        <v>9261.1460616262702</v>
      </c>
      <c r="BN331" s="1">
        <f t="shared" si="5613"/>
        <v>9799.3063559891125</v>
      </c>
      <c r="BO331" s="1">
        <f t="shared" ref="BO331" si="5614">+BO330/10^5</f>
        <v>10085.483658847821</v>
      </c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F331" s="100"/>
      <c r="DG331" s="100"/>
      <c r="DH331" s="100"/>
      <c r="DI331" s="100"/>
      <c r="DJ331" s="100"/>
      <c r="DK331" s="100"/>
      <c r="DL331" s="100"/>
      <c r="DM331" s="100"/>
      <c r="DN331" s="100" t="s">
        <v>1512</v>
      </c>
      <c r="DO331" s="100">
        <f>+AVERAGE($DM$330:DO330)</f>
        <v>1544.686799561435</v>
      </c>
      <c r="DP331" s="100">
        <f>+AVERAGE($DM$330:DP330)</f>
        <v>1576.0338885167935</v>
      </c>
      <c r="DQ331" s="100"/>
      <c r="DR331" s="17"/>
      <c r="HR331" s="1">
        <v>7673211</v>
      </c>
      <c r="HS331" s="1">
        <f t="shared" ref="HS331:IX331" si="5615">+SUMIF(HS2:HS328,"&gt;0",($N$2:$N$328))</f>
        <v>644784.37999999989</v>
      </c>
      <c r="HT331" s="1">
        <f t="shared" si="5615"/>
        <v>679122.01</v>
      </c>
      <c r="HU331" s="1">
        <f t="shared" si="5615"/>
        <v>688991.08</v>
      </c>
      <c r="HV331" s="1">
        <f t="shared" si="5615"/>
        <v>700210.74999999988</v>
      </c>
      <c r="HW331" s="1">
        <f t="shared" si="5615"/>
        <v>747740.74999999988</v>
      </c>
      <c r="HX331" s="1">
        <f t="shared" si="5615"/>
        <v>739731.74999999988</v>
      </c>
      <c r="HY331" s="1">
        <f t="shared" si="5615"/>
        <v>748314.74999999988</v>
      </c>
      <c r="HZ331" s="1">
        <f t="shared" si="5615"/>
        <v>752930.74999999988</v>
      </c>
      <c r="IA331" s="1">
        <f t="shared" si="5615"/>
        <v>767776.74999999988</v>
      </c>
      <c r="IB331" s="1">
        <f t="shared" si="5615"/>
        <v>772004.74999999988</v>
      </c>
      <c r="IC331" s="1">
        <f t="shared" si="5615"/>
        <v>772705.74999999988</v>
      </c>
      <c r="ID331" s="1">
        <f t="shared" si="5615"/>
        <v>767436.74999999988</v>
      </c>
      <c r="IE331" s="1">
        <f t="shared" si="5615"/>
        <v>868784.96999999986</v>
      </c>
      <c r="IF331" s="1">
        <f t="shared" si="5615"/>
        <v>870044.96999999986</v>
      </c>
      <c r="IG331" s="1">
        <f t="shared" si="5615"/>
        <v>858679.96999999986</v>
      </c>
      <c r="IH331" s="1">
        <f t="shared" si="5615"/>
        <v>862404.96999999986</v>
      </c>
      <c r="II331" s="1">
        <f t="shared" si="5615"/>
        <v>876188.96999999986</v>
      </c>
      <c r="IJ331" s="1">
        <f t="shared" si="5615"/>
        <v>875849.96999999986</v>
      </c>
      <c r="IK331" s="1">
        <f t="shared" si="5615"/>
        <v>886245.81999999983</v>
      </c>
      <c r="IL331" s="1">
        <f t="shared" si="5615"/>
        <v>891029.56999999983</v>
      </c>
      <c r="IM331" s="1">
        <f t="shared" si="5615"/>
        <v>906822.56999999983</v>
      </c>
      <c r="IN331" s="1">
        <f t="shared" si="5615"/>
        <v>902791.56999999983</v>
      </c>
      <c r="IO331" s="1">
        <f t="shared" si="5615"/>
        <v>903055.56999999983</v>
      </c>
      <c r="IP331" s="1">
        <f t="shared" si="5615"/>
        <v>909086.56999999983</v>
      </c>
      <c r="IQ331" s="1">
        <f t="shared" si="5615"/>
        <v>905016.56999999983</v>
      </c>
      <c r="IR331" s="1">
        <f t="shared" si="5615"/>
        <v>905826.56999999983</v>
      </c>
      <c r="IS331" s="1">
        <f t="shared" si="5615"/>
        <v>905277.56999999983</v>
      </c>
      <c r="IT331" s="1">
        <f t="shared" si="5615"/>
        <v>904252.56999999983</v>
      </c>
      <c r="IU331" s="1">
        <f t="shared" si="5615"/>
        <v>900556.56999999983</v>
      </c>
      <c r="IV331" s="1">
        <f t="shared" si="5615"/>
        <v>901809.56999999983</v>
      </c>
      <c r="IW331" s="1">
        <f t="shared" si="5615"/>
        <v>902598.56999999983</v>
      </c>
      <c r="IX331" s="1">
        <f t="shared" si="5615"/>
        <v>907478.56999999983</v>
      </c>
      <c r="IY331" s="1">
        <f t="shared" ref="IY331:JS331" si="5616">+SUMIF(IY2:IY328,"&gt;0",($N$2:$N$328))</f>
        <v>910642.56999999983</v>
      </c>
      <c r="IZ331" s="1">
        <f t="shared" si="5616"/>
        <v>883487.56999999983</v>
      </c>
      <c r="JA331" s="1">
        <f t="shared" si="5616"/>
        <v>883103.56999999983</v>
      </c>
      <c r="JB331" s="1">
        <f t="shared" si="5616"/>
        <v>883230.56999999983</v>
      </c>
      <c r="JC331" s="1">
        <f t="shared" si="5616"/>
        <v>891915.56999999983</v>
      </c>
      <c r="JD331" s="1">
        <f t="shared" si="5616"/>
        <v>897517.56999999983</v>
      </c>
      <c r="JE331" s="1">
        <f t="shared" si="5616"/>
        <v>897820.56999999983</v>
      </c>
      <c r="JF331" s="1">
        <f t="shared" si="5616"/>
        <v>897904.56999999983</v>
      </c>
      <c r="JG331" s="1">
        <f t="shared" si="5616"/>
        <v>896862.56999999983</v>
      </c>
      <c r="JH331" s="1">
        <f t="shared" si="5616"/>
        <v>891990.56999999983</v>
      </c>
      <c r="JI331" s="1">
        <f t="shared" si="5616"/>
        <v>887543.56999999983</v>
      </c>
      <c r="JJ331" s="1">
        <f t="shared" si="5616"/>
        <v>882408.56999999983</v>
      </c>
      <c r="JK331" s="1">
        <f t="shared" si="5616"/>
        <v>885558.56999999983</v>
      </c>
      <c r="JL331" s="1">
        <f t="shared" si="5616"/>
        <v>900388.56999999983</v>
      </c>
      <c r="JM331" s="1">
        <f t="shared" si="5616"/>
        <v>901954.56999999983</v>
      </c>
      <c r="JN331" s="1">
        <f t="shared" si="5616"/>
        <v>905405.56999999983</v>
      </c>
      <c r="JO331" s="1">
        <f t="shared" si="5616"/>
        <v>909205.56999999983</v>
      </c>
      <c r="JP331" s="1">
        <f t="shared" si="5616"/>
        <v>916468.56999999983</v>
      </c>
      <c r="JQ331" s="1">
        <f t="shared" ref="JQ331:JR331" si="5617">+SUMIF(JQ2:JQ328,"&gt;0",($N$2:$N$328))</f>
        <v>922817.56999999983</v>
      </c>
      <c r="JR331" s="1">
        <f t="shared" si="5617"/>
        <v>923673.56999999983</v>
      </c>
      <c r="JS331" s="20">
        <f t="shared" si="5616"/>
        <v>929791.56999999983</v>
      </c>
      <c r="JU331" s="15"/>
      <c r="JV331" s="15"/>
      <c r="JW331" s="15"/>
      <c r="JX331" s="15"/>
      <c r="JY331" s="15"/>
      <c r="JZ331" s="15"/>
      <c r="KA331" s="15"/>
      <c r="KB331" s="15"/>
      <c r="KC331" s="15"/>
      <c r="KD331" s="16"/>
      <c r="KE331" s="16"/>
      <c r="KF331" s="16"/>
      <c r="KG331" s="16"/>
      <c r="KH331" s="16"/>
      <c r="KI331" s="16"/>
      <c r="KJ331" s="16"/>
      <c r="KK331" s="16"/>
      <c r="KL331" s="16"/>
      <c r="KM331" s="16"/>
      <c r="KN331" s="16"/>
      <c r="KO331" s="16"/>
      <c r="KP331" s="16"/>
      <c r="KQ331" s="16"/>
      <c r="KR331" s="16"/>
      <c r="KS331" s="16"/>
      <c r="KT331" s="16"/>
      <c r="KU331" s="16"/>
      <c r="KV331" s="16"/>
      <c r="KW331" s="16"/>
      <c r="KX331" s="16"/>
      <c r="KY331" s="16"/>
      <c r="KZ331" s="16"/>
      <c r="LA331" s="16"/>
      <c r="LB331" s="16"/>
      <c r="LC331" s="16"/>
      <c r="LD331" s="16"/>
      <c r="LE331" s="16"/>
      <c r="LF331" s="16"/>
      <c r="LG331" s="16"/>
      <c r="LH331" s="16"/>
      <c r="LI331" s="16"/>
      <c r="LJ331" s="16"/>
      <c r="LK331" s="16"/>
      <c r="LL331" s="16"/>
      <c r="LM331" s="16"/>
      <c r="LN331" s="16"/>
      <c r="LO331" s="16"/>
      <c r="LP331" s="16"/>
      <c r="LQ331" s="16"/>
      <c r="LR331" s="16"/>
      <c r="LS331" s="16"/>
      <c r="LT331" s="14"/>
    </row>
    <row r="332" spans="1:334" x14ac:dyDescent="0.25">
      <c r="H332" s="5"/>
      <c r="L332" s="5"/>
      <c r="M332" s="41"/>
      <c r="N332" s="41"/>
      <c r="BU332" s="1"/>
      <c r="BV332" s="1"/>
      <c r="BW332" s="1"/>
      <c r="BX332" s="1"/>
      <c r="BY332" s="1"/>
      <c r="BZ332" s="1"/>
      <c r="CA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GD332" s="18"/>
      <c r="GE332" s="18"/>
      <c r="GF332" s="18"/>
      <c r="GG332" s="18"/>
      <c r="GH332" s="18"/>
      <c r="GI332" s="18"/>
      <c r="GJ332" s="18"/>
      <c r="GK332" s="18"/>
      <c r="GL332" s="18"/>
      <c r="GM332" s="18"/>
      <c r="GN332" s="18"/>
      <c r="GO332" s="18"/>
      <c r="GP332" s="18"/>
      <c r="GQ332" s="18"/>
      <c r="GR332" s="18"/>
      <c r="GS332" s="18"/>
      <c r="GT332" s="18"/>
      <c r="GU332" s="18"/>
      <c r="GV332" s="18"/>
      <c r="GW332" s="18"/>
      <c r="GX332" s="18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>
        <f>+HR331-HR330</f>
        <v>0</v>
      </c>
      <c r="HS332" s="1">
        <f t="shared" ref="HS332:HT332" si="5618">+HS330/HS331</f>
        <v>98.722209353148429</v>
      </c>
      <c r="HT332" s="1">
        <f t="shared" si="5618"/>
        <v>98.030240802336323</v>
      </c>
      <c r="HU332" s="1">
        <f t="shared" ref="HU332" si="5619">+HU330/HU331</f>
        <v>98.375534194143711</v>
      </c>
      <c r="HV332" s="1">
        <f t="shared" ref="HV332" si="5620">+HV330/HV331</f>
        <v>100.84415092170465</v>
      </c>
      <c r="HW332" s="1">
        <f t="shared" ref="HW332" si="5621">+HW330/HW331</f>
        <v>94.443920235723425</v>
      </c>
      <c r="HX332" s="1">
        <f t="shared" ref="HX332" si="5622">+HX330/HX331</f>
        <v>92.20709608584464</v>
      </c>
      <c r="HY332" s="1">
        <f t="shared" ref="HY332" si="5623">+HY330/HY331</f>
        <v>94.993830537217136</v>
      </c>
      <c r="HZ332" s="1">
        <f t="shared" ref="HZ332" si="5624">+HZ330/HZ331</f>
        <v>91.817467343444278</v>
      </c>
      <c r="IA332" s="1">
        <f t="shared" ref="IA332:IB332" si="5625">+IA330/IA331</f>
        <v>94.869526265284804</v>
      </c>
      <c r="IB332" s="1">
        <f t="shared" si="5625"/>
        <v>100.36812798107785</v>
      </c>
      <c r="IC332" s="1">
        <f t="shared" ref="IC332:JS332" si="5626">+IC330/IC331</f>
        <v>96.789182686941331</v>
      </c>
      <c r="ID332" s="1">
        <f t="shared" si="5626"/>
        <v>100.25721207643498</v>
      </c>
      <c r="IE332" s="1">
        <f t="shared" si="5626"/>
        <v>95.786254312119041</v>
      </c>
      <c r="IF332" s="1">
        <f t="shared" si="5626"/>
        <v>103.23478116141706</v>
      </c>
      <c r="IG332" s="1">
        <f t="shared" si="5626"/>
        <v>101.37839086343971</v>
      </c>
      <c r="IH332" s="1">
        <f t="shared" ref="IH332:II332" si="5627">+IH330/IH331</f>
        <v>108.50118869311481</v>
      </c>
      <c r="II332" s="1">
        <f t="shared" si="5627"/>
        <v>106.45762770655516</v>
      </c>
      <c r="IJ332" s="1">
        <f t="shared" ref="IJ332:IK332" si="5628">+IJ330/IJ331</f>
        <v>101.29433964774815</v>
      </c>
      <c r="IK332" s="1">
        <f t="shared" si="5628"/>
        <v>105.20056070530558</v>
      </c>
      <c r="IL332" s="1">
        <f t="shared" ref="IL332:IM332" si="5629">+IL330/IL331</f>
        <v>102.26968082926064</v>
      </c>
      <c r="IM332" s="1">
        <f t="shared" si="5629"/>
        <v>105.13461362032376</v>
      </c>
      <c r="IN332" s="1">
        <f t="shared" ref="IN332:IO332" si="5630">+IN330/IN331</f>
        <v>108.18898403196107</v>
      </c>
      <c r="IO332" s="1">
        <f t="shared" si="5630"/>
        <v>103.39182613461246</v>
      </c>
      <c r="IP332" s="1">
        <f t="shared" ref="IP332:IQ332" si="5631">+IP330/IP331</f>
        <v>105.30381774678879</v>
      </c>
      <c r="IQ332" s="1">
        <f t="shared" si="5631"/>
        <v>106.93723578269218</v>
      </c>
      <c r="IR332" s="1">
        <f t="shared" ref="IR332:IS332" si="5632">+IR330/IR331</f>
        <v>110.42730876544431</v>
      </c>
      <c r="IS332" s="1">
        <f t="shared" si="5632"/>
        <v>106.37804196709894</v>
      </c>
      <c r="IT332" s="1">
        <f t="shared" ref="IT332:IU332" si="5633">+IT330/IT331</f>
        <v>113.90130267107418</v>
      </c>
      <c r="IU332" s="1">
        <f t="shared" si="5633"/>
        <v>111.43686028148868</v>
      </c>
      <c r="IV332" s="1">
        <f t="shared" ref="IV332:IW332" si="5634">+IV330/IV331</f>
        <v>107.51262449639637</v>
      </c>
      <c r="IW332" s="1">
        <f t="shared" si="5634"/>
        <v>109.59081178247382</v>
      </c>
      <c r="IX332" s="1">
        <f t="shared" ref="IX332:IY332" si="5635">+IX330/IX331</f>
        <v>107.99441247411497</v>
      </c>
      <c r="IY332" s="1">
        <f t="shared" si="5635"/>
        <v>107.76001170250586</v>
      </c>
      <c r="IZ332" s="1">
        <f t="shared" ref="IZ332:JA332" si="5636">+IZ330/IZ331</f>
        <v>115.12306883200786</v>
      </c>
      <c r="JA332" s="1">
        <f t="shared" si="5636"/>
        <v>113.91913219570991</v>
      </c>
      <c r="JB332" s="1">
        <f t="shared" ref="JB332:JC332" si="5637">+JB330/JB331</f>
        <v>115.21679139042183</v>
      </c>
      <c r="JC332" s="1">
        <f t="shared" si="5637"/>
        <v>115.65938541320304</v>
      </c>
      <c r="JD332" s="1">
        <f t="shared" ref="JD332:JE332" si="5638">+JD330/JD331</f>
        <v>115.77660442532247</v>
      </c>
      <c r="JE332" s="1">
        <f t="shared" si="5638"/>
        <v>115.40736660407177</v>
      </c>
      <c r="JF332" s="1">
        <f t="shared" ref="JF332:JG332" si="5639">+JF330/JF331</f>
        <v>124.03436109771297</v>
      </c>
      <c r="JG332" s="1">
        <f t="shared" si="5639"/>
        <v>119.12880439047277</v>
      </c>
      <c r="JH332" s="1">
        <f t="shared" ref="JH332:JI332" si="5640">+JH330/JH331</f>
        <v>117.67911926094318</v>
      </c>
      <c r="JI332" s="1">
        <f t="shared" si="5640"/>
        <v>123.0542094213283</v>
      </c>
      <c r="JJ332" s="1">
        <f t="shared" ref="JJ332:JK332" si="5641">+JJ330/JJ331</f>
        <v>118.05171535599813</v>
      </c>
      <c r="JK332" s="1">
        <f t="shared" si="5641"/>
        <v>120.2632213624598</v>
      </c>
      <c r="JL332" s="1">
        <f t="shared" ref="JL332:JM332" si="5642">+JL330/JL331</f>
        <v>119.70409656947704</v>
      </c>
      <c r="JM332" s="1">
        <f t="shared" si="5642"/>
        <v>115.93025725600941</v>
      </c>
      <c r="JN332" s="1">
        <f t="shared" ref="JN332:JO332" si="5643">+JN330/JN331</f>
        <v>116.70780900247095</v>
      </c>
      <c r="JO332" s="1">
        <f t="shared" si="5643"/>
        <v>121.9702032047696</v>
      </c>
      <c r="JP332" s="1">
        <f t="shared" ref="JP332:JQ332" si="5644">+JP330/JP331</f>
        <v>122.81126163806506</v>
      </c>
      <c r="JQ332" s="1">
        <f t="shared" si="5644"/>
        <v>124.16019488373347</v>
      </c>
      <c r="JR332" s="1">
        <f t="shared" ref="JR332" si="5645">+JR330/JR331</f>
        <v>124.01712003083516</v>
      </c>
      <c r="JS332" s="20">
        <f t="shared" si="5626"/>
        <v>123.48102178995389</v>
      </c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68"/>
    </row>
  </sheetData>
  <sortState ref="A2:IK69">
    <sortCondition ref="C2:C69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</dc:creator>
  <cp:lastModifiedBy>Windows User</cp:lastModifiedBy>
  <dcterms:created xsi:type="dcterms:W3CDTF">2013-09-04T10:00:40Z</dcterms:created>
  <dcterms:modified xsi:type="dcterms:W3CDTF">2017-09-04T11:52:27Z</dcterms:modified>
</cp:coreProperties>
</file>