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rsi\LaTex\maltabMfiles\"/>
    </mc:Choice>
  </mc:AlternateContent>
  <xr:revisionPtr revIDLastSave="0" documentId="8_{F90E021A-7A62-4558-B827-6973D9449B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o" sheetId="1" r:id="rId1"/>
    <sheet name="dati" sheetId="2" r:id="rId2"/>
  </sheets>
  <externalReferences>
    <externalReference r:id="rId3"/>
  </externalReferences>
  <definedNames>
    <definedName name="_xlnm._FilterDatabase" localSheetId="1" hidden="1">dati!$A$1:$B$1577</definedName>
    <definedName name="cctrasposto">dati!$F$53:$I$53</definedName>
    <definedName name="Dc">dati!$P$87:$S$90</definedName>
    <definedName name="Dr">dati!$P$71:$R$73</definedName>
    <definedName name="Gamma">dati!$J$96:$L$98</definedName>
    <definedName name="n">dati!$J$8</definedName>
    <definedName name="Nij">dati!$F$5:$I$7</definedName>
    <definedName name="prec">dati!$F$85</definedName>
    <definedName name="rr">dati!$J$40:$J$42</definedName>
    <definedName name="S">dati!$F$74:$I$76</definedName>
    <definedName name="U">dati!$E$96:$G$98</definedName>
    <definedName name="V">dati!$N$96:$P$99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2" l="1"/>
  <c r="N109" i="2" l="1" a="1"/>
  <c r="N110" i="2" s="1"/>
  <c r="N109" i="2" l="1"/>
  <c r="N112" i="2"/>
  <c r="N111" i="2"/>
  <c r="P88" i="2"/>
  <c r="R88" i="2"/>
  <c r="S88" i="2"/>
  <c r="P89" i="2"/>
  <c r="Q89" i="2"/>
  <c r="S89" i="2"/>
  <c r="P90" i="2"/>
  <c r="Q90" i="2"/>
  <c r="R90" i="2"/>
  <c r="Q87" i="2"/>
  <c r="R87" i="2"/>
  <c r="S87" i="2"/>
  <c r="J41" i="2"/>
  <c r="J42" i="2"/>
  <c r="G43" i="2"/>
  <c r="H43" i="2"/>
  <c r="H53" i="2" s="1"/>
  <c r="R89" i="2" s="1"/>
  <c r="I43" i="2"/>
  <c r="I53" i="2" s="1"/>
  <c r="S90" i="2" s="1"/>
  <c r="F43" i="2"/>
  <c r="F53" i="2" s="1"/>
  <c r="P87" i="2" s="1"/>
  <c r="I54" i="2"/>
  <c r="I51" i="2"/>
  <c r="I52" i="2"/>
  <c r="G50" i="2"/>
  <c r="H50" i="2"/>
  <c r="I50" i="2"/>
  <c r="F41" i="2"/>
  <c r="G41" i="2"/>
  <c r="H41" i="2"/>
  <c r="I41" i="2"/>
  <c r="F42" i="2"/>
  <c r="G42" i="2"/>
  <c r="H42" i="2"/>
  <c r="I42" i="2"/>
  <c r="J40" i="2"/>
  <c r="G40" i="2"/>
  <c r="H40" i="2"/>
  <c r="I40" i="2"/>
  <c r="F40" i="2"/>
  <c r="F20" i="2"/>
  <c r="G20" i="2"/>
  <c r="H20" i="2"/>
  <c r="I20" i="2"/>
  <c r="F21" i="2"/>
  <c r="G21" i="2"/>
  <c r="H21" i="2"/>
  <c r="I21" i="2"/>
  <c r="G19" i="2"/>
  <c r="H19" i="2"/>
  <c r="I19" i="2"/>
  <c r="I18" i="2"/>
  <c r="I39" i="2" s="1"/>
  <c r="I49" i="2" s="1"/>
  <c r="I73" i="2" s="1"/>
  <c r="F18" i="2"/>
  <c r="G18" i="2"/>
  <c r="H18" i="2"/>
  <c r="E19" i="2"/>
  <c r="E20" i="2"/>
  <c r="E21" i="2"/>
  <c r="G22" i="2" l="1"/>
  <c r="J21" i="2"/>
  <c r="L42" i="2" a="1"/>
  <c r="L42" i="2" s="1"/>
  <c r="L40" i="2" a="1"/>
  <c r="L40" i="2" s="1"/>
  <c r="I22" i="2"/>
  <c r="E29" i="2" a="1"/>
  <c r="E29" i="2" s="1"/>
  <c r="F62" i="2" s="1"/>
  <c r="H22" i="2"/>
  <c r="L41" i="2" a="1"/>
  <c r="L41" i="2" s="1"/>
  <c r="J20" i="2"/>
  <c r="J19" i="2"/>
  <c r="J22" i="2" s="1"/>
  <c r="F22" i="2"/>
  <c r="P72" i="2" l="1"/>
  <c r="R72" i="2"/>
  <c r="P73" i="2"/>
  <c r="Q73" i="2"/>
  <c r="Q71" i="2"/>
  <c r="R71" i="2"/>
  <c r="F51" i="2"/>
  <c r="G51" i="2"/>
  <c r="H51" i="2"/>
  <c r="F52" i="2"/>
  <c r="G52" i="2"/>
  <c r="H52" i="2"/>
  <c r="F50" i="2"/>
  <c r="J49" i="2"/>
  <c r="K50" i="2"/>
  <c r="K51" i="2"/>
  <c r="K52" i="2"/>
  <c r="E53" i="2"/>
  <c r="F54" i="2"/>
  <c r="G54" i="2"/>
  <c r="H54" i="2"/>
  <c r="J52" i="2"/>
  <c r="J50" i="2"/>
  <c r="G53" i="2"/>
  <c r="Q88" i="2" s="1"/>
  <c r="G39" i="2"/>
  <c r="G49" i="2" s="1"/>
  <c r="G73" i="2" s="1"/>
  <c r="H39" i="2"/>
  <c r="H49" i="2" s="1"/>
  <c r="H73" i="2" s="1"/>
  <c r="F39" i="2"/>
  <c r="F49" i="2" s="1"/>
  <c r="F73" i="2" s="1"/>
  <c r="E41" i="2"/>
  <c r="E51" i="2" s="1"/>
  <c r="F110" i="2" s="1"/>
  <c r="E42" i="2"/>
  <c r="E52" i="2" s="1"/>
  <c r="F111" i="2" s="1"/>
  <c r="E40" i="2"/>
  <c r="E50" i="2" s="1"/>
  <c r="F109" i="2" s="1"/>
  <c r="E34" i="2" l="1"/>
  <c r="M40" i="2"/>
  <c r="M41" i="2"/>
  <c r="M42" i="2"/>
  <c r="E74" i="2"/>
  <c r="E76" i="2"/>
  <c r="E75" i="2"/>
  <c r="R73" i="2"/>
  <c r="Q72" i="2"/>
  <c r="P71" i="2"/>
  <c r="J51" i="2"/>
  <c r="F74" i="2" l="1" a="1"/>
  <c r="G74" i="2" s="1"/>
  <c r="I57" i="2" a="1"/>
  <c r="I57" i="2" s="1"/>
  <c r="M43" i="2"/>
  <c r="G57" i="2" a="1"/>
  <c r="G57" i="2" s="1"/>
  <c r="F57" i="2" a="1"/>
  <c r="F57" i="2" s="1"/>
  <c r="H57" i="2" a="1"/>
  <c r="H57" i="2" s="1"/>
  <c r="I75" i="2" l="1"/>
  <c r="F76" i="2"/>
  <c r="F75" i="2"/>
  <c r="H75" i="2"/>
  <c r="G76" i="2"/>
  <c r="H76" i="2"/>
  <c r="H74" i="2"/>
  <c r="I74" i="2"/>
  <c r="G75" i="2"/>
  <c r="I76" i="2"/>
  <c r="F74" i="2"/>
  <c r="L57" i="2" a="1"/>
  <c r="L57" i="2" s="1"/>
  <c r="J96" i="2" a="1"/>
  <c r="E96" i="2" a="1"/>
  <c r="N96" i="2" a="1"/>
  <c r="F80" i="2" l="1"/>
  <c r="P98" i="2"/>
  <c r="N96" i="2"/>
  <c r="N99" i="2"/>
  <c r="P96" i="2"/>
  <c r="P97" i="2"/>
  <c r="O98" i="2"/>
  <c r="O99" i="2"/>
  <c r="O97" i="2"/>
  <c r="N98" i="2"/>
  <c r="P99" i="2"/>
  <c r="O96" i="2"/>
  <c r="N97" i="2"/>
  <c r="O109" i="2" a="1"/>
  <c r="K98" i="2"/>
  <c r="K96" i="2"/>
  <c r="L98" i="2"/>
  <c r="L96" i="2"/>
  <c r="J97" i="2"/>
  <c r="K97" i="2"/>
  <c r="L97" i="2"/>
  <c r="J96" i="2"/>
  <c r="G162" i="2" s="1"/>
  <c r="J98" i="2"/>
  <c r="E96" i="2"/>
  <c r="G98" i="2"/>
  <c r="F96" i="2"/>
  <c r="G96" i="2"/>
  <c r="E97" i="2"/>
  <c r="F97" i="2"/>
  <c r="F98" i="2"/>
  <c r="G97" i="2"/>
  <c r="E98" i="2"/>
  <c r="O109" i="2" l="1"/>
  <c r="O112" i="2"/>
  <c r="P111" i="2"/>
  <c r="P110" i="2"/>
  <c r="O110" i="2"/>
  <c r="P109" i="2"/>
  <c r="O111" i="2"/>
  <c r="P112" i="2"/>
  <c r="G163" i="2"/>
  <c r="K127" i="2"/>
  <c r="G109" i="2" a="1"/>
  <c r="H110" i="2" s="1"/>
  <c r="K126" i="2"/>
  <c r="F102" i="2" a="1"/>
  <c r="E168" i="2" l="1" a="1"/>
  <c r="E168" i="2" s="1"/>
  <c r="E167" i="2" a="1"/>
  <c r="E167" i="2" s="1"/>
  <c r="G111" i="2"/>
  <c r="G110" i="2"/>
  <c r="H109" i="2"/>
  <c r="H111" i="2"/>
  <c r="G109" i="2"/>
  <c r="G102" i="2"/>
  <c r="F104" i="2"/>
  <c r="H103" i="2"/>
  <c r="G103" i="2"/>
  <c r="F103" i="2"/>
  <c r="H102" i="2"/>
  <c r="H104" i="2"/>
  <c r="G104" i="2"/>
  <c r="F102" i="2"/>
  <c r="E163" i="2" l="1" a="1"/>
  <c r="E163" i="2" s="1"/>
  <c r="E162" i="2" a="1"/>
  <c r="E162" i="2" s="1"/>
  <c r="E169" i="2" l="1"/>
  <c r="E164" i="2"/>
</calcChain>
</file>

<file path=xl/sharedStrings.xml><?xml version="1.0" encoding="utf-8"?>
<sst xmlns="http://schemas.openxmlformats.org/spreadsheetml/2006/main" count="3242" uniqueCount="86">
  <si>
    <t>Etichette di riga</t>
  </si>
  <si>
    <t>Totale complessivo</t>
  </si>
  <si>
    <t>Etichette di colonna</t>
  </si>
  <si>
    <t>Calcolo indice Chi2</t>
  </si>
  <si>
    <t>Matrice dei profili riga</t>
  </si>
  <si>
    <r>
      <t xml:space="preserve">Massa di riga </t>
    </r>
    <r>
      <rPr>
        <b/>
        <sz val="11"/>
        <color theme="1"/>
        <rFont val="Calibri"/>
        <family val="2"/>
        <scheme val="minor"/>
      </rPr>
      <t>r</t>
    </r>
  </si>
  <si>
    <t>Distanza di ogni riga dal profilo medio</t>
  </si>
  <si>
    <t>Distanza^2*fi.</t>
  </si>
  <si>
    <t>f1.</t>
  </si>
  <si>
    <t>f2.</t>
  </si>
  <si>
    <t>f3.</t>
  </si>
  <si>
    <t>Massa di colonna c'</t>
  </si>
  <si>
    <t>f.1</t>
  </si>
  <si>
    <t>f.2</t>
  </si>
  <si>
    <t>f.3</t>
  </si>
  <si>
    <t>Distanza di ogni punto colonna dal profilo medio</t>
  </si>
  <si>
    <t>Inerzia totale (calcolata come media ponderata delle distanze al quadrato di ciascun profilo riga dal profilo medio)</t>
  </si>
  <si>
    <t>Inerzia totale (calcolata come media ponderata delle distanze al quadrato di ciascun profilo colonna dal profilo medio)</t>
  </si>
  <si>
    <t>Chi2/n=</t>
  </si>
  <si>
    <t>=inerzia totale calcolata attraverso l'indice Chi2</t>
  </si>
  <si>
    <t>La formula dell'inerzia è pertanto una media ponderata degli scostamenti al quadrato ossia una varianza ponderata</t>
  </si>
  <si>
    <t>Calcolo matrice S</t>
  </si>
  <si>
    <t>Matrice Dr=</t>
  </si>
  <si>
    <t>Matrice che contiene le masse di riga lungo la diagonale principale</t>
  </si>
  <si>
    <t>Matrice Dc</t>
  </si>
  <si>
    <t>Matrice che contiene le masse di colonna lungo la diagonale principale</t>
  </si>
  <si>
    <t>Inerzia totale calcolata come somma dei quadrati della matrice S</t>
  </si>
  <si>
    <t>Scomposizione in valori singolari della matrice S</t>
  </si>
  <si>
    <t>prec</t>
  </si>
  <si>
    <t>U</t>
  </si>
  <si>
    <t>Gamma</t>
  </si>
  <si>
    <t>V</t>
  </si>
  <si>
    <t>Dr^(-1/2)*U*Gamma</t>
  </si>
  <si>
    <t>Coordinate punti riga</t>
  </si>
  <si>
    <t>y_h</t>
  </si>
  <si>
    <t>Coordinate punti colonna</t>
  </si>
  <si>
    <t xml:space="preserve">La quota di varianza spiegata dal primo asse principale è pari a </t>
  </si>
  <si>
    <t>Si noti che la rappresentazione dei punti riga e colonna nello spazio a due dimensioni è esatta</t>
  </si>
  <si>
    <t>Inerzia totale come somma dei quadrati ponderata delle coordinate dei punti riga (prime due dimensioni)</t>
  </si>
  <si>
    <t>Inerzia totale come somma dei quadrati ponderata delle coordinate dei punti colonna (prime due dimensioni)</t>
  </si>
  <si>
    <t>Tabella delle frequenze teoriche nell'ipotesi di indipendenza stocastica tra le due variabili</t>
  </si>
  <si>
    <t>La distanza dal profilo medio al quadrato è interpretabile come uno scostamento dalla media al quadrato, ossia come  (x_i-M)^2</t>
  </si>
  <si>
    <t>Verifica che il prodotto delle 3 matrici ricostruisce esattamente la matrice S</t>
  </si>
  <si>
    <t>Primo autovalore</t>
  </si>
  <si>
    <t>Secondo autovalore</t>
  </si>
  <si>
    <t>Inerzia totale</t>
  </si>
  <si>
    <t>Piemonte</t>
  </si>
  <si>
    <t>Lombardia</t>
  </si>
  <si>
    <t>Veneto</t>
  </si>
  <si>
    <t>Regione</t>
  </si>
  <si>
    <t>A</t>
  </si>
  <si>
    <t>B</t>
  </si>
  <si>
    <t>C</t>
  </si>
  <si>
    <t>Liguria</t>
  </si>
  <si>
    <t>Conteggio di Regione</t>
  </si>
  <si>
    <t>Il test Chi2 è distribuito come una v.c. Chi^2 con 6 gradi di libertà. Dato che il valore atteso di una v.c. Chi2 con 6 gradi di libertà è pari a 6 il valore che ci attendiamo nell'ipotesi di indipendenza stocastica è vicino a 6</t>
  </si>
  <si>
    <t>f.4</t>
  </si>
  <si>
    <t>Matrice dei profili colonna</t>
  </si>
  <si>
    <t xml:space="preserve">La quota di varianza spiegata dal secondo  asse principale è pari a </t>
  </si>
  <si>
    <t>Marca commerciale (A)</t>
  </si>
  <si>
    <t>Il primo che mi capita è indifferente (C)</t>
  </si>
  <si>
    <t>Quale tipo di dentifricio utilizzi (DENTIFRICIO)?</t>
  </si>
  <si>
    <t>Trovare le coordinate dei punti riga e colonna da rappresentare nel grafico</t>
  </si>
  <si>
    <t>3) Calcolare il valore del test chi quadrato ed il relativo p-value. Commentare il risultato ottenuto. Qual è il valore del test chi quadrato che ci attendiamo nell'ipotesi di indipendenza stocastica dei due fenomeni</t>
  </si>
  <si>
    <t xml:space="preserve">4) Calcolare i profili riga </t>
  </si>
  <si>
    <t>5) Qual è il profilo riga che si discosta maggiormente dal profilo medio?</t>
  </si>
  <si>
    <t>Rifiuto nella maniera più assoluta l'ipotesi di indipendenza stocastica dei due fenomeni ossia rifiuto l'ipotesi che la marca di dentifricio utilizzata sia indipendente dalla regione di appartenza</t>
  </si>
  <si>
    <t>1) Calcolare la tabella di contingenza tra le variabili DENTIFRICIO (righe) e REGIONE (colonne)</t>
  </si>
  <si>
    <t xml:space="preserve">6) Effettuare la scomposizione in valori singolari della matrice S 
</t>
  </si>
  <si>
    <t>7) Discutere la quota di varianza spiegata dalle prime due dimensioni latenti</t>
  </si>
  <si>
    <t>8) Trovare le coordinate dei punti riga e colonna da rappresentare nel grafico</t>
  </si>
  <si>
    <t>9) Discutere il primo asse principale dei punti riga.</t>
  </si>
  <si>
    <t>10) Rappresentare simultaneamente gli scores dei punti riga e dei punti colonna e commentare il tipo di dentifricio utilizzato prevalentemente dai residenti in Liguria</t>
  </si>
  <si>
    <t>Dentifricio</t>
  </si>
  <si>
    <t>Il profillo riga che si discosta maggiormente dal profilo medio è relativo alla modalità: "A Marca commerciale"</t>
  </si>
  <si>
    <t>I liguri utilizzano prevalentemente dentifricio di marca commerciale</t>
  </si>
  <si>
    <t>Calcolo p-value del test e commento</t>
  </si>
  <si>
    <t>Commento primo asse principale dei punti riga</t>
  </si>
  <si>
    <t>Quota di varianza spiegata commento</t>
  </si>
  <si>
    <t>Inerzia totale come somma dei quadrati ponderata delle coordinate dei punti riga (prime due dimensioni) o dei punti colonna</t>
  </si>
  <si>
    <t>L'asse principale (il primo asse) dei punti riga  (marca di dentifricio utilizzata) mostra da una parte i rispondenti che hanno dichiarato di utilizzare la marca commerciale e dall'altra parte quelli che hano dichiarato di utilizzare la marca non commerciale. In mezzo quelli che hanno dichiarato che la marca è indifferente</t>
  </si>
  <si>
    <t>Marca industriale (B)</t>
  </si>
  <si>
    <t>Il foglio "dati" contiene le risposte  da un questionario riguardante la marca di dentifricio utilizzata dai rispondenti appartenenti a 4 regioni italiane</t>
  </si>
  <si>
    <t>2) Calcolare la tabella delle frequenze teoriche nell'ipotesi di indipendenza tra le variabili: "tipo di dentifricio utilizzato" e  "regione di residenza"</t>
  </si>
  <si>
    <t>Un campione casuale di 1576 individui ha risposto alla seguente domanda</t>
  </si>
  <si>
    <t>File di input scaricabile dall'indirizzo web http://www.riani.it/temi/ADM2016.xlsx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</si>
</sst>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0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9" fillId="0" borderId="0" xfId="0" applyFont="1"/>
    <xf numFmtId="0" fontId="0" fillId="0" borderId="0" xfId="0"/>
    <xf numFmtId="0" fontId="17" fillId="33" borderId="10" xfId="0" applyFont="1" applyFill="1" applyBorder="1"/>
    <xf numFmtId="0" fontId="0" fillId="0" borderId="0" xfId="0" applyAlignment="1">
      <alignment wrapText="1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wrapText="1"/>
    </xf>
    <xf numFmtId="164" fontId="0" fillId="34" borderId="0" xfId="0" applyNumberFormat="1" applyFill="1"/>
    <xf numFmtId="165" fontId="0" fillId="34" borderId="0" xfId="0" applyNumberFormat="1" applyFill="1"/>
    <xf numFmtId="0" fontId="19" fillId="34" borderId="0" xfId="0" applyFont="1" applyFill="1"/>
    <xf numFmtId="0" fontId="0" fillId="0" borderId="0" xfId="0" applyAlignment="1">
      <alignment horizontal="center" wrapText="1"/>
    </xf>
    <xf numFmtId="0" fontId="0" fillId="34" borderId="0" xfId="0" applyFill="1" applyAlignment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SCORES</a:t>
            </a:r>
            <a:r>
              <a:rPr lang="it-IT" baseline="0"/>
              <a:t> DI RIGA E DI COLONNA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8029556650246"/>
          <c:y val="0.11467320261437909"/>
          <c:w val="0.86801504337819857"/>
          <c:h val="0.75862731141658135"/>
        </c:manualLayout>
      </c:layout>
      <c:scatterChart>
        <c:scatterStyle val="lineMarker"/>
        <c:varyColors val="0"/>
        <c:ser>
          <c:idx val="0"/>
          <c:order val="0"/>
          <c:tx>
            <c:v>Punti_riga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B204DCD-CF3F-4DA7-93C0-4986EC196210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FE7-437C-942A-BD27D4C9506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AC591CB-8535-4145-9072-55E341F17B4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FE7-437C-942A-BD27D4C9506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0935A3B-B3A4-48C0-88A9-73D9F42EF16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FE7-437C-942A-BD27D4C9506B}"/>
                </c:ext>
              </c:extLst>
            </c:dLbl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dati!$G$109:$G$111</c:f>
              <c:numCache>
                <c:formatCode>General</c:formatCode>
                <c:ptCount val="3"/>
                <c:pt idx="0">
                  <c:v>-0.69792618429404019</c:v>
                </c:pt>
                <c:pt idx="1">
                  <c:v>0.44361792706333869</c:v>
                </c:pt>
                <c:pt idx="2">
                  <c:v>-0.38331910508969241</c:v>
                </c:pt>
              </c:numCache>
            </c:numRef>
          </c:xVal>
          <c:yVal>
            <c:numRef>
              <c:f>dati!$H$109:$H$111</c:f>
              <c:numCache>
                <c:formatCode>General</c:formatCode>
                <c:ptCount val="3"/>
                <c:pt idx="0">
                  <c:v>0.37088717260243842</c:v>
                </c:pt>
                <c:pt idx="1">
                  <c:v>3.8435561377108567E-2</c:v>
                </c:pt>
                <c:pt idx="2">
                  <c:v>-0.210875574842458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dati!$F$109:$F$111</c15:f>
                <c15:dlblRangeCache>
                  <c:ptCount val="3"/>
                  <c:pt idx="0">
                    <c:v>A marca commerciale</c:v>
                  </c:pt>
                  <c:pt idx="1">
                    <c:v>B Marca non commerciale</c:v>
                  </c:pt>
                  <c:pt idx="2">
                    <c:v>C Indifferente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010-40B4-BC4D-B894B2580137}"/>
            </c:ext>
          </c:extLst>
        </c:ser>
        <c:ser>
          <c:idx val="1"/>
          <c:order val="1"/>
          <c:tx>
            <c:v>punti_colonna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320E0E8-08B7-4565-AB84-58D6B0C978C0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FE7-437C-942A-BD27D4C9506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48890D4-4222-4E3B-A180-55A2084C558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E7-437C-942A-BD27D4C9506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9C4CC2C-DDEC-49AF-AE3C-F2E8E7A62B47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E7-437C-942A-BD27D4C9506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9967609-9FA7-4066-B2EF-E1CB74AB1A7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0E-4549-B35C-24E1B91E95B7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dati!$O$109:$O$112</c:f>
              <c:numCache>
                <c:formatCode>General</c:formatCode>
                <c:ptCount val="4"/>
                <c:pt idx="0">
                  <c:v>-0.86304123960401702</c:v>
                </c:pt>
                <c:pt idx="1">
                  <c:v>6.2063384188094796E-2</c:v>
                </c:pt>
                <c:pt idx="2">
                  <c:v>0.64721950083527169</c:v>
                </c:pt>
                <c:pt idx="3">
                  <c:v>-0.93453125657963165</c:v>
                </c:pt>
              </c:numCache>
            </c:numRef>
          </c:xVal>
          <c:yVal>
            <c:numRef>
              <c:f>dati!$P$109:$P$112</c:f>
              <c:numCache>
                <c:formatCode>General</c:formatCode>
                <c:ptCount val="4"/>
                <c:pt idx="0">
                  <c:v>0.62421162582952072</c:v>
                </c:pt>
                <c:pt idx="1">
                  <c:v>-6.8554600367603816E-2</c:v>
                </c:pt>
                <c:pt idx="2">
                  <c:v>0.14529653585183874</c:v>
                </c:pt>
                <c:pt idx="3">
                  <c:v>-0.19153453620860594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dati!$N$109:$N$112</c15:f>
                <c15:dlblRangeCache>
                  <c:ptCount val="4"/>
                  <c:pt idx="0">
                    <c:v>Liguria</c:v>
                  </c:pt>
                  <c:pt idx="1">
                    <c:v>Lombardia</c:v>
                  </c:pt>
                  <c:pt idx="2">
                    <c:v>Piemonte</c:v>
                  </c:pt>
                  <c:pt idx="3">
                    <c:v>Veneto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F010-40B4-BC4D-B894B2580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24480"/>
        <c:axId val="72033728"/>
      </c:scatterChart>
      <c:valAx>
        <c:axId val="7202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Dimensione 1: 91.4% di varianza spiegata</a:t>
                </a:r>
              </a:p>
            </c:rich>
          </c:tx>
          <c:layout>
            <c:manualLayout>
              <c:xMode val="edge"/>
              <c:yMode val="edge"/>
              <c:x val="0.2777762693456422"/>
              <c:y val="0.94940561808305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033728"/>
        <c:crosses val="autoZero"/>
        <c:crossBetween val="midCat"/>
      </c:valAx>
      <c:valAx>
        <c:axId val="720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Dimensione 2: 8.6% di varianza</a:t>
                </a:r>
                <a:r>
                  <a:rPr lang="it-IT" baseline="0"/>
                  <a:t> spiegata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9.2695587690025949E-3"/>
              <c:y val="0.136135556584838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02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83820</xdr:colOff>
          <xdr:row>67</xdr:row>
          <xdr:rowOff>53340</xdr:rowOff>
        </xdr:from>
        <xdr:to>
          <xdr:col>10</xdr:col>
          <xdr:colOff>502920</xdr:colOff>
          <xdr:row>69</xdr:row>
          <xdr:rowOff>129540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640080</xdr:colOff>
          <xdr:row>112</xdr:row>
          <xdr:rowOff>76200</xdr:rowOff>
        </xdr:from>
        <xdr:to>
          <xdr:col>15</xdr:col>
          <xdr:colOff>53340</xdr:colOff>
          <xdr:row>115</xdr:row>
          <xdr:rowOff>15240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320040</xdr:colOff>
          <xdr:row>113</xdr:row>
          <xdr:rowOff>22860</xdr:rowOff>
        </xdr:from>
        <xdr:to>
          <xdr:col>8</xdr:col>
          <xdr:colOff>91440</xdr:colOff>
          <xdr:row>116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160020</xdr:colOff>
      <xdr:row>130</xdr:row>
      <xdr:rowOff>45720</xdr:rowOff>
    </xdr:from>
    <xdr:to>
      <xdr:col>12</xdr:col>
      <xdr:colOff>358140</xdr:colOff>
      <xdr:row>152</xdr:row>
      <xdr:rowOff>68580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716280</xdr:colOff>
          <xdr:row>70</xdr:row>
          <xdr:rowOff>114300</xdr:rowOff>
        </xdr:from>
        <xdr:to>
          <xdr:col>12</xdr:col>
          <xdr:colOff>723900</xdr:colOff>
          <xdr:row>74</xdr:row>
          <xdr:rowOff>121920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891540</xdr:colOff>
          <xdr:row>76</xdr:row>
          <xdr:rowOff>76200</xdr:rowOff>
        </xdr:from>
        <xdr:to>
          <xdr:col>12</xdr:col>
          <xdr:colOff>289560</xdr:colOff>
          <xdr:row>83</xdr:row>
          <xdr:rowOff>121920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iani\AppData\Roaming\Microsoft\AddIns\X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Category"/>
      <sheetName val="xnumbers"/>
      <sheetName val="FunctionsBook"/>
      <sheetName val="CommandBarMenu"/>
      <sheetName val="setting"/>
    </sheetNames>
    <definedNames>
      <definedName name="xSVDD"/>
      <definedName name="xSVDU"/>
      <definedName name="xSVDV"/>
    </defined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iani" refreshedDate="42717.787689583332" createdVersion="6" refreshedVersion="6" minRefreshableVersion="3" recordCount="1576" xr:uid="{00000000-000A-0000-FFFF-FFFF04000000}">
  <cacheSource type="worksheet">
    <worksheetSource ref="A1:B1577" sheet="dati"/>
  </cacheSource>
  <cacheFields count="2">
    <cacheField name="Dentifricio" numFmtId="0">
      <sharedItems count="3">
        <s v="A"/>
        <s v="C"/>
        <s v="B"/>
      </sharedItems>
    </cacheField>
    <cacheField name="Regione" numFmtId="0">
      <sharedItems count="4">
        <s v="Piemonte"/>
        <s v="Lombardia"/>
        <s v="Liguria"/>
        <s v="Vene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76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la pivot2" cacheId="0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E3:J8" firstHeaderRow="1" firstDataRow="2" firstDataCol="1"/>
  <pivotFields count="2">
    <pivotField axis="axisRow" showAll="0" defaultSubtotal="0">
      <items count="3">
        <item x="0"/>
        <item x="2"/>
        <item x="1"/>
      </items>
    </pivotField>
    <pivotField axis="axisCol" dataField="1" showAll="0" defaultSubtotal="0">
      <items count="4">
        <item x="2"/>
        <item x="1"/>
        <item x="0"/>
        <item x="3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nteggio di Region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oleObject" Target="../embeddings/oleObject5.bin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emf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2"/>
  <sheetViews>
    <sheetView zoomScale="130" zoomScaleNormal="130" workbookViewId="0">
      <selection activeCell="A6" sqref="A6"/>
    </sheetView>
  </sheetViews>
  <sheetFormatPr defaultRowHeight="14.4"/>
  <cols>
    <col min="1" max="1" width="103.33203125" customWidth="1"/>
  </cols>
  <sheetData>
    <row r="2" spans="1:1" ht="28.8">
      <c r="A2" s="15" t="s">
        <v>82</v>
      </c>
    </row>
    <row r="3" spans="1:1">
      <c r="A3" t="s">
        <v>84</v>
      </c>
    </row>
    <row r="4" spans="1:1">
      <c r="A4" t="s">
        <v>61</v>
      </c>
    </row>
    <row r="5" spans="1:1">
      <c r="A5" t="s">
        <v>59</v>
      </c>
    </row>
    <row r="6" spans="1:1">
      <c r="A6" t="s">
        <v>81</v>
      </c>
    </row>
    <row r="7" spans="1:1">
      <c r="A7" t="s">
        <v>60</v>
      </c>
    </row>
    <row r="9" spans="1:1">
      <c r="A9" s="2" t="s">
        <v>67</v>
      </c>
    </row>
    <row r="10" spans="1:1" ht="28.8">
      <c r="A10" s="15" t="s">
        <v>83</v>
      </c>
    </row>
    <row r="11" spans="1:1" ht="28.8">
      <c r="A11" s="15" t="s">
        <v>63</v>
      </c>
    </row>
    <row r="12" spans="1:1">
      <c r="A12" t="s">
        <v>64</v>
      </c>
    </row>
    <row r="13" spans="1:1">
      <c r="A13" t="s">
        <v>65</v>
      </c>
    </row>
    <row r="14" spans="1:1" ht="28.8">
      <c r="A14" s="8" t="s">
        <v>68</v>
      </c>
    </row>
    <row r="15" spans="1:1">
      <c r="A15" s="15" t="s">
        <v>69</v>
      </c>
    </row>
    <row r="16" spans="1:1">
      <c r="A16" t="s">
        <v>70</v>
      </c>
    </row>
    <row r="17" spans="1:1">
      <c r="A17" s="10" t="s">
        <v>71</v>
      </c>
    </row>
    <row r="18" spans="1:1" ht="28.8">
      <c r="A18" s="15" t="s">
        <v>72</v>
      </c>
    </row>
    <row r="19" spans="1:1">
      <c r="A19" s="15"/>
    </row>
    <row r="20" spans="1:1">
      <c r="A20" s="15"/>
    </row>
    <row r="21" spans="1:1">
      <c r="A21" s="15"/>
    </row>
    <row r="22" spans="1:1">
      <c r="A22" t="s">
        <v>85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577"/>
  <sheetViews>
    <sheetView tabSelected="1" topLeftCell="A33" workbookViewId="0">
      <selection activeCell="E39" sqref="E39:J44"/>
    </sheetView>
  </sheetViews>
  <sheetFormatPr defaultRowHeight="14.4"/>
  <cols>
    <col min="1" max="1" width="23.44140625" customWidth="1"/>
    <col min="2" max="2" width="12.33203125" customWidth="1"/>
    <col min="5" max="5" width="19" customWidth="1"/>
    <col min="6" max="6" width="20.109375" customWidth="1"/>
    <col min="7" max="7" width="10" customWidth="1"/>
    <col min="8" max="8" width="9.109375" customWidth="1"/>
    <col min="9" max="9" width="7.109375" customWidth="1"/>
    <col min="10" max="10" width="17.21875" customWidth="1"/>
    <col min="11" max="11" width="19" customWidth="1"/>
    <col min="12" max="12" width="9" customWidth="1"/>
    <col min="13" max="13" width="17.21875" bestFit="1" customWidth="1"/>
    <col min="14" max="14" width="9.21875" bestFit="1" customWidth="1"/>
  </cols>
  <sheetData>
    <row r="1" spans="1:22" ht="45.6" customHeight="1">
      <c r="A1" s="2" t="s">
        <v>73</v>
      </c>
      <c r="B1" s="2" t="s">
        <v>49</v>
      </c>
      <c r="L1" s="2"/>
      <c r="M1" s="2"/>
      <c r="N1" s="2"/>
      <c r="P1" s="2"/>
      <c r="Q1" s="2"/>
      <c r="R1" s="2"/>
    </row>
    <row r="2" spans="1:22">
      <c r="A2" t="s">
        <v>50</v>
      </c>
      <c r="B2" t="s">
        <v>46</v>
      </c>
      <c r="L2" s="1"/>
      <c r="P2" s="1"/>
    </row>
    <row r="3" spans="1:22">
      <c r="A3" t="s">
        <v>50</v>
      </c>
      <c r="B3" t="s">
        <v>46</v>
      </c>
      <c r="E3" s="3" t="s">
        <v>54</v>
      </c>
      <c r="F3" s="3" t="s">
        <v>2</v>
      </c>
      <c r="K3" s="13"/>
      <c r="L3" s="1"/>
      <c r="P3" s="1"/>
    </row>
    <row r="4" spans="1:22">
      <c r="A4" t="s">
        <v>50</v>
      </c>
      <c r="B4" t="s">
        <v>46</v>
      </c>
      <c r="E4" s="3" t="s">
        <v>0</v>
      </c>
      <c r="F4" s="13" t="s">
        <v>53</v>
      </c>
      <c r="G4" s="13" t="s">
        <v>47</v>
      </c>
      <c r="H4" s="13" t="s">
        <v>46</v>
      </c>
      <c r="I4" s="13" t="s">
        <v>48</v>
      </c>
      <c r="J4" s="13" t="s">
        <v>1</v>
      </c>
      <c r="K4" s="13"/>
      <c r="L4" s="1"/>
      <c r="P4" s="1"/>
    </row>
    <row r="5" spans="1:22">
      <c r="A5" t="s">
        <v>50</v>
      </c>
      <c r="B5" t="s">
        <v>46</v>
      </c>
      <c r="E5" s="4" t="s">
        <v>50</v>
      </c>
      <c r="F5" s="5">
        <v>49</v>
      </c>
      <c r="G5" s="5">
        <v>111</v>
      </c>
      <c r="H5" s="5">
        <v>13</v>
      </c>
      <c r="I5" s="5">
        <v>49</v>
      </c>
      <c r="J5" s="5">
        <v>222</v>
      </c>
      <c r="K5" s="13"/>
      <c r="L5" s="13"/>
    </row>
    <row r="6" spans="1:22">
      <c r="A6" t="s">
        <v>50</v>
      </c>
      <c r="B6" t="s">
        <v>46</v>
      </c>
      <c r="E6" s="4" t="s">
        <v>51</v>
      </c>
      <c r="F6" s="5">
        <v>16</v>
      </c>
      <c r="G6" s="5">
        <v>551</v>
      </c>
      <c r="H6" s="5">
        <v>241</v>
      </c>
      <c r="I6" s="5">
        <v>7</v>
      </c>
      <c r="J6" s="5">
        <v>815</v>
      </c>
      <c r="K6" s="13"/>
      <c r="L6" s="13"/>
    </row>
    <row r="7" spans="1:22">
      <c r="A7" t="s">
        <v>50</v>
      </c>
      <c r="B7" t="s">
        <v>46</v>
      </c>
      <c r="E7" s="4" t="s">
        <v>52</v>
      </c>
      <c r="F7" s="5">
        <v>34</v>
      </c>
      <c r="G7" s="5">
        <v>358</v>
      </c>
      <c r="H7" s="5">
        <v>30</v>
      </c>
      <c r="I7" s="5">
        <v>117</v>
      </c>
      <c r="J7" s="5">
        <v>539</v>
      </c>
      <c r="K7" s="13"/>
      <c r="L7" s="13"/>
    </row>
    <row r="8" spans="1:22">
      <c r="A8" t="s">
        <v>50</v>
      </c>
      <c r="B8" t="s">
        <v>46</v>
      </c>
      <c r="E8" s="4" t="s">
        <v>1</v>
      </c>
      <c r="F8" s="5">
        <v>99</v>
      </c>
      <c r="G8" s="5">
        <v>1020</v>
      </c>
      <c r="H8" s="5">
        <v>284</v>
      </c>
      <c r="I8" s="5">
        <v>173</v>
      </c>
      <c r="J8" s="5">
        <v>1576</v>
      </c>
      <c r="K8" s="13"/>
      <c r="L8" s="13"/>
    </row>
    <row r="9" spans="1:22">
      <c r="A9" t="s">
        <v>50</v>
      </c>
      <c r="B9" t="s">
        <v>46</v>
      </c>
      <c r="H9" s="5"/>
      <c r="I9" s="5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>
      <c r="A10" t="s">
        <v>50</v>
      </c>
      <c r="B10" t="s">
        <v>46</v>
      </c>
      <c r="H10" s="5"/>
      <c r="I10" s="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>
      <c r="A11" t="s">
        <v>50</v>
      </c>
      <c r="B11" t="s">
        <v>46</v>
      </c>
      <c r="H11" s="5"/>
      <c r="I11" s="5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>
      <c r="A12" t="s">
        <v>50</v>
      </c>
      <c r="B12" t="s">
        <v>46</v>
      </c>
      <c r="H12" s="5"/>
      <c r="I12" s="5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>
      <c r="A13" t="s">
        <v>50</v>
      </c>
      <c r="B13" t="s">
        <v>46</v>
      </c>
      <c r="E13" s="4"/>
      <c r="F13" s="5"/>
      <c r="G13" s="5"/>
      <c r="H13" s="5"/>
      <c r="I13" s="5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>
      <c r="A14" t="s">
        <v>50</v>
      </c>
      <c r="B14" t="s">
        <v>46</v>
      </c>
      <c r="E14" s="4"/>
      <c r="F14" s="5"/>
      <c r="G14" s="5"/>
      <c r="H14" s="5"/>
      <c r="I14" s="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t="s">
        <v>50</v>
      </c>
      <c r="B15" t="s">
        <v>47</v>
      </c>
      <c r="E15" s="13"/>
      <c r="F15" s="13"/>
      <c r="G15" s="13"/>
      <c r="H15" s="13"/>
      <c r="I15" s="13"/>
      <c r="J15" s="13"/>
      <c r="K15" s="13"/>
      <c r="L15" s="13"/>
    </row>
    <row r="16" spans="1:22">
      <c r="A16" t="s">
        <v>50</v>
      </c>
      <c r="B16" t="s">
        <v>47</v>
      </c>
      <c r="E16" s="13"/>
      <c r="F16" s="13"/>
      <c r="G16" s="13"/>
      <c r="H16" s="13"/>
      <c r="I16" s="13"/>
      <c r="J16" s="13"/>
      <c r="K16" s="13"/>
      <c r="L16" s="13"/>
    </row>
    <row r="17" spans="1:12">
      <c r="A17" t="s">
        <v>50</v>
      </c>
      <c r="B17" t="s">
        <v>47</v>
      </c>
      <c r="E17" s="16" t="s">
        <v>40</v>
      </c>
      <c r="F17" s="17"/>
      <c r="G17" s="17"/>
      <c r="H17" s="17"/>
      <c r="I17" s="17"/>
      <c r="J17" s="17"/>
      <c r="K17" s="13"/>
      <c r="L17" s="13"/>
    </row>
    <row r="18" spans="1:12">
      <c r="A18" t="s">
        <v>50</v>
      </c>
      <c r="B18" t="s">
        <v>47</v>
      </c>
      <c r="E18" s="17"/>
      <c r="F18" s="17" t="str">
        <f>F4</f>
        <v>Liguria</v>
      </c>
      <c r="G18" s="17" t="str">
        <f>G4</f>
        <v>Lombardia</v>
      </c>
      <c r="H18" s="17" t="str">
        <f>H4</f>
        <v>Piemonte</v>
      </c>
      <c r="I18" s="17" t="str">
        <f>I4</f>
        <v>Veneto</v>
      </c>
      <c r="J18" s="17"/>
      <c r="K18" s="13"/>
      <c r="L18" s="13"/>
    </row>
    <row r="19" spans="1:12" ht="14.4" customHeight="1">
      <c r="A19" t="s">
        <v>50</v>
      </c>
      <c r="B19" t="s">
        <v>47</v>
      </c>
      <c r="E19" s="17" t="str">
        <f>E5</f>
        <v>A</v>
      </c>
      <c r="F19" s="17">
        <f>F$8*$J5/$J$8</f>
        <v>13.945431472081218</v>
      </c>
      <c r="G19" s="17">
        <f t="shared" ref="G19:I19" si="0">G$8*$J5/$J$8</f>
        <v>143.68020304568529</v>
      </c>
      <c r="H19" s="17">
        <f t="shared" si="0"/>
        <v>40.005076142131976</v>
      </c>
      <c r="I19" s="17">
        <f t="shared" si="0"/>
        <v>24.369289340101524</v>
      </c>
      <c r="J19" s="17">
        <f>SUM(F19:I19)</f>
        <v>222</v>
      </c>
      <c r="K19" s="13"/>
      <c r="L19" s="13"/>
    </row>
    <row r="20" spans="1:12">
      <c r="A20" t="s">
        <v>50</v>
      </c>
      <c r="B20" t="s">
        <v>47</v>
      </c>
      <c r="E20" s="17" t="str">
        <f>E6</f>
        <v>B</v>
      </c>
      <c r="F20" s="17">
        <f t="shared" ref="F20:I20" si="1">F$8*$J6/$J$8</f>
        <v>51.196065989847718</v>
      </c>
      <c r="G20" s="17">
        <f t="shared" si="1"/>
        <v>527.47461928934013</v>
      </c>
      <c r="H20" s="17">
        <f t="shared" si="1"/>
        <v>146.86548223350255</v>
      </c>
      <c r="I20" s="17">
        <f t="shared" si="1"/>
        <v>89.463832487309645</v>
      </c>
      <c r="J20" s="17">
        <f t="shared" ref="J20:J21" si="2">SUM(F20:I20)</f>
        <v>815.00000000000011</v>
      </c>
      <c r="K20" s="13"/>
      <c r="L20" s="13"/>
    </row>
    <row r="21" spans="1:12">
      <c r="A21" t="s">
        <v>50</v>
      </c>
      <c r="B21" t="s">
        <v>47</v>
      </c>
      <c r="E21" s="17" t="str">
        <f>E7</f>
        <v>C</v>
      </c>
      <c r="F21" s="17">
        <f t="shared" ref="F21:I21" si="3">F$8*$J7/$J$8</f>
        <v>33.858502538071065</v>
      </c>
      <c r="G21" s="17">
        <f t="shared" si="3"/>
        <v>348.84517766497464</v>
      </c>
      <c r="H21" s="17">
        <f t="shared" si="3"/>
        <v>97.129441624365484</v>
      </c>
      <c r="I21" s="17">
        <f t="shared" si="3"/>
        <v>59.166878172588831</v>
      </c>
      <c r="J21" s="17">
        <f t="shared" si="2"/>
        <v>539</v>
      </c>
      <c r="K21" s="13"/>
      <c r="L21" s="13"/>
    </row>
    <row r="22" spans="1:12">
      <c r="A22" t="s">
        <v>50</v>
      </c>
      <c r="B22" t="s">
        <v>47</v>
      </c>
      <c r="E22" s="17"/>
      <c r="F22" s="17">
        <f>SUM(F19:F21)</f>
        <v>99</v>
      </c>
      <c r="G22" s="17">
        <f t="shared" ref="G22:J22" si="4">SUM(G19:G21)</f>
        <v>1020</v>
      </c>
      <c r="H22" s="17">
        <f t="shared" si="4"/>
        <v>284</v>
      </c>
      <c r="I22" s="17">
        <f t="shared" si="4"/>
        <v>173</v>
      </c>
      <c r="J22" s="17">
        <f t="shared" si="4"/>
        <v>1576</v>
      </c>
      <c r="K22" s="13"/>
      <c r="L22" s="13"/>
    </row>
    <row r="23" spans="1:12">
      <c r="A23" t="s">
        <v>50</v>
      </c>
      <c r="B23" t="s">
        <v>47</v>
      </c>
      <c r="E23" s="13"/>
      <c r="F23" s="13"/>
      <c r="G23" s="13"/>
      <c r="H23" s="13"/>
      <c r="I23" s="13"/>
      <c r="J23" s="13"/>
      <c r="K23" s="13"/>
      <c r="L23" s="13"/>
    </row>
    <row r="24" spans="1:12">
      <c r="A24" t="s">
        <v>50</v>
      </c>
      <c r="B24" t="s">
        <v>53</v>
      </c>
      <c r="E24" s="13"/>
      <c r="F24" s="13"/>
      <c r="G24" s="13"/>
      <c r="H24" s="13"/>
      <c r="I24" s="13"/>
      <c r="J24" s="13"/>
      <c r="K24" s="13"/>
      <c r="L24" s="13"/>
    </row>
    <row r="25" spans="1:12">
      <c r="A25" t="s">
        <v>50</v>
      </c>
      <c r="B25" s="13" t="s">
        <v>53</v>
      </c>
      <c r="E25" s="13"/>
      <c r="F25" s="13"/>
      <c r="G25" s="22"/>
      <c r="H25" s="22"/>
      <c r="I25" s="22"/>
      <c r="J25" s="22"/>
      <c r="K25" s="22"/>
      <c r="L25" s="22"/>
    </row>
    <row r="26" spans="1:12">
      <c r="A26" t="s">
        <v>50</v>
      </c>
      <c r="B26" s="13" t="s">
        <v>53</v>
      </c>
      <c r="E26" s="13"/>
      <c r="F26" s="13"/>
      <c r="G26" s="22"/>
      <c r="H26" s="22"/>
      <c r="I26" s="22"/>
      <c r="J26" s="22"/>
      <c r="K26" s="22"/>
      <c r="L26" s="22"/>
    </row>
    <row r="27" spans="1:12">
      <c r="A27" t="s">
        <v>50</v>
      </c>
      <c r="B27" s="13" t="s">
        <v>53</v>
      </c>
      <c r="E27" s="13"/>
      <c r="F27" s="13"/>
      <c r="G27" s="22"/>
      <c r="H27" s="22"/>
      <c r="I27" s="22"/>
      <c r="J27" s="22"/>
      <c r="K27" s="22"/>
      <c r="L27" s="22"/>
    </row>
    <row r="28" spans="1:12">
      <c r="A28" t="s">
        <v>50</v>
      </c>
      <c r="B28" s="13" t="s">
        <v>53</v>
      </c>
      <c r="E28" s="17" t="s">
        <v>3</v>
      </c>
      <c r="F28" s="17"/>
      <c r="G28" s="17"/>
      <c r="H28" s="17"/>
      <c r="I28" s="17"/>
      <c r="J28" s="17"/>
      <c r="K28" s="17"/>
    </row>
    <row r="29" spans="1:12">
      <c r="A29" t="s">
        <v>50</v>
      </c>
      <c r="B29" s="13" t="s">
        <v>53</v>
      </c>
      <c r="E29" s="17">
        <f t="array" ref="E29">SUM((F5:I7-F19:I21)^2/F19:I21)</f>
        <v>403.43327264575629</v>
      </c>
      <c r="F29" s="17"/>
      <c r="G29" s="17"/>
      <c r="H29" s="17"/>
      <c r="I29" s="17"/>
      <c r="J29" s="17"/>
      <c r="K29" s="17"/>
    </row>
    <row r="30" spans="1:12">
      <c r="A30" t="s">
        <v>50</v>
      </c>
      <c r="B30" s="13" t="s">
        <v>53</v>
      </c>
      <c r="E30" s="17"/>
      <c r="F30" s="17"/>
      <c r="G30" s="17"/>
      <c r="H30" s="17"/>
      <c r="I30" s="17"/>
      <c r="J30" s="17"/>
      <c r="K30" s="17"/>
    </row>
    <row r="31" spans="1:12">
      <c r="A31" t="s">
        <v>50</v>
      </c>
      <c r="B31" s="13" t="s">
        <v>53</v>
      </c>
      <c r="E31" s="23" t="s">
        <v>55</v>
      </c>
      <c r="F31" s="23"/>
      <c r="G31" s="23"/>
      <c r="H31" s="23"/>
      <c r="I31" s="23"/>
      <c r="J31" s="23"/>
      <c r="K31" s="23"/>
    </row>
    <row r="32" spans="1:12">
      <c r="A32" t="s">
        <v>50</v>
      </c>
      <c r="B32" s="13" t="s">
        <v>53</v>
      </c>
      <c r="E32" s="23"/>
      <c r="F32" s="23"/>
      <c r="G32" s="23"/>
      <c r="H32" s="23"/>
      <c r="I32" s="23"/>
      <c r="J32" s="23"/>
      <c r="K32" s="23"/>
    </row>
    <row r="33" spans="1:16" ht="29.4" customHeight="1">
      <c r="A33" t="s">
        <v>50</v>
      </c>
      <c r="B33" s="13" t="s">
        <v>53</v>
      </c>
      <c r="E33" t="s">
        <v>76</v>
      </c>
    </row>
    <row r="34" spans="1:16">
      <c r="A34" t="s">
        <v>50</v>
      </c>
      <c r="B34" s="13" t="s">
        <v>53</v>
      </c>
      <c r="E34" s="17">
        <f>1-_xlfn.CHISQ.DIST(E29,6,1)</f>
        <v>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t="s">
        <v>50</v>
      </c>
      <c r="B35" s="13" t="s">
        <v>53</v>
      </c>
      <c r="E35" s="17" t="s">
        <v>66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t="s">
        <v>50</v>
      </c>
      <c r="B36" s="13" t="s">
        <v>53</v>
      </c>
    </row>
    <row r="37" spans="1:16">
      <c r="A37" t="s">
        <v>50</v>
      </c>
      <c r="B37" s="13" t="s">
        <v>53</v>
      </c>
    </row>
    <row r="38" spans="1:16">
      <c r="A38" t="s">
        <v>50</v>
      </c>
      <c r="B38" s="13" t="s">
        <v>53</v>
      </c>
      <c r="E38" t="s">
        <v>4</v>
      </c>
    </row>
    <row r="39" spans="1:16" ht="72">
      <c r="A39" t="s">
        <v>50</v>
      </c>
      <c r="B39" s="13" t="s">
        <v>53</v>
      </c>
      <c r="E39" s="17"/>
      <c r="F39" s="17" t="str">
        <f>F18</f>
        <v>Liguria</v>
      </c>
      <c r="G39" s="17" t="str">
        <f>G18</f>
        <v>Lombardia</v>
      </c>
      <c r="H39" s="17" t="str">
        <f>H18</f>
        <v>Piemonte</v>
      </c>
      <c r="I39" s="17" t="str">
        <f>I18</f>
        <v>Veneto</v>
      </c>
      <c r="J39" s="17" t="s">
        <v>5</v>
      </c>
      <c r="K39" s="17"/>
      <c r="L39" s="18" t="s">
        <v>6</v>
      </c>
      <c r="M39" s="17" t="s">
        <v>7</v>
      </c>
    </row>
    <row r="40" spans="1:16">
      <c r="A40" t="s">
        <v>50</v>
      </c>
      <c r="B40" s="13" t="s">
        <v>53</v>
      </c>
      <c r="E40" s="17" t="str">
        <f>E19</f>
        <v>A</v>
      </c>
      <c r="F40" s="19">
        <f>F5/$J5</f>
        <v>0.22072072072072071</v>
      </c>
      <c r="G40" s="19">
        <f t="shared" ref="G40:I40" si="5">G5/$J5</f>
        <v>0.5</v>
      </c>
      <c r="H40" s="19">
        <f t="shared" si="5"/>
        <v>5.8558558558558557E-2</v>
      </c>
      <c r="I40" s="19">
        <f t="shared" si="5"/>
        <v>0.22072072072072071</v>
      </c>
      <c r="J40" s="19">
        <f>J5/n</f>
        <v>0.14086294416243655</v>
      </c>
      <c r="K40" s="17" t="s">
        <v>8</v>
      </c>
      <c r="L40" s="20">
        <f t="array" ref="L40">SQRT(SUM((F40:I40-F$43:I$43)^2/(F$43:I$43)))</f>
        <v>0.79035324603892965</v>
      </c>
      <c r="M40" s="19">
        <f>L40^2*J40</f>
        <v>8.7991200686794779E-2</v>
      </c>
    </row>
    <row r="41" spans="1:16">
      <c r="A41" t="s">
        <v>50</v>
      </c>
      <c r="B41" s="13" t="s">
        <v>53</v>
      </c>
      <c r="E41" s="17" t="str">
        <f>E20</f>
        <v>B</v>
      </c>
      <c r="F41" s="19">
        <f t="shared" ref="F41:I41" si="6">F6/$J6</f>
        <v>1.9631901840490799E-2</v>
      </c>
      <c r="G41" s="19">
        <f t="shared" si="6"/>
        <v>0.67607361963190182</v>
      </c>
      <c r="H41" s="19">
        <f t="shared" si="6"/>
        <v>0.29570552147239265</v>
      </c>
      <c r="I41" s="19">
        <f t="shared" si="6"/>
        <v>8.5889570552147246E-3</v>
      </c>
      <c r="J41" s="19">
        <f>J6/n</f>
        <v>0.51713197969543145</v>
      </c>
      <c r="K41" s="17" t="s">
        <v>9</v>
      </c>
      <c r="L41" s="20">
        <f t="array" ref="L41">SQRT(SUM((F41:I41-F$43:I$43)^2/(F$43:I$43)))</f>
        <v>0.44527986434415362</v>
      </c>
      <c r="M41" s="19">
        <f>L41^2*J41</f>
        <v>0.10253390763714054</v>
      </c>
    </row>
    <row r="42" spans="1:16">
      <c r="A42" t="s">
        <v>50</v>
      </c>
      <c r="B42" s="13" t="s">
        <v>53</v>
      </c>
      <c r="E42" s="17" t="str">
        <f>E21</f>
        <v>C</v>
      </c>
      <c r="F42" s="19">
        <f t="shared" ref="F42:I42" si="7">F7/$J7</f>
        <v>6.3079777365491654E-2</v>
      </c>
      <c r="G42" s="19">
        <f t="shared" si="7"/>
        <v>0.66419294990723565</v>
      </c>
      <c r="H42" s="19">
        <f t="shared" si="7"/>
        <v>5.5658627087198514E-2</v>
      </c>
      <c r="I42" s="19">
        <f t="shared" si="7"/>
        <v>0.21706864564007422</v>
      </c>
      <c r="J42" s="19">
        <f>J7/n</f>
        <v>0.34200507614213199</v>
      </c>
      <c r="K42" s="17" t="s">
        <v>10</v>
      </c>
      <c r="L42" s="20">
        <f t="array" ref="L42">SQRT(SUM((F42:I42-F$43:I$43)^2/(F$43:I$43)))</f>
        <v>0.43749519356434113</v>
      </c>
      <c r="M42" s="19">
        <f>L42^2*J42</f>
        <v>6.5460470766011594E-2</v>
      </c>
    </row>
    <row r="43" spans="1:16">
      <c r="A43" t="s">
        <v>50</v>
      </c>
      <c r="B43" s="13" t="s">
        <v>53</v>
      </c>
      <c r="E43" s="17" t="s">
        <v>11</v>
      </c>
      <c r="F43" s="19">
        <f>F8/n</f>
        <v>6.2817258883248725E-2</v>
      </c>
      <c r="G43" s="19">
        <f>G8/n</f>
        <v>0.64720812182741116</v>
      </c>
      <c r="H43" s="19">
        <f>H8/n</f>
        <v>0.1802030456852792</v>
      </c>
      <c r="I43" s="19">
        <f>I8/n</f>
        <v>0.10977157360406091</v>
      </c>
      <c r="J43" s="19"/>
      <c r="K43" s="20"/>
      <c r="L43" s="17"/>
      <c r="M43" s="19">
        <f>SUM(M40:M42)</f>
        <v>0.2559855790899469</v>
      </c>
      <c r="N43" t="s">
        <v>16</v>
      </c>
    </row>
    <row r="44" spans="1:16">
      <c r="A44" t="s">
        <v>50</v>
      </c>
      <c r="B44" s="13" t="s">
        <v>53</v>
      </c>
      <c r="E44" s="17"/>
      <c r="F44" s="17" t="s">
        <v>12</v>
      </c>
      <c r="G44" s="17" t="s">
        <v>13</v>
      </c>
      <c r="H44" s="17" t="s">
        <v>14</v>
      </c>
      <c r="I44" s="17" t="s">
        <v>56</v>
      </c>
      <c r="J44" s="17"/>
      <c r="K44" s="20"/>
      <c r="L44" s="19"/>
      <c r="M44" s="17"/>
    </row>
    <row r="45" spans="1:16">
      <c r="A45" t="s">
        <v>50</v>
      </c>
      <c r="B45" s="13" t="s">
        <v>53</v>
      </c>
    </row>
    <row r="46" spans="1:16">
      <c r="A46" t="s">
        <v>50</v>
      </c>
      <c r="B46" s="13" t="s">
        <v>53</v>
      </c>
      <c r="E46" s="17" t="s">
        <v>74</v>
      </c>
      <c r="F46" s="17"/>
      <c r="G46" s="17"/>
      <c r="H46" s="17"/>
      <c r="I46" s="17"/>
      <c r="J46" s="17"/>
      <c r="K46" s="17"/>
    </row>
    <row r="47" spans="1:16">
      <c r="A47" t="s">
        <v>50</v>
      </c>
      <c r="B47" s="13" t="s">
        <v>53</v>
      </c>
    </row>
    <row r="48" spans="1:16">
      <c r="A48" t="s">
        <v>50</v>
      </c>
      <c r="B48" s="13" t="s">
        <v>53</v>
      </c>
      <c r="E48" t="s">
        <v>57</v>
      </c>
    </row>
    <row r="49" spans="1:16">
      <c r="A49" t="s">
        <v>50</v>
      </c>
      <c r="B49" s="13" t="s">
        <v>53</v>
      </c>
      <c r="F49" t="str">
        <f t="shared" ref="F49:I49" si="8">F39</f>
        <v>Liguria</v>
      </c>
      <c r="G49" t="str">
        <f t="shared" si="8"/>
        <v>Lombardia</v>
      </c>
      <c r="H49" t="str">
        <f t="shared" si="8"/>
        <v>Piemonte</v>
      </c>
      <c r="I49" s="13" t="str">
        <f t="shared" si="8"/>
        <v>Veneto</v>
      </c>
      <c r="J49" t="str">
        <f>J39</f>
        <v>Massa di riga r</v>
      </c>
      <c r="N49" s="13"/>
      <c r="O49" s="13"/>
      <c r="P49" s="13"/>
    </row>
    <row r="50" spans="1:16">
      <c r="A50" t="s">
        <v>50</v>
      </c>
      <c r="B50" s="13" t="s">
        <v>53</v>
      </c>
      <c r="E50" t="str">
        <f>E40</f>
        <v>A</v>
      </c>
      <c r="F50" s="19">
        <f>F5/F$8</f>
        <v>0.49494949494949497</v>
      </c>
      <c r="G50" s="19">
        <f t="shared" ref="G50:I50" si="9">G5/G$8</f>
        <v>0.10882352941176471</v>
      </c>
      <c r="H50" s="19">
        <f t="shared" si="9"/>
        <v>4.5774647887323945E-2</v>
      </c>
      <c r="I50" s="19">
        <f t="shared" si="9"/>
        <v>0.2832369942196532</v>
      </c>
      <c r="J50">
        <f>J40</f>
        <v>0.14086294416243655</v>
      </c>
      <c r="K50" t="str">
        <f>K40</f>
        <v>f1.</v>
      </c>
      <c r="M50" s="13"/>
    </row>
    <row r="51" spans="1:16">
      <c r="A51" t="s">
        <v>50</v>
      </c>
      <c r="B51" s="13" t="s">
        <v>53</v>
      </c>
      <c r="E51" t="str">
        <f>E41</f>
        <v>B</v>
      </c>
      <c r="F51" s="19">
        <f>F6/F$8</f>
        <v>0.16161616161616163</v>
      </c>
      <c r="G51" s="19">
        <f>G6/G$8</f>
        <v>0.54019607843137252</v>
      </c>
      <c r="H51" s="19">
        <f>H6/H$8</f>
        <v>0.84859154929577463</v>
      </c>
      <c r="I51" s="19">
        <f t="shared" ref="I51" si="10">I6/I$8</f>
        <v>4.046242774566474E-2</v>
      </c>
      <c r="J51">
        <f>J41</f>
        <v>0.51713197969543145</v>
      </c>
      <c r="K51" t="str">
        <f>K41</f>
        <v>f2.</v>
      </c>
      <c r="M51" s="13"/>
    </row>
    <row r="52" spans="1:16">
      <c r="A52" t="s">
        <v>50</v>
      </c>
      <c r="B52" t="s">
        <v>47</v>
      </c>
      <c r="E52" t="str">
        <f>E42</f>
        <v>C</v>
      </c>
      <c r="F52" s="19">
        <f>F7/F$8</f>
        <v>0.34343434343434343</v>
      </c>
      <c r="G52" s="19">
        <f>G7/G$8</f>
        <v>0.35098039215686272</v>
      </c>
      <c r="H52" s="19">
        <f>H7/H$8</f>
        <v>0.10563380281690141</v>
      </c>
      <c r="I52" s="19">
        <f t="shared" ref="I52" si="11">I7/I$8</f>
        <v>0.67630057803468213</v>
      </c>
      <c r="J52">
        <f>J42</f>
        <v>0.34200507614213199</v>
      </c>
      <c r="K52" t="str">
        <f>K42</f>
        <v>f3.</v>
      </c>
      <c r="M52" s="13"/>
    </row>
    <row r="53" spans="1:16">
      <c r="A53" t="s">
        <v>50</v>
      </c>
      <c r="B53" t="s">
        <v>47</v>
      </c>
      <c r="E53" t="str">
        <f>E43</f>
        <v>Massa di colonna c'</v>
      </c>
      <c r="F53" s="19">
        <f t="shared" ref="F53:I54" si="12">F43</f>
        <v>6.2817258883248725E-2</v>
      </c>
      <c r="G53" s="19">
        <f t="shared" si="12"/>
        <v>0.64720812182741116</v>
      </c>
      <c r="H53" s="19">
        <f t="shared" si="12"/>
        <v>0.1802030456852792</v>
      </c>
      <c r="I53" s="19">
        <f t="shared" si="12"/>
        <v>0.10977157360406091</v>
      </c>
    </row>
    <row r="54" spans="1:16">
      <c r="A54" t="s">
        <v>50</v>
      </c>
      <c r="B54" t="s">
        <v>47</v>
      </c>
      <c r="F54" t="str">
        <f t="shared" si="12"/>
        <v>f.1</v>
      </c>
      <c r="G54" t="str">
        <f t="shared" si="12"/>
        <v>f.2</v>
      </c>
      <c r="H54" t="str">
        <f t="shared" si="12"/>
        <v>f.3</v>
      </c>
      <c r="I54" s="13" t="str">
        <f t="shared" si="12"/>
        <v>f.4</v>
      </c>
    </row>
    <row r="55" spans="1:16">
      <c r="A55" t="s">
        <v>50</v>
      </c>
      <c r="B55" t="s">
        <v>47</v>
      </c>
    </row>
    <row r="56" spans="1:16">
      <c r="A56" t="s">
        <v>50</v>
      </c>
      <c r="B56" t="s">
        <v>47</v>
      </c>
      <c r="E56" t="s">
        <v>15</v>
      </c>
      <c r="M56" s="7" t="s">
        <v>17</v>
      </c>
    </row>
    <row r="57" spans="1:16">
      <c r="A57" t="s">
        <v>50</v>
      </c>
      <c r="B57" t="s">
        <v>47</v>
      </c>
      <c r="F57">
        <f t="array" ref="F57">SQRT(SUM((F50:F52-$J50:$J52)^2/$J50:$J52))</f>
        <v>1.0651198688776664</v>
      </c>
      <c r="G57" s="7">
        <f t="array" ref="G57">SQRT(SUM((G50:G52-$J50:$J52)^2/$J50:$J52))</f>
        <v>9.2474844625124786E-2</v>
      </c>
      <c r="H57" s="7">
        <f t="array" ref="H57">SQRT(SUM((H50:H52-$J50:$J52)^2/$J50:$J52))</f>
        <v>0.66332809799676451</v>
      </c>
      <c r="I57" s="13">
        <f t="array" ref="I57">SQRT(SUM((I50:I52-$J50:$J52)^2/$J50:$J52))</f>
        <v>0.95395709970886811</v>
      </c>
      <c r="L57">
        <f t="array" ref="L57">SUM((F57:I57)^2*F53:I53)</f>
        <v>0.2559855790899469</v>
      </c>
    </row>
    <row r="58" spans="1:16">
      <c r="A58" t="s">
        <v>50</v>
      </c>
      <c r="B58" t="s">
        <v>47</v>
      </c>
    </row>
    <row r="59" spans="1:16">
      <c r="A59" t="s">
        <v>50</v>
      </c>
      <c r="B59" t="s">
        <v>47</v>
      </c>
      <c r="E59" s="7"/>
    </row>
    <row r="60" spans="1:16">
      <c r="A60" t="s">
        <v>50</v>
      </c>
      <c r="B60" t="s">
        <v>47</v>
      </c>
    </row>
    <row r="61" spans="1:16">
      <c r="A61" t="s">
        <v>50</v>
      </c>
      <c r="B61" t="s">
        <v>47</v>
      </c>
    </row>
    <row r="62" spans="1:16">
      <c r="A62" t="s">
        <v>50</v>
      </c>
      <c r="B62" t="s">
        <v>47</v>
      </c>
      <c r="E62" t="s">
        <v>18</v>
      </c>
      <c r="F62">
        <f>E29/n</f>
        <v>0.2559855790899469</v>
      </c>
      <c r="G62" s="6" t="s">
        <v>19</v>
      </c>
    </row>
    <row r="63" spans="1:16">
      <c r="A63" t="s">
        <v>50</v>
      </c>
      <c r="B63" t="s">
        <v>47</v>
      </c>
    </row>
    <row r="64" spans="1:16">
      <c r="A64" t="s">
        <v>50</v>
      </c>
      <c r="B64" t="s">
        <v>47</v>
      </c>
    </row>
    <row r="65" spans="1:22">
      <c r="A65" t="s">
        <v>50</v>
      </c>
      <c r="B65" t="s">
        <v>47</v>
      </c>
      <c r="F65" t="s">
        <v>41</v>
      </c>
    </row>
    <row r="66" spans="1:22">
      <c r="A66" t="s">
        <v>50</v>
      </c>
      <c r="B66" t="s">
        <v>47</v>
      </c>
      <c r="F66" t="s">
        <v>20</v>
      </c>
    </row>
    <row r="67" spans="1:22">
      <c r="A67" t="s">
        <v>50</v>
      </c>
      <c r="B67" t="s">
        <v>47</v>
      </c>
    </row>
    <row r="68" spans="1:22">
      <c r="A68" t="s">
        <v>50</v>
      </c>
      <c r="B68" t="s">
        <v>47</v>
      </c>
    </row>
    <row r="69" spans="1:22" ht="14.4" customHeight="1">
      <c r="A69" t="s">
        <v>50</v>
      </c>
      <c r="B69" t="s">
        <v>47</v>
      </c>
    </row>
    <row r="70" spans="1:22">
      <c r="A70" t="s">
        <v>50</v>
      </c>
      <c r="B70" t="s">
        <v>47</v>
      </c>
      <c r="M70" s="9"/>
      <c r="N70" s="9"/>
      <c r="O70" s="9"/>
      <c r="P70" s="9">
        <v>1</v>
      </c>
      <c r="Q70" s="9">
        <v>2</v>
      </c>
      <c r="R70" s="9">
        <v>3</v>
      </c>
      <c r="S70" s="9"/>
      <c r="T70" s="9"/>
      <c r="U70" s="9"/>
      <c r="V70" s="9"/>
    </row>
    <row r="71" spans="1:22">
      <c r="A71" t="s">
        <v>50</v>
      </c>
      <c r="B71" t="s">
        <v>47</v>
      </c>
      <c r="M71" s="9"/>
      <c r="N71" s="9"/>
      <c r="O71" s="9">
        <v>1</v>
      </c>
      <c r="P71" s="9">
        <f t="shared" ref="P71:R73" si="13">IF($O71=P$70,$J40,0)</f>
        <v>0.14086294416243655</v>
      </c>
      <c r="Q71" s="9">
        <f t="shared" si="13"/>
        <v>0</v>
      </c>
      <c r="R71" s="9">
        <f t="shared" si="13"/>
        <v>0</v>
      </c>
      <c r="S71" s="9"/>
      <c r="T71" s="9"/>
      <c r="U71" s="9"/>
      <c r="V71" s="9"/>
    </row>
    <row r="72" spans="1:22">
      <c r="A72" t="s">
        <v>50</v>
      </c>
      <c r="B72" t="s">
        <v>47</v>
      </c>
      <c r="E72" s="17" t="s">
        <v>21</v>
      </c>
      <c r="M72" s="9"/>
      <c r="N72" s="9" t="s">
        <v>22</v>
      </c>
      <c r="O72" s="9">
        <v>2</v>
      </c>
      <c r="P72" s="9">
        <f t="shared" si="13"/>
        <v>0</v>
      </c>
      <c r="Q72" s="9">
        <f t="shared" si="13"/>
        <v>0.51713197969543145</v>
      </c>
      <c r="R72" s="9">
        <f t="shared" si="13"/>
        <v>0</v>
      </c>
      <c r="S72" s="9"/>
      <c r="T72" s="9"/>
      <c r="U72" s="9"/>
      <c r="V72" s="9"/>
    </row>
    <row r="73" spans="1:22">
      <c r="A73" t="s">
        <v>50</v>
      </c>
      <c r="B73" t="s">
        <v>47</v>
      </c>
      <c r="F73" t="str">
        <f>F49</f>
        <v>Liguria</v>
      </c>
      <c r="G73" s="7" t="str">
        <f>G49</f>
        <v>Lombardia</v>
      </c>
      <c r="H73" s="13" t="str">
        <f t="shared" ref="H73:I73" si="14">H49</f>
        <v>Piemonte</v>
      </c>
      <c r="I73" s="13" t="str">
        <f t="shared" si="14"/>
        <v>Veneto</v>
      </c>
      <c r="M73" s="9"/>
      <c r="N73" s="9"/>
      <c r="O73" s="9">
        <v>3</v>
      </c>
      <c r="P73" s="9">
        <f t="shared" si="13"/>
        <v>0</v>
      </c>
      <c r="Q73" s="9">
        <f t="shared" si="13"/>
        <v>0</v>
      </c>
      <c r="R73" s="9">
        <f t="shared" si="13"/>
        <v>0.34200507614213199</v>
      </c>
      <c r="S73" s="9"/>
      <c r="T73" s="9"/>
      <c r="U73" s="9"/>
      <c r="V73" s="9"/>
    </row>
    <row r="74" spans="1:22">
      <c r="A74" t="s">
        <v>50</v>
      </c>
      <c r="B74" t="s">
        <v>47</v>
      </c>
      <c r="E74" t="str">
        <f>E50</f>
        <v>A</v>
      </c>
      <c r="F74" s="17">
        <f t="array" ref="F74:I76">MMULT(MINVERSE(SQRT(Dr)),MMULT(Nij/n-MMULT(rr,cctrasposto),MINVERSE(SQRT(Dc))))</f>
        <v>0.23645611042932757</v>
      </c>
      <c r="G74" s="17">
        <v>-6.8676503040675088E-2</v>
      </c>
      <c r="H74" s="17">
        <v>-0.10754983510977473</v>
      </c>
      <c r="I74" s="17">
        <v>0.12568325037725916</v>
      </c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>
      <c r="A75" t="s">
        <v>50</v>
      </c>
      <c r="B75" t="s">
        <v>47</v>
      </c>
      <c r="E75" t="str">
        <f>E51</f>
        <v>B</v>
      </c>
      <c r="F75" s="17">
        <v>-0.12390753624417458</v>
      </c>
      <c r="G75" s="17">
        <v>2.580226136261822E-2</v>
      </c>
      <c r="H75" s="17">
        <v>0.19566400004132253</v>
      </c>
      <c r="I75" s="17">
        <v>-0.21961482758557893</v>
      </c>
      <c r="M75" s="9"/>
      <c r="N75" s="22" t="s">
        <v>23</v>
      </c>
      <c r="O75" s="9"/>
      <c r="P75" s="9"/>
      <c r="Q75" s="9"/>
      <c r="R75" s="9"/>
      <c r="S75" s="9"/>
      <c r="T75" s="9"/>
      <c r="U75" s="9"/>
      <c r="V75" s="9"/>
    </row>
    <row r="76" spans="1:22">
      <c r="A76" t="s">
        <v>50</v>
      </c>
      <c r="B76" t="s">
        <v>47</v>
      </c>
      <c r="E76" t="str">
        <f>E52</f>
        <v>C</v>
      </c>
      <c r="F76" s="17">
        <v>6.1254312523347431E-4</v>
      </c>
      <c r="G76" s="17">
        <v>1.2346829531191256E-2</v>
      </c>
      <c r="H76" s="17">
        <v>-0.17157716284394861</v>
      </c>
      <c r="I76" s="17">
        <v>0.18939094103963941</v>
      </c>
      <c r="M76" s="9"/>
      <c r="N76" s="22"/>
      <c r="O76" s="9"/>
      <c r="P76" s="9"/>
      <c r="Q76" s="9"/>
      <c r="R76" s="9"/>
      <c r="S76" s="9"/>
      <c r="T76" s="9"/>
      <c r="U76" s="9"/>
      <c r="V76" s="9"/>
    </row>
    <row r="77" spans="1:22">
      <c r="A77" t="s">
        <v>50</v>
      </c>
      <c r="B77" t="s">
        <v>47</v>
      </c>
      <c r="M77" s="9"/>
      <c r="N77" s="22"/>
      <c r="O77" s="9"/>
      <c r="P77" s="9"/>
      <c r="Q77" s="9"/>
      <c r="R77" s="9"/>
      <c r="S77" s="9"/>
      <c r="T77" s="9"/>
      <c r="U77" s="9"/>
      <c r="V77" s="9"/>
    </row>
    <row r="78" spans="1:22">
      <c r="A78" t="s">
        <v>50</v>
      </c>
      <c r="B78" t="s">
        <v>47</v>
      </c>
      <c r="M78" s="9"/>
      <c r="N78" s="22"/>
      <c r="O78" s="9"/>
      <c r="P78" s="9"/>
      <c r="Q78" s="9"/>
      <c r="R78" s="9"/>
      <c r="S78" s="9"/>
      <c r="T78" s="9"/>
      <c r="U78" s="9"/>
      <c r="V78" s="9"/>
    </row>
    <row r="79" spans="1:22">
      <c r="A79" t="s">
        <v>50</v>
      </c>
      <c r="B79" t="s">
        <v>47</v>
      </c>
      <c r="E79" t="s">
        <v>26</v>
      </c>
      <c r="M79" s="9"/>
      <c r="N79" s="22"/>
      <c r="O79" s="9"/>
      <c r="P79" s="9"/>
      <c r="Q79" s="9"/>
      <c r="R79" s="9"/>
      <c r="S79" s="9"/>
      <c r="T79" s="9"/>
      <c r="U79" s="9"/>
      <c r="V79" s="9"/>
    </row>
    <row r="80" spans="1:22">
      <c r="A80" t="s">
        <v>50</v>
      </c>
      <c r="B80" t="s">
        <v>47</v>
      </c>
      <c r="F80">
        <f>SUMSQ(F74:I76)</f>
        <v>0.25598557908994685</v>
      </c>
      <c r="M80" s="9"/>
      <c r="N80" s="22"/>
      <c r="O80" s="9"/>
      <c r="P80" s="9"/>
      <c r="Q80" s="9"/>
      <c r="R80" s="9"/>
      <c r="S80" s="9"/>
      <c r="T80" s="9"/>
      <c r="U80" s="9"/>
      <c r="V80" s="9"/>
    </row>
    <row r="81" spans="1:22">
      <c r="A81" t="s">
        <v>50</v>
      </c>
      <c r="B81" t="s">
        <v>47</v>
      </c>
      <c r="M81" s="9"/>
      <c r="N81" s="22"/>
      <c r="O81" s="9"/>
      <c r="P81" s="9"/>
      <c r="Q81" s="9"/>
      <c r="R81" s="9"/>
      <c r="S81" s="9"/>
      <c r="T81" s="9"/>
      <c r="U81" s="9"/>
      <c r="V81" s="9"/>
    </row>
    <row r="82" spans="1:22">
      <c r="A82" t="s">
        <v>50</v>
      </c>
      <c r="B82" t="s">
        <v>47</v>
      </c>
      <c r="M82" s="9"/>
      <c r="N82" s="22"/>
      <c r="O82" s="9"/>
      <c r="P82" s="9"/>
      <c r="Q82" s="9"/>
      <c r="R82" s="9"/>
      <c r="S82" s="9"/>
      <c r="T82" s="9"/>
      <c r="U82" s="9"/>
      <c r="V82" s="9"/>
    </row>
    <row r="83" spans="1:22">
      <c r="A83" t="s">
        <v>50</v>
      </c>
      <c r="B83" t="s">
        <v>47</v>
      </c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>
      <c r="A84" t="s">
        <v>50</v>
      </c>
      <c r="B84" t="s">
        <v>47</v>
      </c>
    </row>
    <row r="85" spans="1:22">
      <c r="A85" t="s">
        <v>50</v>
      </c>
      <c r="B85" t="s">
        <v>47</v>
      </c>
      <c r="E85" t="s">
        <v>28</v>
      </c>
      <c r="F85" s="11">
        <v>1E-8</v>
      </c>
    </row>
    <row r="86" spans="1:22">
      <c r="A86" t="s">
        <v>50</v>
      </c>
      <c r="B86" t="s">
        <v>47</v>
      </c>
      <c r="N86" s="9" t="s">
        <v>24</v>
      </c>
      <c r="O86" s="9"/>
      <c r="P86" s="9">
        <v>1</v>
      </c>
      <c r="Q86" s="9">
        <v>2</v>
      </c>
      <c r="R86" s="9">
        <v>3</v>
      </c>
      <c r="S86">
        <v>4</v>
      </c>
    </row>
    <row r="87" spans="1:22">
      <c r="A87" t="s">
        <v>50</v>
      </c>
      <c r="B87" t="s">
        <v>47</v>
      </c>
      <c r="N87" s="22" t="s">
        <v>25</v>
      </c>
      <c r="O87" s="9">
        <v>1</v>
      </c>
      <c r="P87" s="9">
        <f>IF($O87=P$86,F$53,0)</f>
        <v>6.2817258883248725E-2</v>
      </c>
      <c r="Q87" s="13">
        <f t="shared" ref="Q87:S87" si="15">IF($O87=Q$86,G$53,0)</f>
        <v>0</v>
      </c>
      <c r="R87" s="13">
        <f t="shared" si="15"/>
        <v>0</v>
      </c>
      <c r="S87" s="13">
        <f t="shared" si="15"/>
        <v>0</v>
      </c>
      <c r="T87" s="9"/>
      <c r="U87" s="9"/>
      <c r="V87" s="9"/>
    </row>
    <row r="88" spans="1:22">
      <c r="A88" t="s">
        <v>50</v>
      </c>
      <c r="B88" t="s">
        <v>47</v>
      </c>
      <c r="N88" s="22"/>
      <c r="O88" s="9">
        <v>2</v>
      </c>
      <c r="P88" s="13">
        <f t="shared" ref="P88:P90" si="16">IF($O88=P$86,F$53,0)</f>
        <v>0</v>
      </c>
      <c r="Q88" s="13">
        <f t="shared" ref="Q88:Q90" si="17">IF($O88=Q$86,G$53,0)</f>
        <v>0.64720812182741116</v>
      </c>
      <c r="R88" s="13">
        <f t="shared" ref="R88:R90" si="18">IF($O88=R$86,H$53,0)</f>
        <v>0</v>
      </c>
      <c r="S88" s="13">
        <f t="shared" ref="S88:S90" si="19">IF($O88=S$86,I$53,0)</f>
        <v>0</v>
      </c>
      <c r="T88" s="9"/>
      <c r="U88" s="9"/>
      <c r="V88" s="9"/>
    </row>
    <row r="89" spans="1:22">
      <c r="A89" t="s">
        <v>50</v>
      </c>
      <c r="B89" t="s">
        <v>47</v>
      </c>
      <c r="N89" s="22"/>
      <c r="O89" s="9">
        <v>3</v>
      </c>
      <c r="P89" s="13">
        <f t="shared" si="16"/>
        <v>0</v>
      </c>
      <c r="Q89" s="13">
        <f t="shared" si="17"/>
        <v>0</v>
      </c>
      <c r="R89" s="13">
        <f t="shared" si="18"/>
        <v>0.1802030456852792</v>
      </c>
      <c r="S89" s="13">
        <f t="shared" si="19"/>
        <v>0</v>
      </c>
      <c r="T89" s="9"/>
      <c r="U89" s="9"/>
      <c r="V89" s="9"/>
    </row>
    <row r="90" spans="1:22">
      <c r="A90" t="s">
        <v>50</v>
      </c>
      <c r="B90" t="s">
        <v>47</v>
      </c>
      <c r="N90" s="22"/>
      <c r="O90" s="9">
        <v>4</v>
      </c>
      <c r="P90" s="13">
        <f t="shared" si="16"/>
        <v>0</v>
      </c>
      <c r="Q90" s="13">
        <f t="shared" si="17"/>
        <v>0</v>
      </c>
      <c r="R90" s="13">
        <f t="shared" si="18"/>
        <v>0</v>
      </c>
      <c r="S90" s="13">
        <f t="shared" si="19"/>
        <v>0.10977157360406091</v>
      </c>
      <c r="T90" s="9"/>
      <c r="U90" s="9"/>
      <c r="V90" s="9"/>
    </row>
    <row r="91" spans="1:22">
      <c r="A91" t="s">
        <v>50</v>
      </c>
      <c r="B91" t="s">
        <v>47</v>
      </c>
      <c r="N91" s="22"/>
      <c r="O91" s="9"/>
      <c r="P91" s="9"/>
      <c r="Q91" s="9"/>
      <c r="R91" s="9"/>
      <c r="S91" s="9"/>
      <c r="T91" s="9"/>
      <c r="U91" s="9"/>
    </row>
    <row r="92" spans="1:22">
      <c r="A92" t="s">
        <v>50</v>
      </c>
      <c r="B92" t="s">
        <v>47</v>
      </c>
      <c r="N92" s="22"/>
      <c r="O92" s="9"/>
      <c r="P92" s="9"/>
      <c r="Q92" s="9"/>
      <c r="R92" s="9"/>
      <c r="S92" s="9"/>
      <c r="T92" s="9"/>
      <c r="U92" s="9"/>
    </row>
    <row r="93" spans="1:22">
      <c r="A93" t="s">
        <v>50</v>
      </c>
      <c r="B93" t="s">
        <v>47</v>
      </c>
      <c r="R93" s="9"/>
      <c r="S93" s="9"/>
      <c r="T93" s="9"/>
      <c r="U93" s="9"/>
    </row>
    <row r="94" spans="1:22">
      <c r="A94" t="s">
        <v>50</v>
      </c>
      <c r="B94" t="s">
        <v>47</v>
      </c>
    </row>
    <row r="95" spans="1:22">
      <c r="A95" t="s">
        <v>50</v>
      </c>
      <c r="B95" t="s">
        <v>47</v>
      </c>
      <c r="E95" s="17" t="s">
        <v>27</v>
      </c>
      <c r="F95" s="17"/>
    </row>
    <row r="96" spans="1:22">
      <c r="A96" t="s">
        <v>50</v>
      </c>
      <c r="B96" t="s">
        <v>47</v>
      </c>
      <c r="E96" s="17">
        <f t="array" ref="E96:G98">[1]!xSVDU(S,prec)*1</f>
        <v>-0.557659685137741</v>
      </c>
      <c r="F96" s="17">
        <v>0.74037337297450001</v>
      </c>
      <c r="G96" s="17">
        <v>0.37531712479240298</v>
      </c>
      <c r="H96" s="17"/>
      <c r="I96" s="17"/>
      <c r="J96" s="17">
        <f t="array" ref="J96:L98">[1]!xSVDD(S,prec)*1</f>
        <v>0.46971953646222903</v>
      </c>
      <c r="K96" s="17">
        <v>0</v>
      </c>
      <c r="L96" s="17">
        <v>0</v>
      </c>
      <c r="M96" s="17"/>
      <c r="N96" s="17">
        <f t="array" ref="N96:P99">[1]!xSVDV(S,prec)*1</f>
        <v>-0.46050294894109001</v>
      </c>
      <c r="O96" s="17">
        <v>0.83211229911199702</v>
      </c>
      <c r="P96" s="17">
        <v>-0.26986701694943699</v>
      </c>
    </row>
    <row r="97" spans="1:16">
      <c r="A97" t="s">
        <v>50</v>
      </c>
      <c r="B97" t="s">
        <v>47</v>
      </c>
      <c r="E97" s="17">
        <v>0.67915853411905402</v>
      </c>
      <c r="F97" s="17">
        <v>0.14700920324192401</v>
      </c>
      <c r="G97" s="17">
        <v>0.71911889121022998</v>
      </c>
      <c r="H97" s="17"/>
      <c r="I97" s="17"/>
      <c r="J97" s="17">
        <v>0</v>
      </c>
      <c r="K97" s="17">
        <v>0.18801365949221599</v>
      </c>
      <c r="L97" s="17">
        <v>0</v>
      </c>
      <c r="M97" s="17"/>
      <c r="N97" s="17">
        <v>0.106296461793988</v>
      </c>
      <c r="O97" s="17">
        <v>-0.29333857655710599</v>
      </c>
      <c r="P97" s="17">
        <v>-0.85754313127562298</v>
      </c>
    </row>
    <row r="98" spans="1:16">
      <c r="A98" t="s">
        <v>50</v>
      </c>
      <c r="B98" t="s">
        <v>47</v>
      </c>
      <c r="E98" s="17">
        <v>-0.47724140757622002</v>
      </c>
      <c r="F98" s="17">
        <v>-0.65592344275268599</v>
      </c>
      <c r="G98" s="17">
        <v>0.58481200068238304</v>
      </c>
      <c r="H98" s="17"/>
      <c r="I98" s="17"/>
      <c r="J98" s="17">
        <v>0</v>
      </c>
      <c r="K98" s="17">
        <v>0</v>
      </c>
      <c r="L98" s="17">
        <v>4.8438802314651699E-17</v>
      </c>
      <c r="M98" s="17"/>
      <c r="N98" s="17">
        <v>0.58491671733466599</v>
      </c>
      <c r="O98" s="17">
        <v>0.32805519600570199</v>
      </c>
      <c r="P98" s="17">
        <v>-0.35130718280287898</v>
      </c>
    </row>
    <row r="99" spans="1:16" ht="18">
      <c r="A99" t="s">
        <v>50</v>
      </c>
      <c r="B99" t="s">
        <v>47</v>
      </c>
      <c r="E99" s="21" t="s">
        <v>29</v>
      </c>
      <c r="F99" s="17"/>
      <c r="G99" s="17"/>
      <c r="H99" s="17"/>
      <c r="I99" s="17"/>
      <c r="J99" s="21" t="s">
        <v>30</v>
      </c>
      <c r="K99" s="17"/>
      <c r="L99" s="17"/>
      <c r="M99" s="17"/>
      <c r="N99" s="17">
        <v>-0.65917412722972901</v>
      </c>
      <c r="O99" s="17">
        <v>-0.33752242820834399</v>
      </c>
      <c r="P99" s="17">
        <v>-0.26148582079324201</v>
      </c>
    </row>
    <row r="100" spans="1:16" ht="18">
      <c r="A100" t="s">
        <v>50</v>
      </c>
      <c r="B100" t="s">
        <v>47</v>
      </c>
      <c r="N100" s="12" t="s">
        <v>31</v>
      </c>
    </row>
    <row r="101" spans="1:16">
      <c r="A101" t="s">
        <v>50</v>
      </c>
      <c r="B101" t="s">
        <v>47</v>
      </c>
      <c r="F101" t="s">
        <v>42</v>
      </c>
    </row>
    <row r="102" spans="1:16">
      <c r="A102" t="s">
        <v>50</v>
      </c>
      <c r="B102" t="s">
        <v>47</v>
      </c>
      <c r="F102">
        <f t="array" ref="F102:H104">MMULT(U,MMULT(Gamma,TRANSPOSE(V)))</f>
        <v>0.23645611042932679</v>
      </c>
      <c r="G102">
        <v>-6.8676503040674852E-2</v>
      </c>
      <c r="H102">
        <v>-0.10754983510977434</v>
      </c>
    </row>
    <row r="103" spans="1:16">
      <c r="A103" t="s">
        <v>50</v>
      </c>
      <c r="B103" t="s">
        <v>47</v>
      </c>
      <c r="F103">
        <v>-0.12390753624417432</v>
      </c>
      <c r="G103">
        <v>2.5802261362618161E-2</v>
      </c>
      <c r="H103">
        <v>0.19566400004132187</v>
      </c>
    </row>
    <row r="104" spans="1:16">
      <c r="A104" t="s">
        <v>50</v>
      </c>
      <c r="B104" t="s">
        <v>47</v>
      </c>
      <c r="F104">
        <v>6.1254312523367001E-4</v>
      </c>
      <c r="G104">
        <v>1.2346829531191175E-2</v>
      </c>
      <c r="H104">
        <v>-0.17157716284394811</v>
      </c>
    </row>
    <row r="105" spans="1:16">
      <c r="A105" t="s">
        <v>50</v>
      </c>
      <c r="B105" t="s">
        <v>47</v>
      </c>
    </row>
    <row r="106" spans="1:16">
      <c r="A106" t="s">
        <v>50</v>
      </c>
      <c r="B106" t="s">
        <v>47</v>
      </c>
      <c r="E106" s="17" t="s">
        <v>62</v>
      </c>
    </row>
    <row r="107" spans="1:16">
      <c r="A107" t="s">
        <v>50</v>
      </c>
      <c r="B107" t="s">
        <v>47</v>
      </c>
      <c r="E107" s="13"/>
      <c r="F107" s="13"/>
      <c r="G107" s="13" t="s">
        <v>32</v>
      </c>
      <c r="H107" s="13"/>
    </row>
    <row r="108" spans="1:16">
      <c r="A108" t="s">
        <v>50</v>
      </c>
      <c r="B108" t="s">
        <v>47</v>
      </c>
      <c r="E108" s="13"/>
      <c r="F108" s="13"/>
      <c r="G108" s="13"/>
      <c r="H108" s="13"/>
    </row>
    <row r="109" spans="1:16">
      <c r="A109" t="s">
        <v>50</v>
      </c>
      <c r="B109" t="s">
        <v>47</v>
      </c>
      <c r="E109" s="13"/>
      <c r="F109" s="14" t="str">
        <f>E50 &amp; " marca commerciale"</f>
        <v>A marca commerciale</v>
      </c>
      <c r="G109" s="17">
        <f t="array" ref="G109:H111">MMULT(MINVERSE(SQRT(Dr)),MMULT(U,Gamma))</f>
        <v>-0.69792618429404019</v>
      </c>
      <c r="H109" s="17">
        <v>0.37088717260243842</v>
      </c>
      <c r="N109" t="str">
        <f t="array" ref="N109:N112">TRANSPOSE(F4:I4)</f>
        <v>Liguria</v>
      </c>
      <c r="O109" s="17">
        <f t="array" ref="O109:P112">MMULT(MINVERSE(SQRT(Dc)),MMULT(V,Gamma))</f>
        <v>-0.86304123960401702</v>
      </c>
      <c r="P109" s="17">
        <v>0.62421162582952072</v>
      </c>
    </row>
    <row r="110" spans="1:16" ht="28.8">
      <c r="A110" t="s">
        <v>50</v>
      </c>
      <c r="B110" t="s">
        <v>47</v>
      </c>
      <c r="E110" s="18" t="s">
        <v>33</v>
      </c>
      <c r="F110" s="14" t="str">
        <f>E51 &amp; " Marca non commerciale"</f>
        <v>B Marca non commerciale</v>
      </c>
      <c r="G110" s="17">
        <v>0.44361792706333869</v>
      </c>
      <c r="H110" s="17">
        <v>3.8435561377108567E-2</v>
      </c>
      <c r="M110" s="18" t="s">
        <v>35</v>
      </c>
      <c r="N110" t="str">
        <v>Lombardia</v>
      </c>
      <c r="O110" s="17">
        <v>6.2063384188094796E-2</v>
      </c>
      <c r="P110" s="17">
        <v>-6.8554600367603816E-2</v>
      </c>
    </row>
    <row r="111" spans="1:16">
      <c r="A111" t="s">
        <v>50</v>
      </c>
      <c r="B111" t="s">
        <v>47</v>
      </c>
      <c r="E111" s="13"/>
      <c r="F111" s="14" t="str">
        <f>E52 &amp; " Indifferente"</f>
        <v>C Indifferente</v>
      </c>
      <c r="G111" s="17">
        <v>-0.38331910508969241</v>
      </c>
      <c r="H111" s="17">
        <v>-0.210875574842458</v>
      </c>
      <c r="N111" t="str">
        <v>Piemonte</v>
      </c>
      <c r="O111" s="17">
        <v>0.64721950083527169</v>
      </c>
      <c r="P111" s="17">
        <v>0.14529653585183874</v>
      </c>
    </row>
    <row r="112" spans="1:16">
      <c r="A112" t="s">
        <v>50</v>
      </c>
      <c r="B112" t="s">
        <v>47</v>
      </c>
      <c r="E112" s="13" t="s">
        <v>34</v>
      </c>
      <c r="F112" s="13"/>
      <c r="G112" s="13"/>
      <c r="H112" s="13"/>
      <c r="N112" t="str">
        <v>Veneto</v>
      </c>
      <c r="O112" s="17">
        <v>-0.93453125657963165</v>
      </c>
      <c r="P112" s="17">
        <v>-0.19153453620860594</v>
      </c>
    </row>
    <row r="113" spans="1:14" ht="14.4" customHeight="1">
      <c r="A113" t="s">
        <v>50</v>
      </c>
      <c r="B113" t="s">
        <v>47</v>
      </c>
      <c r="E113" s="13"/>
      <c r="F113" s="13"/>
      <c r="G113" s="13"/>
      <c r="H113" s="13"/>
    </row>
    <row r="114" spans="1:14">
      <c r="A114" t="s">
        <v>50</v>
      </c>
      <c r="B114" t="s">
        <v>47</v>
      </c>
      <c r="E114" s="13"/>
      <c r="F114" s="13"/>
      <c r="G114" s="13"/>
      <c r="H114" s="13"/>
    </row>
    <row r="115" spans="1:14">
      <c r="A115" t="s">
        <v>50</v>
      </c>
      <c r="B115" t="s">
        <v>47</v>
      </c>
      <c r="E115" s="13"/>
      <c r="F115" s="13"/>
      <c r="G115" s="13"/>
      <c r="H115" s="13"/>
    </row>
    <row r="116" spans="1:14" ht="14.4" customHeight="1">
      <c r="A116" t="s">
        <v>50</v>
      </c>
      <c r="B116" t="s">
        <v>47</v>
      </c>
      <c r="E116" s="13"/>
      <c r="F116" s="13"/>
      <c r="G116" s="13"/>
      <c r="H116" s="13"/>
    </row>
    <row r="117" spans="1:14">
      <c r="A117" t="s">
        <v>50</v>
      </c>
      <c r="B117" t="s">
        <v>47</v>
      </c>
      <c r="E117" s="13"/>
      <c r="F117" s="13"/>
      <c r="G117" s="13"/>
      <c r="H117" s="13"/>
    </row>
    <row r="118" spans="1:14">
      <c r="A118" t="s">
        <v>50</v>
      </c>
      <c r="B118" t="s">
        <v>47</v>
      </c>
      <c r="E118" s="13"/>
      <c r="F118" s="17" t="s">
        <v>77</v>
      </c>
      <c r="G118" s="13"/>
      <c r="H118" s="13"/>
    </row>
    <row r="119" spans="1:14" ht="14.4" customHeight="1">
      <c r="A119" t="s">
        <v>50</v>
      </c>
      <c r="B119" t="s">
        <v>47</v>
      </c>
      <c r="E119" s="13"/>
      <c r="F119" s="23" t="s">
        <v>80</v>
      </c>
      <c r="G119" s="23"/>
      <c r="H119" s="23"/>
      <c r="I119" s="23"/>
      <c r="J119" s="23"/>
      <c r="K119" s="23"/>
      <c r="L119" s="23"/>
      <c r="M119" s="23"/>
      <c r="N119" s="23"/>
    </row>
    <row r="120" spans="1:14">
      <c r="A120" t="s">
        <v>50</v>
      </c>
      <c r="B120" t="s">
        <v>47</v>
      </c>
      <c r="E120" s="13"/>
      <c r="F120" s="23"/>
      <c r="G120" s="23"/>
      <c r="H120" s="23"/>
      <c r="I120" s="23"/>
      <c r="J120" s="23"/>
      <c r="K120" s="23"/>
      <c r="L120" s="23"/>
      <c r="M120" s="23"/>
      <c r="N120" s="23"/>
    </row>
    <row r="121" spans="1:14">
      <c r="A121" t="s">
        <v>50</v>
      </c>
      <c r="B121" t="s">
        <v>47</v>
      </c>
      <c r="E121" s="13"/>
      <c r="F121" s="23"/>
      <c r="G121" s="23"/>
      <c r="H121" s="23"/>
      <c r="I121" s="23"/>
      <c r="J121" s="23"/>
      <c r="K121" s="23"/>
      <c r="L121" s="23"/>
      <c r="M121" s="23"/>
      <c r="N121" s="23"/>
    </row>
    <row r="122" spans="1:14">
      <c r="A122" t="s">
        <v>50</v>
      </c>
      <c r="B122" t="s">
        <v>47</v>
      </c>
      <c r="F122" s="23"/>
      <c r="G122" s="23"/>
      <c r="H122" s="23"/>
      <c r="I122" s="23"/>
      <c r="J122" s="23"/>
      <c r="K122" s="23"/>
      <c r="L122" s="23"/>
      <c r="M122" s="23"/>
      <c r="N122" s="23"/>
    </row>
    <row r="123" spans="1:14">
      <c r="A123" t="s">
        <v>50</v>
      </c>
      <c r="B123" t="s">
        <v>47</v>
      </c>
    </row>
    <row r="124" spans="1:14">
      <c r="A124" t="s">
        <v>50</v>
      </c>
      <c r="B124" t="s">
        <v>47</v>
      </c>
    </row>
    <row r="125" spans="1:14">
      <c r="A125" t="s">
        <v>50</v>
      </c>
      <c r="B125" t="s">
        <v>47</v>
      </c>
      <c r="F125" s="17" t="s">
        <v>78</v>
      </c>
    </row>
    <row r="126" spans="1:14">
      <c r="A126" t="s">
        <v>50</v>
      </c>
      <c r="B126" t="s">
        <v>47</v>
      </c>
      <c r="F126" s="17" t="s">
        <v>36</v>
      </c>
      <c r="G126" s="17"/>
      <c r="H126" s="17"/>
      <c r="I126" s="17"/>
      <c r="J126" s="17"/>
      <c r="K126" s="17">
        <f>J96^2/SUMSQ(Gamma)</f>
        <v>0.86190965803103214</v>
      </c>
    </row>
    <row r="127" spans="1:14">
      <c r="A127" t="s">
        <v>50</v>
      </c>
      <c r="B127" t="s">
        <v>47</v>
      </c>
      <c r="F127" s="17" t="s">
        <v>58</v>
      </c>
      <c r="G127" s="17"/>
      <c r="H127" s="17"/>
      <c r="I127" s="17"/>
      <c r="J127" s="17"/>
      <c r="K127" s="17">
        <f>K97^2/SUMSQ(Gamma)</f>
        <v>0.13809034196896783</v>
      </c>
    </row>
    <row r="128" spans="1:14">
      <c r="A128" t="s">
        <v>50</v>
      </c>
      <c r="B128" t="s">
        <v>47</v>
      </c>
      <c r="F128" s="17" t="s">
        <v>37</v>
      </c>
      <c r="G128" s="17"/>
      <c r="H128" s="17"/>
      <c r="I128" s="17"/>
      <c r="J128" s="17"/>
      <c r="K128" s="17"/>
    </row>
    <row r="129" spans="1:43">
      <c r="A129" t="s">
        <v>50</v>
      </c>
      <c r="B129" t="s">
        <v>47</v>
      </c>
    </row>
    <row r="130" spans="1:43">
      <c r="A130" t="s">
        <v>50</v>
      </c>
      <c r="B130" t="s">
        <v>47</v>
      </c>
    </row>
    <row r="131" spans="1:43">
      <c r="A131" t="s">
        <v>50</v>
      </c>
      <c r="B131" t="s">
        <v>47</v>
      </c>
    </row>
    <row r="132" spans="1:43">
      <c r="A132" t="s">
        <v>50</v>
      </c>
      <c r="B132" t="s">
        <v>47</v>
      </c>
    </row>
    <row r="133" spans="1:43">
      <c r="A133" t="s">
        <v>50</v>
      </c>
      <c r="B133" t="s">
        <v>47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>
      <c r="A134" t="s">
        <v>50</v>
      </c>
      <c r="B134" t="s">
        <v>47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>
      <c r="A135" t="s">
        <v>50</v>
      </c>
      <c r="B135" t="s">
        <v>47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>
      <c r="A136" t="s">
        <v>50</v>
      </c>
      <c r="B136" t="s">
        <v>47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>
      <c r="A137" t="s">
        <v>50</v>
      </c>
      <c r="B137" t="s">
        <v>47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>
      <c r="A138" t="s">
        <v>50</v>
      </c>
      <c r="B138" t="s">
        <v>47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>
      <c r="A139" t="s">
        <v>50</v>
      </c>
      <c r="B139" t="s">
        <v>47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>
      <c r="A140" t="s">
        <v>50</v>
      </c>
      <c r="B140" t="s">
        <v>47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>
      <c r="A141" t="s">
        <v>50</v>
      </c>
      <c r="B141" t="s">
        <v>47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>
      <c r="A142" t="s">
        <v>50</v>
      </c>
      <c r="B142" t="s">
        <v>47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>
      <c r="A143" t="s">
        <v>50</v>
      </c>
      <c r="B143" t="s">
        <v>47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>
      <c r="A144" t="s">
        <v>50</v>
      </c>
      <c r="B144" t="s">
        <v>47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4">
      <c r="A145" t="s">
        <v>50</v>
      </c>
      <c r="B145" t="s">
        <v>47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4">
      <c r="A146" t="s">
        <v>50</v>
      </c>
      <c r="B146" t="s">
        <v>47</v>
      </c>
    </row>
    <row r="147" spans="1:44">
      <c r="A147" t="s">
        <v>50</v>
      </c>
      <c r="B147" t="s">
        <v>47</v>
      </c>
    </row>
    <row r="148" spans="1:44">
      <c r="A148" t="s">
        <v>50</v>
      </c>
      <c r="B148" t="s">
        <v>47</v>
      </c>
    </row>
    <row r="149" spans="1:44">
      <c r="A149" t="s">
        <v>50</v>
      </c>
      <c r="B149" t="s">
        <v>47</v>
      </c>
      <c r="AR149" s="13"/>
    </row>
    <row r="150" spans="1:44">
      <c r="A150" t="s">
        <v>50</v>
      </c>
      <c r="B150" t="s">
        <v>47</v>
      </c>
      <c r="AR150" s="13"/>
    </row>
    <row r="151" spans="1:44">
      <c r="A151" t="s">
        <v>50</v>
      </c>
      <c r="B151" t="s">
        <v>47</v>
      </c>
      <c r="AR151" s="13"/>
    </row>
    <row r="152" spans="1:44">
      <c r="A152" t="s">
        <v>50</v>
      </c>
      <c r="B152" t="s">
        <v>47</v>
      </c>
      <c r="AR152" s="13"/>
    </row>
    <row r="153" spans="1:44">
      <c r="A153" t="s">
        <v>50</v>
      </c>
      <c r="B153" t="s">
        <v>47</v>
      </c>
      <c r="AR153" s="13"/>
    </row>
    <row r="154" spans="1:44">
      <c r="A154" t="s">
        <v>50</v>
      </c>
      <c r="B154" t="s">
        <v>48</v>
      </c>
      <c r="AR154" s="13"/>
    </row>
    <row r="155" spans="1:44">
      <c r="A155" t="s">
        <v>50</v>
      </c>
      <c r="B155" t="s">
        <v>48</v>
      </c>
      <c r="H155" s="17" t="s">
        <v>75</v>
      </c>
      <c r="I155" s="17"/>
      <c r="J155" s="17"/>
      <c r="K155" s="17"/>
      <c r="AR155" s="13"/>
    </row>
    <row r="156" spans="1:44">
      <c r="A156" t="s">
        <v>50</v>
      </c>
      <c r="B156" t="s">
        <v>48</v>
      </c>
      <c r="AR156" s="13"/>
    </row>
    <row r="157" spans="1:44" s="13" customFormat="1">
      <c r="A157" t="s">
        <v>50</v>
      </c>
      <c r="B157" t="s">
        <v>48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4" s="13" customFormat="1">
      <c r="A158" t="s">
        <v>50</v>
      </c>
      <c r="B158" t="s">
        <v>48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4" s="13" customFormat="1">
      <c r="A159" t="s">
        <v>50</v>
      </c>
      <c r="B159" t="s">
        <v>48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4" s="13" customFormat="1">
      <c r="A160" t="s">
        <v>50</v>
      </c>
      <c r="B160" t="s">
        <v>48</v>
      </c>
      <c r="E160" s="13" t="s">
        <v>79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s="13" customFormat="1">
      <c r="A161" t="s">
        <v>50</v>
      </c>
      <c r="B161" t="s">
        <v>48</v>
      </c>
      <c r="E161" t="s">
        <v>38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s="13" customFormat="1">
      <c r="A162" t="s">
        <v>50</v>
      </c>
      <c r="B162" t="s">
        <v>48</v>
      </c>
      <c r="E162">
        <f t="array" ref="E162">SUM(G109:G111^2*$J50:$J52)</f>
        <v>0.22063644293429099</v>
      </c>
      <c r="F162" s="13" t="s">
        <v>43</v>
      </c>
      <c r="G162" s="13">
        <f>J96^2</f>
        <v>0.2206364429342913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s="13" customFormat="1">
      <c r="A163" t="s">
        <v>50</v>
      </c>
      <c r="B163" t="s">
        <v>48</v>
      </c>
      <c r="E163" s="13">
        <f t="array" ref="E163">SUM(H109:H111^2*$J50:$J52)</f>
        <v>3.5349136155654923E-2</v>
      </c>
      <c r="F163" s="13" t="s">
        <v>44</v>
      </c>
      <c r="G163" s="13">
        <f>K97^2</f>
        <v>3.5349136155654937E-2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s="13" customFormat="1">
      <c r="A164" t="s">
        <v>50</v>
      </c>
      <c r="B164" t="s">
        <v>48</v>
      </c>
      <c r="E164" s="13">
        <f>SUM(E162:E163)</f>
        <v>0.2559855790899459</v>
      </c>
      <c r="F164" s="13" t="s">
        <v>45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s="13" customFormat="1">
      <c r="A165" t="s">
        <v>50</v>
      </c>
      <c r="B165" t="s">
        <v>48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s="13" customFormat="1">
      <c r="A166" t="s">
        <v>50</v>
      </c>
      <c r="B166" t="s">
        <v>48</v>
      </c>
      <c r="E166" s="13" t="s">
        <v>39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s="13" customFormat="1">
      <c r="A167" t="s">
        <v>50</v>
      </c>
      <c r="B167" t="s">
        <v>48</v>
      </c>
      <c r="E167" s="13">
        <f t="array" ref="E167">SUM(O109:O112^2*TRANSPOSE(cctrasposto))</f>
        <v>0.22063644293429074</v>
      </c>
      <c r="F167" s="13" t="s">
        <v>43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s="13" customFormat="1">
      <c r="A168" t="s">
        <v>50</v>
      </c>
      <c r="B168" t="s">
        <v>48</v>
      </c>
      <c r="E168" s="13">
        <f t="array" ref="E168">SUM(P109:P112^2*TRANSPOSE(cctrasposto))</f>
        <v>3.5349136155654902E-2</v>
      </c>
      <c r="F168" s="13" t="s">
        <v>44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>
      <c r="A169" t="s">
        <v>50</v>
      </c>
      <c r="B169" t="s">
        <v>48</v>
      </c>
      <c r="E169" s="13">
        <f>SUM(E167:E168)</f>
        <v>0.25598557908994563</v>
      </c>
      <c r="F169" s="13" t="s">
        <v>45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44">
      <c r="A170" t="s">
        <v>50</v>
      </c>
      <c r="B170" t="s">
        <v>48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44">
      <c r="A171" t="s">
        <v>50</v>
      </c>
      <c r="B171" t="s">
        <v>48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44">
      <c r="A172" t="s">
        <v>50</v>
      </c>
      <c r="B172" t="s">
        <v>48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44">
      <c r="A173" t="s">
        <v>50</v>
      </c>
      <c r="B173" t="s">
        <v>48</v>
      </c>
    </row>
    <row r="174" spans="1:44">
      <c r="A174" t="s">
        <v>50</v>
      </c>
      <c r="B174" t="s">
        <v>48</v>
      </c>
    </row>
    <row r="175" spans="1:44">
      <c r="A175" t="s">
        <v>50</v>
      </c>
      <c r="B175" t="s">
        <v>48</v>
      </c>
    </row>
    <row r="176" spans="1:44">
      <c r="A176" t="s">
        <v>50</v>
      </c>
      <c r="B176" t="s">
        <v>48</v>
      </c>
    </row>
    <row r="177" spans="1:2">
      <c r="A177" t="s">
        <v>50</v>
      </c>
      <c r="B177" t="s">
        <v>48</v>
      </c>
    </row>
    <row r="178" spans="1:2">
      <c r="A178" t="s">
        <v>50</v>
      </c>
      <c r="B178" t="s">
        <v>48</v>
      </c>
    </row>
    <row r="179" spans="1:2">
      <c r="A179" t="s">
        <v>50</v>
      </c>
      <c r="B179" t="s">
        <v>48</v>
      </c>
    </row>
    <row r="180" spans="1:2">
      <c r="A180" t="s">
        <v>50</v>
      </c>
      <c r="B180" t="s">
        <v>48</v>
      </c>
    </row>
    <row r="181" spans="1:2">
      <c r="A181" t="s">
        <v>50</v>
      </c>
      <c r="B181" t="s">
        <v>48</v>
      </c>
    </row>
    <row r="182" spans="1:2">
      <c r="A182" t="s">
        <v>50</v>
      </c>
      <c r="B182" t="s">
        <v>48</v>
      </c>
    </row>
    <row r="183" spans="1:2">
      <c r="A183" t="s">
        <v>50</v>
      </c>
      <c r="B183" t="s">
        <v>48</v>
      </c>
    </row>
    <row r="184" spans="1:2">
      <c r="A184" t="s">
        <v>50</v>
      </c>
      <c r="B184" t="s">
        <v>48</v>
      </c>
    </row>
    <row r="185" spans="1:2">
      <c r="A185" t="s">
        <v>50</v>
      </c>
      <c r="B185" t="s">
        <v>48</v>
      </c>
    </row>
    <row r="186" spans="1:2">
      <c r="A186" t="s">
        <v>50</v>
      </c>
      <c r="B186" t="s">
        <v>48</v>
      </c>
    </row>
    <row r="187" spans="1:2">
      <c r="A187" t="s">
        <v>50</v>
      </c>
      <c r="B187" t="s">
        <v>48</v>
      </c>
    </row>
    <row r="188" spans="1:2">
      <c r="A188" t="s">
        <v>50</v>
      </c>
      <c r="B188" t="s">
        <v>48</v>
      </c>
    </row>
    <row r="189" spans="1:2">
      <c r="A189" t="s">
        <v>50</v>
      </c>
      <c r="B189" t="s">
        <v>48</v>
      </c>
    </row>
    <row r="190" spans="1:2">
      <c r="A190" t="s">
        <v>50</v>
      </c>
      <c r="B190" t="s">
        <v>48</v>
      </c>
    </row>
    <row r="191" spans="1:2">
      <c r="A191" t="s">
        <v>50</v>
      </c>
      <c r="B191" t="s">
        <v>48</v>
      </c>
    </row>
    <row r="192" spans="1:2">
      <c r="A192" t="s">
        <v>50</v>
      </c>
      <c r="B192" t="s">
        <v>48</v>
      </c>
    </row>
    <row r="193" spans="1:2">
      <c r="A193" t="s">
        <v>50</v>
      </c>
      <c r="B193" t="s">
        <v>48</v>
      </c>
    </row>
    <row r="194" spans="1:2">
      <c r="A194" t="s">
        <v>50</v>
      </c>
      <c r="B194" t="s">
        <v>48</v>
      </c>
    </row>
    <row r="195" spans="1:2">
      <c r="A195" t="s">
        <v>50</v>
      </c>
      <c r="B195" t="s">
        <v>48</v>
      </c>
    </row>
    <row r="196" spans="1:2">
      <c r="A196" t="s">
        <v>50</v>
      </c>
      <c r="B196" t="s">
        <v>48</v>
      </c>
    </row>
    <row r="197" spans="1:2">
      <c r="A197" t="s">
        <v>50</v>
      </c>
      <c r="B197" t="s">
        <v>48</v>
      </c>
    </row>
    <row r="198" spans="1:2">
      <c r="A198" t="s">
        <v>50</v>
      </c>
      <c r="B198" t="s">
        <v>48</v>
      </c>
    </row>
    <row r="199" spans="1:2">
      <c r="A199" t="s">
        <v>50</v>
      </c>
      <c r="B199" s="13" t="s">
        <v>53</v>
      </c>
    </row>
    <row r="200" spans="1:2">
      <c r="A200" t="s">
        <v>50</v>
      </c>
      <c r="B200" s="13" t="s">
        <v>53</v>
      </c>
    </row>
    <row r="201" spans="1:2">
      <c r="A201" t="s">
        <v>50</v>
      </c>
      <c r="B201" s="13" t="s">
        <v>53</v>
      </c>
    </row>
    <row r="202" spans="1:2">
      <c r="A202" t="s">
        <v>50</v>
      </c>
      <c r="B202" s="13" t="s">
        <v>53</v>
      </c>
    </row>
    <row r="203" spans="1:2">
      <c r="A203" t="s">
        <v>50</v>
      </c>
      <c r="B203" s="13" t="s">
        <v>53</v>
      </c>
    </row>
    <row r="204" spans="1:2">
      <c r="A204" t="s">
        <v>50</v>
      </c>
      <c r="B204" s="13" t="s">
        <v>53</v>
      </c>
    </row>
    <row r="205" spans="1:2">
      <c r="A205" t="s">
        <v>50</v>
      </c>
      <c r="B205" s="13" t="s">
        <v>53</v>
      </c>
    </row>
    <row r="206" spans="1:2">
      <c r="A206" t="s">
        <v>50</v>
      </c>
      <c r="B206" s="13" t="s">
        <v>53</v>
      </c>
    </row>
    <row r="207" spans="1:2">
      <c r="A207" t="s">
        <v>50</v>
      </c>
      <c r="B207" s="13" t="s">
        <v>53</v>
      </c>
    </row>
    <row r="208" spans="1:2">
      <c r="A208" t="s">
        <v>50</v>
      </c>
      <c r="B208" s="13" t="s">
        <v>53</v>
      </c>
    </row>
    <row r="209" spans="1:2">
      <c r="A209" t="s">
        <v>50</v>
      </c>
      <c r="B209" s="13" t="s">
        <v>53</v>
      </c>
    </row>
    <row r="210" spans="1:2">
      <c r="A210" t="s">
        <v>50</v>
      </c>
      <c r="B210" s="13" t="s">
        <v>53</v>
      </c>
    </row>
    <row r="211" spans="1:2">
      <c r="A211" t="s">
        <v>50</v>
      </c>
      <c r="B211" s="13" t="s">
        <v>53</v>
      </c>
    </row>
    <row r="212" spans="1:2">
      <c r="A212" t="s">
        <v>50</v>
      </c>
      <c r="B212" s="13" t="s">
        <v>53</v>
      </c>
    </row>
    <row r="213" spans="1:2">
      <c r="A213" t="s">
        <v>50</v>
      </c>
      <c r="B213" s="13" t="s">
        <v>53</v>
      </c>
    </row>
    <row r="214" spans="1:2">
      <c r="A214" t="s">
        <v>50</v>
      </c>
      <c r="B214" s="13" t="s">
        <v>53</v>
      </c>
    </row>
    <row r="215" spans="1:2">
      <c r="A215" t="s">
        <v>50</v>
      </c>
      <c r="B215" s="13" t="s">
        <v>53</v>
      </c>
    </row>
    <row r="216" spans="1:2">
      <c r="A216" t="s">
        <v>50</v>
      </c>
      <c r="B216" s="13" t="s">
        <v>53</v>
      </c>
    </row>
    <row r="217" spans="1:2">
      <c r="A217" t="s">
        <v>50</v>
      </c>
      <c r="B217" s="13" t="s">
        <v>53</v>
      </c>
    </row>
    <row r="218" spans="1:2">
      <c r="A218" t="s">
        <v>50</v>
      </c>
      <c r="B218" s="13" t="s">
        <v>53</v>
      </c>
    </row>
    <row r="219" spans="1:2">
      <c r="A219" t="s">
        <v>50</v>
      </c>
      <c r="B219" s="13" t="s">
        <v>53</v>
      </c>
    </row>
    <row r="220" spans="1:2">
      <c r="A220" t="s">
        <v>50</v>
      </c>
      <c r="B220" t="s">
        <v>48</v>
      </c>
    </row>
    <row r="221" spans="1:2">
      <c r="A221" t="s">
        <v>50</v>
      </c>
      <c r="B221" t="s">
        <v>48</v>
      </c>
    </row>
    <row r="222" spans="1:2">
      <c r="A222" t="s">
        <v>50</v>
      </c>
      <c r="B222" t="s">
        <v>48</v>
      </c>
    </row>
    <row r="223" spans="1:2">
      <c r="A223" t="s">
        <v>50</v>
      </c>
      <c r="B223" t="s">
        <v>48</v>
      </c>
    </row>
    <row r="224" spans="1:2">
      <c r="A224" t="s">
        <v>52</v>
      </c>
      <c r="B224" t="s">
        <v>46</v>
      </c>
    </row>
    <row r="225" spans="1:2">
      <c r="A225" t="s">
        <v>52</v>
      </c>
      <c r="B225" t="s">
        <v>46</v>
      </c>
    </row>
    <row r="226" spans="1:2">
      <c r="A226" t="s">
        <v>52</v>
      </c>
      <c r="B226" t="s">
        <v>46</v>
      </c>
    </row>
    <row r="227" spans="1:2">
      <c r="A227" t="s">
        <v>52</v>
      </c>
      <c r="B227" t="s">
        <v>46</v>
      </c>
    </row>
    <row r="228" spans="1:2">
      <c r="A228" t="s">
        <v>52</v>
      </c>
      <c r="B228" t="s">
        <v>46</v>
      </c>
    </row>
    <row r="229" spans="1:2">
      <c r="A229" t="s">
        <v>52</v>
      </c>
      <c r="B229" t="s">
        <v>46</v>
      </c>
    </row>
    <row r="230" spans="1:2">
      <c r="A230" t="s">
        <v>52</v>
      </c>
      <c r="B230" t="s">
        <v>46</v>
      </c>
    </row>
    <row r="231" spans="1:2">
      <c r="A231" t="s">
        <v>52</v>
      </c>
      <c r="B231" t="s">
        <v>46</v>
      </c>
    </row>
    <row r="232" spans="1:2">
      <c r="A232" t="s">
        <v>52</v>
      </c>
      <c r="B232" t="s">
        <v>46</v>
      </c>
    </row>
    <row r="233" spans="1:2">
      <c r="A233" t="s">
        <v>52</v>
      </c>
      <c r="B233" t="s">
        <v>46</v>
      </c>
    </row>
    <row r="234" spans="1:2">
      <c r="A234" t="s">
        <v>52</v>
      </c>
      <c r="B234" t="s">
        <v>46</v>
      </c>
    </row>
    <row r="235" spans="1:2">
      <c r="A235" t="s">
        <v>52</v>
      </c>
      <c r="B235" t="s">
        <v>46</v>
      </c>
    </row>
    <row r="236" spans="1:2">
      <c r="A236" t="s">
        <v>52</v>
      </c>
      <c r="B236" t="s">
        <v>46</v>
      </c>
    </row>
    <row r="237" spans="1:2">
      <c r="A237" t="s">
        <v>52</v>
      </c>
      <c r="B237" t="s">
        <v>46</v>
      </c>
    </row>
    <row r="238" spans="1:2">
      <c r="A238" t="s">
        <v>52</v>
      </c>
      <c r="B238" t="s">
        <v>46</v>
      </c>
    </row>
    <row r="239" spans="1:2">
      <c r="A239" t="s">
        <v>52</v>
      </c>
      <c r="B239" t="s">
        <v>46</v>
      </c>
    </row>
    <row r="240" spans="1:2">
      <c r="A240" t="s">
        <v>52</v>
      </c>
      <c r="B240" t="s">
        <v>46</v>
      </c>
    </row>
    <row r="241" spans="1:2">
      <c r="A241" t="s">
        <v>52</v>
      </c>
      <c r="B241" t="s">
        <v>46</v>
      </c>
    </row>
    <row r="242" spans="1:2">
      <c r="A242" t="s">
        <v>52</v>
      </c>
      <c r="B242" t="s">
        <v>46</v>
      </c>
    </row>
    <row r="243" spans="1:2">
      <c r="A243" t="s">
        <v>52</v>
      </c>
      <c r="B243" t="s">
        <v>46</v>
      </c>
    </row>
    <row r="244" spans="1:2">
      <c r="A244" t="s">
        <v>52</v>
      </c>
      <c r="B244" t="s">
        <v>46</v>
      </c>
    </row>
    <row r="245" spans="1:2">
      <c r="A245" t="s">
        <v>52</v>
      </c>
      <c r="B245" t="s">
        <v>46</v>
      </c>
    </row>
    <row r="246" spans="1:2">
      <c r="A246" t="s">
        <v>52</v>
      </c>
      <c r="B246" t="s">
        <v>46</v>
      </c>
    </row>
    <row r="247" spans="1:2">
      <c r="A247" t="s">
        <v>52</v>
      </c>
      <c r="B247" t="s">
        <v>46</v>
      </c>
    </row>
    <row r="248" spans="1:2">
      <c r="A248" t="s">
        <v>52</v>
      </c>
      <c r="B248" t="s">
        <v>46</v>
      </c>
    </row>
    <row r="249" spans="1:2">
      <c r="A249" t="s">
        <v>52</v>
      </c>
      <c r="B249" t="s">
        <v>46</v>
      </c>
    </row>
    <row r="250" spans="1:2">
      <c r="A250" t="s">
        <v>52</v>
      </c>
      <c r="B250" t="s">
        <v>46</v>
      </c>
    </row>
    <row r="251" spans="1:2">
      <c r="A251" t="s">
        <v>52</v>
      </c>
      <c r="B251" t="s">
        <v>46</v>
      </c>
    </row>
    <row r="252" spans="1:2">
      <c r="A252" t="s">
        <v>52</v>
      </c>
      <c r="B252" t="s">
        <v>46</v>
      </c>
    </row>
    <row r="253" spans="1:2">
      <c r="A253" t="s">
        <v>52</v>
      </c>
      <c r="B253" t="s">
        <v>46</v>
      </c>
    </row>
    <row r="254" spans="1:2">
      <c r="A254" t="s">
        <v>52</v>
      </c>
      <c r="B254" t="s">
        <v>47</v>
      </c>
    </row>
    <row r="255" spans="1:2">
      <c r="A255" t="s">
        <v>52</v>
      </c>
      <c r="B255" t="s">
        <v>47</v>
      </c>
    </row>
    <row r="256" spans="1:2">
      <c r="A256" t="s">
        <v>52</v>
      </c>
      <c r="B256" t="s">
        <v>47</v>
      </c>
    </row>
    <row r="257" spans="1:2">
      <c r="A257" t="s">
        <v>52</v>
      </c>
      <c r="B257" t="s">
        <v>47</v>
      </c>
    </row>
    <row r="258" spans="1:2">
      <c r="A258" t="s">
        <v>52</v>
      </c>
      <c r="B258" t="s">
        <v>47</v>
      </c>
    </row>
    <row r="259" spans="1:2">
      <c r="A259" t="s">
        <v>52</v>
      </c>
      <c r="B259" t="s">
        <v>47</v>
      </c>
    </row>
    <row r="260" spans="1:2">
      <c r="A260" t="s">
        <v>52</v>
      </c>
      <c r="B260" t="s">
        <v>47</v>
      </c>
    </row>
    <row r="261" spans="1:2">
      <c r="A261" t="s">
        <v>52</v>
      </c>
      <c r="B261" t="s">
        <v>47</v>
      </c>
    </row>
    <row r="262" spans="1:2">
      <c r="A262" t="s">
        <v>52</v>
      </c>
      <c r="B262" t="s">
        <v>47</v>
      </c>
    </row>
    <row r="263" spans="1:2">
      <c r="A263" t="s">
        <v>52</v>
      </c>
      <c r="B263" t="s">
        <v>47</v>
      </c>
    </row>
    <row r="264" spans="1:2">
      <c r="A264" t="s">
        <v>52</v>
      </c>
      <c r="B264" t="s">
        <v>47</v>
      </c>
    </row>
    <row r="265" spans="1:2">
      <c r="A265" t="s">
        <v>52</v>
      </c>
      <c r="B265" t="s">
        <v>47</v>
      </c>
    </row>
    <row r="266" spans="1:2">
      <c r="A266" t="s">
        <v>52</v>
      </c>
      <c r="B266" t="s">
        <v>47</v>
      </c>
    </row>
    <row r="267" spans="1:2">
      <c r="A267" t="s">
        <v>52</v>
      </c>
      <c r="B267" t="s">
        <v>47</v>
      </c>
    </row>
    <row r="268" spans="1:2">
      <c r="A268" t="s">
        <v>52</v>
      </c>
      <c r="B268" t="s">
        <v>47</v>
      </c>
    </row>
    <row r="269" spans="1:2">
      <c r="A269" t="s">
        <v>52</v>
      </c>
      <c r="B269" t="s">
        <v>47</v>
      </c>
    </row>
    <row r="270" spans="1:2">
      <c r="A270" t="s">
        <v>52</v>
      </c>
      <c r="B270" t="s">
        <v>47</v>
      </c>
    </row>
    <row r="271" spans="1:2">
      <c r="A271" t="s">
        <v>52</v>
      </c>
      <c r="B271" t="s">
        <v>47</v>
      </c>
    </row>
    <row r="272" spans="1:2">
      <c r="A272" t="s">
        <v>52</v>
      </c>
      <c r="B272" t="s">
        <v>47</v>
      </c>
    </row>
    <row r="273" spans="1:2">
      <c r="A273" t="s">
        <v>52</v>
      </c>
      <c r="B273" t="s">
        <v>47</v>
      </c>
    </row>
    <row r="274" spans="1:2">
      <c r="A274" t="s">
        <v>52</v>
      </c>
      <c r="B274" t="s">
        <v>47</v>
      </c>
    </row>
    <row r="275" spans="1:2">
      <c r="A275" t="s">
        <v>51</v>
      </c>
      <c r="B275" t="s">
        <v>53</v>
      </c>
    </row>
    <row r="276" spans="1:2">
      <c r="A276" s="13" t="s">
        <v>51</v>
      </c>
      <c r="B276" s="13" t="s">
        <v>53</v>
      </c>
    </row>
    <row r="277" spans="1:2">
      <c r="A277" s="13" t="s">
        <v>51</v>
      </c>
      <c r="B277" s="13" t="s">
        <v>53</v>
      </c>
    </row>
    <row r="278" spans="1:2">
      <c r="A278" s="13" t="s">
        <v>51</v>
      </c>
      <c r="B278" s="13" t="s">
        <v>53</v>
      </c>
    </row>
    <row r="279" spans="1:2">
      <c r="A279" s="13" t="s">
        <v>51</v>
      </c>
      <c r="B279" s="13" t="s">
        <v>53</v>
      </c>
    </row>
    <row r="280" spans="1:2">
      <c r="A280" s="13" t="s">
        <v>51</v>
      </c>
      <c r="B280" s="13" t="s">
        <v>53</v>
      </c>
    </row>
    <row r="281" spans="1:2">
      <c r="A281" s="13" t="s">
        <v>51</v>
      </c>
      <c r="B281" s="13" t="s">
        <v>53</v>
      </c>
    </row>
    <row r="282" spans="1:2">
      <c r="A282" s="13" t="s">
        <v>51</v>
      </c>
      <c r="B282" s="13" t="s">
        <v>53</v>
      </c>
    </row>
    <row r="283" spans="1:2">
      <c r="A283" s="13" t="s">
        <v>51</v>
      </c>
      <c r="B283" s="13" t="s">
        <v>53</v>
      </c>
    </row>
    <row r="284" spans="1:2">
      <c r="A284" s="13" t="s">
        <v>51</v>
      </c>
      <c r="B284" s="13" t="s">
        <v>53</v>
      </c>
    </row>
    <row r="285" spans="1:2">
      <c r="A285" s="13" t="s">
        <v>51</v>
      </c>
      <c r="B285" s="13" t="s">
        <v>53</v>
      </c>
    </row>
    <row r="286" spans="1:2">
      <c r="A286" s="13" t="s">
        <v>51</v>
      </c>
      <c r="B286" s="13" t="s">
        <v>53</v>
      </c>
    </row>
    <row r="287" spans="1:2">
      <c r="A287" s="13" t="s">
        <v>51</v>
      </c>
      <c r="B287" s="13" t="s">
        <v>53</v>
      </c>
    </row>
    <row r="288" spans="1:2">
      <c r="A288" s="13" t="s">
        <v>51</v>
      </c>
      <c r="B288" s="13" t="s">
        <v>53</v>
      </c>
    </row>
    <row r="289" spans="1:2">
      <c r="A289" s="13" t="s">
        <v>51</v>
      </c>
      <c r="B289" s="13" t="s">
        <v>53</v>
      </c>
    </row>
    <row r="290" spans="1:2">
      <c r="A290" s="13" t="s">
        <v>51</v>
      </c>
      <c r="B290" s="13" t="s">
        <v>53</v>
      </c>
    </row>
    <row r="291" spans="1:2">
      <c r="A291" t="s">
        <v>52</v>
      </c>
      <c r="B291" t="s">
        <v>47</v>
      </c>
    </row>
    <row r="292" spans="1:2">
      <c r="A292" t="s">
        <v>52</v>
      </c>
      <c r="B292" t="s">
        <v>47</v>
      </c>
    </row>
    <row r="293" spans="1:2">
      <c r="A293" t="s">
        <v>52</v>
      </c>
      <c r="B293" t="s">
        <v>47</v>
      </c>
    </row>
    <row r="294" spans="1:2">
      <c r="A294" t="s">
        <v>52</v>
      </c>
      <c r="B294" t="s">
        <v>47</v>
      </c>
    </row>
    <row r="295" spans="1:2">
      <c r="A295" t="s">
        <v>52</v>
      </c>
      <c r="B295" t="s">
        <v>47</v>
      </c>
    </row>
    <row r="296" spans="1:2">
      <c r="A296" t="s">
        <v>52</v>
      </c>
      <c r="B296" t="s">
        <v>47</v>
      </c>
    </row>
    <row r="297" spans="1:2">
      <c r="A297" t="s">
        <v>52</v>
      </c>
      <c r="B297" t="s">
        <v>47</v>
      </c>
    </row>
    <row r="298" spans="1:2">
      <c r="A298" t="s">
        <v>52</v>
      </c>
      <c r="B298" t="s">
        <v>47</v>
      </c>
    </row>
    <row r="299" spans="1:2">
      <c r="A299" t="s">
        <v>52</v>
      </c>
      <c r="B299" t="s">
        <v>47</v>
      </c>
    </row>
    <row r="300" spans="1:2">
      <c r="A300" t="s">
        <v>52</v>
      </c>
      <c r="B300" t="s">
        <v>47</v>
      </c>
    </row>
    <row r="301" spans="1:2">
      <c r="A301" t="s">
        <v>52</v>
      </c>
      <c r="B301" t="s">
        <v>47</v>
      </c>
    </row>
    <row r="302" spans="1:2">
      <c r="A302" t="s">
        <v>52</v>
      </c>
      <c r="B302" t="s">
        <v>47</v>
      </c>
    </row>
    <row r="303" spans="1:2">
      <c r="A303" t="s">
        <v>52</v>
      </c>
      <c r="B303" t="s">
        <v>47</v>
      </c>
    </row>
    <row r="304" spans="1:2">
      <c r="A304" t="s">
        <v>52</v>
      </c>
      <c r="B304" t="s">
        <v>47</v>
      </c>
    </row>
    <row r="305" spans="1:2">
      <c r="A305" t="s">
        <v>52</v>
      </c>
      <c r="B305" t="s">
        <v>47</v>
      </c>
    </row>
    <row r="306" spans="1:2">
      <c r="A306" t="s">
        <v>52</v>
      </c>
      <c r="B306" t="s">
        <v>47</v>
      </c>
    </row>
    <row r="307" spans="1:2">
      <c r="A307" t="s">
        <v>52</v>
      </c>
      <c r="B307" t="s">
        <v>47</v>
      </c>
    </row>
    <row r="308" spans="1:2">
      <c r="A308" t="s">
        <v>52</v>
      </c>
      <c r="B308" t="s">
        <v>47</v>
      </c>
    </row>
    <row r="309" spans="1:2">
      <c r="A309" t="s">
        <v>52</v>
      </c>
      <c r="B309" t="s">
        <v>47</v>
      </c>
    </row>
    <row r="310" spans="1:2">
      <c r="A310" t="s">
        <v>52</v>
      </c>
      <c r="B310" t="s">
        <v>47</v>
      </c>
    </row>
    <row r="311" spans="1:2">
      <c r="A311" t="s">
        <v>52</v>
      </c>
      <c r="B311" t="s">
        <v>47</v>
      </c>
    </row>
    <row r="312" spans="1:2">
      <c r="A312" t="s">
        <v>52</v>
      </c>
      <c r="B312" t="s">
        <v>47</v>
      </c>
    </row>
    <row r="313" spans="1:2">
      <c r="A313" t="s">
        <v>52</v>
      </c>
      <c r="B313" t="s">
        <v>47</v>
      </c>
    </row>
    <row r="314" spans="1:2">
      <c r="A314" t="s">
        <v>52</v>
      </c>
      <c r="B314" t="s">
        <v>47</v>
      </c>
    </row>
    <row r="315" spans="1:2">
      <c r="A315" t="s">
        <v>52</v>
      </c>
      <c r="B315" t="s">
        <v>47</v>
      </c>
    </row>
    <row r="316" spans="1:2">
      <c r="A316" t="s">
        <v>52</v>
      </c>
      <c r="B316" t="s">
        <v>47</v>
      </c>
    </row>
    <row r="317" spans="1:2">
      <c r="A317" t="s">
        <v>52</v>
      </c>
      <c r="B317" t="s">
        <v>47</v>
      </c>
    </row>
    <row r="318" spans="1:2">
      <c r="A318" t="s">
        <v>52</v>
      </c>
      <c r="B318" t="s">
        <v>47</v>
      </c>
    </row>
    <row r="319" spans="1:2">
      <c r="A319" t="s">
        <v>52</v>
      </c>
      <c r="B319" t="s">
        <v>47</v>
      </c>
    </row>
    <row r="320" spans="1:2">
      <c r="A320" t="s">
        <v>52</v>
      </c>
      <c r="B320" t="s">
        <v>47</v>
      </c>
    </row>
    <row r="321" spans="1:2">
      <c r="A321" t="s">
        <v>52</v>
      </c>
      <c r="B321" t="s">
        <v>47</v>
      </c>
    </row>
    <row r="322" spans="1:2">
      <c r="A322" t="s">
        <v>52</v>
      </c>
      <c r="B322" t="s">
        <v>47</v>
      </c>
    </row>
    <row r="323" spans="1:2">
      <c r="A323" t="s">
        <v>52</v>
      </c>
      <c r="B323" t="s">
        <v>47</v>
      </c>
    </row>
    <row r="324" spans="1:2">
      <c r="A324" t="s">
        <v>52</v>
      </c>
      <c r="B324" t="s">
        <v>47</v>
      </c>
    </row>
    <row r="325" spans="1:2">
      <c r="A325" t="s">
        <v>52</v>
      </c>
      <c r="B325" t="s">
        <v>47</v>
      </c>
    </row>
    <row r="326" spans="1:2">
      <c r="A326" t="s">
        <v>52</v>
      </c>
      <c r="B326" t="s">
        <v>47</v>
      </c>
    </row>
    <row r="327" spans="1:2">
      <c r="A327" t="s">
        <v>52</v>
      </c>
      <c r="B327" t="s">
        <v>47</v>
      </c>
    </row>
    <row r="328" spans="1:2">
      <c r="A328" t="s">
        <v>52</v>
      </c>
      <c r="B328" t="s">
        <v>47</v>
      </c>
    </row>
    <row r="329" spans="1:2">
      <c r="A329" t="s">
        <v>52</v>
      </c>
      <c r="B329" t="s">
        <v>47</v>
      </c>
    </row>
    <row r="330" spans="1:2">
      <c r="A330" t="s">
        <v>52</v>
      </c>
      <c r="B330" t="s">
        <v>47</v>
      </c>
    </row>
    <row r="331" spans="1:2">
      <c r="A331" t="s">
        <v>52</v>
      </c>
      <c r="B331" t="s">
        <v>47</v>
      </c>
    </row>
    <row r="332" spans="1:2">
      <c r="A332" t="s">
        <v>52</v>
      </c>
      <c r="B332" t="s">
        <v>47</v>
      </c>
    </row>
    <row r="333" spans="1:2">
      <c r="A333" t="s">
        <v>52</v>
      </c>
      <c r="B333" t="s">
        <v>47</v>
      </c>
    </row>
    <row r="334" spans="1:2">
      <c r="A334" t="s">
        <v>52</v>
      </c>
      <c r="B334" t="s">
        <v>47</v>
      </c>
    </row>
    <row r="335" spans="1:2">
      <c r="A335" t="s">
        <v>52</v>
      </c>
      <c r="B335" t="s">
        <v>47</v>
      </c>
    </row>
    <row r="336" spans="1:2">
      <c r="A336" t="s">
        <v>52</v>
      </c>
      <c r="B336" t="s">
        <v>47</v>
      </c>
    </row>
    <row r="337" spans="1:2">
      <c r="A337" t="s">
        <v>52</v>
      </c>
      <c r="B337" t="s">
        <v>47</v>
      </c>
    </row>
    <row r="338" spans="1:2">
      <c r="A338" t="s">
        <v>52</v>
      </c>
      <c r="B338" t="s">
        <v>47</v>
      </c>
    </row>
    <row r="339" spans="1:2">
      <c r="A339" t="s">
        <v>52</v>
      </c>
      <c r="B339" t="s">
        <v>47</v>
      </c>
    </row>
    <row r="340" spans="1:2">
      <c r="A340" t="s">
        <v>52</v>
      </c>
      <c r="B340" t="s">
        <v>47</v>
      </c>
    </row>
    <row r="341" spans="1:2">
      <c r="A341" t="s">
        <v>52</v>
      </c>
      <c r="B341" t="s">
        <v>47</v>
      </c>
    </row>
    <row r="342" spans="1:2">
      <c r="A342" t="s">
        <v>52</v>
      </c>
      <c r="B342" t="s">
        <v>47</v>
      </c>
    </row>
    <row r="343" spans="1:2">
      <c r="A343" t="s">
        <v>52</v>
      </c>
      <c r="B343" t="s">
        <v>47</v>
      </c>
    </row>
    <row r="344" spans="1:2">
      <c r="A344" t="s">
        <v>52</v>
      </c>
      <c r="B344" t="s">
        <v>47</v>
      </c>
    </row>
    <row r="345" spans="1:2">
      <c r="A345" t="s">
        <v>52</v>
      </c>
      <c r="B345" t="s">
        <v>47</v>
      </c>
    </row>
    <row r="346" spans="1:2">
      <c r="A346" t="s">
        <v>52</v>
      </c>
      <c r="B346" t="s">
        <v>47</v>
      </c>
    </row>
    <row r="347" spans="1:2">
      <c r="A347" t="s">
        <v>52</v>
      </c>
      <c r="B347" t="s">
        <v>47</v>
      </c>
    </row>
    <row r="348" spans="1:2">
      <c r="A348" t="s">
        <v>52</v>
      </c>
      <c r="B348" t="s">
        <v>47</v>
      </c>
    </row>
    <row r="349" spans="1:2">
      <c r="A349" t="s">
        <v>52</v>
      </c>
      <c r="B349" t="s">
        <v>47</v>
      </c>
    </row>
    <row r="350" spans="1:2">
      <c r="A350" t="s">
        <v>52</v>
      </c>
      <c r="B350" t="s">
        <v>47</v>
      </c>
    </row>
    <row r="351" spans="1:2">
      <c r="A351" t="s">
        <v>52</v>
      </c>
      <c r="B351" t="s">
        <v>47</v>
      </c>
    </row>
    <row r="352" spans="1:2">
      <c r="A352" t="s">
        <v>52</v>
      </c>
      <c r="B352" t="s">
        <v>47</v>
      </c>
    </row>
    <row r="353" spans="1:2">
      <c r="A353" t="s">
        <v>52</v>
      </c>
      <c r="B353" t="s">
        <v>47</v>
      </c>
    </row>
    <row r="354" spans="1:2">
      <c r="A354" t="s">
        <v>52</v>
      </c>
      <c r="B354" t="s">
        <v>47</v>
      </c>
    </row>
    <row r="355" spans="1:2">
      <c r="A355" t="s">
        <v>52</v>
      </c>
      <c r="B355" t="s">
        <v>47</v>
      </c>
    </row>
    <row r="356" spans="1:2">
      <c r="A356" t="s">
        <v>52</v>
      </c>
      <c r="B356" t="s">
        <v>47</v>
      </c>
    </row>
    <row r="357" spans="1:2">
      <c r="A357" t="s">
        <v>52</v>
      </c>
      <c r="B357" t="s">
        <v>47</v>
      </c>
    </row>
    <row r="358" spans="1:2">
      <c r="A358" t="s">
        <v>52</v>
      </c>
      <c r="B358" t="s">
        <v>47</v>
      </c>
    </row>
    <row r="359" spans="1:2">
      <c r="A359" t="s">
        <v>52</v>
      </c>
      <c r="B359" t="s">
        <v>47</v>
      </c>
    </row>
    <row r="360" spans="1:2">
      <c r="A360" t="s">
        <v>52</v>
      </c>
      <c r="B360" t="s">
        <v>47</v>
      </c>
    </row>
    <row r="361" spans="1:2">
      <c r="A361" t="s">
        <v>52</v>
      </c>
      <c r="B361" t="s">
        <v>47</v>
      </c>
    </row>
    <row r="362" spans="1:2">
      <c r="A362" t="s">
        <v>52</v>
      </c>
      <c r="B362" t="s">
        <v>47</v>
      </c>
    </row>
    <row r="363" spans="1:2">
      <c r="A363" t="s">
        <v>52</v>
      </c>
      <c r="B363" t="s">
        <v>47</v>
      </c>
    </row>
    <row r="364" spans="1:2">
      <c r="A364" t="s">
        <v>52</v>
      </c>
      <c r="B364" t="s">
        <v>47</v>
      </c>
    </row>
    <row r="365" spans="1:2">
      <c r="A365" t="s">
        <v>52</v>
      </c>
      <c r="B365" t="s">
        <v>47</v>
      </c>
    </row>
    <row r="366" spans="1:2">
      <c r="A366" t="s">
        <v>52</v>
      </c>
      <c r="B366" t="s">
        <v>47</v>
      </c>
    </row>
    <row r="367" spans="1:2">
      <c r="A367" t="s">
        <v>52</v>
      </c>
      <c r="B367" t="s">
        <v>47</v>
      </c>
    </row>
    <row r="368" spans="1:2">
      <c r="A368" t="s">
        <v>52</v>
      </c>
      <c r="B368" t="s">
        <v>47</v>
      </c>
    </row>
    <row r="369" spans="1:2">
      <c r="A369" t="s">
        <v>52</v>
      </c>
      <c r="B369" t="s">
        <v>47</v>
      </c>
    </row>
    <row r="370" spans="1:2">
      <c r="A370" t="s">
        <v>52</v>
      </c>
      <c r="B370" t="s">
        <v>47</v>
      </c>
    </row>
    <row r="371" spans="1:2">
      <c r="A371" t="s">
        <v>52</v>
      </c>
      <c r="B371" t="s">
        <v>47</v>
      </c>
    </row>
    <row r="372" spans="1:2">
      <c r="A372" t="s">
        <v>52</v>
      </c>
      <c r="B372" t="s">
        <v>47</v>
      </c>
    </row>
    <row r="373" spans="1:2">
      <c r="A373" t="s">
        <v>52</v>
      </c>
      <c r="B373" t="s">
        <v>47</v>
      </c>
    </row>
    <row r="374" spans="1:2">
      <c r="A374" t="s">
        <v>52</v>
      </c>
      <c r="B374" t="s">
        <v>47</v>
      </c>
    </row>
    <row r="375" spans="1:2">
      <c r="A375" t="s">
        <v>52</v>
      </c>
      <c r="B375" t="s">
        <v>47</v>
      </c>
    </row>
    <row r="376" spans="1:2">
      <c r="A376" t="s">
        <v>52</v>
      </c>
      <c r="B376" t="s">
        <v>47</v>
      </c>
    </row>
    <row r="377" spans="1:2">
      <c r="A377" t="s">
        <v>52</v>
      </c>
      <c r="B377" t="s">
        <v>47</v>
      </c>
    </row>
    <row r="378" spans="1:2">
      <c r="A378" t="s">
        <v>52</v>
      </c>
      <c r="B378" t="s">
        <v>47</v>
      </c>
    </row>
    <row r="379" spans="1:2">
      <c r="A379" t="s">
        <v>52</v>
      </c>
      <c r="B379" t="s">
        <v>47</v>
      </c>
    </row>
    <row r="380" spans="1:2">
      <c r="A380" t="s">
        <v>52</v>
      </c>
      <c r="B380" t="s">
        <v>47</v>
      </c>
    </row>
    <row r="381" spans="1:2">
      <c r="A381" t="s">
        <v>52</v>
      </c>
      <c r="B381" t="s">
        <v>47</v>
      </c>
    </row>
    <row r="382" spans="1:2">
      <c r="A382" t="s">
        <v>52</v>
      </c>
      <c r="B382" t="s">
        <v>47</v>
      </c>
    </row>
    <row r="383" spans="1:2">
      <c r="A383" t="s">
        <v>52</v>
      </c>
      <c r="B383" t="s">
        <v>47</v>
      </c>
    </row>
    <row r="384" spans="1:2">
      <c r="A384" t="s">
        <v>52</v>
      </c>
      <c r="B384" t="s">
        <v>47</v>
      </c>
    </row>
    <row r="385" spans="1:2">
      <c r="A385" t="s">
        <v>52</v>
      </c>
      <c r="B385" t="s">
        <v>47</v>
      </c>
    </row>
    <row r="386" spans="1:2">
      <c r="A386" t="s">
        <v>52</v>
      </c>
      <c r="B386" t="s">
        <v>47</v>
      </c>
    </row>
    <row r="387" spans="1:2">
      <c r="A387" t="s">
        <v>52</v>
      </c>
      <c r="B387" t="s">
        <v>47</v>
      </c>
    </row>
    <row r="388" spans="1:2">
      <c r="A388" t="s">
        <v>52</v>
      </c>
      <c r="B388" t="s">
        <v>47</v>
      </c>
    </row>
    <row r="389" spans="1:2">
      <c r="A389" t="s">
        <v>52</v>
      </c>
      <c r="B389" t="s">
        <v>47</v>
      </c>
    </row>
    <row r="390" spans="1:2">
      <c r="A390" t="s">
        <v>52</v>
      </c>
      <c r="B390" t="s">
        <v>47</v>
      </c>
    </row>
    <row r="391" spans="1:2">
      <c r="A391" t="s">
        <v>52</v>
      </c>
      <c r="B391" t="s">
        <v>47</v>
      </c>
    </row>
    <row r="392" spans="1:2">
      <c r="A392" t="s">
        <v>52</v>
      </c>
      <c r="B392" t="s">
        <v>47</v>
      </c>
    </row>
    <row r="393" spans="1:2">
      <c r="A393" t="s">
        <v>52</v>
      </c>
      <c r="B393" t="s">
        <v>47</v>
      </c>
    </row>
    <row r="394" spans="1:2">
      <c r="A394" t="s">
        <v>52</v>
      </c>
      <c r="B394" t="s">
        <v>47</v>
      </c>
    </row>
    <row r="395" spans="1:2">
      <c r="A395" t="s">
        <v>52</v>
      </c>
      <c r="B395" t="s">
        <v>47</v>
      </c>
    </row>
    <row r="396" spans="1:2">
      <c r="A396" t="s">
        <v>52</v>
      </c>
      <c r="B396" t="s">
        <v>47</v>
      </c>
    </row>
    <row r="397" spans="1:2">
      <c r="A397" t="s">
        <v>52</v>
      </c>
      <c r="B397" t="s">
        <v>47</v>
      </c>
    </row>
    <row r="398" spans="1:2">
      <c r="A398" t="s">
        <v>52</v>
      </c>
      <c r="B398" t="s">
        <v>47</v>
      </c>
    </row>
    <row r="399" spans="1:2">
      <c r="A399" t="s">
        <v>52</v>
      </c>
      <c r="B399" t="s">
        <v>47</v>
      </c>
    </row>
    <row r="400" spans="1:2">
      <c r="A400" t="s">
        <v>52</v>
      </c>
      <c r="B400" t="s">
        <v>47</v>
      </c>
    </row>
    <row r="401" spans="1:2">
      <c r="A401" t="s">
        <v>52</v>
      </c>
      <c r="B401" t="s">
        <v>47</v>
      </c>
    </row>
    <row r="402" spans="1:2">
      <c r="A402" t="s">
        <v>52</v>
      </c>
      <c r="B402" t="s">
        <v>47</v>
      </c>
    </row>
    <row r="403" spans="1:2">
      <c r="A403" t="s">
        <v>52</v>
      </c>
      <c r="B403" t="s">
        <v>47</v>
      </c>
    </row>
    <row r="404" spans="1:2">
      <c r="A404" t="s">
        <v>52</v>
      </c>
      <c r="B404" t="s">
        <v>47</v>
      </c>
    </row>
    <row r="405" spans="1:2">
      <c r="A405" t="s">
        <v>52</v>
      </c>
      <c r="B405" t="s">
        <v>47</v>
      </c>
    </row>
    <row r="406" spans="1:2">
      <c r="A406" t="s">
        <v>52</v>
      </c>
      <c r="B406" t="s">
        <v>47</v>
      </c>
    </row>
    <row r="407" spans="1:2">
      <c r="A407" t="s">
        <v>52</v>
      </c>
      <c r="B407" t="s">
        <v>47</v>
      </c>
    </row>
    <row r="408" spans="1:2">
      <c r="A408" t="s">
        <v>52</v>
      </c>
      <c r="B408" t="s">
        <v>47</v>
      </c>
    </row>
    <row r="409" spans="1:2">
      <c r="A409" t="s">
        <v>52</v>
      </c>
      <c r="B409" t="s">
        <v>47</v>
      </c>
    </row>
    <row r="410" spans="1:2">
      <c r="A410" t="s">
        <v>52</v>
      </c>
      <c r="B410" t="s">
        <v>47</v>
      </c>
    </row>
    <row r="411" spans="1:2">
      <c r="A411" t="s">
        <v>52</v>
      </c>
      <c r="B411" t="s">
        <v>47</v>
      </c>
    </row>
    <row r="412" spans="1:2">
      <c r="A412" t="s">
        <v>52</v>
      </c>
      <c r="B412" t="s">
        <v>47</v>
      </c>
    </row>
    <row r="413" spans="1:2">
      <c r="A413" t="s">
        <v>52</v>
      </c>
      <c r="B413" t="s">
        <v>47</v>
      </c>
    </row>
    <row r="414" spans="1:2">
      <c r="A414" t="s">
        <v>52</v>
      </c>
      <c r="B414" t="s">
        <v>47</v>
      </c>
    </row>
    <row r="415" spans="1:2">
      <c r="A415" t="s">
        <v>52</v>
      </c>
      <c r="B415" t="s">
        <v>47</v>
      </c>
    </row>
    <row r="416" spans="1:2">
      <c r="A416" t="s">
        <v>52</v>
      </c>
      <c r="B416" t="s">
        <v>47</v>
      </c>
    </row>
    <row r="417" spans="1:2">
      <c r="A417" t="s">
        <v>52</v>
      </c>
      <c r="B417" t="s">
        <v>47</v>
      </c>
    </row>
    <row r="418" spans="1:2">
      <c r="A418" t="s">
        <v>52</v>
      </c>
      <c r="B418" t="s">
        <v>47</v>
      </c>
    </row>
    <row r="419" spans="1:2">
      <c r="A419" t="s">
        <v>52</v>
      </c>
      <c r="B419" t="s">
        <v>47</v>
      </c>
    </row>
    <row r="420" spans="1:2">
      <c r="A420" t="s">
        <v>52</v>
      </c>
      <c r="B420" t="s">
        <v>47</v>
      </c>
    </row>
    <row r="421" spans="1:2">
      <c r="A421" t="s">
        <v>52</v>
      </c>
      <c r="B421" t="s">
        <v>47</v>
      </c>
    </row>
    <row r="422" spans="1:2">
      <c r="A422" t="s">
        <v>52</v>
      </c>
      <c r="B422" t="s">
        <v>47</v>
      </c>
    </row>
    <row r="423" spans="1:2">
      <c r="A423" t="s">
        <v>52</v>
      </c>
      <c r="B423" t="s">
        <v>47</v>
      </c>
    </row>
    <row r="424" spans="1:2">
      <c r="A424" t="s">
        <v>52</v>
      </c>
      <c r="B424" t="s">
        <v>47</v>
      </c>
    </row>
    <row r="425" spans="1:2">
      <c r="A425" t="s">
        <v>52</v>
      </c>
      <c r="B425" t="s">
        <v>47</v>
      </c>
    </row>
    <row r="426" spans="1:2">
      <c r="A426" t="s">
        <v>52</v>
      </c>
      <c r="B426" t="s">
        <v>47</v>
      </c>
    </row>
    <row r="427" spans="1:2">
      <c r="A427" t="s">
        <v>52</v>
      </c>
      <c r="B427" t="s">
        <v>47</v>
      </c>
    </row>
    <row r="428" spans="1:2">
      <c r="A428" t="s">
        <v>52</v>
      </c>
      <c r="B428" t="s">
        <v>47</v>
      </c>
    </row>
    <row r="429" spans="1:2">
      <c r="A429" t="s">
        <v>52</v>
      </c>
      <c r="B429" t="s">
        <v>47</v>
      </c>
    </row>
    <row r="430" spans="1:2">
      <c r="A430" t="s">
        <v>52</v>
      </c>
      <c r="B430" t="s">
        <v>47</v>
      </c>
    </row>
    <row r="431" spans="1:2">
      <c r="A431" t="s">
        <v>52</v>
      </c>
      <c r="B431" t="s">
        <v>47</v>
      </c>
    </row>
    <row r="432" spans="1:2">
      <c r="A432" t="s">
        <v>52</v>
      </c>
      <c r="B432" t="s">
        <v>47</v>
      </c>
    </row>
    <row r="433" spans="1:2">
      <c r="A433" t="s">
        <v>52</v>
      </c>
      <c r="B433" t="s">
        <v>47</v>
      </c>
    </row>
    <row r="434" spans="1:2">
      <c r="A434" t="s">
        <v>52</v>
      </c>
      <c r="B434" t="s">
        <v>47</v>
      </c>
    </row>
    <row r="435" spans="1:2">
      <c r="A435" t="s">
        <v>52</v>
      </c>
      <c r="B435" t="s">
        <v>47</v>
      </c>
    </row>
    <row r="436" spans="1:2">
      <c r="A436" t="s">
        <v>52</v>
      </c>
      <c r="B436" t="s">
        <v>47</v>
      </c>
    </row>
    <row r="437" spans="1:2">
      <c r="A437" t="s">
        <v>52</v>
      </c>
      <c r="B437" t="s">
        <v>47</v>
      </c>
    </row>
    <row r="438" spans="1:2">
      <c r="A438" t="s">
        <v>52</v>
      </c>
      <c r="B438" t="s">
        <v>47</v>
      </c>
    </row>
    <row r="439" spans="1:2">
      <c r="A439" t="s">
        <v>52</v>
      </c>
      <c r="B439" t="s">
        <v>47</v>
      </c>
    </row>
    <row r="440" spans="1:2">
      <c r="A440" t="s">
        <v>52</v>
      </c>
      <c r="B440" t="s">
        <v>47</v>
      </c>
    </row>
    <row r="441" spans="1:2">
      <c r="A441" t="s">
        <v>52</v>
      </c>
      <c r="B441" t="s">
        <v>47</v>
      </c>
    </row>
    <row r="442" spans="1:2">
      <c r="A442" t="s">
        <v>52</v>
      </c>
      <c r="B442" t="s">
        <v>47</v>
      </c>
    </row>
    <row r="443" spans="1:2">
      <c r="A443" t="s">
        <v>52</v>
      </c>
      <c r="B443" t="s">
        <v>47</v>
      </c>
    </row>
    <row r="444" spans="1:2">
      <c r="A444" t="s">
        <v>52</v>
      </c>
      <c r="B444" t="s">
        <v>47</v>
      </c>
    </row>
    <row r="445" spans="1:2">
      <c r="A445" t="s">
        <v>52</v>
      </c>
      <c r="B445" t="s">
        <v>47</v>
      </c>
    </row>
    <row r="446" spans="1:2">
      <c r="A446" t="s">
        <v>52</v>
      </c>
      <c r="B446" t="s">
        <v>47</v>
      </c>
    </row>
    <row r="447" spans="1:2">
      <c r="A447" t="s">
        <v>52</v>
      </c>
      <c r="B447" t="s">
        <v>47</v>
      </c>
    </row>
    <row r="448" spans="1:2">
      <c r="A448" t="s">
        <v>52</v>
      </c>
      <c r="B448" t="s">
        <v>47</v>
      </c>
    </row>
    <row r="449" spans="1:2">
      <c r="A449" t="s">
        <v>52</v>
      </c>
      <c r="B449" t="s">
        <v>47</v>
      </c>
    </row>
    <row r="450" spans="1:2">
      <c r="A450" t="s">
        <v>52</v>
      </c>
      <c r="B450" t="s">
        <v>47</v>
      </c>
    </row>
    <row r="451" spans="1:2">
      <c r="A451" t="s">
        <v>52</v>
      </c>
      <c r="B451" t="s">
        <v>47</v>
      </c>
    </row>
    <row r="452" spans="1:2">
      <c r="A452" t="s">
        <v>52</v>
      </c>
      <c r="B452" t="s">
        <v>47</v>
      </c>
    </row>
    <row r="453" spans="1:2">
      <c r="A453" t="s">
        <v>52</v>
      </c>
      <c r="B453" t="s">
        <v>47</v>
      </c>
    </row>
    <row r="454" spans="1:2">
      <c r="A454" t="s">
        <v>52</v>
      </c>
      <c r="B454" t="s">
        <v>47</v>
      </c>
    </row>
    <row r="455" spans="1:2">
      <c r="A455" t="s">
        <v>52</v>
      </c>
      <c r="B455" t="s">
        <v>47</v>
      </c>
    </row>
    <row r="456" spans="1:2">
      <c r="A456" t="s">
        <v>52</v>
      </c>
      <c r="B456" t="s">
        <v>47</v>
      </c>
    </row>
    <row r="457" spans="1:2">
      <c r="A457" t="s">
        <v>52</v>
      </c>
      <c r="B457" t="s">
        <v>47</v>
      </c>
    </row>
    <row r="458" spans="1:2">
      <c r="A458" t="s">
        <v>52</v>
      </c>
      <c r="B458" t="s">
        <v>47</v>
      </c>
    </row>
    <row r="459" spans="1:2">
      <c r="A459" t="s">
        <v>52</v>
      </c>
      <c r="B459" t="s">
        <v>47</v>
      </c>
    </row>
    <row r="460" spans="1:2">
      <c r="A460" t="s">
        <v>52</v>
      </c>
      <c r="B460" t="s">
        <v>47</v>
      </c>
    </row>
    <row r="461" spans="1:2">
      <c r="A461" t="s">
        <v>52</v>
      </c>
      <c r="B461" t="s">
        <v>47</v>
      </c>
    </row>
    <row r="462" spans="1:2">
      <c r="A462" t="s">
        <v>52</v>
      </c>
      <c r="B462" t="s">
        <v>47</v>
      </c>
    </row>
    <row r="463" spans="1:2">
      <c r="A463" t="s">
        <v>52</v>
      </c>
      <c r="B463" t="s">
        <v>47</v>
      </c>
    </row>
    <row r="464" spans="1:2">
      <c r="A464" t="s">
        <v>52</v>
      </c>
      <c r="B464" t="s">
        <v>47</v>
      </c>
    </row>
    <row r="465" spans="1:2">
      <c r="A465" t="s">
        <v>52</v>
      </c>
      <c r="B465" t="s">
        <v>47</v>
      </c>
    </row>
    <row r="466" spans="1:2">
      <c r="A466" t="s">
        <v>52</v>
      </c>
      <c r="B466" t="s">
        <v>47</v>
      </c>
    </row>
    <row r="467" spans="1:2">
      <c r="A467" t="s">
        <v>52</v>
      </c>
      <c r="B467" t="s">
        <v>47</v>
      </c>
    </row>
    <row r="468" spans="1:2">
      <c r="A468" t="s">
        <v>52</v>
      </c>
      <c r="B468" t="s">
        <v>47</v>
      </c>
    </row>
    <row r="469" spans="1:2">
      <c r="A469" t="s">
        <v>52</v>
      </c>
      <c r="B469" t="s">
        <v>47</v>
      </c>
    </row>
    <row r="470" spans="1:2">
      <c r="A470" t="s">
        <v>52</v>
      </c>
      <c r="B470" t="s">
        <v>47</v>
      </c>
    </row>
    <row r="471" spans="1:2">
      <c r="A471" t="s">
        <v>52</v>
      </c>
      <c r="B471" t="s">
        <v>47</v>
      </c>
    </row>
    <row r="472" spans="1:2">
      <c r="A472" t="s">
        <v>52</v>
      </c>
      <c r="B472" t="s">
        <v>47</v>
      </c>
    </row>
    <row r="473" spans="1:2">
      <c r="A473" t="s">
        <v>52</v>
      </c>
      <c r="B473" t="s">
        <v>47</v>
      </c>
    </row>
    <row r="474" spans="1:2">
      <c r="A474" t="s">
        <v>52</v>
      </c>
      <c r="B474" s="13" t="s">
        <v>53</v>
      </c>
    </row>
    <row r="475" spans="1:2">
      <c r="A475" t="s">
        <v>52</v>
      </c>
      <c r="B475" s="13" t="s">
        <v>53</v>
      </c>
    </row>
    <row r="476" spans="1:2">
      <c r="A476" t="s">
        <v>52</v>
      </c>
      <c r="B476" s="13" t="s">
        <v>53</v>
      </c>
    </row>
    <row r="477" spans="1:2">
      <c r="A477" t="s">
        <v>52</v>
      </c>
      <c r="B477" s="13" t="s">
        <v>53</v>
      </c>
    </row>
    <row r="478" spans="1:2">
      <c r="A478" t="s">
        <v>52</v>
      </c>
      <c r="B478" s="13" t="s">
        <v>53</v>
      </c>
    </row>
    <row r="479" spans="1:2">
      <c r="A479" t="s">
        <v>52</v>
      </c>
      <c r="B479" s="13" t="s">
        <v>53</v>
      </c>
    </row>
    <row r="480" spans="1:2">
      <c r="A480" t="s">
        <v>52</v>
      </c>
      <c r="B480" s="13" t="s">
        <v>53</v>
      </c>
    </row>
    <row r="481" spans="1:2">
      <c r="A481" t="s">
        <v>52</v>
      </c>
      <c r="B481" s="13" t="s">
        <v>53</v>
      </c>
    </row>
    <row r="482" spans="1:2">
      <c r="A482" t="s">
        <v>52</v>
      </c>
      <c r="B482" s="13" t="s">
        <v>53</v>
      </c>
    </row>
    <row r="483" spans="1:2">
      <c r="A483" t="s">
        <v>52</v>
      </c>
      <c r="B483" s="13" t="s">
        <v>53</v>
      </c>
    </row>
    <row r="484" spans="1:2">
      <c r="A484" t="s">
        <v>52</v>
      </c>
      <c r="B484" s="13" t="s">
        <v>53</v>
      </c>
    </row>
    <row r="485" spans="1:2">
      <c r="A485" t="s">
        <v>52</v>
      </c>
      <c r="B485" s="13" t="s">
        <v>53</v>
      </c>
    </row>
    <row r="486" spans="1:2">
      <c r="A486" t="s">
        <v>52</v>
      </c>
      <c r="B486" s="13" t="s">
        <v>53</v>
      </c>
    </row>
    <row r="487" spans="1:2">
      <c r="A487" t="s">
        <v>52</v>
      </c>
      <c r="B487" s="13" t="s">
        <v>53</v>
      </c>
    </row>
    <row r="488" spans="1:2">
      <c r="A488" t="s">
        <v>52</v>
      </c>
      <c r="B488" s="13" t="s">
        <v>53</v>
      </c>
    </row>
    <row r="489" spans="1:2">
      <c r="A489" t="s">
        <v>52</v>
      </c>
      <c r="B489" s="13" t="s">
        <v>53</v>
      </c>
    </row>
    <row r="490" spans="1:2">
      <c r="A490" t="s">
        <v>52</v>
      </c>
      <c r="B490" s="13" t="s">
        <v>53</v>
      </c>
    </row>
    <row r="491" spans="1:2">
      <c r="A491" t="s">
        <v>52</v>
      </c>
      <c r="B491" s="13" t="s">
        <v>53</v>
      </c>
    </row>
    <row r="492" spans="1:2">
      <c r="A492" t="s">
        <v>52</v>
      </c>
      <c r="B492" s="13" t="s">
        <v>53</v>
      </c>
    </row>
    <row r="493" spans="1:2">
      <c r="A493" t="s">
        <v>52</v>
      </c>
      <c r="B493" s="13" t="s">
        <v>53</v>
      </c>
    </row>
    <row r="494" spans="1:2">
      <c r="A494" t="s">
        <v>52</v>
      </c>
      <c r="B494" s="13" t="s">
        <v>53</v>
      </c>
    </row>
    <row r="495" spans="1:2">
      <c r="A495" t="s">
        <v>52</v>
      </c>
      <c r="B495" s="13" t="s">
        <v>53</v>
      </c>
    </row>
    <row r="496" spans="1:2">
      <c r="A496" t="s">
        <v>52</v>
      </c>
      <c r="B496" s="13" t="s">
        <v>53</v>
      </c>
    </row>
    <row r="497" spans="1:2">
      <c r="A497" t="s">
        <v>52</v>
      </c>
      <c r="B497" s="13" t="s">
        <v>53</v>
      </c>
    </row>
    <row r="498" spans="1:2">
      <c r="A498" t="s">
        <v>52</v>
      </c>
      <c r="B498" s="13" t="s">
        <v>53</v>
      </c>
    </row>
    <row r="499" spans="1:2">
      <c r="A499" t="s">
        <v>52</v>
      </c>
      <c r="B499" s="13" t="s">
        <v>53</v>
      </c>
    </row>
    <row r="500" spans="1:2">
      <c r="A500" t="s">
        <v>52</v>
      </c>
      <c r="B500" s="13" t="s">
        <v>53</v>
      </c>
    </row>
    <row r="501" spans="1:2">
      <c r="A501" t="s">
        <v>52</v>
      </c>
      <c r="B501" s="13" t="s">
        <v>53</v>
      </c>
    </row>
    <row r="502" spans="1:2">
      <c r="A502" t="s">
        <v>52</v>
      </c>
      <c r="B502" s="13" t="s">
        <v>53</v>
      </c>
    </row>
    <row r="503" spans="1:2">
      <c r="A503" t="s">
        <v>52</v>
      </c>
      <c r="B503" s="13" t="s">
        <v>53</v>
      </c>
    </row>
    <row r="504" spans="1:2">
      <c r="A504" t="s">
        <v>52</v>
      </c>
      <c r="B504" s="13" t="s">
        <v>53</v>
      </c>
    </row>
    <row r="505" spans="1:2">
      <c r="A505" t="s">
        <v>52</v>
      </c>
      <c r="B505" s="13" t="s">
        <v>53</v>
      </c>
    </row>
    <row r="506" spans="1:2">
      <c r="A506" t="s">
        <v>52</v>
      </c>
      <c r="B506" s="13" t="s">
        <v>53</v>
      </c>
    </row>
    <row r="507" spans="1:2">
      <c r="A507" t="s">
        <v>52</v>
      </c>
      <c r="B507" s="13" t="s">
        <v>53</v>
      </c>
    </row>
    <row r="508" spans="1:2">
      <c r="A508" t="s">
        <v>52</v>
      </c>
      <c r="B508" t="s">
        <v>47</v>
      </c>
    </row>
    <row r="509" spans="1:2">
      <c r="A509" t="s">
        <v>52</v>
      </c>
      <c r="B509" t="s">
        <v>47</v>
      </c>
    </row>
    <row r="510" spans="1:2">
      <c r="A510" t="s">
        <v>52</v>
      </c>
      <c r="B510" t="s">
        <v>47</v>
      </c>
    </row>
    <row r="511" spans="1:2">
      <c r="A511" t="s">
        <v>52</v>
      </c>
      <c r="B511" t="s">
        <v>47</v>
      </c>
    </row>
    <row r="512" spans="1:2">
      <c r="A512" t="s">
        <v>52</v>
      </c>
      <c r="B512" t="s">
        <v>47</v>
      </c>
    </row>
    <row r="513" spans="1:2">
      <c r="A513" t="s">
        <v>52</v>
      </c>
      <c r="B513" t="s">
        <v>47</v>
      </c>
    </row>
    <row r="514" spans="1:2">
      <c r="A514" t="s">
        <v>52</v>
      </c>
      <c r="B514" t="s">
        <v>47</v>
      </c>
    </row>
    <row r="515" spans="1:2">
      <c r="A515" t="s">
        <v>52</v>
      </c>
      <c r="B515" t="s">
        <v>47</v>
      </c>
    </row>
    <row r="516" spans="1:2">
      <c r="A516" t="s">
        <v>52</v>
      </c>
      <c r="B516" t="s">
        <v>47</v>
      </c>
    </row>
    <row r="517" spans="1:2">
      <c r="A517" t="s">
        <v>52</v>
      </c>
      <c r="B517" t="s">
        <v>47</v>
      </c>
    </row>
    <row r="518" spans="1:2">
      <c r="A518" t="s">
        <v>52</v>
      </c>
      <c r="B518" t="s">
        <v>47</v>
      </c>
    </row>
    <row r="519" spans="1:2">
      <c r="A519" t="s">
        <v>52</v>
      </c>
      <c r="B519" t="s">
        <v>47</v>
      </c>
    </row>
    <row r="520" spans="1:2">
      <c r="A520" t="s">
        <v>52</v>
      </c>
      <c r="B520" t="s">
        <v>47</v>
      </c>
    </row>
    <row r="521" spans="1:2">
      <c r="A521" t="s">
        <v>52</v>
      </c>
      <c r="B521" t="s">
        <v>47</v>
      </c>
    </row>
    <row r="522" spans="1:2">
      <c r="A522" t="s">
        <v>52</v>
      </c>
      <c r="B522" t="s">
        <v>47</v>
      </c>
    </row>
    <row r="523" spans="1:2">
      <c r="A523" t="s">
        <v>52</v>
      </c>
      <c r="B523" t="s">
        <v>47</v>
      </c>
    </row>
    <row r="524" spans="1:2">
      <c r="A524" t="s">
        <v>52</v>
      </c>
      <c r="B524" t="s">
        <v>47</v>
      </c>
    </row>
    <row r="525" spans="1:2">
      <c r="A525" t="s">
        <v>52</v>
      </c>
      <c r="B525" t="s">
        <v>47</v>
      </c>
    </row>
    <row r="526" spans="1:2">
      <c r="A526" t="s">
        <v>52</v>
      </c>
      <c r="B526" t="s">
        <v>47</v>
      </c>
    </row>
    <row r="527" spans="1:2">
      <c r="A527" t="s">
        <v>52</v>
      </c>
      <c r="B527" t="s">
        <v>47</v>
      </c>
    </row>
    <row r="528" spans="1:2">
      <c r="A528" t="s">
        <v>52</v>
      </c>
      <c r="B528" t="s">
        <v>47</v>
      </c>
    </row>
    <row r="529" spans="1:2">
      <c r="A529" t="s">
        <v>52</v>
      </c>
      <c r="B529" t="s">
        <v>47</v>
      </c>
    </row>
    <row r="530" spans="1:2">
      <c r="A530" t="s">
        <v>52</v>
      </c>
      <c r="B530" t="s">
        <v>47</v>
      </c>
    </row>
    <row r="531" spans="1:2">
      <c r="A531" t="s">
        <v>52</v>
      </c>
      <c r="B531" t="s">
        <v>47</v>
      </c>
    </row>
    <row r="532" spans="1:2">
      <c r="A532" t="s">
        <v>52</v>
      </c>
      <c r="B532" t="s">
        <v>47</v>
      </c>
    </row>
    <row r="533" spans="1:2">
      <c r="A533" t="s">
        <v>52</v>
      </c>
      <c r="B533" t="s">
        <v>47</v>
      </c>
    </row>
    <row r="534" spans="1:2">
      <c r="A534" t="s">
        <v>52</v>
      </c>
      <c r="B534" t="s">
        <v>47</v>
      </c>
    </row>
    <row r="535" spans="1:2">
      <c r="A535" t="s">
        <v>52</v>
      </c>
      <c r="B535" t="s">
        <v>47</v>
      </c>
    </row>
    <row r="536" spans="1:2">
      <c r="A536" t="s">
        <v>52</v>
      </c>
      <c r="B536" t="s">
        <v>47</v>
      </c>
    </row>
    <row r="537" spans="1:2">
      <c r="A537" t="s">
        <v>52</v>
      </c>
      <c r="B537" t="s">
        <v>47</v>
      </c>
    </row>
    <row r="538" spans="1:2">
      <c r="A538" t="s">
        <v>52</v>
      </c>
      <c r="B538" t="s">
        <v>47</v>
      </c>
    </row>
    <row r="539" spans="1:2">
      <c r="A539" t="s">
        <v>52</v>
      </c>
      <c r="B539" t="s">
        <v>47</v>
      </c>
    </row>
    <row r="540" spans="1:2">
      <c r="A540" t="s">
        <v>52</v>
      </c>
      <c r="B540" t="s">
        <v>47</v>
      </c>
    </row>
    <row r="541" spans="1:2">
      <c r="A541" t="s">
        <v>52</v>
      </c>
      <c r="B541" t="s">
        <v>47</v>
      </c>
    </row>
    <row r="542" spans="1:2">
      <c r="A542" t="s">
        <v>52</v>
      </c>
      <c r="B542" t="s">
        <v>47</v>
      </c>
    </row>
    <row r="543" spans="1:2">
      <c r="A543" t="s">
        <v>52</v>
      </c>
      <c r="B543" t="s">
        <v>47</v>
      </c>
    </row>
    <row r="544" spans="1:2">
      <c r="A544" t="s">
        <v>52</v>
      </c>
      <c r="B544" t="s">
        <v>47</v>
      </c>
    </row>
    <row r="545" spans="1:2">
      <c r="A545" t="s">
        <v>52</v>
      </c>
      <c r="B545" t="s">
        <v>47</v>
      </c>
    </row>
    <row r="546" spans="1:2">
      <c r="A546" t="s">
        <v>52</v>
      </c>
      <c r="B546" t="s">
        <v>47</v>
      </c>
    </row>
    <row r="547" spans="1:2">
      <c r="A547" t="s">
        <v>52</v>
      </c>
      <c r="B547" t="s">
        <v>47</v>
      </c>
    </row>
    <row r="548" spans="1:2">
      <c r="A548" t="s">
        <v>52</v>
      </c>
      <c r="B548" t="s">
        <v>47</v>
      </c>
    </row>
    <row r="549" spans="1:2">
      <c r="A549" t="s">
        <v>52</v>
      </c>
      <c r="B549" t="s">
        <v>47</v>
      </c>
    </row>
    <row r="550" spans="1:2">
      <c r="A550" t="s">
        <v>52</v>
      </c>
      <c r="B550" t="s">
        <v>47</v>
      </c>
    </row>
    <row r="551" spans="1:2">
      <c r="A551" t="s">
        <v>52</v>
      </c>
      <c r="B551" t="s">
        <v>47</v>
      </c>
    </row>
    <row r="552" spans="1:2">
      <c r="A552" t="s">
        <v>52</v>
      </c>
      <c r="B552" t="s">
        <v>47</v>
      </c>
    </row>
    <row r="553" spans="1:2">
      <c r="A553" t="s">
        <v>52</v>
      </c>
      <c r="B553" t="s">
        <v>47</v>
      </c>
    </row>
    <row r="554" spans="1:2">
      <c r="A554" t="s">
        <v>52</v>
      </c>
      <c r="B554" t="s">
        <v>47</v>
      </c>
    </row>
    <row r="555" spans="1:2">
      <c r="A555" t="s">
        <v>52</v>
      </c>
      <c r="B555" t="s">
        <v>47</v>
      </c>
    </row>
    <row r="556" spans="1:2">
      <c r="A556" t="s">
        <v>52</v>
      </c>
      <c r="B556" t="s">
        <v>47</v>
      </c>
    </row>
    <row r="557" spans="1:2">
      <c r="A557" t="s">
        <v>52</v>
      </c>
      <c r="B557" t="s">
        <v>47</v>
      </c>
    </row>
    <row r="558" spans="1:2">
      <c r="A558" t="s">
        <v>52</v>
      </c>
      <c r="B558" t="s">
        <v>47</v>
      </c>
    </row>
    <row r="559" spans="1:2">
      <c r="A559" t="s">
        <v>52</v>
      </c>
      <c r="B559" t="s">
        <v>47</v>
      </c>
    </row>
    <row r="560" spans="1:2">
      <c r="A560" t="s">
        <v>52</v>
      </c>
      <c r="B560" t="s">
        <v>47</v>
      </c>
    </row>
    <row r="561" spans="1:2">
      <c r="A561" t="s">
        <v>52</v>
      </c>
      <c r="B561" t="s">
        <v>47</v>
      </c>
    </row>
    <row r="562" spans="1:2">
      <c r="A562" t="s">
        <v>52</v>
      </c>
      <c r="B562" t="s">
        <v>47</v>
      </c>
    </row>
    <row r="563" spans="1:2">
      <c r="A563" t="s">
        <v>52</v>
      </c>
      <c r="B563" t="s">
        <v>47</v>
      </c>
    </row>
    <row r="564" spans="1:2">
      <c r="A564" t="s">
        <v>52</v>
      </c>
      <c r="B564" t="s">
        <v>47</v>
      </c>
    </row>
    <row r="565" spans="1:2">
      <c r="A565" t="s">
        <v>52</v>
      </c>
      <c r="B565" t="s">
        <v>47</v>
      </c>
    </row>
    <row r="566" spans="1:2">
      <c r="A566" t="s">
        <v>52</v>
      </c>
      <c r="B566" t="s">
        <v>47</v>
      </c>
    </row>
    <row r="567" spans="1:2">
      <c r="A567" t="s">
        <v>52</v>
      </c>
      <c r="B567" t="s">
        <v>47</v>
      </c>
    </row>
    <row r="568" spans="1:2">
      <c r="A568" t="s">
        <v>52</v>
      </c>
      <c r="B568" t="s">
        <v>47</v>
      </c>
    </row>
    <row r="569" spans="1:2">
      <c r="A569" t="s">
        <v>52</v>
      </c>
      <c r="B569" t="s">
        <v>47</v>
      </c>
    </row>
    <row r="570" spans="1:2">
      <c r="A570" t="s">
        <v>52</v>
      </c>
      <c r="B570" t="s">
        <v>47</v>
      </c>
    </row>
    <row r="571" spans="1:2">
      <c r="A571" t="s">
        <v>52</v>
      </c>
      <c r="B571" t="s">
        <v>47</v>
      </c>
    </row>
    <row r="572" spans="1:2">
      <c r="A572" t="s">
        <v>52</v>
      </c>
      <c r="B572" t="s">
        <v>47</v>
      </c>
    </row>
    <row r="573" spans="1:2">
      <c r="A573" t="s">
        <v>52</v>
      </c>
      <c r="B573" t="s">
        <v>47</v>
      </c>
    </row>
    <row r="574" spans="1:2">
      <c r="A574" t="s">
        <v>52</v>
      </c>
      <c r="B574" t="s">
        <v>47</v>
      </c>
    </row>
    <row r="575" spans="1:2">
      <c r="A575" t="s">
        <v>52</v>
      </c>
      <c r="B575" t="s">
        <v>47</v>
      </c>
    </row>
    <row r="576" spans="1:2">
      <c r="A576" t="s">
        <v>52</v>
      </c>
      <c r="B576" t="s">
        <v>47</v>
      </c>
    </row>
    <row r="577" spans="1:2">
      <c r="A577" t="s">
        <v>52</v>
      </c>
      <c r="B577" t="s">
        <v>47</v>
      </c>
    </row>
    <row r="578" spans="1:2">
      <c r="A578" t="s">
        <v>52</v>
      </c>
      <c r="B578" t="s">
        <v>47</v>
      </c>
    </row>
    <row r="579" spans="1:2">
      <c r="A579" t="s">
        <v>52</v>
      </c>
      <c r="B579" t="s">
        <v>47</v>
      </c>
    </row>
    <row r="580" spans="1:2">
      <c r="A580" t="s">
        <v>52</v>
      </c>
      <c r="B580" t="s">
        <v>47</v>
      </c>
    </row>
    <row r="581" spans="1:2">
      <c r="A581" t="s">
        <v>52</v>
      </c>
      <c r="B581" t="s">
        <v>47</v>
      </c>
    </row>
    <row r="582" spans="1:2">
      <c r="A582" t="s">
        <v>52</v>
      </c>
      <c r="B582" t="s">
        <v>47</v>
      </c>
    </row>
    <row r="583" spans="1:2">
      <c r="A583" t="s">
        <v>52</v>
      </c>
      <c r="B583" t="s">
        <v>47</v>
      </c>
    </row>
    <row r="584" spans="1:2">
      <c r="A584" t="s">
        <v>52</v>
      </c>
      <c r="B584" t="s">
        <v>47</v>
      </c>
    </row>
    <row r="585" spans="1:2">
      <c r="A585" t="s">
        <v>52</v>
      </c>
      <c r="B585" t="s">
        <v>47</v>
      </c>
    </row>
    <row r="586" spans="1:2">
      <c r="A586" t="s">
        <v>52</v>
      </c>
      <c r="B586" t="s">
        <v>47</v>
      </c>
    </row>
    <row r="587" spans="1:2">
      <c r="A587" t="s">
        <v>52</v>
      </c>
      <c r="B587" t="s">
        <v>47</v>
      </c>
    </row>
    <row r="588" spans="1:2">
      <c r="A588" t="s">
        <v>52</v>
      </c>
      <c r="B588" t="s">
        <v>47</v>
      </c>
    </row>
    <row r="589" spans="1:2">
      <c r="A589" t="s">
        <v>52</v>
      </c>
      <c r="B589" t="s">
        <v>47</v>
      </c>
    </row>
    <row r="590" spans="1:2">
      <c r="A590" t="s">
        <v>52</v>
      </c>
      <c r="B590" t="s">
        <v>47</v>
      </c>
    </row>
    <row r="591" spans="1:2">
      <c r="A591" t="s">
        <v>52</v>
      </c>
      <c r="B591" t="s">
        <v>47</v>
      </c>
    </row>
    <row r="592" spans="1:2">
      <c r="A592" t="s">
        <v>52</v>
      </c>
      <c r="B592" t="s">
        <v>47</v>
      </c>
    </row>
    <row r="593" spans="1:2">
      <c r="A593" t="s">
        <v>52</v>
      </c>
      <c r="B593" t="s">
        <v>47</v>
      </c>
    </row>
    <row r="594" spans="1:2">
      <c r="A594" t="s">
        <v>52</v>
      </c>
      <c r="B594" t="s">
        <v>47</v>
      </c>
    </row>
    <row r="595" spans="1:2">
      <c r="A595" t="s">
        <v>52</v>
      </c>
      <c r="B595" t="s">
        <v>47</v>
      </c>
    </row>
    <row r="596" spans="1:2">
      <c r="A596" t="s">
        <v>52</v>
      </c>
      <c r="B596" t="s">
        <v>47</v>
      </c>
    </row>
    <row r="597" spans="1:2">
      <c r="A597" t="s">
        <v>52</v>
      </c>
      <c r="B597" t="s">
        <v>47</v>
      </c>
    </row>
    <row r="598" spans="1:2">
      <c r="A598" t="s">
        <v>52</v>
      </c>
      <c r="B598" t="s">
        <v>47</v>
      </c>
    </row>
    <row r="599" spans="1:2">
      <c r="A599" t="s">
        <v>52</v>
      </c>
      <c r="B599" t="s">
        <v>47</v>
      </c>
    </row>
    <row r="600" spans="1:2">
      <c r="A600" t="s">
        <v>52</v>
      </c>
      <c r="B600" t="s">
        <v>47</v>
      </c>
    </row>
    <row r="601" spans="1:2">
      <c r="A601" t="s">
        <v>52</v>
      </c>
      <c r="B601" t="s">
        <v>47</v>
      </c>
    </row>
    <row r="602" spans="1:2">
      <c r="A602" t="s">
        <v>52</v>
      </c>
      <c r="B602" t="s">
        <v>47</v>
      </c>
    </row>
    <row r="603" spans="1:2">
      <c r="A603" t="s">
        <v>52</v>
      </c>
      <c r="B603" t="s">
        <v>47</v>
      </c>
    </row>
    <row r="604" spans="1:2">
      <c r="A604" t="s">
        <v>52</v>
      </c>
      <c r="B604" t="s">
        <v>47</v>
      </c>
    </row>
    <row r="605" spans="1:2">
      <c r="A605" t="s">
        <v>52</v>
      </c>
      <c r="B605" t="s">
        <v>47</v>
      </c>
    </row>
    <row r="606" spans="1:2">
      <c r="A606" t="s">
        <v>52</v>
      </c>
      <c r="B606" t="s">
        <v>47</v>
      </c>
    </row>
    <row r="607" spans="1:2">
      <c r="A607" t="s">
        <v>52</v>
      </c>
      <c r="B607" t="s">
        <v>47</v>
      </c>
    </row>
    <row r="608" spans="1:2">
      <c r="A608" t="s">
        <v>52</v>
      </c>
      <c r="B608" t="s">
        <v>47</v>
      </c>
    </row>
    <row r="609" spans="1:2">
      <c r="A609" t="s">
        <v>52</v>
      </c>
      <c r="B609" t="s">
        <v>47</v>
      </c>
    </row>
    <row r="610" spans="1:2">
      <c r="A610" t="s">
        <v>52</v>
      </c>
      <c r="B610" t="s">
        <v>47</v>
      </c>
    </row>
    <row r="611" spans="1:2">
      <c r="A611" t="s">
        <v>52</v>
      </c>
      <c r="B611" t="s">
        <v>47</v>
      </c>
    </row>
    <row r="612" spans="1:2">
      <c r="A612" t="s">
        <v>52</v>
      </c>
      <c r="B612" t="s">
        <v>47</v>
      </c>
    </row>
    <row r="613" spans="1:2">
      <c r="A613" t="s">
        <v>52</v>
      </c>
      <c r="B613" t="s">
        <v>47</v>
      </c>
    </row>
    <row r="614" spans="1:2">
      <c r="A614" t="s">
        <v>52</v>
      </c>
      <c r="B614" t="s">
        <v>47</v>
      </c>
    </row>
    <row r="615" spans="1:2">
      <c r="A615" t="s">
        <v>52</v>
      </c>
      <c r="B615" t="s">
        <v>47</v>
      </c>
    </row>
    <row r="616" spans="1:2">
      <c r="A616" t="s">
        <v>52</v>
      </c>
      <c r="B616" t="s">
        <v>47</v>
      </c>
    </row>
    <row r="617" spans="1:2">
      <c r="A617" t="s">
        <v>52</v>
      </c>
      <c r="B617" t="s">
        <v>47</v>
      </c>
    </row>
    <row r="618" spans="1:2">
      <c r="A618" t="s">
        <v>52</v>
      </c>
      <c r="B618" t="s">
        <v>47</v>
      </c>
    </row>
    <row r="619" spans="1:2">
      <c r="A619" t="s">
        <v>52</v>
      </c>
      <c r="B619" t="s">
        <v>47</v>
      </c>
    </row>
    <row r="620" spans="1:2">
      <c r="A620" t="s">
        <v>52</v>
      </c>
      <c r="B620" t="s">
        <v>47</v>
      </c>
    </row>
    <row r="621" spans="1:2">
      <c r="A621" t="s">
        <v>52</v>
      </c>
      <c r="B621" t="s">
        <v>47</v>
      </c>
    </row>
    <row r="622" spans="1:2">
      <c r="A622" t="s">
        <v>52</v>
      </c>
      <c r="B622" t="s">
        <v>47</v>
      </c>
    </row>
    <row r="623" spans="1:2">
      <c r="A623" t="s">
        <v>52</v>
      </c>
      <c r="B623" t="s">
        <v>47</v>
      </c>
    </row>
    <row r="624" spans="1:2">
      <c r="A624" t="s">
        <v>52</v>
      </c>
      <c r="B624" t="s">
        <v>47</v>
      </c>
    </row>
    <row r="625" spans="1:2">
      <c r="A625" t="s">
        <v>52</v>
      </c>
      <c r="B625" t="s">
        <v>47</v>
      </c>
    </row>
    <row r="626" spans="1:2">
      <c r="A626" t="s">
        <v>52</v>
      </c>
      <c r="B626" t="s">
        <v>47</v>
      </c>
    </row>
    <row r="627" spans="1:2">
      <c r="A627" t="s">
        <v>52</v>
      </c>
      <c r="B627" t="s">
        <v>47</v>
      </c>
    </row>
    <row r="628" spans="1:2">
      <c r="A628" t="s">
        <v>52</v>
      </c>
      <c r="B628" t="s">
        <v>47</v>
      </c>
    </row>
    <row r="629" spans="1:2">
      <c r="A629" t="s">
        <v>52</v>
      </c>
      <c r="B629" t="s">
        <v>47</v>
      </c>
    </row>
    <row r="630" spans="1:2">
      <c r="A630" t="s">
        <v>52</v>
      </c>
      <c r="B630" t="s">
        <v>47</v>
      </c>
    </row>
    <row r="631" spans="1:2">
      <c r="A631" t="s">
        <v>52</v>
      </c>
      <c r="B631" t="s">
        <v>47</v>
      </c>
    </row>
    <row r="632" spans="1:2">
      <c r="A632" t="s">
        <v>52</v>
      </c>
      <c r="B632" t="s">
        <v>47</v>
      </c>
    </row>
    <row r="633" spans="1:2">
      <c r="A633" t="s">
        <v>52</v>
      </c>
      <c r="B633" t="s">
        <v>47</v>
      </c>
    </row>
    <row r="634" spans="1:2">
      <c r="A634" t="s">
        <v>52</v>
      </c>
      <c r="B634" t="s">
        <v>47</v>
      </c>
    </row>
    <row r="635" spans="1:2">
      <c r="A635" t="s">
        <v>52</v>
      </c>
      <c r="B635" t="s">
        <v>47</v>
      </c>
    </row>
    <row r="636" spans="1:2">
      <c r="A636" t="s">
        <v>52</v>
      </c>
      <c r="B636" t="s">
        <v>47</v>
      </c>
    </row>
    <row r="637" spans="1:2">
      <c r="A637" t="s">
        <v>52</v>
      </c>
      <c r="B637" t="s">
        <v>47</v>
      </c>
    </row>
    <row r="638" spans="1:2">
      <c r="A638" t="s">
        <v>52</v>
      </c>
      <c r="B638" t="s">
        <v>47</v>
      </c>
    </row>
    <row r="639" spans="1:2">
      <c r="A639" t="s">
        <v>52</v>
      </c>
      <c r="B639" t="s">
        <v>47</v>
      </c>
    </row>
    <row r="640" spans="1:2">
      <c r="A640" t="s">
        <v>52</v>
      </c>
      <c r="B640" t="s">
        <v>47</v>
      </c>
    </row>
    <row r="641" spans="1:2">
      <c r="A641" t="s">
        <v>52</v>
      </c>
      <c r="B641" t="s">
        <v>47</v>
      </c>
    </row>
    <row r="642" spans="1:2">
      <c r="A642" t="s">
        <v>52</v>
      </c>
      <c r="B642" t="s">
        <v>47</v>
      </c>
    </row>
    <row r="643" spans="1:2">
      <c r="A643" t="s">
        <v>52</v>
      </c>
      <c r="B643" t="s">
        <v>47</v>
      </c>
    </row>
    <row r="644" spans="1:2">
      <c r="A644" t="s">
        <v>52</v>
      </c>
      <c r="B644" t="s">
        <v>47</v>
      </c>
    </row>
    <row r="645" spans="1:2">
      <c r="A645" t="s">
        <v>52</v>
      </c>
      <c r="B645" t="s">
        <v>47</v>
      </c>
    </row>
    <row r="646" spans="1:2">
      <c r="A646" t="s">
        <v>52</v>
      </c>
      <c r="B646" t="s">
        <v>47</v>
      </c>
    </row>
    <row r="647" spans="1:2">
      <c r="A647" t="s">
        <v>52</v>
      </c>
      <c r="B647" t="s">
        <v>47</v>
      </c>
    </row>
    <row r="648" spans="1:2">
      <c r="A648" t="s">
        <v>52</v>
      </c>
      <c r="B648" t="s">
        <v>47</v>
      </c>
    </row>
    <row r="649" spans="1:2">
      <c r="A649" t="s">
        <v>52</v>
      </c>
      <c r="B649" t="s">
        <v>47</v>
      </c>
    </row>
    <row r="650" spans="1:2">
      <c r="A650" t="s">
        <v>52</v>
      </c>
      <c r="B650" t="s">
        <v>47</v>
      </c>
    </row>
    <row r="651" spans="1:2">
      <c r="A651" t="s">
        <v>52</v>
      </c>
      <c r="B651" t="s">
        <v>47</v>
      </c>
    </row>
    <row r="652" spans="1:2">
      <c r="A652" t="s">
        <v>52</v>
      </c>
      <c r="B652" t="s">
        <v>47</v>
      </c>
    </row>
    <row r="653" spans="1:2">
      <c r="A653" t="s">
        <v>52</v>
      </c>
      <c r="B653" t="s">
        <v>47</v>
      </c>
    </row>
    <row r="654" spans="1:2">
      <c r="A654" t="s">
        <v>52</v>
      </c>
      <c r="B654" t="s">
        <v>47</v>
      </c>
    </row>
    <row r="655" spans="1:2">
      <c r="A655" t="s">
        <v>52</v>
      </c>
      <c r="B655" t="s">
        <v>47</v>
      </c>
    </row>
    <row r="656" spans="1:2">
      <c r="A656" t="s">
        <v>52</v>
      </c>
      <c r="B656" t="s">
        <v>47</v>
      </c>
    </row>
    <row r="657" spans="1:2">
      <c r="A657" t="s">
        <v>52</v>
      </c>
      <c r="B657" t="s">
        <v>47</v>
      </c>
    </row>
    <row r="658" spans="1:2">
      <c r="A658" t="s">
        <v>52</v>
      </c>
      <c r="B658" t="s">
        <v>47</v>
      </c>
    </row>
    <row r="659" spans="1:2">
      <c r="A659" t="s">
        <v>52</v>
      </c>
      <c r="B659" t="s">
        <v>47</v>
      </c>
    </row>
    <row r="660" spans="1:2">
      <c r="A660" t="s">
        <v>52</v>
      </c>
      <c r="B660" t="s">
        <v>47</v>
      </c>
    </row>
    <row r="661" spans="1:2">
      <c r="A661" t="s">
        <v>52</v>
      </c>
      <c r="B661" t="s">
        <v>47</v>
      </c>
    </row>
    <row r="662" spans="1:2">
      <c r="A662" t="s">
        <v>52</v>
      </c>
      <c r="B662" t="s">
        <v>48</v>
      </c>
    </row>
    <row r="663" spans="1:2">
      <c r="A663" t="s">
        <v>52</v>
      </c>
      <c r="B663" t="s">
        <v>48</v>
      </c>
    </row>
    <row r="664" spans="1:2">
      <c r="A664" t="s">
        <v>52</v>
      </c>
      <c r="B664" t="s">
        <v>48</v>
      </c>
    </row>
    <row r="665" spans="1:2">
      <c r="A665" t="s">
        <v>52</v>
      </c>
      <c r="B665" t="s">
        <v>48</v>
      </c>
    </row>
    <row r="666" spans="1:2">
      <c r="A666" t="s">
        <v>52</v>
      </c>
      <c r="B666" t="s">
        <v>48</v>
      </c>
    </row>
    <row r="667" spans="1:2">
      <c r="A667" t="s">
        <v>52</v>
      </c>
      <c r="B667" t="s">
        <v>48</v>
      </c>
    </row>
    <row r="668" spans="1:2">
      <c r="A668" t="s">
        <v>52</v>
      </c>
      <c r="B668" t="s">
        <v>48</v>
      </c>
    </row>
    <row r="669" spans="1:2">
      <c r="A669" t="s">
        <v>52</v>
      </c>
      <c r="B669" t="s">
        <v>48</v>
      </c>
    </row>
    <row r="670" spans="1:2">
      <c r="A670" t="s">
        <v>52</v>
      </c>
      <c r="B670" t="s">
        <v>48</v>
      </c>
    </row>
    <row r="671" spans="1:2">
      <c r="A671" t="s">
        <v>52</v>
      </c>
      <c r="B671" t="s">
        <v>48</v>
      </c>
    </row>
    <row r="672" spans="1:2">
      <c r="A672" t="s">
        <v>52</v>
      </c>
      <c r="B672" t="s">
        <v>48</v>
      </c>
    </row>
    <row r="673" spans="1:2">
      <c r="A673" t="s">
        <v>52</v>
      </c>
      <c r="B673" t="s">
        <v>48</v>
      </c>
    </row>
    <row r="674" spans="1:2">
      <c r="A674" t="s">
        <v>52</v>
      </c>
      <c r="B674" t="s">
        <v>48</v>
      </c>
    </row>
    <row r="675" spans="1:2">
      <c r="A675" t="s">
        <v>52</v>
      </c>
      <c r="B675" t="s">
        <v>48</v>
      </c>
    </row>
    <row r="676" spans="1:2">
      <c r="A676" t="s">
        <v>52</v>
      </c>
      <c r="B676" t="s">
        <v>48</v>
      </c>
    </row>
    <row r="677" spans="1:2">
      <c r="A677" t="s">
        <v>52</v>
      </c>
      <c r="B677" t="s">
        <v>48</v>
      </c>
    </row>
    <row r="678" spans="1:2">
      <c r="A678" t="s">
        <v>52</v>
      </c>
      <c r="B678" t="s">
        <v>48</v>
      </c>
    </row>
    <row r="679" spans="1:2">
      <c r="A679" t="s">
        <v>52</v>
      </c>
      <c r="B679" t="s">
        <v>48</v>
      </c>
    </row>
    <row r="680" spans="1:2">
      <c r="A680" t="s">
        <v>52</v>
      </c>
      <c r="B680" t="s">
        <v>48</v>
      </c>
    </row>
    <row r="681" spans="1:2">
      <c r="A681" t="s">
        <v>52</v>
      </c>
      <c r="B681" t="s">
        <v>48</v>
      </c>
    </row>
    <row r="682" spans="1:2">
      <c r="A682" t="s">
        <v>52</v>
      </c>
      <c r="B682" t="s">
        <v>48</v>
      </c>
    </row>
    <row r="683" spans="1:2">
      <c r="A683" t="s">
        <v>52</v>
      </c>
      <c r="B683" t="s">
        <v>48</v>
      </c>
    </row>
    <row r="684" spans="1:2">
      <c r="A684" t="s">
        <v>52</v>
      </c>
      <c r="B684" t="s">
        <v>48</v>
      </c>
    </row>
    <row r="685" spans="1:2">
      <c r="A685" t="s">
        <v>52</v>
      </c>
      <c r="B685" t="s">
        <v>48</v>
      </c>
    </row>
    <row r="686" spans="1:2">
      <c r="A686" t="s">
        <v>52</v>
      </c>
      <c r="B686" t="s">
        <v>48</v>
      </c>
    </row>
    <row r="687" spans="1:2">
      <c r="A687" t="s">
        <v>52</v>
      </c>
      <c r="B687" t="s">
        <v>48</v>
      </c>
    </row>
    <row r="688" spans="1:2">
      <c r="A688" t="s">
        <v>52</v>
      </c>
      <c r="B688" t="s">
        <v>48</v>
      </c>
    </row>
    <row r="689" spans="1:2">
      <c r="A689" t="s">
        <v>52</v>
      </c>
      <c r="B689" t="s">
        <v>48</v>
      </c>
    </row>
    <row r="690" spans="1:2">
      <c r="A690" t="s">
        <v>52</v>
      </c>
      <c r="B690" t="s">
        <v>48</v>
      </c>
    </row>
    <row r="691" spans="1:2">
      <c r="A691" t="s">
        <v>52</v>
      </c>
      <c r="B691" t="s">
        <v>48</v>
      </c>
    </row>
    <row r="692" spans="1:2">
      <c r="A692" t="s">
        <v>52</v>
      </c>
      <c r="B692" t="s">
        <v>48</v>
      </c>
    </row>
    <row r="693" spans="1:2">
      <c r="A693" t="s">
        <v>52</v>
      </c>
      <c r="B693" t="s">
        <v>48</v>
      </c>
    </row>
    <row r="694" spans="1:2">
      <c r="A694" t="s">
        <v>52</v>
      </c>
      <c r="B694" t="s">
        <v>48</v>
      </c>
    </row>
    <row r="695" spans="1:2">
      <c r="A695" t="s">
        <v>52</v>
      </c>
      <c r="B695" t="s">
        <v>48</v>
      </c>
    </row>
    <row r="696" spans="1:2">
      <c r="A696" t="s">
        <v>52</v>
      </c>
      <c r="B696" t="s">
        <v>48</v>
      </c>
    </row>
    <row r="697" spans="1:2">
      <c r="A697" t="s">
        <v>52</v>
      </c>
      <c r="B697" t="s">
        <v>48</v>
      </c>
    </row>
    <row r="698" spans="1:2">
      <c r="A698" t="s">
        <v>52</v>
      </c>
      <c r="B698" t="s">
        <v>48</v>
      </c>
    </row>
    <row r="699" spans="1:2">
      <c r="A699" t="s">
        <v>52</v>
      </c>
      <c r="B699" t="s">
        <v>48</v>
      </c>
    </row>
    <row r="700" spans="1:2">
      <c r="A700" t="s">
        <v>52</v>
      </c>
      <c r="B700" t="s">
        <v>48</v>
      </c>
    </row>
    <row r="701" spans="1:2">
      <c r="A701" t="s">
        <v>52</v>
      </c>
      <c r="B701" t="s">
        <v>48</v>
      </c>
    </row>
    <row r="702" spans="1:2">
      <c r="A702" t="s">
        <v>52</v>
      </c>
      <c r="B702" t="s">
        <v>48</v>
      </c>
    </row>
    <row r="703" spans="1:2">
      <c r="A703" t="s">
        <v>52</v>
      </c>
      <c r="B703" t="s">
        <v>48</v>
      </c>
    </row>
    <row r="704" spans="1:2">
      <c r="A704" t="s">
        <v>52</v>
      </c>
      <c r="B704" t="s">
        <v>48</v>
      </c>
    </row>
    <row r="705" spans="1:2">
      <c r="A705" t="s">
        <v>52</v>
      </c>
      <c r="B705" t="s">
        <v>48</v>
      </c>
    </row>
    <row r="706" spans="1:2">
      <c r="A706" t="s">
        <v>52</v>
      </c>
      <c r="B706" t="s">
        <v>48</v>
      </c>
    </row>
    <row r="707" spans="1:2">
      <c r="A707" t="s">
        <v>52</v>
      </c>
      <c r="B707" t="s">
        <v>48</v>
      </c>
    </row>
    <row r="708" spans="1:2">
      <c r="A708" t="s">
        <v>52</v>
      </c>
      <c r="B708" t="s">
        <v>48</v>
      </c>
    </row>
    <row r="709" spans="1:2">
      <c r="A709" t="s">
        <v>52</v>
      </c>
      <c r="B709" t="s">
        <v>48</v>
      </c>
    </row>
    <row r="710" spans="1:2">
      <c r="A710" t="s">
        <v>52</v>
      </c>
      <c r="B710" t="s">
        <v>48</v>
      </c>
    </row>
    <row r="711" spans="1:2">
      <c r="A711" t="s">
        <v>52</v>
      </c>
      <c r="B711" t="s">
        <v>48</v>
      </c>
    </row>
    <row r="712" spans="1:2">
      <c r="A712" t="s">
        <v>52</v>
      </c>
      <c r="B712" t="s">
        <v>48</v>
      </c>
    </row>
    <row r="713" spans="1:2">
      <c r="A713" t="s">
        <v>52</v>
      </c>
      <c r="B713" t="s">
        <v>48</v>
      </c>
    </row>
    <row r="714" spans="1:2">
      <c r="A714" t="s">
        <v>52</v>
      </c>
      <c r="B714" t="s">
        <v>48</v>
      </c>
    </row>
    <row r="715" spans="1:2">
      <c r="A715" t="s">
        <v>52</v>
      </c>
      <c r="B715" t="s">
        <v>48</v>
      </c>
    </row>
    <row r="716" spans="1:2">
      <c r="A716" t="s">
        <v>52</v>
      </c>
      <c r="B716" t="s">
        <v>48</v>
      </c>
    </row>
    <row r="717" spans="1:2">
      <c r="A717" t="s">
        <v>52</v>
      </c>
      <c r="B717" t="s">
        <v>48</v>
      </c>
    </row>
    <row r="718" spans="1:2">
      <c r="A718" t="s">
        <v>52</v>
      </c>
      <c r="B718" t="s">
        <v>48</v>
      </c>
    </row>
    <row r="719" spans="1:2">
      <c r="A719" t="s">
        <v>52</v>
      </c>
      <c r="B719" t="s">
        <v>48</v>
      </c>
    </row>
    <row r="720" spans="1:2">
      <c r="A720" t="s">
        <v>52</v>
      </c>
      <c r="B720" t="s">
        <v>48</v>
      </c>
    </row>
    <row r="721" spans="1:2">
      <c r="A721" t="s">
        <v>52</v>
      </c>
      <c r="B721" t="s">
        <v>48</v>
      </c>
    </row>
    <row r="722" spans="1:2">
      <c r="A722" t="s">
        <v>52</v>
      </c>
      <c r="B722" t="s">
        <v>48</v>
      </c>
    </row>
    <row r="723" spans="1:2">
      <c r="A723" t="s">
        <v>52</v>
      </c>
      <c r="B723" t="s">
        <v>48</v>
      </c>
    </row>
    <row r="724" spans="1:2">
      <c r="A724" t="s">
        <v>52</v>
      </c>
      <c r="B724" t="s">
        <v>48</v>
      </c>
    </row>
    <row r="725" spans="1:2">
      <c r="A725" t="s">
        <v>52</v>
      </c>
      <c r="B725" t="s">
        <v>48</v>
      </c>
    </row>
    <row r="726" spans="1:2">
      <c r="A726" t="s">
        <v>52</v>
      </c>
      <c r="B726" t="s">
        <v>48</v>
      </c>
    </row>
    <row r="727" spans="1:2">
      <c r="A727" t="s">
        <v>52</v>
      </c>
      <c r="B727" t="s">
        <v>48</v>
      </c>
    </row>
    <row r="728" spans="1:2">
      <c r="A728" t="s">
        <v>52</v>
      </c>
      <c r="B728" t="s">
        <v>48</v>
      </c>
    </row>
    <row r="729" spans="1:2">
      <c r="A729" t="s">
        <v>52</v>
      </c>
      <c r="B729" t="s">
        <v>48</v>
      </c>
    </row>
    <row r="730" spans="1:2">
      <c r="A730" t="s">
        <v>52</v>
      </c>
      <c r="B730" t="s">
        <v>48</v>
      </c>
    </row>
    <row r="731" spans="1:2">
      <c r="A731" t="s">
        <v>52</v>
      </c>
      <c r="B731" t="s">
        <v>48</v>
      </c>
    </row>
    <row r="732" spans="1:2">
      <c r="A732" t="s">
        <v>52</v>
      </c>
      <c r="B732" t="s">
        <v>48</v>
      </c>
    </row>
    <row r="733" spans="1:2">
      <c r="A733" t="s">
        <v>52</v>
      </c>
      <c r="B733" t="s">
        <v>48</v>
      </c>
    </row>
    <row r="734" spans="1:2">
      <c r="A734" t="s">
        <v>52</v>
      </c>
      <c r="B734" t="s">
        <v>48</v>
      </c>
    </row>
    <row r="735" spans="1:2">
      <c r="A735" t="s">
        <v>52</v>
      </c>
      <c r="B735" t="s">
        <v>48</v>
      </c>
    </row>
    <row r="736" spans="1:2">
      <c r="A736" t="s">
        <v>52</v>
      </c>
      <c r="B736" t="s">
        <v>48</v>
      </c>
    </row>
    <row r="737" spans="1:2">
      <c r="A737" t="s">
        <v>52</v>
      </c>
      <c r="B737" t="s">
        <v>48</v>
      </c>
    </row>
    <row r="738" spans="1:2">
      <c r="A738" t="s">
        <v>52</v>
      </c>
      <c r="B738" t="s">
        <v>48</v>
      </c>
    </row>
    <row r="739" spans="1:2">
      <c r="A739" t="s">
        <v>52</v>
      </c>
      <c r="B739" t="s">
        <v>48</v>
      </c>
    </row>
    <row r="740" spans="1:2">
      <c r="A740" t="s">
        <v>52</v>
      </c>
      <c r="B740" t="s">
        <v>48</v>
      </c>
    </row>
    <row r="741" spans="1:2">
      <c r="A741" t="s">
        <v>52</v>
      </c>
      <c r="B741" t="s">
        <v>48</v>
      </c>
    </row>
    <row r="742" spans="1:2">
      <c r="A742" t="s">
        <v>52</v>
      </c>
      <c r="B742" t="s">
        <v>48</v>
      </c>
    </row>
    <row r="743" spans="1:2">
      <c r="A743" t="s">
        <v>52</v>
      </c>
      <c r="B743" t="s">
        <v>48</v>
      </c>
    </row>
    <row r="744" spans="1:2">
      <c r="A744" t="s">
        <v>52</v>
      </c>
      <c r="B744" t="s">
        <v>48</v>
      </c>
    </row>
    <row r="745" spans="1:2">
      <c r="A745" t="s">
        <v>52</v>
      </c>
      <c r="B745" t="s">
        <v>48</v>
      </c>
    </row>
    <row r="746" spans="1:2">
      <c r="A746" t="s">
        <v>52</v>
      </c>
      <c r="B746" t="s">
        <v>48</v>
      </c>
    </row>
    <row r="747" spans="1:2">
      <c r="A747" t="s">
        <v>52</v>
      </c>
      <c r="B747" t="s">
        <v>48</v>
      </c>
    </row>
    <row r="748" spans="1:2">
      <c r="A748" t="s">
        <v>52</v>
      </c>
      <c r="B748" t="s">
        <v>48</v>
      </c>
    </row>
    <row r="749" spans="1:2">
      <c r="A749" t="s">
        <v>52</v>
      </c>
      <c r="B749" t="s">
        <v>48</v>
      </c>
    </row>
    <row r="750" spans="1:2">
      <c r="A750" t="s">
        <v>52</v>
      </c>
      <c r="B750" t="s">
        <v>48</v>
      </c>
    </row>
    <row r="751" spans="1:2">
      <c r="A751" t="s">
        <v>52</v>
      </c>
      <c r="B751" t="s">
        <v>48</v>
      </c>
    </row>
    <row r="752" spans="1:2">
      <c r="A752" t="s">
        <v>52</v>
      </c>
      <c r="B752" t="s">
        <v>48</v>
      </c>
    </row>
    <row r="753" spans="1:2">
      <c r="A753" t="s">
        <v>52</v>
      </c>
      <c r="B753" t="s">
        <v>48</v>
      </c>
    </row>
    <row r="754" spans="1:2">
      <c r="A754" t="s">
        <v>52</v>
      </c>
      <c r="B754" t="s">
        <v>48</v>
      </c>
    </row>
    <row r="755" spans="1:2">
      <c r="A755" t="s">
        <v>52</v>
      </c>
      <c r="B755" t="s">
        <v>48</v>
      </c>
    </row>
    <row r="756" spans="1:2">
      <c r="A756" t="s">
        <v>52</v>
      </c>
      <c r="B756" t="s">
        <v>48</v>
      </c>
    </row>
    <row r="757" spans="1:2">
      <c r="A757" t="s">
        <v>52</v>
      </c>
      <c r="B757" t="s">
        <v>48</v>
      </c>
    </row>
    <row r="758" spans="1:2">
      <c r="A758" t="s">
        <v>52</v>
      </c>
      <c r="B758" t="s">
        <v>48</v>
      </c>
    </row>
    <row r="759" spans="1:2">
      <c r="A759" t="s">
        <v>52</v>
      </c>
      <c r="B759" t="s">
        <v>48</v>
      </c>
    </row>
    <row r="760" spans="1:2">
      <c r="A760" t="s">
        <v>52</v>
      </c>
      <c r="B760" t="s">
        <v>48</v>
      </c>
    </row>
    <row r="761" spans="1:2">
      <c r="A761" t="s">
        <v>52</v>
      </c>
      <c r="B761" t="s">
        <v>48</v>
      </c>
    </row>
    <row r="762" spans="1:2">
      <c r="A762" t="s">
        <v>52</v>
      </c>
      <c r="B762" t="s">
        <v>48</v>
      </c>
    </row>
    <row r="763" spans="1:2">
      <c r="A763" t="s">
        <v>52</v>
      </c>
      <c r="B763" t="s">
        <v>48</v>
      </c>
    </row>
    <row r="764" spans="1:2">
      <c r="A764" t="s">
        <v>52</v>
      </c>
      <c r="B764" t="s">
        <v>48</v>
      </c>
    </row>
    <row r="765" spans="1:2">
      <c r="A765" t="s">
        <v>52</v>
      </c>
      <c r="B765" t="s">
        <v>48</v>
      </c>
    </row>
    <row r="766" spans="1:2">
      <c r="A766" t="s">
        <v>52</v>
      </c>
      <c r="B766" t="s">
        <v>48</v>
      </c>
    </row>
    <row r="767" spans="1:2">
      <c r="A767" t="s">
        <v>52</v>
      </c>
      <c r="B767" t="s">
        <v>48</v>
      </c>
    </row>
    <row r="768" spans="1:2">
      <c r="A768" t="s">
        <v>52</v>
      </c>
      <c r="B768" t="s">
        <v>48</v>
      </c>
    </row>
    <row r="769" spans="1:2">
      <c r="A769" t="s">
        <v>52</v>
      </c>
      <c r="B769" t="s">
        <v>48</v>
      </c>
    </row>
    <row r="770" spans="1:2">
      <c r="A770" t="s">
        <v>52</v>
      </c>
      <c r="B770" t="s">
        <v>48</v>
      </c>
    </row>
    <row r="771" spans="1:2">
      <c r="A771" t="s">
        <v>52</v>
      </c>
      <c r="B771" t="s">
        <v>48</v>
      </c>
    </row>
    <row r="772" spans="1:2">
      <c r="A772" t="s">
        <v>52</v>
      </c>
      <c r="B772" t="s">
        <v>48</v>
      </c>
    </row>
    <row r="773" spans="1:2">
      <c r="A773" t="s">
        <v>52</v>
      </c>
      <c r="B773" t="s">
        <v>48</v>
      </c>
    </row>
    <row r="774" spans="1:2">
      <c r="A774" t="s">
        <v>52</v>
      </c>
      <c r="B774" t="s">
        <v>48</v>
      </c>
    </row>
    <row r="775" spans="1:2">
      <c r="A775" t="s">
        <v>52</v>
      </c>
      <c r="B775" t="s">
        <v>48</v>
      </c>
    </row>
    <row r="776" spans="1:2">
      <c r="A776" t="s">
        <v>52</v>
      </c>
      <c r="B776" t="s">
        <v>48</v>
      </c>
    </row>
    <row r="777" spans="1:2">
      <c r="A777" t="s">
        <v>52</v>
      </c>
      <c r="B777" t="s">
        <v>48</v>
      </c>
    </row>
    <row r="778" spans="1:2">
      <c r="A778" t="s">
        <v>52</v>
      </c>
      <c r="B778" t="s">
        <v>48</v>
      </c>
    </row>
    <row r="779" spans="1:2">
      <c r="A779" t="s">
        <v>51</v>
      </c>
      <c r="B779" t="s">
        <v>46</v>
      </c>
    </row>
    <row r="780" spans="1:2">
      <c r="A780" t="s">
        <v>51</v>
      </c>
      <c r="B780" t="s">
        <v>46</v>
      </c>
    </row>
    <row r="781" spans="1:2">
      <c r="A781" t="s">
        <v>51</v>
      </c>
      <c r="B781" t="s">
        <v>46</v>
      </c>
    </row>
    <row r="782" spans="1:2">
      <c r="A782" t="s">
        <v>51</v>
      </c>
      <c r="B782" t="s">
        <v>46</v>
      </c>
    </row>
    <row r="783" spans="1:2">
      <c r="A783" t="s">
        <v>51</v>
      </c>
      <c r="B783" t="s">
        <v>46</v>
      </c>
    </row>
    <row r="784" spans="1:2">
      <c r="A784" t="s">
        <v>51</v>
      </c>
      <c r="B784" t="s">
        <v>46</v>
      </c>
    </row>
    <row r="785" spans="1:2">
      <c r="A785" t="s">
        <v>51</v>
      </c>
      <c r="B785" t="s">
        <v>46</v>
      </c>
    </row>
    <row r="786" spans="1:2">
      <c r="A786" t="s">
        <v>51</v>
      </c>
      <c r="B786" t="s">
        <v>46</v>
      </c>
    </row>
    <row r="787" spans="1:2">
      <c r="A787" t="s">
        <v>51</v>
      </c>
      <c r="B787" t="s">
        <v>46</v>
      </c>
    </row>
    <row r="788" spans="1:2">
      <c r="A788" t="s">
        <v>51</v>
      </c>
      <c r="B788" t="s">
        <v>46</v>
      </c>
    </row>
    <row r="789" spans="1:2">
      <c r="A789" t="s">
        <v>51</v>
      </c>
      <c r="B789" t="s">
        <v>46</v>
      </c>
    </row>
    <row r="790" spans="1:2">
      <c r="A790" t="s">
        <v>51</v>
      </c>
      <c r="B790" t="s">
        <v>46</v>
      </c>
    </row>
    <row r="791" spans="1:2">
      <c r="A791" t="s">
        <v>51</v>
      </c>
      <c r="B791" t="s">
        <v>46</v>
      </c>
    </row>
    <row r="792" spans="1:2">
      <c r="A792" t="s">
        <v>51</v>
      </c>
      <c r="B792" t="s">
        <v>46</v>
      </c>
    </row>
    <row r="793" spans="1:2">
      <c r="A793" t="s">
        <v>51</v>
      </c>
      <c r="B793" t="s">
        <v>46</v>
      </c>
    </row>
    <row r="794" spans="1:2">
      <c r="A794" t="s">
        <v>51</v>
      </c>
      <c r="B794" t="s">
        <v>46</v>
      </c>
    </row>
    <row r="795" spans="1:2">
      <c r="A795" t="s">
        <v>51</v>
      </c>
      <c r="B795" t="s">
        <v>46</v>
      </c>
    </row>
    <row r="796" spans="1:2">
      <c r="A796" t="s">
        <v>51</v>
      </c>
      <c r="B796" t="s">
        <v>46</v>
      </c>
    </row>
    <row r="797" spans="1:2">
      <c r="A797" t="s">
        <v>51</v>
      </c>
      <c r="B797" t="s">
        <v>46</v>
      </c>
    </row>
    <row r="798" spans="1:2">
      <c r="A798" t="s">
        <v>51</v>
      </c>
      <c r="B798" t="s">
        <v>46</v>
      </c>
    </row>
    <row r="799" spans="1:2">
      <c r="A799" t="s">
        <v>51</v>
      </c>
      <c r="B799" t="s">
        <v>46</v>
      </c>
    </row>
    <row r="800" spans="1:2">
      <c r="A800" t="s">
        <v>51</v>
      </c>
      <c r="B800" t="s">
        <v>46</v>
      </c>
    </row>
    <row r="801" spans="1:2">
      <c r="A801" t="s">
        <v>51</v>
      </c>
      <c r="B801" t="s">
        <v>46</v>
      </c>
    </row>
    <row r="802" spans="1:2">
      <c r="A802" t="s">
        <v>51</v>
      </c>
      <c r="B802" t="s">
        <v>46</v>
      </c>
    </row>
    <row r="803" spans="1:2">
      <c r="A803" t="s">
        <v>51</v>
      </c>
      <c r="B803" t="s">
        <v>46</v>
      </c>
    </row>
    <row r="804" spans="1:2">
      <c r="A804" t="s">
        <v>51</v>
      </c>
      <c r="B804" t="s">
        <v>46</v>
      </c>
    </row>
    <row r="805" spans="1:2">
      <c r="A805" t="s">
        <v>51</v>
      </c>
      <c r="B805" t="s">
        <v>46</v>
      </c>
    </row>
    <row r="806" spans="1:2">
      <c r="A806" t="s">
        <v>51</v>
      </c>
      <c r="B806" t="s">
        <v>46</v>
      </c>
    </row>
    <row r="807" spans="1:2">
      <c r="A807" t="s">
        <v>51</v>
      </c>
      <c r="B807" t="s">
        <v>46</v>
      </c>
    </row>
    <row r="808" spans="1:2">
      <c r="A808" t="s">
        <v>51</v>
      </c>
      <c r="B808" t="s">
        <v>46</v>
      </c>
    </row>
    <row r="809" spans="1:2">
      <c r="A809" t="s">
        <v>51</v>
      </c>
      <c r="B809" t="s">
        <v>46</v>
      </c>
    </row>
    <row r="810" spans="1:2">
      <c r="A810" t="s">
        <v>51</v>
      </c>
      <c r="B810" t="s">
        <v>46</v>
      </c>
    </row>
    <row r="811" spans="1:2">
      <c r="A811" t="s">
        <v>51</v>
      </c>
      <c r="B811" t="s">
        <v>46</v>
      </c>
    </row>
    <row r="812" spans="1:2">
      <c r="A812" t="s">
        <v>51</v>
      </c>
      <c r="B812" t="s">
        <v>46</v>
      </c>
    </row>
    <row r="813" spans="1:2">
      <c r="A813" t="s">
        <v>51</v>
      </c>
      <c r="B813" t="s">
        <v>46</v>
      </c>
    </row>
    <row r="814" spans="1:2">
      <c r="A814" t="s">
        <v>51</v>
      </c>
      <c r="B814" t="s">
        <v>46</v>
      </c>
    </row>
    <row r="815" spans="1:2">
      <c r="A815" t="s">
        <v>51</v>
      </c>
      <c r="B815" t="s">
        <v>46</v>
      </c>
    </row>
    <row r="816" spans="1:2">
      <c r="A816" t="s">
        <v>51</v>
      </c>
      <c r="B816" t="s">
        <v>46</v>
      </c>
    </row>
    <row r="817" spans="1:2">
      <c r="A817" t="s">
        <v>51</v>
      </c>
      <c r="B817" t="s">
        <v>46</v>
      </c>
    </row>
    <row r="818" spans="1:2">
      <c r="A818" t="s">
        <v>51</v>
      </c>
      <c r="B818" t="s">
        <v>46</v>
      </c>
    </row>
    <row r="819" spans="1:2">
      <c r="A819" t="s">
        <v>51</v>
      </c>
      <c r="B819" t="s">
        <v>46</v>
      </c>
    </row>
    <row r="820" spans="1:2">
      <c r="A820" t="s">
        <v>51</v>
      </c>
      <c r="B820" t="s">
        <v>46</v>
      </c>
    </row>
    <row r="821" spans="1:2">
      <c r="A821" t="s">
        <v>51</v>
      </c>
      <c r="B821" t="s">
        <v>46</v>
      </c>
    </row>
    <row r="822" spans="1:2">
      <c r="A822" t="s">
        <v>51</v>
      </c>
      <c r="B822" t="s">
        <v>46</v>
      </c>
    </row>
    <row r="823" spans="1:2">
      <c r="A823" t="s">
        <v>51</v>
      </c>
      <c r="B823" t="s">
        <v>46</v>
      </c>
    </row>
    <row r="824" spans="1:2">
      <c r="A824" t="s">
        <v>51</v>
      </c>
      <c r="B824" t="s">
        <v>46</v>
      </c>
    </row>
    <row r="825" spans="1:2">
      <c r="A825" t="s">
        <v>51</v>
      </c>
      <c r="B825" t="s">
        <v>46</v>
      </c>
    </row>
    <row r="826" spans="1:2">
      <c r="A826" t="s">
        <v>51</v>
      </c>
      <c r="B826" t="s">
        <v>46</v>
      </c>
    </row>
    <row r="827" spans="1:2">
      <c r="A827" t="s">
        <v>51</v>
      </c>
      <c r="B827" t="s">
        <v>46</v>
      </c>
    </row>
    <row r="828" spans="1:2">
      <c r="A828" t="s">
        <v>51</v>
      </c>
      <c r="B828" t="s">
        <v>46</v>
      </c>
    </row>
    <row r="829" spans="1:2">
      <c r="A829" t="s">
        <v>51</v>
      </c>
      <c r="B829" t="s">
        <v>46</v>
      </c>
    </row>
    <row r="830" spans="1:2">
      <c r="A830" t="s">
        <v>51</v>
      </c>
      <c r="B830" t="s">
        <v>46</v>
      </c>
    </row>
    <row r="831" spans="1:2">
      <c r="A831" t="s">
        <v>51</v>
      </c>
      <c r="B831" t="s">
        <v>46</v>
      </c>
    </row>
    <row r="832" spans="1:2">
      <c r="A832" t="s">
        <v>51</v>
      </c>
      <c r="B832" t="s">
        <v>46</v>
      </c>
    </row>
    <row r="833" spans="1:2">
      <c r="A833" t="s">
        <v>51</v>
      </c>
      <c r="B833" t="s">
        <v>46</v>
      </c>
    </row>
    <row r="834" spans="1:2">
      <c r="A834" t="s">
        <v>51</v>
      </c>
      <c r="B834" t="s">
        <v>46</v>
      </c>
    </row>
    <row r="835" spans="1:2">
      <c r="A835" t="s">
        <v>51</v>
      </c>
      <c r="B835" t="s">
        <v>46</v>
      </c>
    </row>
    <row r="836" spans="1:2">
      <c r="A836" t="s">
        <v>51</v>
      </c>
      <c r="B836" t="s">
        <v>46</v>
      </c>
    </row>
    <row r="837" spans="1:2">
      <c r="A837" t="s">
        <v>51</v>
      </c>
      <c r="B837" t="s">
        <v>46</v>
      </c>
    </row>
    <row r="838" spans="1:2">
      <c r="A838" t="s">
        <v>51</v>
      </c>
      <c r="B838" t="s">
        <v>46</v>
      </c>
    </row>
    <row r="839" spans="1:2">
      <c r="A839" t="s">
        <v>51</v>
      </c>
      <c r="B839" t="s">
        <v>46</v>
      </c>
    </row>
    <row r="840" spans="1:2">
      <c r="A840" t="s">
        <v>51</v>
      </c>
      <c r="B840" t="s">
        <v>46</v>
      </c>
    </row>
    <row r="841" spans="1:2">
      <c r="A841" t="s">
        <v>51</v>
      </c>
      <c r="B841" t="s">
        <v>46</v>
      </c>
    </row>
    <row r="842" spans="1:2">
      <c r="A842" t="s">
        <v>51</v>
      </c>
      <c r="B842" t="s">
        <v>46</v>
      </c>
    </row>
    <row r="843" spans="1:2">
      <c r="A843" t="s">
        <v>51</v>
      </c>
      <c r="B843" t="s">
        <v>46</v>
      </c>
    </row>
    <row r="844" spans="1:2">
      <c r="A844" t="s">
        <v>51</v>
      </c>
      <c r="B844" t="s">
        <v>46</v>
      </c>
    </row>
    <row r="845" spans="1:2">
      <c r="A845" t="s">
        <v>51</v>
      </c>
      <c r="B845" t="s">
        <v>46</v>
      </c>
    </row>
    <row r="846" spans="1:2">
      <c r="A846" t="s">
        <v>51</v>
      </c>
      <c r="B846" t="s">
        <v>46</v>
      </c>
    </row>
    <row r="847" spans="1:2">
      <c r="A847" t="s">
        <v>51</v>
      </c>
      <c r="B847" t="s">
        <v>46</v>
      </c>
    </row>
    <row r="848" spans="1:2">
      <c r="A848" t="s">
        <v>51</v>
      </c>
      <c r="B848" t="s">
        <v>46</v>
      </c>
    </row>
    <row r="849" spans="1:2">
      <c r="A849" t="s">
        <v>51</v>
      </c>
      <c r="B849" t="s">
        <v>46</v>
      </c>
    </row>
    <row r="850" spans="1:2">
      <c r="A850" t="s">
        <v>51</v>
      </c>
      <c r="B850" t="s">
        <v>46</v>
      </c>
    </row>
    <row r="851" spans="1:2">
      <c r="A851" t="s">
        <v>51</v>
      </c>
      <c r="B851" t="s">
        <v>46</v>
      </c>
    </row>
    <row r="852" spans="1:2">
      <c r="A852" t="s">
        <v>51</v>
      </c>
      <c r="B852" t="s">
        <v>46</v>
      </c>
    </row>
    <row r="853" spans="1:2">
      <c r="A853" t="s">
        <v>51</v>
      </c>
      <c r="B853" t="s">
        <v>46</v>
      </c>
    </row>
    <row r="854" spans="1:2">
      <c r="A854" t="s">
        <v>51</v>
      </c>
      <c r="B854" t="s">
        <v>46</v>
      </c>
    </row>
    <row r="855" spans="1:2">
      <c r="A855" t="s">
        <v>51</v>
      </c>
      <c r="B855" t="s">
        <v>46</v>
      </c>
    </row>
    <row r="856" spans="1:2">
      <c r="A856" t="s">
        <v>51</v>
      </c>
      <c r="B856" t="s">
        <v>46</v>
      </c>
    </row>
    <row r="857" spans="1:2">
      <c r="A857" t="s">
        <v>51</v>
      </c>
      <c r="B857" t="s">
        <v>46</v>
      </c>
    </row>
    <row r="858" spans="1:2">
      <c r="A858" t="s">
        <v>51</v>
      </c>
      <c r="B858" t="s">
        <v>46</v>
      </c>
    </row>
    <row r="859" spans="1:2">
      <c r="A859" t="s">
        <v>51</v>
      </c>
      <c r="B859" t="s">
        <v>46</v>
      </c>
    </row>
    <row r="860" spans="1:2">
      <c r="A860" t="s">
        <v>51</v>
      </c>
      <c r="B860" t="s">
        <v>46</v>
      </c>
    </row>
    <row r="861" spans="1:2">
      <c r="A861" t="s">
        <v>51</v>
      </c>
      <c r="B861" t="s">
        <v>46</v>
      </c>
    </row>
    <row r="862" spans="1:2">
      <c r="A862" t="s">
        <v>51</v>
      </c>
      <c r="B862" t="s">
        <v>46</v>
      </c>
    </row>
    <row r="863" spans="1:2">
      <c r="A863" t="s">
        <v>51</v>
      </c>
      <c r="B863" t="s">
        <v>46</v>
      </c>
    </row>
    <row r="864" spans="1:2">
      <c r="A864" t="s">
        <v>51</v>
      </c>
      <c r="B864" t="s">
        <v>46</v>
      </c>
    </row>
    <row r="865" spans="1:2">
      <c r="A865" t="s">
        <v>51</v>
      </c>
      <c r="B865" t="s">
        <v>46</v>
      </c>
    </row>
    <row r="866" spans="1:2">
      <c r="A866" t="s">
        <v>51</v>
      </c>
      <c r="B866" t="s">
        <v>46</v>
      </c>
    </row>
    <row r="867" spans="1:2">
      <c r="A867" t="s">
        <v>51</v>
      </c>
      <c r="B867" t="s">
        <v>46</v>
      </c>
    </row>
    <row r="868" spans="1:2">
      <c r="A868" t="s">
        <v>51</v>
      </c>
      <c r="B868" t="s">
        <v>46</v>
      </c>
    </row>
    <row r="869" spans="1:2">
      <c r="A869" t="s">
        <v>51</v>
      </c>
      <c r="B869" t="s">
        <v>46</v>
      </c>
    </row>
    <row r="870" spans="1:2">
      <c r="A870" t="s">
        <v>51</v>
      </c>
      <c r="B870" t="s">
        <v>46</v>
      </c>
    </row>
    <row r="871" spans="1:2">
      <c r="A871" t="s">
        <v>51</v>
      </c>
      <c r="B871" t="s">
        <v>46</v>
      </c>
    </row>
    <row r="872" spans="1:2">
      <c r="A872" t="s">
        <v>51</v>
      </c>
      <c r="B872" t="s">
        <v>46</v>
      </c>
    </row>
    <row r="873" spans="1:2">
      <c r="A873" t="s">
        <v>51</v>
      </c>
      <c r="B873" t="s">
        <v>46</v>
      </c>
    </row>
    <row r="874" spans="1:2">
      <c r="A874" t="s">
        <v>51</v>
      </c>
      <c r="B874" t="s">
        <v>46</v>
      </c>
    </row>
    <row r="875" spans="1:2">
      <c r="A875" t="s">
        <v>51</v>
      </c>
      <c r="B875" t="s">
        <v>46</v>
      </c>
    </row>
    <row r="876" spans="1:2">
      <c r="A876" t="s">
        <v>51</v>
      </c>
      <c r="B876" t="s">
        <v>46</v>
      </c>
    </row>
    <row r="877" spans="1:2">
      <c r="A877" t="s">
        <v>51</v>
      </c>
      <c r="B877" t="s">
        <v>46</v>
      </c>
    </row>
    <row r="878" spans="1:2">
      <c r="A878" t="s">
        <v>51</v>
      </c>
      <c r="B878" t="s">
        <v>46</v>
      </c>
    </row>
    <row r="879" spans="1:2">
      <c r="A879" t="s">
        <v>51</v>
      </c>
      <c r="B879" t="s">
        <v>46</v>
      </c>
    </row>
    <row r="880" spans="1:2">
      <c r="A880" t="s">
        <v>51</v>
      </c>
      <c r="B880" t="s">
        <v>46</v>
      </c>
    </row>
    <row r="881" spans="1:2">
      <c r="A881" t="s">
        <v>51</v>
      </c>
      <c r="B881" t="s">
        <v>46</v>
      </c>
    </row>
    <row r="882" spans="1:2">
      <c r="A882" t="s">
        <v>51</v>
      </c>
      <c r="B882" t="s">
        <v>46</v>
      </c>
    </row>
    <row r="883" spans="1:2">
      <c r="A883" t="s">
        <v>51</v>
      </c>
      <c r="B883" t="s">
        <v>46</v>
      </c>
    </row>
    <row r="884" spans="1:2">
      <c r="A884" t="s">
        <v>51</v>
      </c>
      <c r="B884" t="s">
        <v>46</v>
      </c>
    </row>
    <row r="885" spans="1:2">
      <c r="A885" t="s">
        <v>51</v>
      </c>
      <c r="B885" t="s">
        <v>46</v>
      </c>
    </row>
    <row r="886" spans="1:2">
      <c r="A886" t="s">
        <v>51</v>
      </c>
      <c r="B886" t="s">
        <v>46</v>
      </c>
    </row>
    <row r="887" spans="1:2">
      <c r="A887" t="s">
        <v>51</v>
      </c>
      <c r="B887" t="s">
        <v>46</v>
      </c>
    </row>
    <row r="888" spans="1:2">
      <c r="A888" t="s">
        <v>51</v>
      </c>
      <c r="B888" t="s">
        <v>46</v>
      </c>
    </row>
    <row r="889" spans="1:2">
      <c r="A889" t="s">
        <v>51</v>
      </c>
      <c r="B889" t="s">
        <v>46</v>
      </c>
    </row>
    <row r="890" spans="1:2">
      <c r="A890" t="s">
        <v>51</v>
      </c>
      <c r="B890" t="s">
        <v>46</v>
      </c>
    </row>
    <row r="891" spans="1:2">
      <c r="A891" t="s">
        <v>51</v>
      </c>
      <c r="B891" t="s">
        <v>46</v>
      </c>
    </row>
    <row r="892" spans="1:2">
      <c r="A892" t="s">
        <v>51</v>
      </c>
      <c r="B892" t="s">
        <v>46</v>
      </c>
    </row>
    <row r="893" spans="1:2">
      <c r="A893" t="s">
        <v>51</v>
      </c>
      <c r="B893" t="s">
        <v>46</v>
      </c>
    </row>
    <row r="894" spans="1:2">
      <c r="A894" t="s">
        <v>51</v>
      </c>
      <c r="B894" t="s">
        <v>46</v>
      </c>
    </row>
    <row r="895" spans="1:2">
      <c r="A895" t="s">
        <v>51</v>
      </c>
      <c r="B895" t="s">
        <v>46</v>
      </c>
    </row>
    <row r="896" spans="1:2">
      <c r="A896" t="s">
        <v>51</v>
      </c>
      <c r="B896" t="s">
        <v>46</v>
      </c>
    </row>
    <row r="897" spans="1:2">
      <c r="A897" t="s">
        <v>51</v>
      </c>
      <c r="B897" t="s">
        <v>46</v>
      </c>
    </row>
    <row r="898" spans="1:2">
      <c r="A898" t="s">
        <v>51</v>
      </c>
      <c r="B898" t="s">
        <v>46</v>
      </c>
    </row>
    <row r="899" spans="1:2">
      <c r="A899" t="s">
        <v>51</v>
      </c>
      <c r="B899" t="s">
        <v>46</v>
      </c>
    </row>
    <row r="900" spans="1:2">
      <c r="A900" t="s">
        <v>51</v>
      </c>
      <c r="B900" t="s">
        <v>46</v>
      </c>
    </row>
    <row r="901" spans="1:2">
      <c r="A901" t="s">
        <v>51</v>
      </c>
      <c r="B901" t="s">
        <v>46</v>
      </c>
    </row>
    <row r="902" spans="1:2">
      <c r="A902" t="s">
        <v>51</v>
      </c>
      <c r="B902" t="s">
        <v>46</v>
      </c>
    </row>
    <row r="903" spans="1:2">
      <c r="A903" t="s">
        <v>51</v>
      </c>
      <c r="B903" t="s">
        <v>46</v>
      </c>
    </row>
    <row r="904" spans="1:2">
      <c r="A904" t="s">
        <v>51</v>
      </c>
      <c r="B904" t="s">
        <v>46</v>
      </c>
    </row>
    <row r="905" spans="1:2">
      <c r="A905" t="s">
        <v>51</v>
      </c>
      <c r="B905" t="s">
        <v>46</v>
      </c>
    </row>
    <row r="906" spans="1:2">
      <c r="A906" t="s">
        <v>51</v>
      </c>
      <c r="B906" t="s">
        <v>46</v>
      </c>
    </row>
    <row r="907" spans="1:2">
      <c r="A907" t="s">
        <v>51</v>
      </c>
      <c r="B907" t="s">
        <v>46</v>
      </c>
    </row>
    <row r="908" spans="1:2">
      <c r="A908" t="s">
        <v>51</v>
      </c>
      <c r="B908" t="s">
        <v>46</v>
      </c>
    </row>
    <row r="909" spans="1:2">
      <c r="A909" t="s">
        <v>51</v>
      </c>
      <c r="B909" t="s">
        <v>46</v>
      </c>
    </row>
    <row r="910" spans="1:2">
      <c r="A910" t="s">
        <v>51</v>
      </c>
      <c r="B910" t="s">
        <v>46</v>
      </c>
    </row>
    <row r="911" spans="1:2">
      <c r="A911" t="s">
        <v>51</v>
      </c>
      <c r="B911" t="s">
        <v>46</v>
      </c>
    </row>
    <row r="912" spans="1:2">
      <c r="A912" t="s">
        <v>51</v>
      </c>
      <c r="B912" t="s">
        <v>46</v>
      </c>
    </row>
    <row r="913" spans="1:2">
      <c r="A913" t="s">
        <v>51</v>
      </c>
      <c r="B913" t="s">
        <v>46</v>
      </c>
    </row>
    <row r="914" spans="1:2">
      <c r="A914" t="s">
        <v>51</v>
      </c>
      <c r="B914" t="s">
        <v>46</v>
      </c>
    </row>
    <row r="915" spans="1:2">
      <c r="A915" t="s">
        <v>51</v>
      </c>
      <c r="B915" t="s">
        <v>46</v>
      </c>
    </row>
    <row r="916" spans="1:2">
      <c r="A916" t="s">
        <v>51</v>
      </c>
      <c r="B916" t="s">
        <v>46</v>
      </c>
    </row>
    <row r="917" spans="1:2">
      <c r="A917" t="s">
        <v>51</v>
      </c>
      <c r="B917" t="s">
        <v>46</v>
      </c>
    </row>
    <row r="918" spans="1:2">
      <c r="A918" t="s">
        <v>51</v>
      </c>
      <c r="B918" t="s">
        <v>46</v>
      </c>
    </row>
    <row r="919" spans="1:2">
      <c r="A919" t="s">
        <v>51</v>
      </c>
      <c r="B919" t="s">
        <v>46</v>
      </c>
    </row>
    <row r="920" spans="1:2">
      <c r="A920" t="s">
        <v>51</v>
      </c>
      <c r="B920" t="s">
        <v>46</v>
      </c>
    </row>
    <row r="921" spans="1:2">
      <c r="A921" t="s">
        <v>51</v>
      </c>
      <c r="B921" t="s">
        <v>46</v>
      </c>
    </row>
    <row r="922" spans="1:2">
      <c r="A922" t="s">
        <v>51</v>
      </c>
      <c r="B922" t="s">
        <v>46</v>
      </c>
    </row>
    <row r="923" spans="1:2">
      <c r="A923" t="s">
        <v>51</v>
      </c>
      <c r="B923" t="s">
        <v>46</v>
      </c>
    </row>
    <row r="924" spans="1:2">
      <c r="A924" t="s">
        <v>51</v>
      </c>
      <c r="B924" t="s">
        <v>46</v>
      </c>
    </row>
    <row r="925" spans="1:2">
      <c r="A925" t="s">
        <v>51</v>
      </c>
      <c r="B925" t="s">
        <v>46</v>
      </c>
    </row>
    <row r="926" spans="1:2">
      <c r="A926" t="s">
        <v>51</v>
      </c>
      <c r="B926" t="s">
        <v>46</v>
      </c>
    </row>
    <row r="927" spans="1:2">
      <c r="A927" t="s">
        <v>51</v>
      </c>
      <c r="B927" t="s">
        <v>46</v>
      </c>
    </row>
    <row r="928" spans="1:2">
      <c r="A928" t="s">
        <v>51</v>
      </c>
      <c r="B928" t="s">
        <v>46</v>
      </c>
    </row>
    <row r="929" spans="1:2">
      <c r="A929" t="s">
        <v>51</v>
      </c>
      <c r="B929" t="s">
        <v>46</v>
      </c>
    </row>
    <row r="930" spans="1:2">
      <c r="A930" t="s">
        <v>51</v>
      </c>
      <c r="B930" t="s">
        <v>46</v>
      </c>
    </row>
    <row r="931" spans="1:2">
      <c r="A931" t="s">
        <v>51</v>
      </c>
      <c r="B931" t="s">
        <v>46</v>
      </c>
    </row>
    <row r="932" spans="1:2">
      <c r="A932" t="s">
        <v>51</v>
      </c>
      <c r="B932" t="s">
        <v>46</v>
      </c>
    </row>
    <row r="933" spans="1:2">
      <c r="A933" t="s">
        <v>51</v>
      </c>
      <c r="B933" t="s">
        <v>46</v>
      </c>
    </row>
    <row r="934" spans="1:2">
      <c r="A934" t="s">
        <v>51</v>
      </c>
      <c r="B934" t="s">
        <v>46</v>
      </c>
    </row>
    <row r="935" spans="1:2">
      <c r="A935" t="s">
        <v>51</v>
      </c>
      <c r="B935" t="s">
        <v>46</v>
      </c>
    </row>
    <row r="936" spans="1:2">
      <c r="A936" t="s">
        <v>51</v>
      </c>
      <c r="B936" t="s">
        <v>46</v>
      </c>
    </row>
    <row r="937" spans="1:2">
      <c r="A937" t="s">
        <v>51</v>
      </c>
      <c r="B937" t="s">
        <v>46</v>
      </c>
    </row>
    <row r="938" spans="1:2">
      <c r="A938" t="s">
        <v>51</v>
      </c>
      <c r="B938" t="s">
        <v>46</v>
      </c>
    </row>
    <row r="939" spans="1:2">
      <c r="A939" t="s">
        <v>51</v>
      </c>
      <c r="B939" t="s">
        <v>46</v>
      </c>
    </row>
    <row r="940" spans="1:2">
      <c r="A940" t="s">
        <v>51</v>
      </c>
      <c r="B940" t="s">
        <v>46</v>
      </c>
    </row>
    <row r="941" spans="1:2">
      <c r="A941" t="s">
        <v>51</v>
      </c>
      <c r="B941" t="s">
        <v>46</v>
      </c>
    </row>
    <row r="942" spans="1:2">
      <c r="A942" t="s">
        <v>51</v>
      </c>
      <c r="B942" t="s">
        <v>46</v>
      </c>
    </row>
    <row r="943" spans="1:2">
      <c r="A943" t="s">
        <v>51</v>
      </c>
      <c r="B943" t="s">
        <v>46</v>
      </c>
    </row>
    <row r="944" spans="1:2">
      <c r="A944" t="s">
        <v>51</v>
      </c>
      <c r="B944" t="s">
        <v>46</v>
      </c>
    </row>
    <row r="945" spans="1:2">
      <c r="A945" t="s">
        <v>51</v>
      </c>
      <c r="B945" t="s">
        <v>46</v>
      </c>
    </row>
    <row r="946" spans="1:2">
      <c r="A946" t="s">
        <v>51</v>
      </c>
      <c r="B946" t="s">
        <v>46</v>
      </c>
    </row>
    <row r="947" spans="1:2">
      <c r="A947" t="s">
        <v>51</v>
      </c>
      <c r="B947" t="s">
        <v>46</v>
      </c>
    </row>
    <row r="948" spans="1:2">
      <c r="A948" t="s">
        <v>51</v>
      </c>
      <c r="B948" t="s">
        <v>46</v>
      </c>
    </row>
    <row r="949" spans="1:2">
      <c r="A949" t="s">
        <v>51</v>
      </c>
      <c r="B949" t="s">
        <v>46</v>
      </c>
    </row>
    <row r="950" spans="1:2">
      <c r="A950" t="s">
        <v>51</v>
      </c>
      <c r="B950" t="s">
        <v>46</v>
      </c>
    </row>
    <row r="951" spans="1:2">
      <c r="A951" t="s">
        <v>51</v>
      </c>
      <c r="B951" t="s">
        <v>46</v>
      </c>
    </row>
    <row r="952" spans="1:2">
      <c r="A952" t="s">
        <v>51</v>
      </c>
      <c r="B952" t="s">
        <v>46</v>
      </c>
    </row>
    <row r="953" spans="1:2">
      <c r="A953" t="s">
        <v>51</v>
      </c>
      <c r="B953" t="s">
        <v>46</v>
      </c>
    </row>
    <row r="954" spans="1:2">
      <c r="A954" t="s">
        <v>51</v>
      </c>
      <c r="B954" t="s">
        <v>46</v>
      </c>
    </row>
    <row r="955" spans="1:2">
      <c r="A955" t="s">
        <v>51</v>
      </c>
      <c r="B955" t="s">
        <v>46</v>
      </c>
    </row>
    <row r="956" spans="1:2">
      <c r="A956" t="s">
        <v>51</v>
      </c>
      <c r="B956" t="s">
        <v>46</v>
      </c>
    </row>
    <row r="957" spans="1:2">
      <c r="A957" t="s">
        <v>51</v>
      </c>
      <c r="B957" t="s">
        <v>46</v>
      </c>
    </row>
    <row r="958" spans="1:2">
      <c r="A958" t="s">
        <v>51</v>
      </c>
      <c r="B958" t="s">
        <v>46</v>
      </c>
    </row>
    <row r="959" spans="1:2">
      <c r="A959" t="s">
        <v>51</v>
      </c>
      <c r="B959" t="s">
        <v>46</v>
      </c>
    </row>
    <row r="960" spans="1:2">
      <c r="A960" t="s">
        <v>51</v>
      </c>
      <c r="B960" t="s">
        <v>46</v>
      </c>
    </row>
    <row r="961" spans="1:2">
      <c r="A961" t="s">
        <v>51</v>
      </c>
      <c r="B961" t="s">
        <v>46</v>
      </c>
    </row>
    <row r="962" spans="1:2">
      <c r="A962" t="s">
        <v>51</v>
      </c>
      <c r="B962" t="s">
        <v>46</v>
      </c>
    </row>
    <row r="963" spans="1:2">
      <c r="A963" t="s">
        <v>51</v>
      </c>
      <c r="B963" t="s">
        <v>46</v>
      </c>
    </row>
    <row r="964" spans="1:2">
      <c r="A964" t="s">
        <v>51</v>
      </c>
      <c r="B964" t="s">
        <v>46</v>
      </c>
    </row>
    <row r="965" spans="1:2">
      <c r="A965" t="s">
        <v>51</v>
      </c>
      <c r="B965" t="s">
        <v>46</v>
      </c>
    </row>
    <row r="966" spans="1:2">
      <c r="A966" t="s">
        <v>51</v>
      </c>
      <c r="B966" t="s">
        <v>46</v>
      </c>
    </row>
    <row r="967" spans="1:2">
      <c r="A967" t="s">
        <v>51</v>
      </c>
      <c r="B967" t="s">
        <v>46</v>
      </c>
    </row>
    <row r="968" spans="1:2">
      <c r="A968" t="s">
        <v>51</v>
      </c>
      <c r="B968" t="s">
        <v>46</v>
      </c>
    </row>
    <row r="969" spans="1:2">
      <c r="A969" t="s">
        <v>51</v>
      </c>
      <c r="B969" t="s">
        <v>46</v>
      </c>
    </row>
    <row r="970" spans="1:2">
      <c r="A970" t="s">
        <v>51</v>
      </c>
      <c r="B970" t="s">
        <v>46</v>
      </c>
    </row>
    <row r="971" spans="1:2">
      <c r="A971" t="s">
        <v>51</v>
      </c>
      <c r="B971" t="s">
        <v>46</v>
      </c>
    </row>
    <row r="972" spans="1:2">
      <c r="A972" t="s">
        <v>51</v>
      </c>
      <c r="B972" t="s">
        <v>46</v>
      </c>
    </row>
    <row r="973" spans="1:2">
      <c r="A973" t="s">
        <v>51</v>
      </c>
      <c r="B973" t="s">
        <v>46</v>
      </c>
    </row>
    <row r="974" spans="1:2">
      <c r="A974" t="s">
        <v>51</v>
      </c>
      <c r="B974" t="s">
        <v>46</v>
      </c>
    </row>
    <row r="975" spans="1:2">
      <c r="A975" t="s">
        <v>51</v>
      </c>
      <c r="B975" t="s">
        <v>46</v>
      </c>
    </row>
    <row r="976" spans="1:2">
      <c r="A976" t="s">
        <v>51</v>
      </c>
      <c r="B976" t="s">
        <v>46</v>
      </c>
    </row>
    <row r="977" spans="1:2">
      <c r="A977" t="s">
        <v>51</v>
      </c>
      <c r="B977" t="s">
        <v>46</v>
      </c>
    </row>
    <row r="978" spans="1:2">
      <c r="A978" t="s">
        <v>51</v>
      </c>
      <c r="B978" t="s">
        <v>46</v>
      </c>
    </row>
    <row r="979" spans="1:2">
      <c r="A979" t="s">
        <v>51</v>
      </c>
      <c r="B979" t="s">
        <v>46</v>
      </c>
    </row>
    <row r="980" spans="1:2">
      <c r="A980" t="s">
        <v>51</v>
      </c>
      <c r="B980" t="s">
        <v>46</v>
      </c>
    </row>
    <row r="981" spans="1:2">
      <c r="A981" t="s">
        <v>51</v>
      </c>
      <c r="B981" t="s">
        <v>46</v>
      </c>
    </row>
    <row r="982" spans="1:2">
      <c r="A982" t="s">
        <v>51</v>
      </c>
      <c r="B982" t="s">
        <v>46</v>
      </c>
    </row>
    <row r="983" spans="1:2">
      <c r="A983" t="s">
        <v>51</v>
      </c>
      <c r="B983" t="s">
        <v>46</v>
      </c>
    </row>
    <row r="984" spans="1:2">
      <c r="A984" t="s">
        <v>51</v>
      </c>
      <c r="B984" t="s">
        <v>46</v>
      </c>
    </row>
    <row r="985" spans="1:2">
      <c r="A985" t="s">
        <v>51</v>
      </c>
      <c r="B985" t="s">
        <v>46</v>
      </c>
    </row>
    <row r="986" spans="1:2">
      <c r="A986" t="s">
        <v>51</v>
      </c>
      <c r="B986" t="s">
        <v>46</v>
      </c>
    </row>
    <row r="987" spans="1:2">
      <c r="A987" t="s">
        <v>51</v>
      </c>
      <c r="B987" t="s">
        <v>46</v>
      </c>
    </row>
    <row r="988" spans="1:2">
      <c r="A988" t="s">
        <v>51</v>
      </c>
      <c r="B988" t="s">
        <v>46</v>
      </c>
    </row>
    <row r="989" spans="1:2">
      <c r="A989" t="s">
        <v>51</v>
      </c>
      <c r="B989" t="s">
        <v>46</v>
      </c>
    </row>
    <row r="990" spans="1:2">
      <c r="A990" t="s">
        <v>51</v>
      </c>
      <c r="B990" t="s">
        <v>46</v>
      </c>
    </row>
    <row r="991" spans="1:2">
      <c r="A991" t="s">
        <v>51</v>
      </c>
      <c r="B991" t="s">
        <v>46</v>
      </c>
    </row>
    <row r="992" spans="1:2">
      <c r="A992" t="s">
        <v>51</v>
      </c>
      <c r="B992" t="s">
        <v>46</v>
      </c>
    </row>
    <row r="993" spans="1:2">
      <c r="A993" t="s">
        <v>51</v>
      </c>
      <c r="B993" t="s">
        <v>46</v>
      </c>
    </row>
    <row r="994" spans="1:2">
      <c r="A994" t="s">
        <v>51</v>
      </c>
      <c r="B994" t="s">
        <v>46</v>
      </c>
    </row>
    <row r="995" spans="1:2">
      <c r="A995" t="s">
        <v>51</v>
      </c>
      <c r="B995" t="s">
        <v>46</v>
      </c>
    </row>
    <row r="996" spans="1:2">
      <c r="A996" t="s">
        <v>51</v>
      </c>
      <c r="B996" t="s">
        <v>46</v>
      </c>
    </row>
    <row r="997" spans="1:2">
      <c r="A997" t="s">
        <v>51</v>
      </c>
      <c r="B997" t="s">
        <v>46</v>
      </c>
    </row>
    <row r="998" spans="1:2">
      <c r="A998" t="s">
        <v>51</v>
      </c>
      <c r="B998" t="s">
        <v>46</v>
      </c>
    </row>
    <row r="999" spans="1:2">
      <c r="A999" t="s">
        <v>51</v>
      </c>
      <c r="B999" t="s">
        <v>46</v>
      </c>
    </row>
    <row r="1000" spans="1:2">
      <c r="A1000" t="s">
        <v>51</v>
      </c>
      <c r="B1000" t="s">
        <v>46</v>
      </c>
    </row>
    <row r="1001" spans="1:2">
      <c r="A1001" t="s">
        <v>51</v>
      </c>
      <c r="B1001" t="s">
        <v>46</v>
      </c>
    </row>
    <row r="1002" spans="1:2">
      <c r="A1002" t="s">
        <v>51</v>
      </c>
      <c r="B1002" t="s">
        <v>46</v>
      </c>
    </row>
    <row r="1003" spans="1:2">
      <c r="A1003" t="s">
        <v>51</v>
      </c>
      <c r="B1003" t="s">
        <v>46</v>
      </c>
    </row>
    <row r="1004" spans="1:2">
      <c r="A1004" t="s">
        <v>51</v>
      </c>
      <c r="B1004" t="s">
        <v>46</v>
      </c>
    </row>
    <row r="1005" spans="1:2">
      <c r="A1005" t="s">
        <v>51</v>
      </c>
      <c r="B1005" t="s">
        <v>46</v>
      </c>
    </row>
    <row r="1006" spans="1:2">
      <c r="A1006" t="s">
        <v>51</v>
      </c>
      <c r="B1006" t="s">
        <v>46</v>
      </c>
    </row>
    <row r="1007" spans="1:2">
      <c r="A1007" t="s">
        <v>51</v>
      </c>
      <c r="B1007" t="s">
        <v>46</v>
      </c>
    </row>
    <row r="1008" spans="1:2">
      <c r="A1008" t="s">
        <v>51</v>
      </c>
      <c r="B1008" t="s">
        <v>46</v>
      </c>
    </row>
    <row r="1009" spans="1:2">
      <c r="A1009" t="s">
        <v>51</v>
      </c>
      <c r="B1009" t="s">
        <v>46</v>
      </c>
    </row>
    <row r="1010" spans="1:2">
      <c r="A1010" t="s">
        <v>51</v>
      </c>
      <c r="B1010" t="s">
        <v>46</v>
      </c>
    </row>
    <row r="1011" spans="1:2">
      <c r="A1011" t="s">
        <v>51</v>
      </c>
      <c r="B1011" t="s">
        <v>46</v>
      </c>
    </row>
    <row r="1012" spans="1:2">
      <c r="A1012" t="s">
        <v>51</v>
      </c>
      <c r="B1012" t="s">
        <v>46</v>
      </c>
    </row>
    <row r="1013" spans="1:2">
      <c r="A1013" t="s">
        <v>51</v>
      </c>
      <c r="B1013" t="s">
        <v>46</v>
      </c>
    </row>
    <row r="1014" spans="1:2">
      <c r="A1014" t="s">
        <v>51</v>
      </c>
      <c r="B1014" t="s">
        <v>46</v>
      </c>
    </row>
    <row r="1015" spans="1:2">
      <c r="A1015" t="s">
        <v>51</v>
      </c>
      <c r="B1015" t="s">
        <v>46</v>
      </c>
    </row>
    <row r="1016" spans="1:2">
      <c r="A1016" t="s">
        <v>51</v>
      </c>
      <c r="B1016" t="s">
        <v>46</v>
      </c>
    </row>
    <row r="1017" spans="1:2">
      <c r="A1017" t="s">
        <v>51</v>
      </c>
      <c r="B1017" t="s">
        <v>46</v>
      </c>
    </row>
    <row r="1018" spans="1:2">
      <c r="A1018" t="s">
        <v>51</v>
      </c>
      <c r="B1018" t="s">
        <v>46</v>
      </c>
    </row>
    <row r="1019" spans="1:2">
      <c r="A1019" t="s">
        <v>51</v>
      </c>
      <c r="B1019" t="s">
        <v>46</v>
      </c>
    </row>
    <row r="1020" spans="1:2">
      <c r="A1020" t="s">
        <v>51</v>
      </c>
      <c r="B1020" t="s">
        <v>47</v>
      </c>
    </row>
    <row r="1021" spans="1:2">
      <c r="A1021" t="s">
        <v>51</v>
      </c>
      <c r="B1021" t="s">
        <v>47</v>
      </c>
    </row>
    <row r="1022" spans="1:2">
      <c r="A1022" t="s">
        <v>51</v>
      </c>
      <c r="B1022" t="s">
        <v>47</v>
      </c>
    </row>
    <row r="1023" spans="1:2">
      <c r="A1023" t="s">
        <v>51</v>
      </c>
      <c r="B1023" t="s">
        <v>47</v>
      </c>
    </row>
    <row r="1024" spans="1:2">
      <c r="A1024" t="s">
        <v>51</v>
      </c>
      <c r="B1024" t="s">
        <v>47</v>
      </c>
    </row>
    <row r="1025" spans="1:2">
      <c r="A1025" t="s">
        <v>51</v>
      </c>
      <c r="B1025" t="s">
        <v>47</v>
      </c>
    </row>
    <row r="1026" spans="1:2">
      <c r="A1026" t="s">
        <v>51</v>
      </c>
      <c r="B1026" t="s">
        <v>47</v>
      </c>
    </row>
    <row r="1027" spans="1:2">
      <c r="A1027" t="s">
        <v>51</v>
      </c>
      <c r="B1027" t="s">
        <v>47</v>
      </c>
    </row>
    <row r="1028" spans="1:2">
      <c r="A1028" t="s">
        <v>51</v>
      </c>
      <c r="B1028" t="s">
        <v>47</v>
      </c>
    </row>
    <row r="1029" spans="1:2">
      <c r="A1029" t="s">
        <v>51</v>
      </c>
      <c r="B1029" t="s">
        <v>47</v>
      </c>
    </row>
    <row r="1030" spans="1:2">
      <c r="A1030" t="s">
        <v>51</v>
      </c>
      <c r="B1030" t="s">
        <v>47</v>
      </c>
    </row>
    <row r="1031" spans="1:2">
      <c r="A1031" t="s">
        <v>51</v>
      </c>
      <c r="B1031" t="s">
        <v>47</v>
      </c>
    </row>
    <row r="1032" spans="1:2">
      <c r="A1032" t="s">
        <v>51</v>
      </c>
      <c r="B1032" t="s">
        <v>47</v>
      </c>
    </row>
    <row r="1033" spans="1:2">
      <c r="A1033" t="s">
        <v>51</v>
      </c>
      <c r="B1033" t="s">
        <v>47</v>
      </c>
    </row>
    <row r="1034" spans="1:2">
      <c r="A1034" t="s">
        <v>51</v>
      </c>
      <c r="B1034" t="s">
        <v>47</v>
      </c>
    </row>
    <row r="1035" spans="1:2">
      <c r="A1035" t="s">
        <v>51</v>
      </c>
      <c r="B1035" t="s">
        <v>47</v>
      </c>
    </row>
    <row r="1036" spans="1:2">
      <c r="A1036" t="s">
        <v>51</v>
      </c>
      <c r="B1036" t="s">
        <v>47</v>
      </c>
    </row>
    <row r="1037" spans="1:2">
      <c r="A1037" t="s">
        <v>51</v>
      </c>
      <c r="B1037" t="s">
        <v>47</v>
      </c>
    </row>
    <row r="1038" spans="1:2">
      <c r="A1038" t="s">
        <v>51</v>
      </c>
      <c r="B1038" t="s">
        <v>47</v>
      </c>
    </row>
    <row r="1039" spans="1:2">
      <c r="A1039" t="s">
        <v>51</v>
      </c>
      <c r="B1039" t="s">
        <v>47</v>
      </c>
    </row>
    <row r="1040" spans="1:2">
      <c r="A1040" t="s">
        <v>51</v>
      </c>
      <c r="B1040" t="s">
        <v>47</v>
      </c>
    </row>
    <row r="1041" spans="1:2">
      <c r="A1041" t="s">
        <v>51</v>
      </c>
      <c r="B1041" t="s">
        <v>47</v>
      </c>
    </row>
    <row r="1042" spans="1:2">
      <c r="A1042" t="s">
        <v>51</v>
      </c>
      <c r="B1042" t="s">
        <v>47</v>
      </c>
    </row>
    <row r="1043" spans="1:2">
      <c r="A1043" t="s">
        <v>51</v>
      </c>
      <c r="B1043" t="s">
        <v>47</v>
      </c>
    </row>
    <row r="1044" spans="1:2">
      <c r="A1044" t="s">
        <v>51</v>
      </c>
      <c r="B1044" t="s">
        <v>47</v>
      </c>
    </row>
    <row r="1045" spans="1:2">
      <c r="A1045" t="s">
        <v>51</v>
      </c>
      <c r="B1045" t="s">
        <v>47</v>
      </c>
    </row>
    <row r="1046" spans="1:2">
      <c r="A1046" t="s">
        <v>51</v>
      </c>
      <c r="B1046" t="s">
        <v>47</v>
      </c>
    </row>
    <row r="1047" spans="1:2">
      <c r="A1047" t="s">
        <v>51</v>
      </c>
      <c r="B1047" t="s">
        <v>47</v>
      </c>
    </row>
    <row r="1048" spans="1:2">
      <c r="A1048" t="s">
        <v>51</v>
      </c>
      <c r="B1048" t="s">
        <v>47</v>
      </c>
    </row>
    <row r="1049" spans="1:2">
      <c r="A1049" t="s">
        <v>51</v>
      </c>
      <c r="B1049" t="s">
        <v>47</v>
      </c>
    </row>
    <row r="1050" spans="1:2">
      <c r="A1050" t="s">
        <v>51</v>
      </c>
      <c r="B1050" t="s">
        <v>47</v>
      </c>
    </row>
    <row r="1051" spans="1:2">
      <c r="A1051" t="s">
        <v>51</v>
      </c>
      <c r="B1051" t="s">
        <v>47</v>
      </c>
    </row>
    <row r="1052" spans="1:2">
      <c r="A1052" t="s">
        <v>51</v>
      </c>
      <c r="B1052" t="s">
        <v>47</v>
      </c>
    </row>
    <row r="1053" spans="1:2">
      <c r="A1053" t="s">
        <v>51</v>
      </c>
      <c r="B1053" t="s">
        <v>47</v>
      </c>
    </row>
    <row r="1054" spans="1:2">
      <c r="A1054" t="s">
        <v>51</v>
      </c>
      <c r="B1054" t="s">
        <v>47</v>
      </c>
    </row>
    <row r="1055" spans="1:2">
      <c r="A1055" t="s">
        <v>51</v>
      </c>
      <c r="B1055" t="s">
        <v>47</v>
      </c>
    </row>
    <row r="1056" spans="1:2">
      <c r="A1056" t="s">
        <v>51</v>
      </c>
      <c r="B1056" t="s">
        <v>47</v>
      </c>
    </row>
    <row r="1057" spans="1:2">
      <c r="A1057" t="s">
        <v>51</v>
      </c>
      <c r="B1057" t="s">
        <v>47</v>
      </c>
    </row>
    <row r="1058" spans="1:2">
      <c r="A1058" t="s">
        <v>51</v>
      </c>
      <c r="B1058" t="s">
        <v>47</v>
      </c>
    </row>
    <row r="1059" spans="1:2">
      <c r="A1059" t="s">
        <v>51</v>
      </c>
      <c r="B1059" t="s">
        <v>47</v>
      </c>
    </row>
    <row r="1060" spans="1:2">
      <c r="A1060" t="s">
        <v>51</v>
      </c>
      <c r="B1060" t="s">
        <v>47</v>
      </c>
    </row>
    <row r="1061" spans="1:2">
      <c r="A1061" t="s">
        <v>51</v>
      </c>
      <c r="B1061" t="s">
        <v>47</v>
      </c>
    </row>
    <row r="1062" spans="1:2">
      <c r="A1062" t="s">
        <v>51</v>
      </c>
      <c r="B1062" t="s">
        <v>47</v>
      </c>
    </row>
    <row r="1063" spans="1:2">
      <c r="A1063" t="s">
        <v>51</v>
      </c>
      <c r="B1063" t="s">
        <v>47</v>
      </c>
    </row>
    <row r="1064" spans="1:2">
      <c r="A1064" t="s">
        <v>51</v>
      </c>
      <c r="B1064" t="s">
        <v>47</v>
      </c>
    </row>
    <row r="1065" spans="1:2">
      <c r="A1065" t="s">
        <v>51</v>
      </c>
      <c r="B1065" t="s">
        <v>47</v>
      </c>
    </row>
    <row r="1066" spans="1:2">
      <c r="A1066" t="s">
        <v>51</v>
      </c>
      <c r="B1066" t="s">
        <v>47</v>
      </c>
    </row>
    <row r="1067" spans="1:2">
      <c r="A1067" t="s">
        <v>51</v>
      </c>
      <c r="B1067" t="s">
        <v>47</v>
      </c>
    </row>
    <row r="1068" spans="1:2">
      <c r="A1068" t="s">
        <v>51</v>
      </c>
      <c r="B1068" t="s">
        <v>47</v>
      </c>
    </row>
    <row r="1069" spans="1:2">
      <c r="A1069" t="s">
        <v>51</v>
      </c>
      <c r="B1069" t="s">
        <v>47</v>
      </c>
    </row>
    <row r="1070" spans="1:2">
      <c r="A1070" t="s">
        <v>51</v>
      </c>
      <c r="B1070" t="s">
        <v>47</v>
      </c>
    </row>
    <row r="1071" spans="1:2">
      <c r="A1071" t="s">
        <v>51</v>
      </c>
      <c r="B1071" t="s">
        <v>47</v>
      </c>
    </row>
    <row r="1072" spans="1:2">
      <c r="A1072" t="s">
        <v>51</v>
      </c>
      <c r="B1072" t="s">
        <v>47</v>
      </c>
    </row>
    <row r="1073" spans="1:2">
      <c r="A1073" t="s">
        <v>51</v>
      </c>
      <c r="B1073" t="s">
        <v>47</v>
      </c>
    </row>
    <row r="1074" spans="1:2">
      <c r="A1074" t="s">
        <v>51</v>
      </c>
      <c r="B1074" t="s">
        <v>47</v>
      </c>
    </row>
    <row r="1075" spans="1:2">
      <c r="A1075" t="s">
        <v>51</v>
      </c>
      <c r="B1075" t="s">
        <v>47</v>
      </c>
    </row>
    <row r="1076" spans="1:2">
      <c r="A1076" t="s">
        <v>51</v>
      </c>
      <c r="B1076" t="s">
        <v>47</v>
      </c>
    </row>
    <row r="1077" spans="1:2">
      <c r="A1077" t="s">
        <v>51</v>
      </c>
      <c r="B1077" t="s">
        <v>47</v>
      </c>
    </row>
    <row r="1078" spans="1:2">
      <c r="A1078" t="s">
        <v>51</v>
      </c>
      <c r="B1078" t="s">
        <v>47</v>
      </c>
    </row>
    <row r="1079" spans="1:2">
      <c r="A1079" t="s">
        <v>51</v>
      </c>
      <c r="B1079" t="s">
        <v>47</v>
      </c>
    </row>
    <row r="1080" spans="1:2">
      <c r="A1080" t="s">
        <v>51</v>
      </c>
      <c r="B1080" t="s">
        <v>47</v>
      </c>
    </row>
    <row r="1081" spans="1:2">
      <c r="A1081" t="s">
        <v>51</v>
      </c>
      <c r="B1081" t="s">
        <v>47</v>
      </c>
    </row>
    <row r="1082" spans="1:2">
      <c r="A1082" t="s">
        <v>51</v>
      </c>
      <c r="B1082" t="s">
        <v>47</v>
      </c>
    </row>
    <row r="1083" spans="1:2">
      <c r="A1083" t="s">
        <v>51</v>
      </c>
      <c r="B1083" t="s">
        <v>47</v>
      </c>
    </row>
    <row r="1084" spans="1:2">
      <c r="A1084" t="s">
        <v>51</v>
      </c>
      <c r="B1084" t="s">
        <v>47</v>
      </c>
    </row>
    <row r="1085" spans="1:2">
      <c r="A1085" t="s">
        <v>51</v>
      </c>
      <c r="B1085" t="s">
        <v>47</v>
      </c>
    </row>
    <row r="1086" spans="1:2">
      <c r="A1086" t="s">
        <v>51</v>
      </c>
      <c r="B1086" t="s">
        <v>47</v>
      </c>
    </row>
    <row r="1087" spans="1:2">
      <c r="A1087" t="s">
        <v>51</v>
      </c>
      <c r="B1087" t="s">
        <v>47</v>
      </c>
    </row>
    <row r="1088" spans="1:2">
      <c r="A1088" t="s">
        <v>51</v>
      </c>
      <c r="B1088" t="s">
        <v>47</v>
      </c>
    </row>
    <row r="1089" spans="1:2">
      <c r="A1089" t="s">
        <v>51</v>
      </c>
      <c r="B1089" t="s">
        <v>47</v>
      </c>
    </row>
    <row r="1090" spans="1:2">
      <c r="A1090" t="s">
        <v>51</v>
      </c>
      <c r="B1090" t="s">
        <v>47</v>
      </c>
    </row>
    <row r="1091" spans="1:2">
      <c r="A1091" t="s">
        <v>51</v>
      </c>
      <c r="B1091" t="s">
        <v>47</v>
      </c>
    </row>
    <row r="1092" spans="1:2">
      <c r="A1092" t="s">
        <v>51</v>
      </c>
      <c r="B1092" t="s">
        <v>47</v>
      </c>
    </row>
    <row r="1093" spans="1:2">
      <c r="A1093" t="s">
        <v>51</v>
      </c>
      <c r="B1093" t="s">
        <v>47</v>
      </c>
    </row>
    <row r="1094" spans="1:2">
      <c r="A1094" t="s">
        <v>51</v>
      </c>
      <c r="B1094" t="s">
        <v>47</v>
      </c>
    </row>
    <row r="1095" spans="1:2">
      <c r="A1095" t="s">
        <v>51</v>
      </c>
      <c r="B1095" t="s">
        <v>47</v>
      </c>
    </row>
    <row r="1096" spans="1:2">
      <c r="A1096" t="s">
        <v>51</v>
      </c>
      <c r="B1096" t="s">
        <v>47</v>
      </c>
    </row>
    <row r="1097" spans="1:2">
      <c r="A1097" t="s">
        <v>51</v>
      </c>
      <c r="B1097" t="s">
        <v>47</v>
      </c>
    </row>
    <row r="1098" spans="1:2">
      <c r="A1098" t="s">
        <v>51</v>
      </c>
      <c r="B1098" t="s">
        <v>47</v>
      </c>
    </row>
    <row r="1099" spans="1:2">
      <c r="A1099" t="s">
        <v>51</v>
      </c>
      <c r="B1099" t="s">
        <v>47</v>
      </c>
    </row>
    <row r="1100" spans="1:2">
      <c r="A1100" t="s">
        <v>51</v>
      </c>
      <c r="B1100" t="s">
        <v>47</v>
      </c>
    </row>
    <row r="1101" spans="1:2">
      <c r="A1101" t="s">
        <v>51</v>
      </c>
      <c r="B1101" t="s">
        <v>47</v>
      </c>
    </row>
    <row r="1102" spans="1:2">
      <c r="A1102" t="s">
        <v>51</v>
      </c>
      <c r="B1102" t="s">
        <v>47</v>
      </c>
    </row>
    <row r="1103" spans="1:2">
      <c r="A1103" t="s">
        <v>51</v>
      </c>
      <c r="B1103" t="s">
        <v>47</v>
      </c>
    </row>
    <row r="1104" spans="1:2">
      <c r="A1104" t="s">
        <v>51</v>
      </c>
      <c r="B1104" t="s">
        <v>47</v>
      </c>
    </row>
    <row r="1105" spans="1:2">
      <c r="A1105" t="s">
        <v>51</v>
      </c>
      <c r="B1105" t="s">
        <v>47</v>
      </c>
    </row>
    <row r="1106" spans="1:2">
      <c r="A1106" t="s">
        <v>51</v>
      </c>
      <c r="B1106" t="s">
        <v>47</v>
      </c>
    </row>
    <row r="1107" spans="1:2">
      <c r="A1107" t="s">
        <v>51</v>
      </c>
      <c r="B1107" t="s">
        <v>47</v>
      </c>
    </row>
    <row r="1108" spans="1:2">
      <c r="A1108" t="s">
        <v>51</v>
      </c>
      <c r="B1108" t="s">
        <v>47</v>
      </c>
    </row>
    <row r="1109" spans="1:2">
      <c r="A1109" t="s">
        <v>51</v>
      </c>
      <c r="B1109" t="s">
        <v>47</v>
      </c>
    </row>
    <row r="1110" spans="1:2">
      <c r="A1110" t="s">
        <v>51</v>
      </c>
      <c r="B1110" t="s">
        <v>47</v>
      </c>
    </row>
    <row r="1111" spans="1:2">
      <c r="A1111" t="s">
        <v>51</v>
      </c>
      <c r="B1111" t="s">
        <v>47</v>
      </c>
    </row>
    <row r="1112" spans="1:2">
      <c r="A1112" t="s">
        <v>51</v>
      </c>
      <c r="B1112" t="s">
        <v>47</v>
      </c>
    </row>
    <row r="1113" spans="1:2">
      <c r="A1113" t="s">
        <v>51</v>
      </c>
      <c r="B1113" t="s">
        <v>47</v>
      </c>
    </row>
    <row r="1114" spans="1:2">
      <c r="A1114" t="s">
        <v>51</v>
      </c>
      <c r="B1114" t="s">
        <v>47</v>
      </c>
    </row>
    <row r="1115" spans="1:2">
      <c r="A1115" t="s">
        <v>51</v>
      </c>
      <c r="B1115" t="s">
        <v>47</v>
      </c>
    </row>
    <row r="1116" spans="1:2">
      <c r="A1116" t="s">
        <v>51</v>
      </c>
      <c r="B1116" t="s">
        <v>47</v>
      </c>
    </row>
    <row r="1117" spans="1:2">
      <c r="A1117" t="s">
        <v>51</v>
      </c>
      <c r="B1117" t="s">
        <v>47</v>
      </c>
    </row>
    <row r="1118" spans="1:2">
      <c r="A1118" t="s">
        <v>51</v>
      </c>
      <c r="B1118" t="s">
        <v>47</v>
      </c>
    </row>
    <row r="1119" spans="1:2">
      <c r="A1119" t="s">
        <v>51</v>
      </c>
      <c r="B1119" t="s">
        <v>47</v>
      </c>
    </row>
    <row r="1120" spans="1:2">
      <c r="A1120" t="s">
        <v>51</v>
      </c>
      <c r="B1120" t="s">
        <v>47</v>
      </c>
    </row>
    <row r="1121" spans="1:2">
      <c r="A1121" t="s">
        <v>51</v>
      </c>
      <c r="B1121" t="s">
        <v>47</v>
      </c>
    </row>
    <row r="1122" spans="1:2">
      <c r="A1122" t="s">
        <v>51</v>
      </c>
      <c r="B1122" t="s">
        <v>47</v>
      </c>
    </row>
    <row r="1123" spans="1:2">
      <c r="A1123" t="s">
        <v>51</v>
      </c>
      <c r="B1123" t="s">
        <v>47</v>
      </c>
    </row>
    <row r="1124" spans="1:2">
      <c r="A1124" t="s">
        <v>51</v>
      </c>
      <c r="B1124" t="s">
        <v>47</v>
      </c>
    </row>
    <row r="1125" spans="1:2">
      <c r="A1125" t="s">
        <v>51</v>
      </c>
      <c r="B1125" t="s">
        <v>47</v>
      </c>
    </row>
    <row r="1126" spans="1:2">
      <c r="A1126" t="s">
        <v>51</v>
      </c>
      <c r="B1126" t="s">
        <v>47</v>
      </c>
    </row>
    <row r="1127" spans="1:2">
      <c r="A1127" t="s">
        <v>51</v>
      </c>
      <c r="B1127" t="s">
        <v>47</v>
      </c>
    </row>
    <row r="1128" spans="1:2">
      <c r="A1128" t="s">
        <v>51</v>
      </c>
      <c r="B1128" t="s">
        <v>47</v>
      </c>
    </row>
    <row r="1129" spans="1:2">
      <c r="A1129" t="s">
        <v>51</v>
      </c>
      <c r="B1129" t="s">
        <v>47</v>
      </c>
    </row>
    <row r="1130" spans="1:2">
      <c r="A1130" t="s">
        <v>51</v>
      </c>
      <c r="B1130" t="s">
        <v>47</v>
      </c>
    </row>
    <row r="1131" spans="1:2">
      <c r="A1131" t="s">
        <v>51</v>
      </c>
      <c r="B1131" t="s">
        <v>47</v>
      </c>
    </row>
    <row r="1132" spans="1:2">
      <c r="A1132" t="s">
        <v>51</v>
      </c>
      <c r="B1132" t="s">
        <v>47</v>
      </c>
    </row>
    <row r="1133" spans="1:2">
      <c r="A1133" t="s">
        <v>51</v>
      </c>
      <c r="B1133" t="s">
        <v>47</v>
      </c>
    </row>
    <row r="1134" spans="1:2">
      <c r="A1134" t="s">
        <v>51</v>
      </c>
      <c r="B1134" t="s">
        <v>47</v>
      </c>
    </row>
    <row r="1135" spans="1:2">
      <c r="A1135" t="s">
        <v>51</v>
      </c>
      <c r="B1135" t="s">
        <v>47</v>
      </c>
    </row>
    <row r="1136" spans="1:2">
      <c r="A1136" t="s">
        <v>51</v>
      </c>
      <c r="B1136" t="s">
        <v>47</v>
      </c>
    </row>
    <row r="1137" spans="1:2">
      <c r="A1137" t="s">
        <v>51</v>
      </c>
      <c r="B1137" t="s">
        <v>47</v>
      </c>
    </row>
    <row r="1138" spans="1:2">
      <c r="A1138" t="s">
        <v>51</v>
      </c>
      <c r="B1138" t="s">
        <v>47</v>
      </c>
    </row>
    <row r="1139" spans="1:2">
      <c r="A1139" t="s">
        <v>51</v>
      </c>
      <c r="B1139" t="s">
        <v>47</v>
      </c>
    </row>
    <row r="1140" spans="1:2">
      <c r="A1140" t="s">
        <v>51</v>
      </c>
      <c r="B1140" t="s">
        <v>47</v>
      </c>
    </row>
    <row r="1141" spans="1:2">
      <c r="A1141" t="s">
        <v>51</v>
      </c>
      <c r="B1141" t="s">
        <v>47</v>
      </c>
    </row>
    <row r="1142" spans="1:2">
      <c r="A1142" t="s">
        <v>51</v>
      </c>
      <c r="B1142" t="s">
        <v>47</v>
      </c>
    </row>
    <row r="1143" spans="1:2">
      <c r="A1143" t="s">
        <v>51</v>
      </c>
      <c r="B1143" t="s">
        <v>47</v>
      </c>
    </row>
    <row r="1144" spans="1:2">
      <c r="A1144" t="s">
        <v>51</v>
      </c>
      <c r="B1144" t="s">
        <v>47</v>
      </c>
    </row>
    <row r="1145" spans="1:2">
      <c r="A1145" t="s">
        <v>51</v>
      </c>
      <c r="B1145" t="s">
        <v>47</v>
      </c>
    </row>
    <row r="1146" spans="1:2">
      <c r="A1146" t="s">
        <v>51</v>
      </c>
      <c r="B1146" t="s">
        <v>47</v>
      </c>
    </row>
    <row r="1147" spans="1:2">
      <c r="A1147" t="s">
        <v>51</v>
      </c>
      <c r="B1147" t="s">
        <v>47</v>
      </c>
    </row>
    <row r="1148" spans="1:2">
      <c r="A1148" t="s">
        <v>51</v>
      </c>
      <c r="B1148" t="s">
        <v>47</v>
      </c>
    </row>
    <row r="1149" spans="1:2">
      <c r="A1149" t="s">
        <v>51</v>
      </c>
      <c r="B1149" t="s">
        <v>47</v>
      </c>
    </row>
    <row r="1150" spans="1:2">
      <c r="A1150" t="s">
        <v>51</v>
      </c>
      <c r="B1150" t="s">
        <v>47</v>
      </c>
    </row>
    <row r="1151" spans="1:2">
      <c r="A1151" t="s">
        <v>51</v>
      </c>
      <c r="B1151" t="s">
        <v>47</v>
      </c>
    </row>
    <row r="1152" spans="1:2">
      <c r="A1152" t="s">
        <v>51</v>
      </c>
      <c r="B1152" t="s">
        <v>47</v>
      </c>
    </row>
    <row r="1153" spans="1:2">
      <c r="A1153" t="s">
        <v>51</v>
      </c>
      <c r="B1153" t="s">
        <v>47</v>
      </c>
    </row>
    <row r="1154" spans="1:2">
      <c r="A1154" t="s">
        <v>51</v>
      </c>
      <c r="B1154" t="s">
        <v>47</v>
      </c>
    </row>
    <row r="1155" spans="1:2">
      <c r="A1155" t="s">
        <v>51</v>
      </c>
      <c r="B1155" t="s">
        <v>47</v>
      </c>
    </row>
    <row r="1156" spans="1:2">
      <c r="A1156" t="s">
        <v>51</v>
      </c>
      <c r="B1156" t="s">
        <v>47</v>
      </c>
    </row>
    <row r="1157" spans="1:2">
      <c r="A1157" t="s">
        <v>51</v>
      </c>
      <c r="B1157" t="s">
        <v>47</v>
      </c>
    </row>
    <row r="1158" spans="1:2">
      <c r="A1158" t="s">
        <v>51</v>
      </c>
      <c r="B1158" t="s">
        <v>47</v>
      </c>
    </row>
    <row r="1159" spans="1:2">
      <c r="A1159" t="s">
        <v>51</v>
      </c>
      <c r="B1159" t="s">
        <v>47</v>
      </c>
    </row>
    <row r="1160" spans="1:2">
      <c r="A1160" t="s">
        <v>51</v>
      </c>
      <c r="B1160" t="s">
        <v>47</v>
      </c>
    </row>
    <row r="1161" spans="1:2">
      <c r="A1161" t="s">
        <v>51</v>
      </c>
      <c r="B1161" t="s">
        <v>47</v>
      </c>
    </row>
    <row r="1162" spans="1:2">
      <c r="A1162" t="s">
        <v>51</v>
      </c>
      <c r="B1162" t="s">
        <v>47</v>
      </c>
    </row>
    <row r="1163" spans="1:2">
      <c r="A1163" t="s">
        <v>51</v>
      </c>
      <c r="B1163" t="s">
        <v>47</v>
      </c>
    </row>
    <row r="1164" spans="1:2">
      <c r="A1164" t="s">
        <v>51</v>
      </c>
      <c r="B1164" t="s">
        <v>47</v>
      </c>
    </row>
    <row r="1165" spans="1:2">
      <c r="A1165" t="s">
        <v>51</v>
      </c>
      <c r="B1165" t="s">
        <v>47</v>
      </c>
    </row>
    <row r="1166" spans="1:2">
      <c r="A1166" t="s">
        <v>51</v>
      </c>
      <c r="B1166" t="s">
        <v>47</v>
      </c>
    </row>
    <row r="1167" spans="1:2">
      <c r="A1167" t="s">
        <v>51</v>
      </c>
      <c r="B1167" t="s">
        <v>47</v>
      </c>
    </row>
    <row r="1168" spans="1:2">
      <c r="A1168" t="s">
        <v>51</v>
      </c>
      <c r="B1168" t="s">
        <v>47</v>
      </c>
    </row>
    <row r="1169" spans="1:2">
      <c r="A1169" t="s">
        <v>51</v>
      </c>
      <c r="B1169" t="s">
        <v>47</v>
      </c>
    </row>
    <row r="1170" spans="1:2">
      <c r="A1170" t="s">
        <v>51</v>
      </c>
      <c r="B1170" t="s">
        <v>47</v>
      </c>
    </row>
    <row r="1171" spans="1:2">
      <c r="A1171" t="s">
        <v>51</v>
      </c>
      <c r="B1171" t="s">
        <v>47</v>
      </c>
    </row>
    <row r="1172" spans="1:2">
      <c r="A1172" t="s">
        <v>51</v>
      </c>
      <c r="B1172" t="s">
        <v>47</v>
      </c>
    </row>
    <row r="1173" spans="1:2">
      <c r="A1173" t="s">
        <v>51</v>
      </c>
      <c r="B1173" t="s">
        <v>47</v>
      </c>
    </row>
    <row r="1174" spans="1:2">
      <c r="A1174" t="s">
        <v>51</v>
      </c>
      <c r="B1174" t="s">
        <v>47</v>
      </c>
    </row>
    <row r="1175" spans="1:2">
      <c r="A1175" t="s">
        <v>51</v>
      </c>
      <c r="B1175" t="s">
        <v>47</v>
      </c>
    </row>
    <row r="1176" spans="1:2">
      <c r="A1176" t="s">
        <v>51</v>
      </c>
      <c r="B1176" t="s">
        <v>47</v>
      </c>
    </row>
    <row r="1177" spans="1:2">
      <c r="A1177" t="s">
        <v>51</v>
      </c>
      <c r="B1177" t="s">
        <v>47</v>
      </c>
    </row>
    <row r="1178" spans="1:2">
      <c r="A1178" t="s">
        <v>51</v>
      </c>
      <c r="B1178" t="s">
        <v>47</v>
      </c>
    </row>
    <row r="1179" spans="1:2">
      <c r="A1179" t="s">
        <v>51</v>
      </c>
      <c r="B1179" t="s">
        <v>47</v>
      </c>
    </row>
    <row r="1180" spans="1:2">
      <c r="A1180" t="s">
        <v>51</v>
      </c>
      <c r="B1180" t="s">
        <v>47</v>
      </c>
    </row>
    <row r="1181" spans="1:2">
      <c r="A1181" t="s">
        <v>51</v>
      </c>
      <c r="B1181" t="s">
        <v>47</v>
      </c>
    </row>
    <row r="1182" spans="1:2">
      <c r="A1182" t="s">
        <v>51</v>
      </c>
      <c r="B1182" t="s">
        <v>47</v>
      </c>
    </row>
    <row r="1183" spans="1:2">
      <c r="A1183" t="s">
        <v>51</v>
      </c>
      <c r="B1183" t="s">
        <v>47</v>
      </c>
    </row>
    <row r="1184" spans="1:2">
      <c r="A1184" t="s">
        <v>51</v>
      </c>
      <c r="B1184" t="s">
        <v>47</v>
      </c>
    </row>
    <row r="1185" spans="1:2">
      <c r="A1185" t="s">
        <v>51</v>
      </c>
      <c r="B1185" t="s">
        <v>47</v>
      </c>
    </row>
    <row r="1186" spans="1:2">
      <c r="A1186" t="s">
        <v>51</v>
      </c>
      <c r="B1186" t="s">
        <v>47</v>
      </c>
    </row>
    <row r="1187" spans="1:2">
      <c r="A1187" t="s">
        <v>51</v>
      </c>
      <c r="B1187" t="s">
        <v>47</v>
      </c>
    </row>
    <row r="1188" spans="1:2">
      <c r="A1188" t="s">
        <v>51</v>
      </c>
      <c r="B1188" t="s">
        <v>47</v>
      </c>
    </row>
    <row r="1189" spans="1:2">
      <c r="A1189" t="s">
        <v>51</v>
      </c>
      <c r="B1189" t="s">
        <v>47</v>
      </c>
    </row>
    <row r="1190" spans="1:2">
      <c r="A1190" t="s">
        <v>51</v>
      </c>
      <c r="B1190" t="s">
        <v>47</v>
      </c>
    </row>
    <row r="1191" spans="1:2">
      <c r="A1191" t="s">
        <v>51</v>
      </c>
      <c r="B1191" t="s">
        <v>47</v>
      </c>
    </row>
    <row r="1192" spans="1:2">
      <c r="A1192" t="s">
        <v>51</v>
      </c>
      <c r="B1192" t="s">
        <v>47</v>
      </c>
    </row>
    <row r="1193" spans="1:2">
      <c r="A1193" t="s">
        <v>51</v>
      </c>
      <c r="B1193" t="s">
        <v>47</v>
      </c>
    </row>
    <row r="1194" spans="1:2">
      <c r="A1194" t="s">
        <v>51</v>
      </c>
      <c r="B1194" t="s">
        <v>47</v>
      </c>
    </row>
    <row r="1195" spans="1:2">
      <c r="A1195" t="s">
        <v>51</v>
      </c>
      <c r="B1195" t="s">
        <v>47</v>
      </c>
    </row>
    <row r="1196" spans="1:2">
      <c r="A1196" t="s">
        <v>51</v>
      </c>
      <c r="B1196" t="s">
        <v>47</v>
      </c>
    </row>
    <row r="1197" spans="1:2">
      <c r="A1197" t="s">
        <v>51</v>
      </c>
      <c r="B1197" t="s">
        <v>47</v>
      </c>
    </row>
    <row r="1198" spans="1:2">
      <c r="A1198" t="s">
        <v>51</v>
      </c>
      <c r="B1198" t="s">
        <v>47</v>
      </c>
    </row>
    <row r="1199" spans="1:2">
      <c r="A1199" t="s">
        <v>51</v>
      </c>
      <c r="B1199" t="s">
        <v>47</v>
      </c>
    </row>
    <row r="1200" spans="1:2">
      <c r="A1200" t="s">
        <v>51</v>
      </c>
      <c r="B1200" t="s">
        <v>47</v>
      </c>
    </row>
    <row r="1201" spans="1:2">
      <c r="A1201" t="s">
        <v>51</v>
      </c>
      <c r="B1201" t="s">
        <v>47</v>
      </c>
    </row>
    <row r="1202" spans="1:2">
      <c r="A1202" t="s">
        <v>51</v>
      </c>
      <c r="B1202" t="s">
        <v>47</v>
      </c>
    </row>
    <row r="1203" spans="1:2">
      <c r="A1203" t="s">
        <v>51</v>
      </c>
      <c r="B1203" t="s">
        <v>47</v>
      </c>
    </row>
    <row r="1204" spans="1:2">
      <c r="A1204" t="s">
        <v>51</v>
      </c>
      <c r="B1204" t="s">
        <v>47</v>
      </c>
    </row>
    <row r="1205" spans="1:2">
      <c r="A1205" t="s">
        <v>51</v>
      </c>
      <c r="B1205" t="s">
        <v>47</v>
      </c>
    </row>
    <row r="1206" spans="1:2">
      <c r="A1206" t="s">
        <v>51</v>
      </c>
      <c r="B1206" t="s">
        <v>47</v>
      </c>
    </row>
    <row r="1207" spans="1:2">
      <c r="A1207" t="s">
        <v>51</v>
      </c>
      <c r="B1207" t="s">
        <v>47</v>
      </c>
    </row>
    <row r="1208" spans="1:2">
      <c r="A1208" t="s">
        <v>51</v>
      </c>
      <c r="B1208" t="s">
        <v>47</v>
      </c>
    </row>
    <row r="1209" spans="1:2">
      <c r="A1209" t="s">
        <v>51</v>
      </c>
      <c r="B1209" t="s">
        <v>47</v>
      </c>
    </row>
    <row r="1210" spans="1:2">
      <c r="A1210" t="s">
        <v>51</v>
      </c>
      <c r="B1210" t="s">
        <v>47</v>
      </c>
    </row>
    <row r="1211" spans="1:2">
      <c r="A1211" t="s">
        <v>51</v>
      </c>
      <c r="B1211" t="s">
        <v>47</v>
      </c>
    </row>
    <row r="1212" spans="1:2">
      <c r="A1212" t="s">
        <v>51</v>
      </c>
      <c r="B1212" t="s">
        <v>47</v>
      </c>
    </row>
    <row r="1213" spans="1:2">
      <c r="A1213" t="s">
        <v>51</v>
      </c>
      <c r="B1213" t="s">
        <v>47</v>
      </c>
    </row>
    <row r="1214" spans="1:2">
      <c r="A1214" t="s">
        <v>51</v>
      </c>
      <c r="B1214" t="s">
        <v>47</v>
      </c>
    </row>
    <row r="1215" spans="1:2">
      <c r="A1215" t="s">
        <v>51</v>
      </c>
      <c r="B1215" t="s">
        <v>47</v>
      </c>
    </row>
    <row r="1216" spans="1:2">
      <c r="A1216" t="s">
        <v>51</v>
      </c>
      <c r="B1216" t="s">
        <v>47</v>
      </c>
    </row>
    <row r="1217" spans="1:2">
      <c r="A1217" t="s">
        <v>51</v>
      </c>
      <c r="B1217" t="s">
        <v>47</v>
      </c>
    </row>
    <row r="1218" spans="1:2">
      <c r="A1218" t="s">
        <v>51</v>
      </c>
      <c r="B1218" t="s">
        <v>47</v>
      </c>
    </row>
    <row r="1219" spans="1:2">
      <c r="A1219" t="s">
        <v>51</v>
      </c>
      <c r="B1219" t="s">
        <v>47</v>
      </c>
    </row>
    <row r="1220" spans="1:2">
      <c r="A1220" t="s">
        <v>51</v>
      </c>
      <c r="B1220" t="s">
        <v>47</v>
      </c>
    </row>
    <row r="1221" spans="1:2">
      <c r="A1221" t="s">
        <v>51</v>
      </c>
      <c r="B1221" t="s">
        <v>47</v>
      </c>
    </row>
    <row r="1222" spans="1:2">
      <c r="A1222" t="s">
        <v>51</v>
      </c>
      <c r="B1222" t="s">
        <v>47</v>
      </c>
    </row>
    <row r="1223" spans="1:2">
      <c r="A1223" t="s">
        <v>51</v>
      </c>
      <c r="B1223" t="s">
        <v>47</v>
      </c>
    </row>
    <row r="1224" spans="1:2">
      <c r="A1224" t="s">
        <v>51</v>
      </c>
      <c r="B1224" t="s">
        <v>47</v>
      </c>
    </row>
    <row r="1225" spans="1:2">
      <c r="A1225" t="s">
        <v>51</v>
      </c>
      <c r="B1225" t="s">
        <v>47</v>
      </c>
    </row>
    <row r="1226" spans="1:2">
      <c r="A1226" t="s">
        <v>51</v>
      </c>
      <c r="B1226" t="s">
        <v>47</v>
      </c>
    </row>
    <row r="1227" spans="1:2">
      <c r="A1227" t="s">
        <v>51</v>
      </c>
      <c r="B1227" t="s">
        <v>47</v>
      </c>
    </row>
    <row r="1228" spans="1:2">
      <c r="A1228" t="s">
        <v>51</v>
      </c>
      <c r="B1228" t="s">
        <v>47</v>
      </c>
    </row>
    <row r="1229" spans="1:2">
      <c r="A1229" t="s">
        <v>51</v>
      </c>
      <c r="B1229" t="s">
        <v>47</v>
      </c>
    </row>
    <row r="1230" spans="1:2">
      <c r="A1230" t="s">
        <v>51</v>
      </c>
      <c r="B1230" t="s">
        <v>47</v>
      </c>
    </row>
    <row r="1231" spans="1:2">
      <c r="A1231" t="s">
        <v>51</v>
      </c>
      <c r="B1231" t="s">
        <v>47</v>
      </c>
    </row>
    <row r="1232" spans="1:2">
      <c r="A1232" t="s">
        <v>51</v>
      </c>
      <c r="B1232" t="s">
        <v>47</v>
      </c>
    </row>
    <row r="1233" spans="1:2">
      <c r="A1233" t="s">
        <v>51</v>
      </c>
      <c r="B1233" t="s">
        <v>47</v>
      </c>
    </row>
    <row r="1234" spans="1:2">
      <c r="A1234" t="s">
        <v>51</v>
      </c>
      <c r="B1234" t="s">
        <v>47</v>
      </c>
    </row>
    <row r="1235" spans="1:2">
      <c r="A1235" t="s">
        <v>51</v>
      </c>
      <c r="B1235" t="s">
        <v>47</v>
      </c>
    </row>
    <row r="1236" spans="1:2">
      <c r="A1236" t="s">
        <v>51</v>
      </c>
      <c r="B1236" t="s">
        <v>47</v>
      </c>
    </row>
    <row r="1237" spans="1:2">
      <c r="A1237" t="s">
        <v>51</v>
      </c>
      <c r="B1237" t="s">
        <v>47</v>
      </c>
    </row>
    <row r="1238" spans="1:2">
      <c r="A1238" t="s">
        <v>51</v>
      </c>
      <c r="B1238" t="s">
        <v>47</v>
      </c>
    </row>
    <row r="1239" spans="1:2">
      <c r="A1239" t="s">
        <v>51</v>
      </c>
      <c r="B1239" t="s">
        <v>47</v>
      </c>
    </row>
    <row r="1240" spans="1:2">
      <c r="A1240" t="s">
        <v>51</v>
      </c>
      <c r="B1240" t="s">
        <v>47</v>
      </c>
    </row>
    <row r="1241" spans="1:2">
      <c r="A1241" t="s">
        <v>51</v>
      </c>
      <c r="B1241" t="s">
        <v>47</v>
      </c>
    </row>
    <row r="1242" spans="1:2">
      <c r="A1242" t="s">
        <v>51</v>
      </c>
      <c r="B1242" t="s">
        <v>47</v>
      </c>
    </row>
    <row r="1243" spans="1:2">
      <c r="A1243" t="s">
        <v>51</v>
      </c>
      <c r="B1243" t="s">
        <v>47</v>
      </c>
    </row>
    <row r="1244" spans="1:2">
      <c r="A1244" t="s">
        <v>51</v>
      </c>
      <c r="B1244" t="s">
        <v>47</v>
      </c>
    </row>
    <row r="1245" spans="1:2">
      <c r="A1245" t="s">
        <v>51</v>
      </c>
      <c r="B1245" t="s">
        <v>47</v>
      </c>
    </row>
    <row r="1246" spans="1:2">
      <c r="A1246" t="s">
        <v>51</v>
      </c>
      <c r="B1246" t="s">
        <v>47</v>
      </c>
    </row>
    <row r="1247" spans="1:2">
      <c r="A1247" t="s">
        <v>51</v>
      </c>
      <c r="B1247" t="s">
        <v>47</v>
      </c>
    </row>
    <row r="1248" spans="1:2">
      <c r="A1248" t="s">
        <v>51</v>
      </c>
      <c r="B1248" t="s">
        <v>47</v>
      </c>
    </row>
    <row r="1249" spans="1:2">
      <c r="A1249" t="s">
        <v>51</v>
      </c>
      <c r="B1249" t="s">
        <v>47</v>
      </c>
    </row>
    <row r="1250" spans="1:2">
      <c r="A1250" t="s">
        <v>51</v>
      </c>
      <c r="B1250" t="s">
        <v>47</v>
      </c>
    </row>
    <row r="1251" spans="1:2">
      <c r="A1251" t="s">
        <v>51</v>
      </c>
      <c r="B1251" t="s">
        <v>47</v>
      </c>
    </row>
    <row r="1252" spans="1:2">
      <c r="A1252" t="s">
        <v>51</v>
      </c>
      <c r="B1252" t="s">
        <v>47</v>
      </c>
    </row>
    <row r="1253" spans="1:2">
      <c r="A1253" t="s">
        <v>51</v>
      </c>
      <c r="B1253" t="s">
        <v>47</v>
      </c>
    </row>
    <row r="1254" spans="1:2">
      <c r="A1254" t="s">
        <v>51</v>
      </c>
      <c r="B1254" t="s">
        <v>47</v>
      </c>
    </row>
    <row r="1255" spans="1:2">
      <c r="A1255" t="s">
        <v>51</v>
      </c>
      <c r="B1255" t="s">
        <v>47</v>
      </c>
    </row>
    <row r="1256" spans="1:2">
      <c r="A1256" t="s">
        <v>51</v>
      </c>
      <c r="B1256" t="s">
        <v>47</v>
      </c>
    </row>
    <row r="1257" spans="1:2">
      <c r="A1257" t="s">
        <v>51</v>
      </c>
      <c r="B1257" t="s">
        <v>47</v>
      </c>
    </row>
    <row r="1258" spans="1:2">
      <c r="A1258" t="s">
        <v>51</v>
      </c>
      <c r="B1258" t="s">
        <v>47</v>
      </c>
    </row>
    <row r="1259" spans="1:2">
      <c r="A1259" t="s">
        <v>51</v>
      </c>
      <c r="B1259" t="s">
        <v>47</v>
      </c>
    </row>
    <row r="1260" spans="1:2">
      <c r="A1260" t="s">
        <v>51</v>
      </c>
      <c r="B1260" t="s">
        <v>47</v>
      </c>
    </row>
    <row r="1261" spans="1:2">
      <c r="A1261" t="s">
        <v>51</v>
      </c>
      <c r="B1261" t="s">
        <v>47</v>
      </c>
    </row>
    <row r="1262" spans="1:2">
      <c r="A1262" t="s">
        <v>51</v>
      </c>
      <c r="B1262" t="s">
        <v>47</v>
      </c>
    </row>
    <row r="1263" spans="1:2">
      <c r="A1263" t="s">
        <v>51</v>
      </c>
      <c r="B1263" t="s">
        <v>47</v>
      </c>
    </row>
    <row r="1264" spans="1:2">
      <c r="A1264" t="s">
        <v>51</v>
      </c>
      <c r="B1264" t="s">
        <v>47</v>
      </c>
    </row>
    <row r="1265" spans="1:2">
      <c r="A1265" t="s">
        <v>51</v>
      </c>
      <c r="B1265" t="s">
        <v>47</v>
      </c>
    </row>
    <row r="1266" spans="1:2">
      <c r="A1266" t="s">
        <v>51</v>
      </c>
      <c r="B1266" t="s">
        <v>47</v>
      </c>
    </row>
    <row r="1267" spans="1:2">
      <c r="A1267" t="s">
        <v>51</v>
      </c>
      <c r="B1267" t="s">
        <v>47</v>
      </c>
    </row>
    <row r="1268" spans="1:2">
      <c r="A1268" t="s">
        <v>51</v>
      </c>
      <c r="B1268" t="s">
        <v>47</v>
      </c>
    </row>
    <row r="1269" spans="1:2">
      <c r="A1269" t="s">
        <v>51</v>
      </c>
      <c r="B1269" t="s">
        <v>47</v>
      </c>
    </row>
    <row r="1270" spans="1:2">
      <c r="A1270" t="s">
        <v>51</v>
      </c>
      <c r="B1270" t="s">
        <v>47</v>
      </c>
    </row>
    <row r="1271" spans="1:2">
      <c r="A1271" t="s">
        <v>51</v>
      </c>
      <c r="B1271" t="s">
        <v>47</v>
      </c>
    </row>
    <row r="1272" spans="1:2">
      <c r="A1272" t="s">
        <v>51</v>
      </c>
      <c r="B1272" t="s">
        <v>47</v>
      </c>
    </row>
    <row r="1273" spans="1:2">
      <c r="A1273" t="s">
        <v>51</v>
      </c>
      <c r="B1273" t="s">
        <v>47</v>
      </c>
    </row>
    <row r="1274" spans="1:2">
      <c r="A1274" t="s">
        <v>51</v>
      </c>
      <c r="B1274" t="s">
        <v>47</v>
      </c>
    </row>
    <row r="1275" spans="1:2">
      <c r="A1275" t="s">
        <v>51</v>
      </c>
      <c r="B1275" t="s">
        <v>47</v>
      </c>
    </row>
    <row r="1276" spans="1:2">
      <c r="A1276" t="s">
        <v>51</v>
      </c>
      <c r="B1276" t="s">
        <v>47</v>
      </c>
    </row>
    <row r="1277" spans="1:2">
      <c r="A1277" t="s">
        <v>51</v>
      </c>
      <c r="B1277" t="s">
        <v>47</v>
      </c>
    </row>
    <row r="1278" spans="1:2">
      <c r="A1278" t="s">
        <v>51</v>
      </c>
      <c r="B1278" t="s">
        <v>47</v>
      </c>
    </row>
    <row r="1279" spans="1:2">
      <c r="A1279" t="s">
        <v>51</v>
      </c>
      <c r="B1279" t="s">
        <v>47</v>
      </c>
    </row>
    <row r="1280" spans="1:2">
      <c r="A1280" t="s">
        <v>51</v>
      </c>
      <c r="B1280" t="s">
        <v>47</v>
      </c>
    </row>
    <row r="1281" spans="1:2">
      <c r="A1281" t="s">
        <v>51</v>
      </c>
      <c r="B1281" t="s">
        <v>47</v>
      </c>
    </row>
    <row r="1282" spans="1:2">
      <c r="A1282" t="s">
        <v>51</v>
      </c>
      <c r="B1282" t="s">
        <v>47</v>
      </c>
    </row>
    <row r="1283" spans="1:2">
      <c r="A1283" t="s">
        <v>51</v>
      </c>
      <c r="B1283" t="s">
        <v>47</v>
      </c>
    </row>
    <row r="1284" spans="1:2">
      <c r="A1284" t="s">
        <v>51</v>
      </c>
      <c r="B1284" t="s">
        <v>47</v>
      </c>
    </row>
    <row r="1285" spans="1:2">
      <c r="A1285" t="s">
        <v>51</v>
      </c>
      <c r="B1285" t="s">
        <v>47</v>
      </c>
    </row>
    <row r="1286" spans="1:2">
      <c r="A1286" t="s">
        <v>51</v>
      </c>
      <c r="B1286" t="s">
        <v>47</v>
      </c>
    </row>
    <row r="1287" spans="1:2">
      <c r="A1287" t="s">
        <v>51</v>
      </c>
      <c r="B1287" t="s">
        <v>47</v>
      </c>
    </row>
    <row r="1288" spans="1:2">
      <c r="A1288" t="s">
        <v>51</v>
      </c>
      <c r="B1288" t="s">
        <v>47</v>
      </c>
    </row>
    <row r="1289" spans="1:2">
      <c r="A1289" t="s">
        <v>51</v>
      </c>
      <c r="B1289" t="s">
        <v>47</v>
      </c>
    </row>
    <row r="1290" spans="1:2">
      <c r="A1290" t="s">
        <v>51</v>
      </c>
      <c r="B1290" t="s">
        <v>47</v>
      </c>
    </row>
    <row r="1291" spans="1:2">
      <c r="A1291" t="s">
        <v>51</v>
      </c>
      <c r="B1291" t="s">
        <v>47</v>
      </c>
    </row>
    <row r="1292" spans="1:2">
      <c r="A1292" t="s">
        <v>51</v>
      </c>
      <c r="B1292" t="s">
        <v>47</v>
      </c>
    </row>
    <row r="1293" spans="1:2">
      <c r="A1293" t="s">
        <v>51</v>
      </c>
      <c r="B1293" t="s">
        <v>47</v>
      </c>
    </row>
    <row r="1294" spans="1:2">
      <c r="A1294" t="s">
        <v>51</v>
      </c>
      <c r="B1294" t="s">
        <v>47</v>
      </c>
    </row>
    <row r="1295" spans="1:2">
      <c r="A1295" t="s">
        <v>51</v>
      </c>
      <c r="B1295" t="s">
        <v>47</v>
      </c>
    </row>
    <row r="1296" spans="1:2">
      <c r="A1296" t="s">
        <v>51</v>
      </c>
      <c r="B1296" t="s">
        <v>47</v>
      </c>
    </row>
    <row r="1297" spans="1:2">
      <c r="A1297" t="s">
        <v>51</v>
      </c>
      <c r="B1297" t="s">
        <v>47</v>
      </c>
    </row>
    <row r="1298" spans="1:2">
      <c r="A1298" t="s">
        <v>51</v>
      </c>
      <c r="B1298" t="s">
        <v>47</v>
      </c>
    </row>
    <row r="1299" spans="1:2">
      <c r="A1299" t="s">
        <v>51</v>
      </c>
      <c r="B1299" t="s">
        <v>47</v>
      </c>
    </row>
    <row r="1300" spans="1:2">
      <c r="A1300" t="s">
        <v>51</v>
      </c>
      <c r="B1300" t="s">
        <v>47</v>
      </c>
    </row>
    <row r="1301" spans="1:2">
      <c r="A1301" t="s">
        <v>51</v>
      </c>
      <c r="B1301" t="s">
        <v>47</v>
      </c>
    </row>
    <row r="1302" spans="1:2">
      <c r="A1302" t="s">
        <v>51</v>
      </c>
      <c r="B1302" t="s">
        <v>47</v>
      </c>
    </row>
    <row r="1303" spans="1:2">
      <c r="A1303" t="s">
        <v>51</v>
      </c>
      <c r="B1303" t="s">
        <v>47</v>
      </c>
    </row>
    <row r="1304" spans="1:2">
      <c r="A1304" t="s">
        <v>51</v>
      </c>
      <c r="B1304" t="s">
        <v>47</v>
      </c>
    </row>
    <row r="1305" spans="1:2">
      <c r="A1305" t="s">
        <v>51</v>
      </c>
      <c r="B1305" t="s">
        <v>47</v>
      </c>
    </row>
    <row r="1306" spans="1:2">
      <c r="A1306" t="s">
        <v>51</v>
      </c>
      <c r="B1306" t="s">
        <v>47</v>
      </c>
    </row>
    <row r="1307" spans="1:2">
      <c r="A1307" t="s">
        <v>51</v>
      </c>
      <c r="B1307" t="s">
        <v>47</v>
      </c>
    </row>
    <row r="1308" spans="1:2">
      <c r="A1308" t="s">
        <v>51</v>
      </c>
      <c r="B1308" t="s">
        <v>47</v>
      </c>
    </row>
    <row r="1309" spans="1:2">
      <c r="A1309" t="s">
        <v>51</v>
      </c>
      <c r="B1309" t="s">
        <v>47</v>
      </c>
    </row>
    <row r="1310" spans="1:2">
      <c r="A1310" t="s">
        <v>51</v>
      </c>
      <c r="B1310" t="s">
        <v>47</v>
      </c>
    </row>
    <row r="1311" spans="1:2">
      <c r="A1311" t="s">
        <v>51</v>
      </c>
      <c r="B1311" t="s">
        <v>47</v>
      </c>
    </row>
    <row r="1312" spans="1:2">
      <c r="A1312" t="s">
        <v>51</v>
      </c>
      <c r="B1312" t="s">
        <v>47</v>
      </c>
    </row>
    <row r="1313" spans="1:2">
      <c r="A1313" t="s">
        <v>51</v>
      </c>
      <c r="B1313" t="s">
        <v>47</v>
      </c>
    </row>
    <row r="1314" spans="1:2">
      <c r="A1314" t="s">
        <v>51</v>
      </c>
      <c r="B1314" t="s">
        <v>47</v>
      </c>
    </row>
    <row r="1315" spans="1:2">
      <c r="A1315" t="s">
        <v>51</v>
      </c>
      <c r="B1315" t="s">
        <v>47</v>
      </c>
    </row>
    <row r="1316" spans="1:2">
      <c r="A1316" t="s">
        <v>51</v>
      </c>
      <c r="B1316" t="s">
        <v>47</v>
      </c>
    </row>
    <row r="1317" spans="1:2">
      <c r="A1317" t="s">
        <v>51</v>
      </c>
      <c r="B1317" t="s">
        <v>47</v>
      </c>
    </row>
    <row r="1318" spans="1:2">
      <c r="A1318" t="s">
        <v>51</v>
      </c>
      <c r="B1318" t="s">
        <v>47</v>
      </c>
    </row>
    <row r="1319" spans="1:2">
      <c r="A1319" t="s">
        <v>51</v>
      </c>
      <c r="B1319" t="s">
        <v>47</v>
      </c>
    </row>
    <row r="1320" spans="1:2">
      <c r="A1320" t="s">
        <v>51</v>
      </c>
      <c r="B1320" t="s">
        <v>47</v>
      </c>
    </row>
    <row r="1321" spans="1:2">
      <c r="A1321" t="s">
        <v>51</v>
      </c>
      <c r="B1321" t="s">
        <v>47</v>
      </c>
    </row>
    <row r="1322" spans="1:2">
      <c r="A1322" t="s">
        <v>51</v>
      </c>
      <c r="B1322" t="s">
        <v>47</v>
      </c>
    </row>
    <row r="1323" spans="1:2">
      <c r="A1323" t="s">
        <v>51</v>
      </c>
      <c r="B1323" t="s">
        <v>47</v>
      </c>
    </row>
    <row r="1324" spans="1:2">
      <c r="A1324" t="s">
        <v>51</v>
      </c>
      <c r="B1324" t="s">
        <v>47</v>
      </c>
    </row>
    <row r="1325" spans="1:2">
      <c r="A1325" t="s">
        <v>51</v>
      </c>
      <c r="B1325" t="s">
        <v>47</v>
      </c>
    </row>
    <row r="1326" spans="1:2">
      <c r="A1326" t="s">
        <v>51</v>
      </c>
      <c r="B1326" t="s">
        <v>47</v>
      </c>
    </row>
    <row r="1327" spans="1:2">
      <c r="A1327" t="s">
        <v>51</v>
      </c>
      <c r="B1327" t="s">
        <v>47</v>
      </c>
    </row>
    <row r="1328" spans="1:2">
      <c r="A1328" t="s">
        <v>51</v>
      </c>
      <c r="B1328" t="s">
        <v>47</v>
      </c>
    </row>
    <row r="1329" spans="1:2">
      <c r="A1329" t="s">
        <v>51</v>
      </c>
      <c r="B1329" t="s">
        <v>47</v>
      </c>
    </row>
    <row r="1330" spans="1:2">
      <c r="A1330" t="s">
        <v>51</v>
      </c>
      <c r="B1330" t="s">
        <v>47</v>
      </c>
    </row>
    <row r="1331" spans="1:2">
      <c r="A1331" t="s">
        <v>51</v>
      </c>
      <c r="B1331" t="s">
        <v>47</v>
      </c>
    </row>
    <row r="1332" spans="1:2">
      <c r="A1332" t="s">
        <v>51</v>
      </c>
      <c r="B1332" t="s">
        <v>47</v>
      </c>
    </row>
    <row r="1333" spans="1:2">
      <c r="A1333" t="s">
        <v>51</v>
      </c>
      <c r="B1333" t="s">
        <v>47</v>
      </c>
    </row>
    <row r="1334" spans="1:2">
      <c r="A1334" t="s">
        <v>51</v>
      </c>
      <c r="B1334" t="s">
        <v>47</v>
      </c>
    </row>
    <row r="1335" spans="1:2">
      <c r="A1335" t="s">
        <v>51</v>
      </c>
      <c r="B1335" t="s">
        <v>47</v>
      </c>
    </row>
    <row r="1336" spans="1:2">
      <c r="A1336" t="s">
        <v>51</v>
      </c>
      <c r="B1336" t="s">
        <v>47</v>
      </c>
    </row>
    <row r="1337" spans="1:2">
      <c r="A1337" t="s">
        <v>51</v>
      </c>
      <c r="B1337" t="s">
        <v>47</v>
      </c>
    </row>
    <row r="1338" spans="1:2">
      <c r="A1338" t="s">
        <v>51</v>
      </c>
      <c r="B1338" t="s">
        <v>47</v>
      </c>
    </row>
    <row r="1339" spans="1:2">
      <c r="A1339" t="s">
        <v>51</v>
      </c>
      <c r="B1339" t="s">
        <v>47</v>
      </c>
    </row>
    <row r="1340" spans="1:2">
      <c r="A1340" t="s">
        <v>51</v>
      </c>
      <c r="B1340" t="s">
        <v>47</v>
      </c>
    </row>
    <row r="1341" spans="1:2">
      <c r="A1341" t="s">
        <v>51</v>
      </c>
      <c r="B1341" t="s">
        <v>47</v>
      </c>
    </row>
    <row r="1342" spans="1:2">
      <c r="A1342" t="s">
        <v>51</v>
      </c>
      <c r="B1342" t="s">
        <v>47</v>
      </c>
    </row>
    <row r="1343" spans="1:2">
      <c r="A1343" t="s">
        <v>51</v>
      </c>
      <c r="B1343" t="s">
        <v>47</v>
      </c>
    </row>
    <row r="1344" spans="1:2">
      <c r="A1344" t="s">
        <v>51</v>
      </c>
      <c r="B1344" t="s">
        <v>47</v>
      </c>
    </row>
    <row r="1345" spans="1:2">
      <c r="A1345" t="s">
        <v>51</v>
      </c>
      <c r="B1345" t="s">
        <v>47</v>
      </c>
    </row>
    <row r="1346" spans="1:2">
      <c r="A1346" t="s">
        <v>51</v>
      </c>
      <c r="B1346" t="s">
        <v>47</v>
      </c>
    </row>
    <row r="1347" spans="1:2">
      <c r="A1347" t="s">
        <v>51</v>
      </c>
      <c r="B1347" t="s">
        <v>47</v>
      </c>
    </row>
    <row r="1348" spans="1:2">
      <c r="A1348" t="s">
        <v>51</v>
      </c>
      <c r="B1348" t="s">
        <v>47</v>
      </c>
    </row>
    <row r="1349" spans="1:2">
      <c r="A1349" t="s">
        <v>51</v>
      </c>
      <c r="B1349" t="s">
        <v>47</v>
      </c>
    </row>
    <row r="1350" spans="1:2">
      <c r="A1350" t="s">
        <v>51</v>
      </c>
      <c r="B1350" t="s">
        <v>47</v>
      </c>
    </row>
    <row r="1351" spans="1:2">
      <c r="A1351" t="s">
        <v>51</v>
      </c>
      <c r="B1351" t="s">
        <v>47</v>
      </c>
    </row>
    <row r="1352" spans="1:2">
      <c r="A1352" t="s">
        <v>51</v>
      </c>
      <c r="B1352" t="s">
        <v>47</v>
      </c>
    </row>
    <row r="1353" spans="1:2">
      <c r="A1353" t="s">
        <v>51</v>
      </c>
      <c r="B1353" t="s">
        <v>47</v>
      </c>
    </row>
    <row r="1354" spans="1:2">
      <c r="A1354" t="s">
        <v>51</v>
      </c>
      <c r="B1354" t="s">
        <v>47</v>
      </c>
    </row>
    <row r="1355" spans="1:2">
      <c r="A1355" t="s">
        <v>51</v>
      </c>
      <c r="B1355" t="s">
        <v>47</v>
      </c>
    </row>
    <row r="1356" spans="1:2">
      <c r="A1356" t="s">
        <v>51</v>
      </c>
      <c r="B1356" t="s">
        <v>47</v>
      </c>
    </row>
    <row r="1357" spans="1:2">
      <c r="A1357" t="s">
        <v>51</v>
      </c>
      <c r="B1357" t="s">
        <v>47</v>
      </c>
    </row>
    <row r="1358" spans="1:2">
      <c r="A1358" t="s">
        <v>51</v>
      </c>
      <c r="B1358" t="s">
        <v>47</v>
      </c>
    </row>
    <row r="1359" spans="1:2">
      <c r="A1359" t="s">
        <v>51</v>
      </c>
      <c r="B1359" t="s">
        <v>47</v>
      </c>
    </row>
    <row r="1360" spans="1:2">
      <c r="A1360" t="s">
        <v>51</v>
      </c>
      <c r="B1360" t="s">
        <v>47</v>
      </c>
    </row>
    <row r="1361" spans="1:2">
      <c r="A1361" t="s">
        <v>51</v>
      </c>
      <c r="B1361" t="s">
        <v>47</v>
      </c>
    </row>
    <row r="1362" spans="1:2">
      <c r="A1362" t="s">
        <v>51</v>
      </c>
      <c r="B1362" t="s">
        <v>47</v>
      </c>
    </row>
    <row r="1363" spans="1:2">
      <c r="A1363" t="s">
        <v>51</v>
      </c>
      <c r="B1363" t="s">
        <v>47</v>
      </c>
    </row>
    <row r="1364" spans="1:2">
      <c r="A1364" t="s">
        <v>51</v>
      </c>
      <c r="B1364" t="s">
        <v>47</v>
      </c>
    </row>
    <row r="1365" spans="1:2">
      <c r="A1365" t="s">
        <v>51</v>
      </c>
      <c r="B1365" t="s">
        <v>47</v>
      </c>
    </row>
    <row r="1366" spans="1:2">
      <c r="A1366" t="s">
        <v>51</v>
      </c>
      <c r="B1366" t="s">
        <v>47</v>
      </c>
    </row>
    <row r="1367" spans="1:2">
      <c r="A1367" t="s">
        <v>51</v>
      </c>
      <c r="B1367" t="s">
        <v>47</v>
      </c>
    </row>
    <row r="1368" spans="1:2">
      <c r="A1368" t="s">
        <v>51</v>
      </c>
      <c r="B1368" t="s">
        <v>47</v>
      </c>
    </row>
    <row r="1369" spans="1:2">
      <c r="A1369" t="s">
        <v>51</v>
      </c>
      <c r="B1369" t="s">
        <v>47</v>
      </c>
    </row>
    <row r="1370" spans="1:2">
      <c r="A1370" t="s">
        <v>51</v>
      </c>
      <c r="B1370" t="s">
        <v>47</v>
      </c>
    </row>
    <row r="1371" spans="1:2">
      <c r="A1371" t="s">
        <v>51</v>
      </c>
      <c r="B1371" t="s">
        <v>47</v>
      </c>
    </row>
    <row r="1372" spans="1:2">
      <c r="A1372" t="s">
        <v>51</v>
      </c>
      <c r="B1372" t="s">
        <v>47</v>
      </c>
    </row>
    <row r="1373" spans="1:2">
      <c r="A1373" t="s">
        <v>51</v>
      </c>
      <c r="B1373" t="s">
        <v>47</v>
      </c>
    </row>
    <row r="1374" spans="1:2">
      <c r="A1374" t="s">
        <v>51</v>
      </c>
      <c r="B1374" t="s">
        <v>47</v>
      </c>
    </row>
    <row r="1375" spans="1:2">
      <c r="A1375" t="s">
        <v>51</v>
      </c>
      <c r="B1375" t="s">
        <v>47</v>
      </c>
    </row>
    <row r="1376" spans="1:2">
      <c r="A1376" t="s">
        <v>51</v>
      </c>
      <c r="B1376" t="s">
        <v>47</v>
      </c>
    </row>
    <row r="1377" spans="1:2">
      <c r="A1377" t="s">
        <v>51</v>
      </c>
      <c r="B1377" t="s">
        <v>47</v>
      </c>
    </row>
    <row r="1378" spans="1:2">
      <c r="A1378" t="s">
        <v>51</v>
      </c>
      <c r="B1378" t="s">
        <v>47</v>
      </c>
    </row>
    <row r="1379" spans="1:2">
      <c r="A1379" t="s">
        <v>51</v>
      </c>
      <c r="B1379" t="s">
        <v>47</v>
      </c>
    </row>
    <row r="1380" spans="1:2">
      <c r="A1380" t="s">
        <v>51</v>
      </c>
      <c r="B1380" t="s">
        <v>47</v>
      </c>
    </row>
    <row r="1381" spans="1:2">
      <c r="A1381" t="s">
        <v>51</v>
      </c>
      <c r="B1381" t="s">
        <v>47</v>
      </c>
    </row>
    <row r="1382" spans="1:2">
      <c r="A1382" t="s">
        <v>51</v>
      </c>
      <c r="B1382" t="s">
        <v>47</v>
      </c>
    </row>
    <row r="1383" spans="1:2">
      <c r="A1383" t="s">
        <v>51</v>
      </c>
      <c r="B1383" t="s">
        <v>47</v>
      </c>
    </row>
    <row r="1384" spans="1:2">
      <c r="A1384" t="s">
        <v>51</v>
      </c>
      <c r="B1384" t="s">
        <v>47</v>
      </c>
    </row>
    <row r="1385" spans="1:2">
      <c r="A1385" t="s">
        <v>51</v>
      </c>
      <c r="B1385" t="s">
        <v>47</v>
      </c>
    </row>
    <row r="1386" spans="1:2">
      <c r="A1386" t="s">
        <v>51</v>
      </c>
      <c r="B1386" t="s">
        <v>47</v>
      </c>
    </row>
    <row r="1387" spans="1:2">
      <c r="A1387" t="s">
        <v>51</v>
      </c>
      <c r="B1387" t="s">
        <v>47</v>
      </c>
    </row>
    <row r="1388" spans="1:2">
      <c r="A1388" t="s">
        <v>51</v>
      </c>
      <c r="B1388" t="s">
        <v>47</v>
      </c>
    </row>
    <row r="1389" spans="1:2">
      <c r="A1389" t="s">
        <v>51</v>
      </c>
      <c r="B1389" t="s">
        <v>47</v>
      </c>
    </row>
    <row r="1390" spans="1:2">
      <c r="A1390" t="s">
        <v>51</v>
      </c>
      <c r="B1390" t="s">
        <v>47</v>
      </c>
    </row>
    <row r="1391" spans="1:2">
      <c r="A1391" t="s">
        <v>51</v>
      </c>
      <c r="B1391" t="s">
        <v>47</v>
      </c>
    </row>
    <row r="1392" spans="1:2">
      <c r="A1392" t="s">
        <v>51</v>
      </c>
      <c r="B1392" t="s">
        <v>47</v>
      </c>
    </row>
    <row r="1393" spans="1:2">
      <c r="A1393" t="s">
        <v>51</v>
      </c>
      <c r="B1393" t="s">
        <v>47</v>
      </c>
    </row>
    <row r="1394" spans="1:2">
      <c r="A1394" t="s">
        <v>51</v>
      </c>
      <c r="B1394" t="s">
        <v>47</v>
      </c>
    </row>
    <row r="1395" spans="1:2">
      <c r="A1395" t="s">
        <v>51</v>
      </c>
      <c r="B1395" t="s">
        <v>47</v>
      </c>
    </row>
    <row r="1396" spans="1:2">
      <c r="A1396" t="s">
        <v>51</v>
      </c>
      <c r="B1396" t="s">
        <v>47</v>
      </c>
    </row>
    <row r="1397" spans="1:2">
      <c r="A1397" t="s">
        <v>51</v>
      </c>
      <c r="B1397" t="s">
        <v>47</v>
      </c>
    </row>
    <row r="1398" spans="1:2">
      <c r="A1398" t="s">
        <v>51</v>
      </c>
      <c r="B1398" t="s">
        <v>47</v>
      </c>
    </row>
    <row r="1399" spans="1:2">
      <c r="A1399" t="s">
        <v>51</v>
      </c>
      <c r="B1399" t="s">
        <v>47</v>
      </c>
    </row>
    <row r="1400" spans="1:2">
      <c r="A1400" t="s">
        <v>51</v>
      </c>
      <c r="B1400" t="s">
        <v>47</v>
      </c>
    </row>
    <row r="1401" spans="1:2">
      <c r="A1401" t="s">
        <v>51</v>
      </c>
      <c r="B1401" t="s">
        <v>47</v>
      </c>
    </row>
    <row r="1402" spans="1:2">
      <c r="A1402" t="s">
        <v>51</v>
      </c>
      <c r="B1402" t="s">
        <v>47</v>
      </c>
    </row>
    <row r="1403" spans="1:2">
      <c r="A1403" t="s">
        <v>51</v>
      </c>
      <c r="B1403" t="s">
        <v>47</v>
      </c>
    </row>
    <row r="1404" spans="1:2">
      <c r="A1404" t="s">
        <v>51</v>
      </c>
      <c r="B1404" t="s">
        <v>47</v>
      </c>
    </row>
    <row r="1405" spans="1:2">
      <c r="A1405" t="s">
        <v>51</v>
      </c>
      <c r="B1405" t="s">
        <v>47</v>
      </c>
    </row>
    <row r="1406" spans="1:2">
      <c r="A1406" t="s">
        <v>51</v>
      </c>
      <c r="B1406" t="s">
        <v>47</v>
      </c>
    </row>
    <row r="1407" spans="1:2">
      <c r="A1407" t="s">
        <v>51</v>
      </c>
      <c r="B1407" t="s">
        <v>47</v>
      </c>
    </row>
    <row r="1408" spans="1:2">
      <c r="A1408" t="s">
        <v>51</v>
      </c>
      <c r="B1408" t="s">
        <v>47</v>
      </c>
    </row>
    <row r="1409" spans="1:2">
      <c r="A1409" t="s">
        <v>51</v>
      </c>
      <c r="B1409" t="s">
        <v>47</v>
      </c>
    </row>
    <row r="1410" spans="1:2">
      <c r="A1410" t="s">
        <v>51</v>
      </c>
      <c r="B1410" t="s">
        <v>47</v>
      </c>
    </row>
    <row r="1411" spans="1:2">
      <c r="A1411" t="s">
        <v>51</v>
      </c>
      <c r="B1411" t="s">
        <v>47</v>
      </c>
    </row>
    <row r="1412" spans="1:2">
      <c r="A1412" t="s">
        <v>51</v>
      </c>
      <c r="B1412" t="s">
        <v>47</v>
      </c>
    </row>
    <row r="1413" spans="1:2">
      <c r="A1413" t="s">
        <v>51</v>
      </c>
      <c r="B1413" t="s">
        <v>47</v>
      </c>
    </row>
    <row r="1414" spans="1:2">
      <c r="A1414" t="s">
        <v>51</v>
      </c>
      <c r="B1414" t="s">
        <v>47</v>
      </c>
    </row>
    <row r="1415" spans="1:2">
      <c r="A1415" t="s">
        <v>51</v>
      </c>
      <c r="B1415" t="s">
        <v>47</v>
      </c>
    </row>
    <row r="1416" spans="1:2">
      <c r="A1416" t="s">
        <v>51</v>
      </c>
      <c r="B1416" t="s">
        <v>47</v>
      </c>
    </row>
    <row r="1417" spans="1:2">
      <c r="A1417" t="s">
        <v>51</v>
      </c>
      <c r="B1417" t="s">
        <v>47</v>
      </c>
    </row>
    <row r="1418" spans="1:2">
      <c r="A1418" t="s">
        <v>51</v>
      </c>
      <c r="B1418" t="s">
        <v>47</v>
      </c>
    </row>
    <row r="1419" spans="1:2">
      <c r="A1419" t="s">
        <v>51</v>
      </c>
      <c r="B1419" t="s">
        <v>47</v>
      </c>
    </row>
    <row r="1420" spans="1:2">
      <c r="A1420" t="s">
        <v>51</v>
      </c>
      <c r="B1420" t="s">
        <v>47</v>
      </c>
    </row>
    <row r="1421" spans="1:2">
      <c r="A1421" t="s">
        <v>51</v>
      </c>
      <c r="B1421" t="s">
        <v>47</v>
      </c>
    </row>
    <row r="1422" spans="1:2">
      <c r="A1422" t="s">
        <v>51</v>
      </c>
      <c r="B1422" t="s">
        <v>47</v>
      </c>
    </row>
    <row r="1423" spans="1:2">
      <c r="A1423" t="s">
        <v>51</v>
      </c>
      <c r="B1423" t="s">
        <v>47</v>
      </c>
    </row>
    <row r="1424" spans="1:2">
      <c r="A1424" t="s">
        <v>51</v>
      </c>
      <c r="B1424" t="s">
        <v>47</v>
      </c>
    </row>
    <row r="1425" spans="1:2">
      <c r="A1425" t="s">
        <v>51</v>
      </c>
      <c r="B1425" t="s">
        <v>47</v>
      </c>
    </row>
    <row r="1426" spans="1:2">
      <c r="A1426" t="s">
        <v>51</v>
      </c>
      <c r="B1426" t="s">
        <v>47</v>
      </c>
    </row>
    <row r="1427" spans="1:2">
      <c r="A1427" t="s">
        <v>51</v>
      </c>
      <c r="B1427" t="s">
        <v>47</v>
      </c>
    </row>
    <row r="1428" spans="1:2">
      <c r="A1428" t="s">
        <v>51</v>
      </c>
      <c r="B1428" t="s">
        <v>47</v>
      </c>
    </row>
    <row r="1429" spans="1:2">
      <c r="A1429" t="s">
        <v>51</v>
      </c>
      <c r="B1429" t="s">
        <v>47</v>
      </c>
    </row>
    <row r="1430" spans="1:2">
      <c r="A1430" t="s">
        <v>51</v>
      </c>
      <c r="B1430" t="s">
        <v>47</v>
      </c>
    </row>
    <row r="1431" spans="1:2">
      <c r="A1431" t="s">
        <v>51</v>
      </c>
      <c r="B1431" t="s">
        <v>47</v>
      </c>
    </row>
    <row r="1432" spans="1:2">
      <c r="A1432" t="s">
        <v>51</v>
      </c>
      <c r="B1432" t="s">
        <v>47</v>
      </c>
    </row>
    <row r="1433" spans="1:2">
      <c r="A1433" t="s">
        <v>51</v>
      </c>
      <c r="B1433" t="s">
        <v>47</v>
      </c>
    </row>
    <row r="1434" spans="1:2">
      <c r="A1434" t="s">
        <v>51</v>
      </c>
      <c r="B1434" t="s">
        <v>47</v>
      </c>
    </row>
    <row r="1435" spans="1:2">
      <c r="A1435" t="s">
        <v>51</v>
      </c>
      <c r="B1435" t="s">
        <v>47</v>
      </c>
    </row>
    <row r="1436" spans="1:2">
      <c r="A1436" t="s">
        <v>51</v>
      </c>
      <c r="B1436" t="s">
        <v>47</v>
      </c>
    </row>
    <row r="1437" spans="1:2">
      <c r="A1437" t="s">
        <v>51</v>
      </c>
      <c r="B1437" t="s">
        <v>47</v>
      </c>
    </row>
    <row r="1438" spans="1:2">
      <c r="A1438" t="s">
        <v>51</v>
      </c>
      <c r="B1438" t="s">
        <v>47</v>
      </c>
    </row>
    <row r="1439" spans="1:2">
      <c r="A1439" t="s">
        <v>51</v>
      </c>
      <c r="B1439" t="s">
        <v>47</v>
      </c>
    </row>
    <row r="1440" spans="1:2">
      <c r="A1440" t="s">
        <v>51</v>
      </c>
      <c r="B1440" t="s">
        <v>47</v>
      </c>
    </row>
    <row r="1441" spans="1:2">
      <c r="A1441" t="s">
        <v>51</v>
      </c>
      <c r="B1441" t="s">
        <v>47</v>
      </c>
    </row>
    <row r="1442" spans="1:2">
      <c r="A1442" t="s">
        <v>51</v>
      </c>
      <c r="B1442" t="s">
        <v>47</v>
      </c>
    </row>
    <row r="1443" spans="1:2">
      <c r="A1443" t="s">
        <v>51</v>
      </c>
      <c r="B1443" t="s">
        <v>47</v>
      </c>
    </row>
    <row r="1444" spans="1:2">
      <c r="A1444" t="s">
        <v>51</v>
      </c>
      <c r="B1444" t="s">
        <v>47</v>
      </c>
    </row>
    <row r="1445" spans="1:2">
      <c r="A1445" t="s">
        <v>51</v>
      </c>
      <c r="B1445" t="s">
        <v>47</v>
      </c>
    </row>
    <row r="1446" spans="1:2">
      <c r="A1446" t="s">
        <v>51</v>
      </c>
      <c r="B1446" t="s">
        <v>47</v>
      </c>
    </row>
    <row r="1447" spans="1:2">
      <c r="A1447" t="s">
        <v>51</v>
      </c>
      <c r="B1447" t="s">
        <v>47</v>
      </c>
    </row>
    <row r="1448" spans="1:2">
      <c r="A1448" t="s">
        <v>51</v>
      </c>
      <c r="B1448" t="s">
        <v>47</v>
      </c>
    </row>
    <row r="1449" spans="1:2">
      <c r="A1449" t="s">
        <v>51</v>
      </c>
      <c r="B1449" t="s">
        <v>47</v>
      </c>
    </row>
    <row r="1450" spans="1:2">
      <c r="A1450" t="s">
        <v>51</v>
      </c>
      <c r="B1450" t="s">
        <v>47</v>
      </c>
    </row>
    <row r="1451" spans="1:2">
      <c r="A1451" t="s">
        <v>51</v>
      </c>
      <c r="B1451" t="s">
        <v>47</v>
      </c>
    </row>
    <row r="1452" spans="1:2">
      <c r="A1452" t="s">
        <v>51</v>
      </c>
      <c r="B1452" t="s">
        <v>47</v>
      </c>
    </row>
    <row r="1453" spans="1:2">
      <c r="A1453" t="s">
        <v>51</v>
      </c>
      <c r="B1453" t="s">
        <v>47</v>
      </c>
    </row>
    <row r="1454" spans="1:2">
      <c r="A1454" t="s">
        <v>51</v>
      </c>
      <c r="B1454" t="s">
        <v>47</v>
      </c>
    </row>
    <row r="1455" spans="1:2">
      <c r="A1455" t="s">
        <v>51</v>
      </c>
      <c r="B1455" t="s">
        <v>47</v>
      </c>
    </row>
    <row r="1456" spans="1:2">
      <c r="A1456" t="s">
        <v>51</v>
      </c>
      <c r="B1456" t="s">
        <v>47</v>
      </c>
    </row>
    <row r="1457" spans="1:2">
      <c r="A1457" t="s">
        <v>51</v>
      </c>
      <c r="B1457" t="s">
        <v>47</v>
      </c>
    </row>
    <row r="1458" spans="1:2">
      <c r="A1458" t="s">
        <v>51</v>
      </c>
      <c r="B1458" t="s">
        <v>47</v>
      </c>
    </row>
    <row r="1459" spans="1:2">
      <c r="A1459" t="s">
        <v>51</v>
      </c>
      <c r="B1459" t="s">
        <v>47</v>
      </c>
    </row>
    <row r="1460" spans="1:2">
      <c r="A1460" t="s">
        <v>51</v>
      </c>
      <c r="B1460" t="s">
        <v>47</v>
      </c>
    </row>
    <row r="1461" spans="1:2">
      <c r="A1461" t="s">
        <v>51</v>
      </c>
      <c r="B1461" t="s">
        <v>47</v>
      </c>
    </row>
    <row r="1462" spans="1:2">
      <c r="A1462" t="s">
        <v>51</v>
      </c>
      <c r="B1462" t="s">
        <v>47</v>
      </c>
    </row>
    <row r="1463" spans="1:2">
      <c r="A1463" t="s">
        <v>51</v>
      </c>
      <c r="B1463" t="s">
        <v>47</v>
      </c>
    </row>
    <row r="1464" spans="1:2">
      <c r="A1464" t="s">
        <v>51</v>
      </c>
      <c r="B1464" t="s">
        <v>47</v>
      </c>
    </row>
    <row r="1465" spans="1:2">
      <c r="A1465" t="s">
        <v>51</v>
      </c>
      <c r="B1465" t="s">
        <v>47</v>
      </c>
    </row>
    <row r="1466" spans="1:2">
      <c r="A1466" t="s">
        <v>51</v>
      </c>
      <c r="B1466" t="s">
        <v>47</v>
      </c>
    </row>
    <row r="1467" spans="1:2">
      <c r="A1467" t="s">
        <v>51</v>
      </c>
      <c r="B1467" t="s">
        <v>47</v>
      </c>
    </row>
    <row r="1468" spans="1:2">
      <c r="A1468" t="s">
        <v>51</v>
      </c>
      <c r="B1468" t="s">
        <v>47</v>
      </c>
    </row>
    <row r="1469" spans="1:2">
      <c r="A1469" t="s">
        <v>51</v>
      </c>
      <c r="B1469" t="s">
        <v>47</v>
      </c>
    </row>
    <row r="1470" spans="1:2">
      <c r="A1470" t="s">
        <v>51</v>
      </c>
      <c r="B1470" t="s">
        <v>47</v>
      </c>
    </row>
    <row r="1471" spans="1:2">
      <c r="A1471" t="s">
        <v>51</v>
      </c>
      <c r="B1471" t="s">
        <v>47</v>
      </c>
    </row>
    <row r="1472" spans="1:2">
      <c r="A1472" t="s">
        <v>51</v>
      </c>
      <c r="B1472" t="s">
        <v>47</v>
      </c>
    </row>
    <row r="1473" spans="1:2">
      <c r="A1473" t="s">
        <v>51</v>
      </c>
      <c r="B1473" t="s">
        <v>47</v>
      </c>
    </row>
    <row r="1474" spans="1:2">
      <c r="A1474" t="s">
        <v>51</v>
      </c>
      <c r="B1474" t="s">
        <v>47</v>
      </c>
    </row>
    <row r="1475" spans="1:2">
      <c r="A1475" t="s">
        <v>51</v>
      </c>
      <c r="B1475" t="s">
        <v>47</v>
      </c>
    </row>
    <row r="1476" spans="1:2">
      <c r="A1476" t="s">
        <v>51</v>
      </c>
      <c r="B1476" t="s">
        <v>47</v>
      </c>
    </row>
    <row r="1477" spans="1:2">
      <c r="A1477" t="s">
        <v>51</v>
      </c>
      <c r="B1477" t="s">
        <v>47</v>
      </c>
    </row>
    <row r="1478" spans="1:2">
      <c r="A1478" t="s">
        <v>51</v>
      </c>
      <c r="B1478" t="s">
        <v>47</v>
      </c>
    </row>
    <row r="1479" spans="1:2">
      <c r="A1479" t="s">
        <v>51</v>
      </c>
      <c r="B1479" t="s">
        <v>47</v>
      </c>
    </row>
    <row r="1480" spans="1:2">
      <c r="A1480" t="s">
        <v>51</v>
      </c>
      <c r="B1480" t="s">
        <v>47</v>
      </c>
    </row>
    <row r="1481" spans="1:2">
      <c r="A1481" t="s">
        <v>51</v>
      </c>
      <c r="B1481" t="s">
        <v>47</v>
      </c>
    </row>
    <row r="1482" spans="1:2">
      <c r="A1482" t="s">
        <v>51</v>
      </c>
      <c r="B1482" t="s">
        <v>47</v>
      </c>
    </row>
    <row r="1483" spans="1:2">
      <c r="A1483" t="s">
        <v>51</v>
      </c>
      <c r="B1483" t="s">
        <v>47</v>
      </c>
    </row>
    <row r="1484" spans="1:2">
      <c r="A1484" t="s">
        <v>51</v>
      </c>
      <c r="B1484" t="s">
        <v>47</v>
      </c>
    </row>
    <row r="1485" spans="1:2">
      <c r="A1485" t="s">
        <v>51</v>
      </c>
      <c r="B1485" t="s">
        <v>47</v>
      </c>
    </row>
    <row r="1486" spans="1:2">
      <c r="A1486" t="s">
        <v>51</v>
      </c>
      <c r="B1486" t="s">
        <v>47</v>
      </c>
    </row>
    <row r="1487" spans="1:2">
      <c r="A1487" t="s">
        <v>51</v>
      </c>
      <c r="B1487" t="s">
        <v>47</v>
      </c>
    </row>
    <row r="1488" spans="1:2">
      <c r="A1488" t="s">
        <v>51</v>
      </c>
      <c r="B1488" t="s">
        <v>47</v>
      </c>
    </row>
    <row r="1489" spans="1:2">
      <c r="A1489" t="s">
        <v>51</v>
      </c>
      <c r="B1489" t="s">
        <v>47</v>
      </c>
    </row>
    <row r="1490" spans="1:2">
      <c r="A1490" t="s">
        <v>51</v>
      </c>
      <c r="B1490" t="s">
        <v>47</v>
      </c>
    </row>
    <row r="1491" spans="1:2">
      <c r="A1491" t="s">
        <v>51</v>
      </c>
      <c r="B1491" t="s">
        <v>47</v>
      </c>
    </row>
    <row r="1492" spans="1:2">
      <c r="A1492" t="s">
        <v>51</v>
      </c>
      <c r="B1492" t="s">
        <v>47</v>
      </c>
    </row>
    <row r="1493" spans="1:2">
      <c r="A1493" t="s">
        <v>51</v>
      </c>
      <c r="B1493" t="s">
        <v>47</v>
      </c>
    </row>
    <row r="1494" spans="1:2">
      <c r="A1494" t="s">
        <v>51</v>
      </c>
      <c r="B1494" t="s">
        <v>47</v>
      </c>
    </row>
    <row r="1495" spans="1:2">
      <c r="A1495" t="s">
        <v>51</v>
      </c>
      <c r="B1495" t="s">
        <v>47</v>
      </c>
    </row>
    <row r="1496" spans="1:2">
      <c r="A1496" t="s">
        <v>51</v>
      </c>
      <c r="B1496" t="s">
        <v>47</v>
      </c>
    </row>
    <row r="1497" spans="1:2">
      <c r="A1497" t="s">
        <v>51</v>
      </c>
      <c r="B1497" t="s">
        <v>47</v>
      </c>
    </row>
    <row r="1498" spans="1:2">
      <c r="A1498" t="s">
        <v>51</v>
      </c>
      <c r="B1498" t="s">
        <v>47</v>
      </c>
    </row>
    <row r="1499" spans="1:2">
      <c r="A1499" t="s">
        <v>51</v>
      </c>
      <c r="B1499" t="s">
        <v>47</v>
      </c>
    </row>
    <row r="1500" spans="1:2">
      <c r="A1500" t="s">
        <v>51</v>
      </c>
      <c r="B1500" t="s">
        <v>47</v>
      </c>
    </row>
    <row r="1501" spans="1:2">
      <c r="A1501" t="s">
        <v>51</v>
      </c>
      <c r="B1501" t="s">
        <v>47</v>
      </c>
    </row>
    <row r="1502" spans="1:2">
      <c r="A1502" t="s">
        <v>51</v>
      </c>
      <c r="B1502" t="s">
        <v>47</v>
      </c>
    </row>
    <row r="1503" spans="1:2">
      <c r="A1503" t="s">
        <v>51</v>
      </c>
      <c r="B1503" t="s">
        <v>47</v>
      </c>
    </row>
    <row r="1504" spans="1:2">
      <c r="A1504" t="s">
        <v>51</v>
      </c>
      <c r="B1504" t="s">
        <v>47</v>
      </c>
    </row>
    <row r="1505" spans="1:2">
      <c r="A1505" t="s">
        <v>51</v>
      </c>
      <c r="B1505" t="s">
        <v>47</v>
      </c>
    </row>
    <row r="1506" spans="1:2">
      <c r="A1506" t="s">
        <v>51</v>
      </c>
      <c r="B1506" t="s">
        <v>47</v>
      </c>
    </row>
    <row r="1507" spans="1:2">
      <c r="A1507" t="s">
        <v>51</v>
      </c>
      <c r="B1507" t="s">
        <v>47</v>
      </c>
    </row>
    <row r="1508" spans="1:2">
      <c r="A1508" t="s">
        <v>51</v>
      </c>
      <c r="B1508" t="s">
        <v>47</v>
      </c>
    </row>
    <row r="1509" spans="1:2">
      <c r="A1509" t="s">
        <v>51</v>
      </c>
      <c r="B1509" t="s">
        <v>47</v>
      </c>
    </row>
    <row r="1510" spans="1:2">
      <c r="A1510" t="s">
        <v>51</v>
      </c>
      <c r="B1510" t="s">
        <v>47</v>
      </c>
    </row>
    <row r="1511" spans="1:2">
      <c r="A1511" t="s">
        <v>51</v>
      </c>
      <c r="B1511" t="s">
        <v>47</v>
      </c>
    </row>
    <row r="1512" spans="1:2">
      <c r="A1512" t="s">
        <v>51</v>
      </c>
      <c r="B1512" t="s">
        <v>47</v>
      </c>
    </row>
    <row r="1513" spans="1:2">
      <c r="A1513" t="s">
        <v>51</v>
      </c>
      <c r="B1513" t="s">
        <v>47</v>
      </c>
    </row>
    <row r="1514" spans="1:2">
      <c r="A1514" t="s">
        <v>51</v>
      </c>
      <c r="B1514" t="s">
        <v>47</v>
      </c>
    </row>
    <row r="1515" spans="1:2">
      <c r="A1515" t="s">
        <v>51</v>
      </c>
      <c r="B1515" t="s">
        <v>47</v>
      </c>
    </row>
    <row r="1516" spans="1:2">
      <c r="A1516" t="s">
        <v>51</v>
      </c>
      <c r="B1516" t="s">
        <v>47</v>
      </c>
    </row>
    <row r="1517" spans="1:2">
      <c r="A1517" t="s">
        <v>51</v>
      </c>
      <c r="B1517" t="s">
        <v>47</v>
      </c>
    </row>
    <row r="1518" spans="1:2">
      <c r="A1518" t="s">
        <v>51</v>
      </c>
      <c r="B1518" t="s">
        <v>47</v>
      </c>
    </row>
    <row r="1519" spans="1:2">
      <c r="A1519" t="s">
        <v>51</v>
      </c>
      <c r="B1519" t="s">
        <v>47</v>
      </c>
    </row>
    <row r="1520" spans="1:2">
      <c r="A1520" t="s">
        <v>51</v>
      </c>
      <c r="B1520" t="s">
        <v>47</v>
      </c>
    </row>
    <row r="1521" spans="1:2">
      <c r="A1521" t="s">
        <v>51</v>
      </c>
      <c r="B1521" t="s">
        <v>47</v>
      </c>
    </row>
    <row r="1522" spans="1:2">
      <c r="A1522" t="s">
        <v>51</v>
      </c>
      <c r="B1522" t="s">
        <v>47</v>
      </c>
    </row>
    <row r="1523" spans="1:2">
      <c r="A1523" t="s">
        <v>51</v>
      </c>
      <c r="B1523" t="s">
        <v>47</v>
      </c>
    </row>
    <row r="1524" spans="1:2">
      <c r="A1524" t="s">
        <v>51</v>
      </c>
      <c r="B1524" t="s">
        <v>47</v>
      </c>
    </row>
    <row r="1525" spans="1:2">
      <c r="A1525" t="s">
        <v>51</v>
      </c>
      <c r="B1525" t="s">
        <v>47</v>
      </c>
    </row>
    <row r="1526" spans="1:2">
      <c r="A1526" t="s">
        <v>51</v>
      </c>
      <c r="B1526" t="s">
        <v>47</v>
      </c>
    </row>
    <row r="1527" spans="1:2">
      <c r="A1527" t="s">
        <v>51</v>
      </c>
      <c r="B1527" t="s">
        <v>47</v>
      </c>
    </row>
    <row r="1528" spans="1:2">
      <c r="A1528" t="s">
        <v>51</v>
      </c>
      <c r="B1528" t="s">
        <v>47</v>
      </c>
    </row>
    <row r="1529" spans="1:2">
      <c r="A1529" t="s">
        <v>51</v>
      </c>
      <c r="B1529" t="s">
        <v>47</v>
      </c>
    </row>
    <row r="1530" spans="1:2">
      <c r="A1530" t="s">
        <v>51</v>
      </c>
      <c r="B1530" t="s">
        <v>47</v>
      </c>
    </row>
    <row r="1531" spans="1:2">
      <c r="A1531" t="s">
        <v>51</v>
      </c>
      <c r="B1531" t="s">
        <v>47</v>
      </c>
    </row>
    <row r="1532" spans="1:2">
      <c r="A1532" t="s">
        <v>51</v>
      </c>
      <c r="B1532" t="s">
        <v>47</v>
      </c>
    </row>
    <row r="1533" spans="1:2">
      <c r="A1533" t="s">
        <v>51</v>
      </c>
      <c r="B1533" t="s">
        <v>47</v>
      </c>
    </row>
    <row r="1534" spans="1:2">
      <c r="A1534" t="s">
        <v>51</v>
      </c>
      <c r="B1534" t="s">
        <v>47</v>
      </c>
    </row>
    <row r="1535" spans="1:2">
      <c r="A1535" t="s">
        <v>51</v>
      </c>
      <c r="B1535" t="s">
        <v>47</v>
      </c>
    </row>
    <row r="1536" spans="1:2">
      <c r="A1536" t="s">
        <v>51</v>
      </c>
      <c r="B1536" t="s">
        <v>47</v>
      </c>
    </row>
    <row r="1537" spans="1:2">
      <c r="A1537" t="s">
        <v>51</v>
      </c>
      <c r="B1537" t="s">
        <v>47</v>
      </c>
    </row>
    <row r="1538" spans="1:2">
      <c r="A1538" t="s">
        <v>51</v>
      </c>
      <c r="B1538" t="s">
        <v>47</v>
      </c>
    </row>
    <row r="1539" spans="1:2">
      <c r="A1539" t="s">
        <v>51</v>
      </c>
      <c r="B1539" t="s">
        <v>47</v>
      </c>
    </row>
    <row r="1540" spans="1:2">
      <c r="A1540" t="s">
        <v>51</v>
      </c>
      <c r="B1540" t="s">
        <v>47</v>
      </c>
    </row>
    <row r="1541" spans="1:2">
      <c r="A1541" t="s">
        <v>51</v>
      </c>
      <c r="B1541" t="s">
        <v>47</v>
      </c>
    </row>
    <row r="1542" spans="1:2">
      <c r="A1542" t="s">
        <v>51</v>
      </c>
      <c r="B1542" t="s">
        <v>47</v>
      </c>
    </row>
    <row r="1543" spans="1:2">
      <c r="A1543" t="s">
        <v>51</v>
      </c>
      <c r="B1543" t="s">
        <v>47</v>
      </c>
    </row>
    <row r="1544" spans="1:2">
      <c r="A1544" t="s">
        <v>51</v>
      </c>
      <c r="B1544" t="s">
        <v>47</v>
      </c>
    </row>
    <row r="1545" spans="1:2">
      <c r="A1545" t="s">
        <v>51</v>
      </c>
      <c r="B1545" t="s">
        <v>47</v>
      </c>
    </row>
    <row r="1546" spans="1:2">
      <c r="A1546" t="s">
        <v>51</v>
      </c>
      <c r="B1546" t="s">
        <v>47</v>
      </c>
    </row>
    <row r="1547" spans="1:2">
      <c r="A1547" t="s">
        <v>51</v>
      </c>
      <c r="B1547" t="s">
        <v>47</v>
      </c>
    </row>
    <row r="1548" spans="1:2">
      <c r="A1548" t="s">
        <v>51</v>
      </c>
      <c r="B1548" t="s">
        <v>47</v>
      </c>
    </row>
    <row r="1549" spans="1:2">
      <c r="A1549" t="s">
        <v>51</v>
      </c>
      <c r="B1549" t="s">
        <v>47</v>
      </c>
    </row>
    <row r="1550" spans="1:2">
      <c r="A1550" t="s">
        <v>51</v>
      </c>
      <c r="B1550" t="s">
        <v>47</v>
      </c>
    </row>
    <row r="1551" spans="1:2">
      <c r="A1551" t="s">
        <v>51</v>
      </c>
      <c r="B1551" t="s">
        <v>47</v>
      </c>
    </row>
    <row r="1552" spans="1:2">
      <c r="A1552" t="s">
        <v>51</v>
      </c>
      <c r="B1552" t="s">
        <v>47</v>
      </c>
    </row>
    <row r="1553" spans="1:2">
      <c r="A1553" t="s">
        <v>51</v>
      </c>
      <c r="B1553" t="s">
        <v>47</v>
      </c>
    </row>
    <row r="1554" spans="1:2">
      <c r="A1554" t="s">
        <v>51</v>
      </c>
      <c r="B1554" t="s">
        <v>47</v>
      </c>
    </row>
    <row r="1555" spans="1:2">
      <c r="A1555" t="s">
        <v>51</v>
      </c>
      <c r="B1555" t="s">
        <v>47</v>
      </c>
    </row>
    <row r="1556" spans="1:2">
      <c r="A1556" t="s">
        <v>51</v>
      </c>
      <c r="B1556" t="s">
        <v>47</v>
      </c>
    </row>
    <row r="1557" spans="1:2">
      <c r="A1557" t="s">
        <v>51</v>
      </c>
      <c r="B1557" t="s">
        <v>47</v>
      </c>
    </row>
    <row r="1558" spans="1:2">
      <c r="A1558" t="s">
        <v>51</v>
      </c>
      <c r="B1558" t="s">
        <v>47</v>
      </c>
    </row>
    <row r="1559" spans="1:2">
      <c r="A1559" t="s">
        <v>51</v>
      </c>
      <c r="B1559" t="s">
        <v>47</v>
      </c>
    </row>
    <row r="1560" spans="1:2">
      <c r="A1560" t="s">
        <v>51</v>
      </c>
      <c r="B1560" t="s">
        <v>47</v>
      </c>
    </row>
    <row r="1561" spans="1:2">
      <c r="A1561" t="s">
        <v>51</v>
      </c>
      <c r="B1561" t="s">
        <v>47</v>
      </c>
    </row>
    <row r="1562" spans="1:2">
      <c r="A1562" t="s">
        <v>51</v>
      </c>
      <c r="B1562" t="s">
        <v>47</v>
      </c>
    </row>
    <row r="1563" spans="1:2">
      <c r="A1563" t="s">
        <v>51</v>
      </c>
      <c r="B1563" t="s">
        <v>47</v>
      </c>
    </row>
    <row r="1564" spans="1:2">
      <c r="A1564" t="s">
        <v>51</v>
      </c>
      <c r="B1564" t="s">
        <v>47</v>
      </c>
    </row>
    <row r="1565" spans="1:2">
      <c r="A1565" t="s">
        <v>51</v>
      </c>
      <c r="B1565" t="s">
        <v>47</v>
      </c>
    </row>
    <row r="1566" spans="1:2">
      <c r="A1566" t="s">
        <v>51</v>
      </c>
      <c r="B1566" t="s">
        <v>47</v>
      </c>
    </row>
    <row r="1567" spans="1:2">
      <c r="A1567" t="s">
        <v>51</v>
      </c>
      <c r="B1567" t="s">
        <v>47</v>
      </c>
    </row>
    <row r="1568" spans="1:2">
      <c r="A1568" t="s">
        <v>51</v>
      </c>
      <c r="B1568" t="s">
        <v>47</v>
      </c>
    </row>
    <row r="1569" spans="1:2">
      <c r="A1569" t="s">
        <v>51</v>
      </c>
      <c r="B1569" t="s">
        <v>47</v>
      </c>
    </row>
    <row r="1570" spans="1:2">
      <c r="A1570" t="s">
        <v>51</v>
      </c>
      <c r="B1570" t="s">
        <v>47</v>
      </c>
    </row>
    <row r="1571" spans="1:2">
      <c r="A1571" t="s">
        <v>51</v>
      </c>
      <c r="B1571" t="s">
        <v>48</v>
      </c>
    </row>
    <row r="1572" spans="1:2">
      <c r="A1572" t="s">
        <v>51</v>
      </c>
      <c r="B1572" t="s">
        <v>48</v>
      </c>
    </row>
    <row r="1573" spans="1:2">
      <c r="A1573" t="s">
        <v>51</v>
      </c>
      <c r="B1573" t="s">
        <v>48</v>
      </c>
    </row>
    <row r="1574" spans="1:2">
      <c r="A1574" t="s">
        <v>51</v>
      </c>
      <c r="B1574" t="s">
        <v>48</v>
      </c>
    </row>
    <row r="1575" spans="1:2">
      <c r="A1575" t="s">
        <v>51</v>
      </c>
      <c r="B1575" t="s">
        <v>48</v>
      </c>
    </row>
    <row r="1576" spans="1:2">
      <c r="A1576" t="s">
        <v>51</v>
      </c>
      <c r="B1576" t="s">
        <v>48</v>
      </c>
    </row>
    <row r="1577" spans="1:2">
      <c r="A1577" t="s">
        <v>51</v>
      </c>
      <c r="B1577" t="s">
        <v>48</v>
      </c>
    </row>
  </sheetData>
  <autoFilter ref="A1:B1577" xr:uid="{00000000-0009-0000-0000-000001000000}"/>
  <mergeCells count="5">
    <mergeCell ref="N87:N92"/>
    <mergeCell ref="E31:K32"/>
    <mergeCell ref="N75:N82"/>
    <mergeCell ref="F119:N122"/>
    <mergeCell ref="G25:L27"/>
  </mergeCells>
  <pageMargins left="0.7" right="0.7" top="0.75" bottom="0.75" header="0.3" footer="0.3"/>
  <pageSetup paperSize="9" orientation="portrait" horizontalDpi="4294967295" verticalDpi="4294967295" r:id="rId2"/>
  <drawing r:id="rId3"/>
  <legacyDrawing r:id="rId4"/>
  <oleObjects>
    <mc:AlternateContent xmlns:mc="http://schemas.openxmlformats.org/markup-compatibility/2006">
      <mc:Choice Requires="x14">
        <oleObject progId="Equation.3" shapeId="1025" r:id="rId5">
          <objectPr defaultSize="0" autoPict="0" r:id="rId6">
            <anchor moveWithCells="1" sizeWithCells="1">
              <from>
                <xdr:col>5</xdr:col>
                <xdr:colOff>83820</xdr:colOff>
                <xdr:row>67</xdr:row>
                <xdr:rowOff>53340</xdr:rowOff>
              </from>
              <to>
                <xdr:col>10</xdr:col>
                <xdr:colOff>502920</xdr:colOff>
                <xdr:row>69</xdr:row>
                <xdr:rowOff>129540</xdr:rowOff>
              </to>
            </anchor>
          </objectPr>
        </oleObject>
      </mc:Choice>
      <mc:Fallback>
        <oleObject progId="Equation.3" shapeId="1025" r:id="rId5"/>
      </mc:Fallback>
    </mc:AlternateContent>
    <mc:AlternateContent xmlns:mc="http://schemas.openxmlformats.org/markup-compatibility/2006">
      <mc:Choice Requires="x14">
        <oleObject progId="Equation.3" shapeId="1026" r:id="rId7">
          <objectPr defaultSize="0" autoPict="0" r:id="rId8">
            <anchor moveWithCells="1" sizeWithCells="1">
              <from>
                <xdr:col>12</xdr:col>
                <xdr:colOff>640080</xdr:colOff>
                <xdr:row>112</xdr:row>
                <xdr:rowOff>76200</xdr:rowOff>
              </from>
              <to>
                <xdr:col>15</xdr:col>
                <xdr:colOff>53340</xdr:colOff>
                <xdr:row>115</xdr:row>
                <xdr:rowOff>15240</xdr:rowOff>
              </to>
            </anchor>
          </objectPr>
        </oleObject>
      </mc:Choice>
      <mc:Fallback>
        <oleObject progId="Equation.3" shapeId="1026" r:id="rId7"/>
      </mc:Fallback>
    </mc:AlternateContent>
    <mc:AlternateContent xmlns:mc="http://schemas.openxmlformats.org/markup-compatibility/2006">
      <mc:Choice Requires="x14">
        <oleObject progId="Equation.3" shapeId="1027" r:id="rId9">
          <objectPr defaultSize="0" autoPict="0" r:id="rId10">
            <anchor moveWithCells="1" sizeWithCells="1">
              <from>
                <xdr:col>4</xdr:col>
                <xdr:colOff>320040</xdr:colOff>
                <xdr:row>113</xdr:row>
                <xdr:rowOff>22860</xdr:rowOff>
              </from>
              <to>
                <xdr:col>8</xdr:col>
                <xdr:colOff>91440</xdr:colOff>
                <xdr:row>116</xdr:row>
                <xdr:rowOff>0</xdr:rowOff>
              </to>
            </anchor>
          </objectPr>
        </oleObject>
      </mc:Choice>
      <mc:Fallback>
        <oleObject progId="Equation.3" shapeId="1027" r:id="rId9"/>
      </mc:Fallback>
    </mc:AlternateContent>
    <mc:AlternateContent xmlns:mc="http://schemas.openxmlformats.org/markup-compatibility/2006">
      <mc:Choice Requires="x14">
        <oleObject progId="Equation.3" shapeId="1028" r:id="rId11">
          <objectPr defaultSize="0" autoPict="0" r:id="rId12">
            <anchor moveWithCells="1">
              <from>
                <xdr:col>9</xdr:col>
                <xdr:colOff>716280</xdr:colOff>
                <xdr:row>70</xdr:row>
                <xdr:rowOff>114300</xdr:rowOff>
              </from>
              <to>
                <xdr:col>12</xdr:col>
                <xdr:colOff>723900</xdr:colOff>
                <xdr:row>74</xdr:row>
                <xdr:rowOff>121920</xdr:rowOff>
              </to>
            </anchor>
          </objectPr>
        </oleObject>
      </mc:Choice>
      <mc:Fallback>
        <oleObject progId="Equation.3" shapeId="1028" r:id="rId11"/>
      </mc:Fallback>
    </mc:AlternateContent>
    <mc:AlternateContent xmlns:mc="http://schemas.openxmlformats.org/markup-compatibility/2006">
      <mc:Choice Requires="x14">
        <oleObject progId="Equation.3" shapeId="1029" r:id="rId13">
          <objectPr defaultSize="0" autoPict="0" r:id="rId14">
            <anchor moveWithCells="1">
              <from>
                <xdr:col>8</xdr:col>
                <xdr:colOff>891540</xdr:colOff>
                <xdr:row>76</xdr:row>
                <xdr:rowOff>76200</xdr:rowOff>
              </from>
              <to>
                <xdr:col>12</xdr:col>
                <xdr:colOff>289560</xdr:colOff>
                <xdr:row>83</xdr:row>
                <xdr:rowOff>121920</xdr:rowOff>
              </to>
            </anchor>
          </objectPr>
        </oleObject>
      </mc:Choice>
      <mc:Fallback>
        <oleObject progId="Equation.3" shapeId="1029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11</vt:i4>
      </vt:variant>
    </vt:vector>
  </HeadingPairs>
  <TitlesOfParts>
    <vt:vector size="13" baseType="lpstr">
      <vt:lpstr>Testo</vt:lpstr>
      <vt:lpstr>dati</vt:lpstr>
      <vt:lpstr>cctrasposto</vt:lpstr>
      <vt:lpstr>Dc</vt:lpstr>
      <vt:lpstr>Dr</vt:lpstr>
      <vt:lpstr>Gamma</vt:lpstr>
      <vt:lpstr>n</vt:lpstr>
      <vt:lpstr>Nij</vt:lpstr>
      <vt:lpstr>prec</vt:lpstr>
      <vt:lpstr>rr</vt:lpstr>
      <vt:lpstr>S</vt:lpstr>
      <vt:lpstr>U</vt:lpstr>
      <vt:lpstr>V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cp:lastPrinted>2016-12-13T17:58:09Z</cp:lastPrinted>
  <dcterms:created xsi:type="dcterms:W3CDTF">2016-11-25T11:41:38Z</dcterms:created>
  <dcterms:modified xsi:type="dcterms:W3CDTF">2021-11-13T08:33:57Z</dcterms:modified>
</cp:coreProperties>
</file>