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luxianres\dev\csv\bonus\"/>
    </mc:Choice>
  </mc:AlternateContent>
  <bookViews>
    <workbookView xWindow="0" yWindow="0" windowWidth="28080" windowHeight="13650"/>
  </bookViews>
  <sheets>
    <sheet name="彩票1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U21" i="1" l="1"/>
  <c r="U20" i="1"/>
  <c r="U19" i="1"/>
  <c r="U18" i="1"/>
  <c r="R21" i="1"/>
  <c r="R19" i="1"/>
  <c r="R18" i="1"/>
  <c r="O21" i="1"/>
  <c r="O20" i="1"/>
  <c r="O19" i="1"/>
  <c r="O18" i="1"/>
  <c r="L21" i="1"/>
  <c r="L20" i="1"/>
  <c r="L19" i="1"/>
  <c r="L18" i="1"/>
  <c r="I21" i="1"/>
  <c r="I20" i="1"/>
  <c r="I19" i="1"/>
  <c r="I18" i="1"/>
  <c r="G21" i="1"/>
  <c r="G20" i="1"/>
  <c r="G19" i="1"/>
  <c r="G18" i="1"/>
  <c r="U26" i="1"/>
  <c r="U25" i="1"/>
  <c r="U24" i="1"/>
  <c r="U23" i="1"/>
  <c r="R26" i="1"/>
  <c r="R24" i="1"/>
  <c r="R23" i="1"/>
  <c r="O26" i="1"/>
  <c r="O25" i="1"/>
  <c r="O24" i="1"/>
  <c r="O23" i="1"/>
  <c r="L26" i="1"/>
  <c r="L25" i="1"/>
  <c r="L24" i="1"/>
  <c r="L23" i="1"/>
  <c r="I26" i="1"/>
  <c r="I25" i="1"/>
  <c r="I24" i="1"/>
  <c r="I23" i="1"/>
  <c r="G26" i="1"/>
  <c r="G25" i="1"/>
  <c r="G24" i="1"/>
  <c r="G23" i="1"/>
  <c r="U31" i="1"/>
  <c r="U30" i="1"/>
  <c r="U29" i="1"/>
  <c r="U28" i="1"/>
  <c r="R31" i="1"/>
  <c r="R29" i="1"/>
  <c r="R28" i="1"/>
  <c r="O31" i="1"/>
  <c r="O30" i="1"/>
  <c r="O29" i="1"/>
  <c r="O28" i="1"/>
  <c r="L31" i="1"/>
  <c r="L30" i="1"/>
  <c r="L29" i="1"/>
  <c r="L28" i="1"/>
  <c r="I31" i="1"/>
  <c r="I30" i="1"/>
  <c r="I29" i="1"/>
  <c r="I28" i="1"/>
  <c r="G31" i="1"/>
  <c r="G30" i="1"/>
  <c r="G29" i="1"/>
  <c r="G28" i="1"/>
  <c r="U36" i="1"/>
  <c r="U35" i="1"/>
  <c r="U34" i="1"/>
  <c r="U33" i="1"/>
  <c r="R36" i="1"/>
  <c r="R34" i="1"/>
  <c r="R33" i="1"/>
  <c r="O36" i="1"/>
  <c r="O35" i="1"/>
  <c r="O34" i="1"/>
  <c r="O33" i="1"/>
  <c r="L36" i="1"/>
  <c r="L35" i="1"/>
  <c r="L34" i="1"/>
  <c r="L33" i="1"/>
  <c r="I36" i="1"/>
  <c r="I35" i="1"/>
  <c r="I34" i="1"/>
  <c r="I33" i="1"/>
  <c r="G36" i="1"/>
  <c r="G35" i="1"/>
  <c r="G34" i="1"/>
  <c r="G33" i="1"/>
  <c r="U41" i="1"/>
  <c r="U40" i="1"/>
  <c r="U39" i="1"/>
  <c r="U38" i="1"/>
  <c r="R41" i="1"/>
  <c r="R39" i="1"/>
  <c r="R38" i="1"/>
  <c r="O41" i="1"/>
  <c r="O40" i="1"/>
  <c r="O39" i="1"/>
  <c r="O38" i="1"/>
  <c r="L41" i="1"/>
  <c r="L40" i="1"/>
  <c r="L39" i="1"/>
  <c r="L38" i="1"/>
  <c r="I41" i="1"/>
  <c r="I40" i="1"/>
  <c r="I39" i="1"/>
  <c r="I38" i="1"/>
  <c r="G41" i="1"/>
  <c r="G40" i="1"/>
  <c r="G39" i="1"/>
  <c r="G38" i="1"/>
  <c r="U46" i="1"/>
  <c r="U45" i="1"/>
  <c r="U44" i="1"/>
  <c r="U43" i="1"/>
  <c r="R46" i="1"/>
  <c r="R44" i="1"/>
  <c r="R43" i="1"/>
  <c r="O46" i="1"/>
  <c r="O45" i="1"/>
  <c r="O44" i="1"/>
  <c r="O43" i="1"/>
  <c r="L46" i="1"/>
  <c r="L45" i="1"/>
  <c r="L44" i="1"/>
  <c r="L43" i="1"/>
  <c r="I46" i="1"/>
  <c r="I45" i="1"/>
  <c r="I44" i="1"/>
  <c r="I43" i="1"/>
  <c r="G46" i="1"/>
  <c r="G45" i="1"/>
  <c r="G44" i="1"/>
  <c r="G43" i="1"/>
  <c r="E51" i="1"/>
  <c r="E50" i="1"/>
  <c r="E49" i="1"/>
  <c r="E48" i="1"/>
  <c r="E46" i="1"/>
  <c r="E45" i="1"/>
  <c r="E44" i="1"/>
  <c r="E43" i="1"/>
  <c r="E41" i="1"/>
  <c r="E40" i="1"/>
  <c r="E39" i="1"/>
  <c r="E38" i="1"/>
  <c r="E36" i="1"/>
  <c r="E35" i="1"/>
  <c r="E34" i="1"/>
  <c r="E33" i="1"/>
  <c r="E31" i="1"/>
  <c r="E30" i="1"/>
  <c r="E29" i="1"/>
  <c r="E28" i="1"/>
  <c r="E26" i="1"/>
  <c r="E25" i="1"/>
  <c r="E24" i="1"/>
  <c r="E23" i="1"/>
  <c r="E21" i="1"/>
  <c r="E20" i="1"/>
  <c r="E19" i="1"/>
  <c r="E18" i="1"/>
</calcChain>
</file>

<file path=xl/sharedStrings.xml><?xml version="1.0" encoding="utf-8"?>
<sst xmlns="http://schemas.openxmlformats.org/spreadsheetml/2006/main" count="229" uniqueCount="30">
  <si>
    <t>##ID</t>
  </si>
  <si>
    <t>活动说明</t>
  </si>
  <si>
    <t>活动名称</t>
  </si>
  <si>
    <t>暖春送瑞</t>
  </si>
  <si>
    <t>##彩票起始时间</t>
  </si>
  <si>
    <t>彩票终止时间</t>
  </si>
  <si>
    <t>##背景图片</t>
  </si>
  <si>
    <t>Background_SpringFestival</t>
  </si>
  <si>
    <t>##登陆天数详情</t>
  </si>
  <si>
    <t>Item</t>
  </si>
  <si>
    <t>]]</t>
  </si>
  <si>
    <t>##累计登陆天数</t>
    <phoneticPr fontId="4" type="noConversion"/>
  </si>
  <si>
    <t>奖励系数</t>
    <phoneticPr fontId="4" type="noConversion"/>
  </si>
  <si>
    <t>字体大小</t>
    <phoneticPr fontId="4" type="noConversion"/>
  </si>
  <si>
    <t>对应时间</t>
    <phoneticPr fontId="4" type="noConversion"/>
  </si>
  <si>
    <t>对应奖励</t>
    <phoneticPr fontId="4" type="noConversion"/>
  </si>
  <si>
    <t>]]</t>
    <phoneticPr fontId="4" type="noConversion"/>
  </si>
  <si>
    <t>BindYuanBao</t>
    <phoneticPr fontId="3" type="noConversion"/>
  </si>
  <si>
    <t>Item</t>
    <phoneticPr fontId="3" type="noConversion"/>
  </si>
  <si>
    <t>XuNiBi</t>
    <phoneticPr fontId="3" type="noConversion"/>
  </si>
  <si>
    <t>[04ff45]1[-]</t>
    <phoneticPr fontId="4" type="noConversion"/>
  </si>
  <si>
    <t>[04ff45]1.2[-]</t>
    <phoneticPr fontId="4" type="noConversion"/>
  </si>
  <si>
    <t>[04ff45]1.4[-]</t>
    <phoneticPr fontId="4" type="noConversion"/>
  </si>
  <si>
    <t>[ffa127]1.6[-]</t>
    <phoneticPr fontId="4" type="noConversion"/>
  </si>
  <si>
    <t>[ffa127]1.8[-]</t>
    <phoneticPr fontId="4" type="noConversion"/>
  </si>
  <si>
    <t>[ffa127]2[-]</t>
    <phoneticPr fontId="4" type="noConversion"/>
  </si>
  <si>
    <t>春节期间，每日在线[04ff45]10分钟，30分钟，60分钟，90分钟[-]即可获得大量丰富的奖励。
累计登陆奖励更会翻倍
    累计第一天登陆获得[04ff45]1[-]倍奖励
    累计第二天登陆获得[04ff45]1.2[-]倍奖励
    累计第三天登陆获得[04ff45]1.4[-]倍奖励
    累计第四天登陆获得[04ff45]1.6[-]倍奖励
    累计第五天登陆获得[04ff45]1.8[-]倍奖励
    累计登陆六天以上每日可获得[04ff45]2[-]倍奖励
祝大家新年愉快！</t>
    <phoneticPr fontId="3" type="noConversion"/>
  </si>
  <si>
    <t>2017:2:4-23:59:59</t>
  </si>
  <si>
    <t>2017:1:27-00:00:00</t>
    <phoneticPr fontId="3" type="noConversion"/>
  </si>
  <si>
    <t>活动时间：1月27日-2月4日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</si>
</sst>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1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tabSelected="1" topLeftCell="A16" workbookViewId="0">
      <selection activeCell="R45" sqref="R45"/>
    </sheetView>
  </sheetViews>
  <sheetFormatPr defaultColWidth="9" defaultRowHeight="11.25" x14ac:dyDescent="0.15"/>
  <cols>
    <col min="1" max="1" width="15.5" style="1" customWidth="1"/>
    <col min="2" max="2" width="21.375" style="1" customWidth="1"/>
    <col min="3" max="3" width="22.75" style="1" customWidth="1"/>
    <col min="4" max="4" width="8.875" style="1" customWidth="1"/>
    <col min="5" max="10" width="9" style="1"/>
    <col min="11" max="11" width="10.5" style="1" customWidth="1"/>
    <col min="12" max="16384" width="9" style="1"/>
  </cols>
  <sheetData>
    <row r="1" spans="1:11" x14ac:dyDescent="0.15">
      <c r="A1" s="1" t="s">
        <v>0</v>
      </c>
      <c r="B1" s="1" t="s">
        <v>1</v>
      </c>
      <c r="C1" s="1" t="s">
        <v>2</v>
      </c>
    </row>
    <row r="2" spans="1:11" x14ac:dyDescent="0.15">
      <c r="A2" s="1">
        <v>5300</v>
      </c>
      <c r="B2" s="1" t="s">
        <v>29</v>
      </c>
      <c r="C2" s="1" t="s">
        <v>3</v>
      </c>
    </row>
    <row r="4" spans="1:11" x14ac:dyDescent="0.15">
      <c r="A4" s="1" t="s">
        <v>4</v>
      </c>
      <c r="B4" s="1" t="s">
        <v>5</v>
      </c>
    </row>
    <row r="5" spans="1:11" x14ac:dyDescent="0.15">
      <c r="A5" s="1" t="s">
        <v>28</v>
      </c>
      <c r="B5" s="1" t="s">
        <v>27</v>
      </c>
    </row>
    <row r="7" spans="1:11" x14ac:dyDescent="0.15">
      <c r="A7" s="1" t="s">
        <v>6</v>
      </c>
    </row>
    <row r="8" spans="1:11" x14ac:dyDescent="0.15">
      <c r="A8" s="1" t="s">
        <v>7</v>
      </c>
    </row>
    <row r="12" spans="1:11" x14ac:dyDescent="0.15">
      <c r="A12" s="1" t="s">
        <v>8</v>
      </c>
    </row>
    <row r="13" spans="1:11" ht="292.5" x14ac:dyDescent="0.15">
      <c r="A13" s="5" t="s">
        <v>26</v>
      </c>
    </row>
    <row r="14" spans="1:11" ht="13.5" x14ac:dyDescent="0.15">
      <c r="A14"/>
    </row>
    <row r="16" spans="1:11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24" x14ac:dyDescent="0.15">
      <c r="A17" s="2" t="s">
        <v>11</v>
      </c>
      <c r="B17" s="2"/>
      <c r="C17" s="2" t="s">
        <v>12</v>
      </c>
      <c r="D17" s="2" t="s">
        <v>13</v>
      </c>
      <c r="E17" s="2" t="s">
        <v>14</v>
      </c>
      <c r="F17" s="2" t="s">
        <v>15</v>
      </c>
      <c r="G17" s="2"/>
      <c r="H17" s="2"/>
      <c r="I17" s="2"/>
      <c r="J17" s="2"/>
      <c r="K17" s="2"/>
    </row>
    <row r="18" spans="1:24" x14ac:dyDescent="0.15">
      <c r="A18" s="2">
        <v>1</v>
      </c>
      <c r="B18" s="2" t="s">
        <v>20</v>
      </c>
      <c r="C18" s="2">
        <v>1</v>
      </c>
      <c r="D18" s="2">
        <v>40</v>
      </c>
      <c r="E18" s="2">
        <f>10*60</f>
        <v>600</v>
      </c>
      <c r="F18" s="3" t="s">
        <v>19</v>
      </c>
      <c r="G18" s="1">
        <f>CEILING($C18/$C$48*G$48,1)</f>
        <v>50000</v>
      </c>
      <c r="H18" s="3" t="s">
        <v>17</v>
      </c>
      <c r="I18" s="1">
        <f>CEILING($C18/$C$48*I$48,1)</f>
        <v>10</v>
      </c>
      <c r="J18" s="1" t="s">
        <v>18</v>
      </c>
      <c r="K18" s="1">
        <v>10400013</v>
      </c>
      <c r="L18" s="1">
        <f>CEILING($C18/$C$48*L$48,1)</f>
        <v>10</v>
      </c>
      <c r="M18" s="1" t="s">
        <v>18</v>
      </c>
      <c r="N18" s="1">
        <v>10400041</v>
      </c>
      <c r="O18" s="1">
        <f>CEILING($C18/$C$48*O$48,1)</f>
        <v>10</v>
      </c>
      <c r="P18" s="1" t="s">
        <v>9</v>
      </c>
      <c r="Q18" s="1">
        <v>10100142</v>
      </c>
      <c r="R18" s="1">
        <f>CEILING($C18/$C$48*R$48,1)</f>
        <v>8</v>
      </c>
      <c r="S18" s="1" t="s">
        <v>9</v>
      </c>
      <c r="T18" s="1">
        <v>10400049</v>
      </c>
      <c r="U18" s="1">
        <f>CEILING($C18/$C$48*U$48,1)</f>
        <v>2</v>
      </c>
      <c r="V18" s="3" t="s">
        <v>10</v>
      </c>
      <c r="X18" s="2"/>
    </row>
    <row r="19" spans="1:24" x14ac:dyDescent="0.15">
      <c r="A19" s="2"/>
      <c r="B19" s="2"/>
      <c r="C19" s="2"/>
      <c r="D19" s="2"/>
      <c r="E19" s="2">
        <f>30*60</f>
        <v>1800</v>
      </c>
      <c r="F19" s="3" t="s">
        <v>19</v>
      </c>
      <c r="G19" s="1">
        <f>CEILING($C18/$C$48*G$49,1)</f>
        <v>50000</v>
      </c>
      <c r="H19" s="3" t="s">
        <v>17</v>
      </c>
      <c r="I19" s="1">
        <f>CEILING($C18/$C$48*I$49,1)</f>
        <v>10</v>
      </c>
      <c r="J19" s="1" t="s">
        <v>18</v>
      </c>
      <c r="K19" s="1">
        <v>10400001</v>
      </c>
      <c r="L19" s="1">
        <f>CEILING($C18/$C$48*L$49,1)</f>
        <v>10</v>
      </c>
      <c r="M19" s="1" t="s">
        <v>18</v>
      </c>
      <c r="N19" s="1">
        <v>10400006</v>
      </c>
      <c r="O19" s="1">
        <f>CEILING($C18/$C$48*O$49,1)</f>
        <v>10</v>
      </c>
      <c r="P19" s="1" t="s">
        <v>9</v>
      </c>
      <c r="Q19" s="1">
        <v>10400014</v>
      </c>
      <c r="R19" s="1">
        <f>CEILING($C18/$C$48*R$49,1)</f>
        <v>5</v>
      </c>
      <c r="S19" s="1" t="s">
        <v>9</v>
      </c>
      <c r="T19" s="1">
        <v>10400015</v>
      </c>
      <c r="U19" s="1">
        <f>CEILING($C18/$C$48*U$49,1)</f>
        <v>6</v>
      </c>
      <c r="V19" s="3" t="s">
        <v>10</v>
      </c>
      <c r="X19" s="2"/>
    </row>
    <row r="20" spans="1:24" x14ac:dyDescent="0.15">
      <c r="A20" s="2"/>
      <c r="B20" s="2"/>
      <c r="C20" s="2"/>
      <c r="D20" s="2"/>
      <c r="E20" s="2">
        <f>60*60</f>
        <v>3600</v>
      </c>
      <c r="F20" s="3" t="s">
        <v>19</v>
      </c>
      <c r="G20" s="1">
        <f>CEILING($C18/$C$48*G$50,1)</f>
        <v>50000</v>
      </c>
      <c r="H20" s="3" t="s">
        <v>17</v>
      </c>
      <c r="I20" s="1">
        <f>CEILING($C18/$C$48*I$50,1)</f>
        <v>10</v>
      </c>
      <c r="J20" s="1" t="s">
        <v>18</v>
      </c>
      <c r="K20" s="1">
        <v>10400036</v>
      </c>
      <c r="L20" s="1">
        <f>CEILING($C18/$C$48*L$50,1)</f>
        <v>10</v>
      </c>
      <c r="M20" s="1" t="s">
        <v>18</v>
      </c>
      <c r="N20" s="1">
        <v>10400037</v>
      </c>
      <c r="O20" s="1">
        <f>CEILING($C18/$C$48*O$50,1)</f>
        <v>10</v>
      </c>
      <c r="P20" s="1" t="s">
        <v>9</v>
      </c>
      <c r="Q20" s="1">
        <v>54100046</v>
      </c>
      <c r="R20" s="1">
        <v>3</v>
      </c>
      <c r="S20" s="1" t="s">
        <v>9</v>
      </c>
      <c r="T20" s="1">
        <v>10400041</v>
      </c>
      <c r="U20" s="1">
        <f>CEILING($C18/$C$48*U$50,1)</f>
        <v>10</v>
      </c>
      <c r="V20" s="3" t="s">
        <v>10</v>
      </c>
      <c r="X20" s="2"/>
    </row>
    <row r="21" spans="1:24" x14ac:dyDescent="0.15">
      <c r="A21" s="2"/>
      <c r="B21" s="2"/>
      <c r="C21" s="2"/>
      <c r="D21" s="2"/>
      <c r="E21" s="2">
        <f>90*60</f>
        <v>5400</v>
      </c>
      <c r="F21" s="3" t="s">
        <v>19</v>
      </c>
      <c r="G21" s="1">
        <f>CEILING($C18/$C$48*G$51,1)</f>
        <v>100000</v>
      </c>
      <c r="H21" s="3" t="s">
        <v>17</v>
      </c>
      <c r="I21" s="1">
        <f>CEILING($C18/$C$48*I$51,1)</f>
        <v>10</v>
      </c>
      <c r="J21" s="2" t="s">
        <v>9</v>
      </c>
      <c r="K21" s="1">
        <v>10400013</v>
      </c>
      <c r="L21" s="1">
        <f>CEILING($C18/$C$48*L$51,1)</f>
        <v>10</v>
      </c>
      <c r="M21" s="1" t="s">
        <v>9</v>
      </c>
      <c r="N21" s="1">
        <v>10400041</v>
      </c>
      <c r="O21" s="1">
        <f>CEILING($C18/$C$48*O$51,1)</f>
        <v>10</v>
      </c>
      <c r="P21" s="1" t="s">
        <v>9</v>
      </c>
      <c r="Q21" s="1">
        <v>10400015</v>
      </c>
      <c r="R21" s="1">
        <f>CEILING($C18/$C$48*R$51,1)</f>
        <v>6</v>
      </c>
      <c r="S21" s="1" t="s">
        <v>9</v>
      </c>
      <c r="T21" s="1">
        <v>10100142</v>
      </c>
      <c r="U21" s="1">
        <f>CEILING($C18/$C$48*U$51,1)</f>
        <v>8</v>
      </c>
      <c r="V21" s="3" t="s">
        <v>10</v>
      </c>
      <c r="W21" s="2" t="s">
        <v>16</v>
      </c>
      <c r="X21" s="2"/>
    </row>
    <row r="22" spans="1:24" x14ac:dyDescent="0.15">
      <c r="A22" s="2"/>
      <c r="B22" s="2"/>
      <c r="C22" s="2"/>
      <c r="D22" s="2"/>
      <c r="E22" s="2"/>
      <c r="F22" s="3"/>
      <c r="G22" s="4"/>
      <c r="H22" s="3"/>
      <c r="U22" s="3"/>
      <c r="X22" s="2"/>
    </row>
    <row r="23" spans="1:24" x14ac:dyDescent="0.15">
      <c r="A23" s="2">
        <v>2</v>
      </c>
      <c r="B23" s="2" t="s">
        <v>21</v>
      </c>
      <c r="C23" s="2">
        <v>1.2</v>
      </c>
      <c r="D23" s="2">
        <v>40</v>
      </c>
      <c r="E23" s="2">
        <f>10*60</f>
        <v>600</v>
      </c>
      <c r="F23" s="3" t="s">
        <v>19</v>
      </c>
      <c r="G23" s="1">
        <f>CEILING($C23/$C$48*G$48,1)</f>
        <v>60000</v>
      </c>
      <c r="H23" s="3" t="s">
        <v>17</v>
      </c>
      <c r="I23" s="1">
        <f>CEILING($C23/$C$48*I$48,1)</f>
        <v>12</v>
      </c>
      <c r="J23" s="1" t="s">
        <v>18</v>
      </c>
      <c r="K23" s="1">
        <v>10400013</v>
      </c>
      <c r="L23" s="1">
        <f>CEILING($C23/$C$48*L$48,1)</f>
        <v>12</v>
      </c>
      <c r="M23" s="1" t="s">
        <v>18</v>
      </c>
      <c r="N23" s="1">
        <v>10400041</v>
      </c>
      <c r="O23" s="1">
        <f>CEILING($C23/$C$48*O$48,1)</f>
        <v>12</v>
      </c>
      <c r="P23" s="1" t="s">
        <v>9</v>
      </c>
      <c r="Q23" s="1">
        <v>10100142</v>
      </c>
      <c r="R23" s="1">
        <f>CEILING($C23/$C$48*R$48,1)</f>
        <v>10</v>
      </c>
      <c r="S23" s="1" t="s">
        <v>9</v>
      </c>
      <c r="T23" s="1">
        <v>10400049</v>
      </c>
      <c r="U23" s="1">
        <f>CEILING($C23/$C$48*U$48,1)</f>
        <v>3</v>
      </c>
      <c r="V23" s="3" t="s">
        <v>10</v>
      </c>
      <c r="X23" s="2"/>
    </row>
    <row r="24" spans="1:24" x14ac:dyDescent="0.15">
      <c r="A24" s="2"/>
      <c r="B24" s="2"/>
      <c r="C24" s="2"/>
      <c r="D24" s="2"/>
      <c r="E24" s="2">
        <f>30*60</f>
        <v>1800</v>
      </c>
      <c r="F24" s="3" t="s">
        <v>19</v>
      </c>
      <c r="G24" s="1">
        <f>CEILING($C23/$C$48*G$49,1)</f>
        <v>60000</v>
      </c>
      <c r="H24" s="3" t="s">
        <v>17</v>
      </c>
      <c r="I24" s="1">
        <f>CEILING($C23/$C$48*I$49,1)</f>
        <v>12</v>
      </c>
      <c r="J24" s="1" t="s">
        <v>18</v>
      </c>
      <c r="K24" s="1">
        <v>10400001</v>
      </c>
      <c r="L24" s="1">
        <f>CEILING($C23/$C$48*L$49,1)</f>
        <v>12</v>
      </c>
      <c r="M24" s="1" t="s">
        <v>18</v>
      </c>
      <c r="N24" s="1">
        <v>10400006</v>
      </c>
      <c r="O24" s="1">
        <f>CEILING($C23/$C$48*O$49,1)</f>
        <v>12</v>
      </c>
      <c r="P24" s="1" t="s">
        <v>9</v>
      </c>
      <c r="Q24" s="1">
        <v>10400014</v>
      </c>
      <c r="R24" s="1">
        <f>CEILING($C23/$C$48*R$49,1)</f>
        <v>6</v>
      </c>
      <c r="S24" s="1" t="s">
        <v>9</v>
      </c>
      <c r="T24" s="1">
        <v>10400015</v>
      </c>
      <c r="U24" s="1">
        <f>CEILING($C23/$C$48*U$49,1)</f>
        <v>8</v>
      </c>
      <c r="V24" s="3" t="s">
        <v>10</v>
      </c>
      <c r="X24" s="2"/>
    </row>
    <row r="25" spans="1:24" x14ac:dyDescent="0.15">
      <c r="A25" s="2"/>
      <c r="B25" s="2"/>
      <c r="C25" s="2"/>
      <c r="D25" s="2"/>
      <c r="E25" s="2">
        <f>60*60</f>
        <v>3600</v>
      </c>
      <c r="F25" s="3" t="s">
        <v>19</v>
      </c>
      <c r="G25" s="1">
        <f>CEILING($C23/$C$48*G$50,1)</f>
        <v>60000</v>
      </c>
      <c r="H25" s="3" t="s">
        <v>17</v>
      </c>
      <c r="I25" s="1">
        <f>CEILING($C23/$C$48*I$50,1)</f>
        <v>12</v>
      </c>
      <c r="J25" s="1" t="s">
        <v>18</v>
      </c>
      <c r="K25" s="1">
        <v>10400036</v>
      </c>
      <c r="L25" s="1">
        <f>CEILING($C23/$C$48*L$50,1)</f>
        <v>12</v>
      </c>
      <c r="M25" s="1" t="s">
        <v>18</v>
      </c>
      <c r="N25" s="1">
        <v>10400037</v>
      </c>
      <c r="O25" s="1">
        <f>CEILING($C23/$C$48*O$50,1)</f>
        <v>12</v>
      </c>
      <c r="P25" s="1" t="s">
        <v>9</v>
      </c>
      <c r="Q25" s="1">
        <v>54100046</v>
      </c>
      <c r="R25" s="1">
        <v>4</v>
      </c>
      <c r="S25" s="1" t="s">
        <v>9</v>
      </c>
      <c r="T25" s="1">
        <v>10400041</v>
      </c>
      <c r="U25" s="1">
        <f>CEILING($C23/$C$48*U$50,1)</f>
        <v>12</v>
      </c>
      <c r="V25" s="3" t="s">
        <v>10</v>
      </c>
      <c r="X25" s="2"/>
    </row>
    <row r="26" spans="1:24" x14ac:dyDescent="0.15">
      <c r="A26" s="2"/>
      <c r="B26" s="2"/>
      <c r="C26" s="2"/>
      <c r="D26" s="2"/>
      <c r="E26" s="2">
        <f>90*60</f>
        <v>5400</v>
      </c>
      <c r="F26" s="3" t="s">
        <v>19</v>
      </c>
      <c r="G26" s="1">
        <f>CEILING($C23/$C$48*G$51,1)</f>
        <v>120000</v>
      </c>
      <c r="H26" s="3" t="s">
        <v>17</v>
      </c>
      <c r="I26" s="1">
        <f>CEILING($C23/$C$48*I$51,1)</f>
        <v>12</v>
      </c>
      <c r="J26" s="2" t="s">
        <v>9</v>
      </c>
      <c r="K26" s="1">
        <v>10400013</v>
      </c>
      <c r="L26" s="1">
        <f>CEILING($C23/$C$48*L$51,1)</f>
        <v>12</v>
      </c>
      <c r="M26" s="1" t="s">
        <v>9</v>
      </c>
      <c r="N26" s="1">
        <v>10400041</v>
      </c>
      <c r="O26" s="1">
        <f>CEILING($C23/$C$48*O$51,1)</f>
        <v>12</v>
      </c>
      <c r="P26" s="1" t="s">
        <v>9</v>
      </c>
      <c r="Q26" s="1">
        <v>10400015</v>
      </c>
      <c r="R26" s="1">
        <f>CEILING($C23/$C$48*R$51,1)</f>
        <v>8</v>
      </c>
      <c r="S26" s="1" t="s">
        <v>9</v>
      </c>
      <c r="T26" s="1">
        <v>10100142</v>
      </c>
      <c r="U26" s="1">
        <f>CEILING($C23/$C$48*U$51,1)</f>
        <v>10</v>
      </c>
      <c r="V26" s="3" t="s">
        <v>10</v>
      </c>
      <c r="W26" s="2" t="s">
        <v>16</v>
      </c>
      <c r="X26" s="2"/>
    </row>
    <row r="27" spans="1:24" x14ac:dyDescent="0.15">
      <c r="A27" s="2"/>
      <c r="B27" s="2"/>
      <c r="C27" s="2"/>
      <c r="D27" s="2"/>
      <c r="E27" s="2"/>
      <c r="F27" s="3"/>
      <c r="G27" s="4"/>
      <c r="H27" s="3"/>
      <c r="U27" s="3"/>
      <c r="X27" s="2"/>
    </row>
    <row r="28" spans="1:24" x14ac:dyDescent="0.15">
      <c r="A28" s="2">
        <v>3</v>
      </c>
      <c r="B28" s="2" t="s">
        <v>22</v>
      </c>
      <c r="C28" s="2">
        <v>1.4</v>
      </c>
      <c r="D28" s="2">
        <v>40</v>
      </c>
      <c r="E28" s="2">
        <f>10*60</f>
        <v>600</v>
      </c>
      <c r="F28" s="3" t="s">
        <v>19</v>
      </c>
      <c r="G28" s="1">
        <f>CEILING($C28/$C$48*G$48,1)</f>
        <v>70000</v>
      </c>
      <c r="H28" s="3" t="s">
        <v>17</v>
      </c>
      <c r="I28" s="1">
        <f>CEILING($C28/$C$48*I$48,1)</f>
        <v>14</v>
      </c>
      <c r="J28" s="1" t="s">
        <v>18</v>
      </c>
      <c r="K28" s="1">
        <v>10400013</v>
      </c>
      <c r="L28" s="1">
        <f>CEILING($C28/$C$48*L$48,1)</f>
        <v>14</v>
      </c>
      <c r="M28" s="1" t="s">
        <v>18</v>
      </c>
      <c r="N28" s="1">
        <v>10400041</v>
      </c>
      <c r="O28" s="1">
        <f>CEILING($C28/$C$48*O$48,1)</f>
        <v>14</v>
      </c>
      <c r="P28" s="1" t="s">
        <v>9</v>
      </c>
      <c r="Q28" s="1">
        <v>10100142</v>
      </c>
      <c r="R28" s="1">
        <f>CEILING($C28/$C$48*R$48,1)</f>
        <v>12</v>
      </c>
      <c r="S28" s="1" t="s">
        <v>9</v>
      </c>
      <c r="T28" s="1">
        <v>10400049</v>
      </c>
      <c r="U28" s="1">
        <f>CEILING($C28/$C$48*U$48,1)</f>
        <v>3</v>
      </c>
      <c r="V28" s="3" t="s">
        <v>10</v>
      </c>
      <c r="X28" s="2"/>
    </row>
    <row r="29" spans="1:24" x14ac:dyDescent="0.15">
      <c r="A29" s="2"/>
      <c r="B29" s="2"/>
      <c r="C29" s="2"/>
      <c r="D29" s="2"/>
      <c r="E29" s="2">
        <f>30*60</f>
        <v>1800</v>
      </c>
      <c r="F29" s="3" t="s">
        <v>19</v>
      </c>
      <c r="G29" s="1">
        <f>CEILING($C28/$C$48*G$49,1)</f>
        <v>70000</v>
      </c>
      <c r="H29" s="3" t="s">
        <v>17</v>
      </c>
      <c r="I29" s="1">
        <f>CEILING($C28/$C$48*I$49,1)</f>
        <v>14</v>
      </c>
      <c r="J29" s="1" t="s">
        <v>18</v>
      </c>
      <c r="K29" s="1">
        <v>10400001</v>
      </c>
      <c r="L29" s="1">
        <f>CEILING($C28/$C$48*L$49,1)</f>
        <v>14</v>
      </c>
      <c r="M29" s="1" t="s">
        <v>18</v>
      </c>
      <c r="N29" s="1">
        <v>10400006</v>
      </c>
      <c r="O29" s="1">
        <f>CEILING($C28/$C$48*O$49,1)</f>
        <v>14</v>
      </c>
      <c r="P29" s="1" t="s">
        <v>9</v>
      </c>
      <c r="Q29" s="1">
        <v>10400014</v>
      </c>
      <c r="R29" s="1">
        <f>CEILING($C28/$C$48*R$49,1)</f>
        <v>7</v>
      </c>
      <c r="S29" s="1" t="s">
        <v>9</v>
      </c>
      <c r="T29" s="1">
        <v>10400015</v>
      </c>
      <c r="U29" s="1">
        <f>CEILING($C28/$C$48*U$49,1)</f>
        <v>9</v>
      </c>
      <c r="V29" s="3" t="s">
        <v>10</v>
      </c>
      <c r="X29" s="2"/>
    </row>
    <row r="30" spans="1:24" x14ac:dyDescent="0.15">
      <c r="A30" s="2"/>
      <c r="B30" s="2"/>
      <c r="C30" s="2"/>
      <c r="D30" s="2"/>
      <c r="E30" s="2">
        <f>60*60</f>
        <v>3600</v>
      </c>
      <c r="F30" s="3" t="s">
        <v>19</v>
      </c>
      <c r="G30" s="1">
        <f>CEILING($C28/$C$48*G$50,1)</f>
        <v>70000</v>
      </c>
      <c r="H30" s="3" t="s">
        <v>17</v>
      </c>
      <c r="I30" s="1">
        <f>CEILING($C28/$C$48*I$50,1)</f>
        <v>14</v>
      </c>
      <c r="J30" s="1" t="s">
        <v>18</v>
      </c>
      <c r="K30" s="1">
        <v>10400036</v>
      </c>
      <c r="L30" s="1">
        <f>CEILING($C28/$C$48*L$50,1)</f>
        <v>14</v>
      </c>
      <c r="M30" s="1" t="s">
        <v>18</v>
      </c>
      <c r="N30" s="1">
        <v>10400037</v>
      </c>
      <c r="O30" s="1">
        <f>CEILING($C28/$C$48*O$50,1)</f>
        <v>14</v>
      </c>
      <c r="P30" s="1" t="s">
        <v>9</v>
      </c>
      <c r="Q30" s="1">
        <v>54100046</v>
      </c>
      <c r="R30" s="1">
        <v>4</v>
      </c>
      <c r="S30" s="1" t="s">
        <v>9</v>
      </c>
      <c r="T30" s="1">
        <v>10400041</v>
      </c>
      <c r="U30" s="1">
        <f>CEILING($C28/$C$48*U$50,1)</f>
        <v>14</v>
      </c>
      <c r="V30" s="3" t="s">
        <v>10</v>
      </c>
      <c r="X30" s="2"/>
    </row>
    <row r="31" spans="1:24" x14ac:dyDescent="0.15">
      <c r="A31" s="2"/>
      <c r="B31" s="2"/>
      <c r="C31" s="2"/>
      <c r="D31" s="2"/>
      <c r="E31" s="2">
        <f>90*60</f>
        <v>5400</v>
      </c>
      <c r="F31" s="3" t="s">
        <v>19</v>
      </c>
      <c r="G31" s="1">
        <f>CEILING($C28/$C$48*G$51,1)</f>
        <v>140000</v>
      </c>
      <c r="H31" s="3" t="s">
        <v>17</v>
      </c>
      <c r="I31" s="1">
        <f>CEILING($C28/$C$48*I$51,1)</f>
        <v>14</v>
      </c>
      <c r="J31" s="2" t="s">
        <v>9</v>
      </c>
      <c r="K31" s="1">
        <v>10400013</v>
      </c>
      <c r="L31" s="1">
        <f>CEILING($C28/$C$48*L$51,1)</f>
        <v>14</v>
      </c>
      <c r="M31" s="1" t="s">
        <v>9</v>
      </c>
      <c r="N31" s="1">
        <v>10400041</v>
      </c>
      <c r="O31" s="1">
        <f>CEILING($C28/$C$48*O$51,1)</f>
        <v>14</v>
      </c>
      <c r="P31" s="1" t="s">
        <v>9</v>
      </c>
      <c r="Q31" s="1">
        <v>10400015</v>
      </c>
      <c r="R31" s="1">
        <f>CEILING($C28/$C$48*R$51,1)</f>
        <v>9</v>
      </c>
      <c r="S31" s="1" t="s">
        <v>9</v>
      </c>
      <c r="T31" s="1">
        <v>10100142</v>
      </c>
      <c r="U31" s="1">
        <f>CEILING($C28/$C$48*U$51,1)</f>
        <v>12</v>
      </c>
      <c r="V31" s="3" t="s">
        <v>10</v>
      </c>
      <c r="W31" s="2" t="s">
        <v>16</v>
      </c>
      <c r="X31" s="2"/>
    </row>
    <row r="32" spans="1:24" x14ac:dyDescent="0.15">
      <c r="A32" s="2"/>
      <c r="B32" s="2"/>
      <c r="C32" s="2"/>
      <c r="D32" s="2"/>
      <c r="E32" s="2"/>
      <c r="F32" s="3"/>
      <c r="G32" s="4"/>
      <c r="H32" s="3"/>
      <c r="U32" s="3"/>
      <c r="X32" s="2"/>
    </row>
    <row r="33" spans="1:24" x14ac:dyDescent="0.15">
      <c r="A33" s="2">
        <v>4</v>
      </c>
      <c r="B33" s="2" t="s">
        <v>23</v>
      </c>
      <c r="C33" s="2">
        <v>1.6</v>
      </c>
      <c r="D33" s="2">
        <v>40</v>
      </c>
      <c r="E33" s="2">
        <f>10*60</f>
        <v>600</v>
      </c>
      <c r="F33" s="3" t="s">
        <v>19</v>
      </c>
      <c r="G33" s="1">
        <f>CEILING($C33/$C$48*G$48,1)</f>
        <v>80000</v>
      </c>
      <c r="H33" s="3" t="s">
        <v>17</v>
      </c>
      <c r="I33" s="1">
        <f>CEILING($C33/$C$48*I$48,1)</f>
        <v>16</v>
      </c>
      <c r="J33" s="1" t="s">
        <v>18</v>
      </c>
      <c r="K33" s="1">
        <v>10400013</v>
      </c>
      <c r="L33" s="1">
        <f>CEILING($C33/$C$48*L$48,1)</f>
        <v>16</v>
      </c>
      <c r="M33" s="1" t="s">
        <v>18</v>
      </c>
      <c r="N33" s="1">
        <v>10400041</v>
      </c>
      <c r="O33" s="1">
        <f>CEILING($C33/$C$48*O$48,1)</f>
        <v>16</v>
      </c>
      <c r="P33" s="1" t="s">
        <v>9</v>
      </c>
      <c r="Q33" s="1">
        <v>10100142</v>
      </c>
      <c r="R33" s="1">
        <f>CEILING($C33/$C$48*R$48,1)</f>
        <v>13</v>
      </c>
      <c r="S33" s="1" t="s">
        <v>9</v>
      </c>
      <c r="T33" s="1">
        <v>10400049</v>
      </c>
      <c r="U33" s="1">
        <f>CEILING($C33/$C$48*U$48,1)</f>
        <v>4</v>
      </c>
      <c r="V33" s="3" t="s">
        <v>10</v>
      </c>
      <c r="X33" s="2"/>
    </row>
    <row r="34" spans="1:24" x14ac:dyDescent="0.15">
      <c r="A34" s="2"/>
      <c r="B34" s="2"/>
      <c r="C34" s="2"/>
      <c r="D34" s="2"/>
      <c r="E34" s="2">
        <f>30*60</f>
        <v>1800</v>
      </c>
      <c r="F34" s="3" t="s">
        <v>19</v>
      </c>
      <c r="G34" s="1">
        <f>CEILING($C33/$C$48*G$49,1)</f>
        <v>80000</v>
      </c>
      <c r="H34" s="3" t="s">
        <v>17</v>
      </c>
      <c r="I34" s="1">
        <f>CEILING($C33/$C$48*I$49,1)</f>
        <v>16</v>
      </c>
      <c r="J34" s="1" t="s">
        <v>18</v>
      </c>
      <c r="K34" s="1">
        <v>10400001</v>
      </c>
      <c r="L34" s="1">
        <f>CEILING($C33/$C$48*L$49,1)</f>
        <v>16</v>
      </c>
      <c r="M34" s="1" t="s">
        <v>18</v>
      </c>
      <c r="N34" s="1">
        <v>10400006</v>
      </c>
      <c r="O34" s="1">
        <f>CEILING($C33/$C$48*O$49,1)</f>
        <v>16</v>
      </c>
      <c r="P34" s="1" t="s">
        <v>9</v>
      </c>
      <c r="Q34" s="1">
        <v>10400014</v>
      </c>
      <c r="R34" s="1">
        <f>CEILING($C33/$C$48*R$49,1)</f>
        <v>8</v>
      </c>
      <c r="S34" s="1" t="s">
        <v>9</v>
      </c>
      <c r="T34" s="1">
        <v>10400015</v>
      </c>
      <c r="U34" s="1">
        <f>CEILING($C33/$C$48*U$49,1)</f>
        <v>10</v>
      </c>
      <c r="V34" s="3" t="s">
        <v>10</v>
      </c>
      <c r="X34" s="2"/>
    </row>
    <row r="35" spans="1:24" x14ac:dyDescent="0.15">
      <c r="A35" s="2"/>
      <c r="B35" s="2"/>
      <c r="C35" s="2"/>
      <c r="D35" s="2"/>
      <c r="E35" s="2">
        <f>60*60</f>
        <v>3600</v>
      </c>
      <c r="F35" s="3" t="s">
        <v>19</v>
      </c>
      <c r="G35" s="1">
        <f>CEILING($C33/$C$48*G$50,1)</f>
        <v>80000</v>
      </c>
      <c r="H35" s="3" t="s">
        <v>17</v>
      </c>
      <c r="I35" s="1">
        <f>CEILING($C33/$C$48*I$50,1)</f>
        <v>16</v>
      </c>
      <c r="J35" s="1" t="s">
        <v>18</v>
      </c>
      <c r="K35" s="1">
        <v>10400036</v>
      </c>
      <c r="L35" s="1">
        <f>CEILING($C33/$C$48*L$50,1)</f>
        <v>16</v>
      </c>
      <c r="M35" s="1" t="s">
        <v>18</v>
      </c>
      <c r="N35" s="1">
        <v>10400037</v>
      </c>
      <c r="O35" s="1">
        <f>CEILING($C33/$C$48*O$50,1)</f>
        <v>16</v>
      </c>
      <c r="P35" s="1" t="s">
        <v>9</v>
      </c>
      <c r="Q35" s="1">
        <v>54100046</v>
      </c>
      <c r="R35" s="1">
        <v>5</v>
      </c>
      <c r="S35" s="1" t="s">
        <v>9</v>
      </c>
      <c r="T35" s="1">
        <v>10400041</v>
      </c>
      <c r="U35" s="1">
        <f>CEILING($C33/$C$48*U$50,1)</f>
        <v>16</v>
      </c>
      <c r="V35" s="3" t="s">
        <v>10</v>
      </c>
      <c r="X35" s="2"/>
    </row>
    <row r="36" spans="1:24" x14ac:dyDescent="0.15">
      <c r="A36" s="2"/>
      <c r="B36" s="2"/>
      <c r="C36" s="2"/>
      <c r="D36" s="2"/>
      <c r="E36" s="2">
        <f>90*60</f>
        <v>5400</v>
      </c>
      <c r="F36" s="3" t="s">
        <v>19</v>
      </c>
      <c r="G36" s="1">
        <f>CEILING($C33/$C$48*G$51,1)</f>
        <v>160000</v>
      </c>
      <c r="H36" s="3" t="s">
        <v>17</v>
      </c>
      <c r="I36" s="1">
        <f>CEILING($C33/$C$48*I$51,1)</f>
        <v>16</v>
      </c>
      <c r="J36" s="2" t="s">
        <v>9</v>
      </c>
      <c r="K36" s="1">
        <v>10400013</v>
      </c>
      <c r="L36" s="1">
        <f>CEILING($C33/$C$48*L$51,1)</f>
        <v>16</v>
      </c>
      <c r="M36" s="1" t="s">
        <v>9</v>
      </c>
      <c r="N36" s="1">
        <v>10400041</v>
      </c>
      <c r="O36" s="1">
        <f>CEILING($C33/$C$48*O$51,1)</f>
        <v>16</v>
      </c>
      <c r="P36" s="1" t="s">
        <v>9</v>
      </c>
      <c r="Q36" s="1">
        <v>10400015</v>
      </c>
      <c r="R36" s="1">
        <f>CEILING($C33/$C$48*R$51,1)</f>
        <v>10</v>
      </c>
      <c r="S36" s="1" t="s">
        <v>9</v>
      </c>
      <c r="T36" s="1">
        <v>10100142</v>
      </c>
      <c r="U36" s="1">
        <f>CEILING($C33/$C$48*U$51,1)</f>
        <v>13</v>
      </c>
      <c r="V36" s="3" t="s">
        <v>10</v>
      </c>
      <c r="W36" s="2" t="s">
        <v>16</v>
      </c>
      <c r="X36" s="2"/>
    </row>
    <row r="37" spans="1:24" x14ac:dyDescent="0.15">
      <c r="A37" s="2"/>
      <c r="B37" s="2"/>
      <c r="C37" s="2"/>
      <c r="D37" s="2"/>
      <c r="E37" s="2"/>
      <c r="F37" s="3"/>
      <c r="G37" s="4"/>
      <c r="H37" s="3"/>
      <c r="U37" s="3"/>
      <c r="X37" s="2"/>
    </row>
    <row r="38" spans="1:24" x14ac:dyDescent="0.15">
      <c r="A38" s="2">
        <v>5</v>
      </c>
      <c r="B38" s="2" t="s">
        <v>24</v>
      </c>
      <c r="C38" s="2">
        <v>1.8</v>
      </c>
      <c r="D38" s="2">
        <v>40</v>
      </c>
      <c r="E38" s="2">
        <f>10*60</f>
        <v>600</v>
      </c>
      <c r="F38" s="3" t="s">
        <v>19</v>
      </c>
      <c r="G38" s="1">
        <f>CEILING($C38/$C$48*G$48,1)</f>
        <v>90000</v>
      </c>
      <c r="H38" s="3" t="s">
        <v>17</v>
      </c>
      <c r="I38" s="1">
        <f>CEILING($C38/$C$48*I$48,1)</f>
        <v>18</v>
      </c>
      <c r="J38" s="1" t="s">
        <v>18</v>
      </c>
      <c r="K38" s="1">
        <v>10400013</v>
      </c>
      <c r="L38" s="1">
        <f>CEILING($C38/$C$48*L$48,1)</f>
        <v>18</v>
      </c>
      <c r="M38" s="1" t="s">
        <v>18</v>
      </c>
      <c r="N38" s="1">
        <v>10400041</v>
      </c>
      <c r="O38" s="1">
        <f>CEILING($C38/$C$48*O$48,1)</f>
        <v>18</v>
      </c>
      <c r="P38" s="1" t="s">
        <v>9</v>
      </c>
      <c r="Q38" s="1">
        <v>10100142</v>
      </c>
      <c r="R38" s="1">
        <f>CEILING($C38/$C$48*R$48,1)</f>
        <v>15</v>
      </c>
      <c r="S38" s="1" t="s">
        <v>9</v>
      </c>
      <c r="T38" s="1">
        <v>10400049</v>
      </c>
      <c r="U38" s="1">
        <f>CEILING($C38/$C$48*U$48,1)</f>
        <v>4</v>
      </c>
      <c r="V38" s="3" t="s">
        <v>10</v>
      </c>
      <c r="X38" s="2"/>
    </row>
    <row r="39" spans="1:24" x14ac:dyDescent="0.15">
      <c r="A39" s="2"/>
      <c r="B39" s="2"/>
      <c r="C39" s="2"/>
      <c r="D39" s="2"/>
      <c r="E39" s="2">
        <f>30*60</f>
        <v>1800</v>
      </c>
      <c r="F39" s="3" t="s">
        <v>19</v>
      </c>
      <c r="G39" s="1">
        <f>CEILING($C38/$C$48*G$49,1)</f>
        <v>90000</v>
      </c>
      <c r="H39" s="3" t="s">
        <v>17</v>
      </c>
      <c r="I39" s="1">
        <f>CEILING($C38/$C$48*I$49,1)</f>
        <v>18</v>
      </c>
      <c r="J39" s="1" t="s">
        <v>18</v>
      </c>
      <c r="K39" s="1">
        <v>10400001</v>
      </c>
      <c r="L39" s="1">
        <f>CEILING($C38/$C$48*L$49,1)</f>
        <v>18</v>
      </c>
      <c r="M39" s="1" t="s">
        <v>18</v>
      </c>
      <c r="N39" s="1">
        <v>10400006</v>
      </c>
      <c r="O39" s="1">
        <f>CEILING($C38/$C$48*O$49,1)</f>
        <v>18</v>
      </c>
      <c r="P39" s="1" t="s">
        <v>9</v>
      </c>
      <c r="Q39" s="1">
        <v>10400014</v>
      </c>
      <c r="R39" s="1">
        <f>CEILING($C38/$C$48*R$49,1)</f>
        <v>9</v>
      </c>
      <c r="S39" s="1" t="s">
        <v>9</v>
      </c>
      <c r="T39" s="1">
        <v>10400015</v>
      </c>
      <c r="U39" s="1">
        <f>CEILING($C38/$C$48*U$49,1)</f>
        <v>11</v>
      </c>
      <c r="V39" s="3" t="s">
        <v>10</v>
      </c>
      <c r="X39" s="2"/>
    </row>
    <row r="40" spans="1:24" x14ac:dyDescent="0.15">
      <c r="A40" s="2"/>
      <c r="B40" s="2"/>
      <c r="C40" s="2"/>
      <c r="D40" s="2"/>
      <c r="E40" s="2">
        <f>60*60</f>
        <v>3600</v>
      </c>
      <c r="F40" s="3" t="s">
        <v>19</v>
      </c>
      <c r="G40" s="1">
        <f>CEILING($C38/$C$48*G$50,1)</f>
        <v>90000</v>
      </c>
      <c r="H40" s="3" t="s">
        <v>17</v>
      </c>
      <c r="I40" s="1">
        <f>CEILING($C38/$C$48*I$50,1)</f>
        <v>18</v>
      </c>
      <c r="J40" s="1" t="s">
        <v>18</v>
      </c>
      <c r="K40" s="1">
        <v>10400036</v>
      </c>
      <c r="L40" s="1">
        <f>CEILING($C38/$C$48*L$50,1)</f>
        <v>18</v>
      </c>
      <c r="M40" s="1" t="s">
        <v>18</v>
      </c>
      <c r="N40" s="1">
        <v>10400037</v>
      </c>
      <c r="O40" s="1">
        <f>CEILING($C38/$C$48*O$50,1)</f>
        <v>18</v>
      </c>
      <c r="P40" s="1" t="s">
        <v>9</v>
      </c>
      <c r="Q40" s="1">
        <v>54100046</v>
      </c>
      <c r="R40" s="1">
        <v>5</v>
      </c>
      <c r="S40" s="1" t="s">
        <v>9</v>
      </c>
      <c r="T40" s="1">
        <v>10400041</v>
      </c>
      <c r="U40" s="1">
        <f>CEILING($C38/$C$48*U$50,1)</f>
        <v>18</v>
      </c>
      <c r="V40" s="3" t="s">
        <v>10</v>
      </c>
      <c r="X40" s="2"/>
    </row>
    <row r="41" spans="1:24" x14ac:dyDescent="0.15">
      <c r="A41" s="2"/>
      <c r="B41" s="2"/>
      <c r="C41" s="2"/>
      <c r="D41" s="2"/>
      <c r="E41" s="2">
        <f>90*60</f>
        <v>5400</v>
      </c>
      <c r="F41" s="3" t="s">
        <v>19</v>
      </c>
      <c r="G41" s="1">
        <f>CEILING($C38/$C$48*G$51,1)</f>
        <v>180000</v>
      </c>
      <c r="H41" s="3" t="s">
        <v>17</v>
      </c>
      <c r="I41" s="1">
        <f>CEILING($C38/$C$48*I$51,1)</f>
        <v>18</v>
      </c>
      <c r="J41" s="2" t="s">
        <v>9</v>
      </c>
      <c r="K41" s="1">
        <v>10400013</v>
      </c>
      <c r="L41" s="1">
        <f>CEILING($C38/$C$48*L$51,1)</f>
        <v>18</v>
      </c>
      <c r="M41" s="1" t="s">
        <v>9</v>
      </c>
      <c r="N41" s="1">
        <v>10400041</v>
      </c>
      <c r="O41" s="1">
        <f>CEILING($C38/$C$48*O$51,1)</f>
        <v>18</v>
      </c>
      <c r="P41" s="1" t="s">
        <v>9</v>
      </c>
      <c r="Q41" s="1">
        <v>10400015</v>
      </c>
      <c r="R41" s="1">
        <f>CEILING($C38/$C$48*R$51,1)</f>
        <v>11</v>
      </c>
      <c r="S41" s="1" t="s">
        <v>9</v>
      </c>
      <c r="T41" s="1">
        <v>10100142</v>
      </c>
      <c r="U41" s="1">
        <f>CEILING($C38/$C$48*U$51,1)</f>
        <v>15</v>
      </c>
      <c r="V41" s="3" t="s">
        <v>10</v>
      </c>
      <c r="W41" s="2" t="s">
        <v>16</v>
      </c>
      <c r="X41" s="2"/>
    </row>
    <row r="42" spans="1:24" x14ac:dyDescent="0.15">
      <c r="A42" s="2"/>
      <c r="B42" s="2"/>
      <c r="C42" s="2"/>
      <c r="D42" s="2"/>
      <c r="E42" s="2"/>
      <c r="F42" s="3"/>
      <c r="G42" s="4"/>
      <c r="H42" s="3"/>
      <c r="U42" s="3"/>
      <c r="X42" s="2"/>
    </row>
    <row r="43" spans="1:24" x14ac:dyDescent="0.15">
      <c r="A43" s="2">
        <v>6</v>
      </c>
      <c r="B43" s="2" t="s">
        <v>25</v>
      </c>
      <c r="C43" s="2">
        <v>2</v>
      </c>
      <c r="D43" s="2">
        <v>40</v>
      </c>
      <c r="E43" s="2">
        <f>10*60</f>
        <v>600</v>
      </c>
      <c r="F43" s="3" t="s">
        <v>19</v>
      </c>
      <c r="G43" s="1">
        <f>CEILING($C43/$C$48*G$48,1)</f>
        <v>100000</v>
      </c>
      <c r="H43" s="3" t="s">
        <v>17</v>
      </c>
      <c r="I43" s="1">
        <f>CEILING($C43/$C$48*I$48,1)</f>
        <v>20</v>
      </c>
      <c r="J43" s="1" t="s">
        <v>18</v>
      </c>
      <c r="K43" s="1">
        <v>10400013</v>
      </c>
      <c r="L43" s="1">
        <f>CEILING($C43/$C$48*L$48,1)</f>
        <v>20</v>
      </c>
      <c r="M43" s="1" t="s">
        <v>18</v>
      </c>
      <c r="N43" s="1">
        <v>10400041</v>
      </c>
      <c r="O43" s="1">
        <f>CEILING($C43/$C$48*O$48,1)</f>
        <v>20</v>
      </c>
      <c r="P43" s="1" t="s">
        <v>9</v>
      </c>
      <c r="Q43" s="1">
        <v>10100142</v>
      </c>
      <c r="R43" s="1">
        <f>CEILING($C43/$C$48*R$48,1)</f>
        <v>16</v>
      </c>
      <c r="S43" s="1" t="s">
        <v>9</v>
      </c>
      <c r="T43" s="1">
        <v>10400049</v>
      </c>
      <c r="U43" s="1">
        <f>CEILING($C43/$C$48*U$48,1)</f>
        <v>4</v>
      </c>
      <c r="V43" s="3" t="s">
        <v>10</v>
      </c>
      <c r="X43" s="2"/>
    </row>
    <row r="44" spans="1:24" x14ac:dyDescent="0.15">
      <c r="A44" s="2"/>
      <c r="B44" s="2"/>
      <c r="C44" s="2"/>
      <c r="D44" s="2"/>
      <c r="E44" s="2">
        <f>30*60</f>
        <v>1800</v>
      </c>
      <c r="F44" s="3" t="s">
        <v>19</v>
      </c>
      <c r="G44" s="1">
        <f>CEILING($C43/$C$48*G$49,1)</f>
        <v>100000</v>
      </c>
      <c r="H44" s="3" t="s">
        <v>17</v>
      </c>
      <c r="I44" s="1">
        <f>CEILING($C43/$C$48*I$49,1)</f>
        <v>20</v>
      </c>
      <c r="J44" s="1" t="s">
        <v>18</v>
      </c>
      <c r="K44" s="1">
        <v>10400001</v>
      </c>
      <c r="L44" s="1">
        <f>CEILING($C43/$C$48*L$49,1)</f>
        <v>20</v>
      </c>
      <c r="M44" s="1" t="s">
        <v>18</v>
      </c>
      <c r="N44" s="1">
        <v>10400006</v>
      </c>
      <c r="O44" s="1">
        <f>CEILING($C43/$C$48*O$49,1)</f>
        <v>20</v>
      </c>
      <c r="P44" s="1" t="s">
        <v>9</v>
      </c>
      <c r="Q44" s="1">
        <v>10400014</v>
      </c>
      <c r="R44" s="1">
        <f>CEILING($C43/$C$48*R$49,1)</f>
        <v>10</v>
      </c>
      <c r="S44" s="1" t="s">
        <v>9</v>
      </c>
      <c r="T44" s="1">
        <v>10400015</v>
      </c>
      <c r="U44" s="1">
        <f>CEILING($C43/$C$48*U$49,1)</f>
        <v>12</v>
      </c>
      <c r="V44" s="3" t="s">
        <v>10</v>
      </c>
      <c r="X44" s="2"/>
    </row>
    <row r="45" spans="1:24" x14ac:dyDescent="0.15">
      <c r="A45" s="2"/>
      <c r="B45" s="2"/>
      <c r="C45" s="2"/>
      <c r="D45" s="2"/>
      <c r="E45" s="2">
        <f>60*60</f>
        <v>3600</v>
      </c>
      <c r="F45" s="3" t="s">
        <v>19</v>
      </c>
      <c r="G45" s="1">
        <f>CEILING($C43/$C$48*G$50,1)</f>
        <v>100000</v>
      </c>
      <c r="H45" s="3" t="s">
        <v>17</v>
      </c>
      <c r="I45" s="1">
        <f>CEILING($C43/$C$48*I$50,1)</f>
        <v>20</v>
      </c>
      <c r="J45" s="1" t="s">
        <v>18</v>
      </c>
      <c r="K45" s="1">
        <v>10400036</v>
      </c>
      <c r="L45" s="1">
        <f>CEILING($C43/$C$48*L$50,1)</f>
        <v>20</v>
      </c>
      <c r="M45" s="1" t="s">
        <v>18</v>
      </c>
      <c r="N45" s="1">
        <v>10400037</v>
      </c>
      <c r="O45" s="1">
        <f>CEILING($C43/$C$48*O$50,1)</f>
        <v>20</v>
      </c>
      <c r="P45" s="1" t="s">
        <v>9</v>
      </c>
      <c r="Q45" s="1">
        <v>54100046</v>
      </c>
      <c r="R45" s="1">
        <v>6</v>
      </c>
      <c r="S45" s="1" t="s">
        <v>9</v>
      </c>
      <c r="T45" s="1">
        <v>10400041</v>
      </c>
      <c r="U45" s="1">
        <f>CEILING($C43/$C$48*U$50,1)</f>
        <v>20</v>
      </c>
      <c r="V45" s="3" t="s">
        <v>10</v>
      </c>
      <c r="X45" s="2"/>
    </row>
    <row r="46" spans="1:24" x14ac:dyDescent="0.15">
      <c r="A46" s="2"/>
      <c r="B46" s="2"/>
      <c r="C46" s="2"/>
      <c r="D46" s="2"/>
      <c r="E46" s="2">
        <f>90*60</f>
        <v>5400</v>
      </c>
      <c r="F46" s="3" t="s">
        <v>19</v>
      </c>
      <c r="G46" s="1">
        <f>CEILING($C43/$C$48*G$51,1)</f>
        <v>200000</v>
      </c>
      <c r="H46" s="3" t="s">
        <v>17</v>
      </c>
      <c r="I46" s="1">
        <f>CEILING($C43/$C$48*I$51,1)</f>
        <v>20</v>
      </c>
      <c r="J46" s="2" t="s">
        <v>9</v>
      </c>
      <c r="K46" s="1">
        <v>10400013</v>
      </c>
      <c r="L46" s="1">
        <f>CEILING($C43/$C$48*L$51,1)</f>
        <v>20</v>
      </c>
      <c r="M46" s="1" t="s">
        <v>9</v>
      </c>
      <c r="N46" s="1">
        <v>10400041</v>
      </c>
      <c r="O46" s="1">
        <f>CEILING($C43/$C$48*O$51,1)</f>
        <v>20</v>
      </c>
      <c r="P46" s="1" t="s">
        <v>9</v>
      </c>
      <c r="Q46" s="1">
        <v>10400015</v>
      </c>
      <c r="R46" s="1">
        <f>CEILING($C43/$C$48*R$51,1)</f>
        <v>12</v>
      </c>
      <c r="S46" s="1" t="s">
        <v>9</v>
      </c>
      <c r="T46" s="1">
        <v>10100142</v>
      </c>
      <c r="U46" s="1">
        <f>CEILING($C43/$C$48*U$51,1)</f>
        <v>16</v>
      </c>
      <c r="V46" s="3" t="s">
        <v>10</v>
      </c>
      <c r="W46" s="2" t="s">
        <v>16</v>
      </c>
      <c r="X46" s="2"/>
    </row>
    <row r="47" spans="1:24" x14ac:dyDescent="0.15">
      <c r="A47" s="2"/>
      <c r="B47" s="2"/>
      <c r="C47" s="2"/>
      <c r="D47" s="2"/>
      <c r="E47" s="2"/>
      <c r="F47" s="3"/>
      <c r="G47" s="4"/>
      <c r="H47" s="3"/>
      <c r="U47" s="3"/>
      <c r="X47" s="2"/>
    </row>
    <row r="48" spans="1:24" x14ac:dyDescent="0.15">
      <c r="A48" s="2">
        <v>7</v>
      </c>
      <c r="B48" s="2" t="s">
        <v>25</v>
      </c>
      <c r="C48" s="2">
        <v>2</v>
      </c>
      <c r="D48" s="2">
        <v>40</v>
      </c>
      <c r="E48" s="2">
        <f>10*60</f>
        <v>600</v>
      </c>
      <c r="F48" s="3" t="s">
        <v>19</v>
      </c>
      <c r="G48" s="1">
        <v>100000</v>
      </c>
      <c r="H48" s="3" t="s">
        <v>17</v>
      </c>
      <c r="I48" s="1">
        <v>20</v>
      </c>
      <c r="J48" s="1" t="s">
        <v>18</v>
      </c>
      <c r="K48" s="1">
        <v>10400013</v>
      </c>
      <c r="L48" s="1">
        <v>20</v>
      </c>
      <c r="M48" s="1" t="s">
        <v>18</v>
      </c>
      <c r="N48" s="1">
        <v>10400041</v>
      </c>
      <c r="O48" s="1">
        <v>20</v>
      </c>
      <c r="P48" s="1" t="s">
        <v>9</v>
      </c>
      <c r="Q48" s="1">
        <v>10100142</v>
      </c>
      <c r="R48" s="1">
        <v>16</v>
      </c>
      <c r="S48" s="1" t="s">
        <v>9</v>
      </c>
      <c r="T48" s="1">
        <v>10400049</v>
      </c>
      <c r="U48" s="1">
        <v>4</v>
      </c>
      <c r="V48" s="3" t="s">
        <v>10</v>
      </c>
      <c r="X48" s="2"/>
    </row>
    <row r="49" spans="1:24" x14ac:dyDescent="0.15">
      <c r="A49" s="2"/>
      <c r="B49" s="2"/>
      <c r="C49" s="2"/>
      <c r="D49" s="2"/>
      <c r="E49" s="2">
        <f>30*60</f>
        <v>1800</v>
      </c>
      <c r="F49" s="3" t="s">
        <v>19</v>
      </c>
      <c r="G49" s="1">
        <v>100000</v>
      </c>
      <c r="H49" s="3" t="s">
        <v>17</v>
      </c>
      <c r="I49" s="1">
        <v>20</v>
      </c>
      <c r="J49" s="1" t="s">
        <v>18</v>
      </c>
      <c r="K49" s="1">
        <v>10400001</v>
      </c>
      <c r="L49" s="1">
        <v>20</v>
      </c>
      <c r="M49" s="1" t="s">
        <v>18</v>
      </c>
      <c r="N49" s="1">
        <v>10400006</v>
      </c>
      <c r="O49" s="1">
        <v>20</v>
      </c>
      <c r="P49" s="1" t="s">
        <v>9</v>
      </c>
      <c r="Q49" s="1">
        <v>10400014</v>
      </c>
      <c r="R49" s="1">
        <v>10</v>
      </c>
      <c r="S49" s="1" t="s">
        <v>9</v>
      </c>
      <c r="T49" s="1">
        <v>10400015</v>
      </c>
      <c r="U49" s="1">
        <v>12</v>
      </c>
      <c r="V49" s="3" t="s">
        <v>10</v>
      </c>
      <c r="X49" s="2"/>
    </row>
    <row r="50" spans="1:24" x14ac:dyDescent="0.15">
      <c r="A50" s="2"/>
      <c r="B50" s="2"/>
      <c r="C50" s="2"/>
      <c r="D50" s="2"/>
      <c r="E50" s="2">
        <f>60*60</f>
        <v>3600</v>
      </c>
      <c r="F50" s="3" t="s">
        <v>19</v>
      </c>
      <c r="G50" s="1">
        <v>100000</v>
      </c>
      <c r="H50" s="3" t="s">
        <v>17</v>
      </c>
      <c r="I50" s="1">
        <v>20</v>
      </c>
      <c r="J50" s="1" t="s">
        <v>18</v>
      </c>
      <c r="K50" s="1">
        <v>10400036</v>
      </c>
      <c r="L50" s="1">
        <v>20</v>
      </c>
      <c r="M50" s="1" t="s">
        <v>18</v>
      </c>
      <c r="N50" s="1">
        <v>10400037</v>
      </c>
      <c r="O50" s="1">
        <v>20</v>
      </c>
      <c r="P50" s="1" t="s">
        <v>9</v>
      </c>
      <c r="Q50" s="1">
        <v>54100046</v>
      </c>
      <c r="R50" s="1">
        <v>6</v>
      </c>
      <c r="S50" s="1" t="s">
        <v>9</v>
      </c>
      <c r="T50" s="1">
        <v>10400041</v>
      </c>
      <c r="U50" s="1">
        <v>20</v>
      </c>
      <c r="V50" s="3" t="s">
        <v>10</v>
      </c>
      <c r="X50" s="2"/>
    </row>
    <row r="51" spans="1:24" x14ac:dyDescent="0.15">
      <c r="A51" s="2"/>
      <c r="B51" s="2"/>
      <c r="C51" s="2"/>
      <c r="D51" s="2"/>
      <c r="E51" s="2">
        <f>90*60</f>
        <v>5400</v>
      </c>
      <c r="F51" s="3" t="s">
        <v>19</v>
      </c>
      <c r="G51" s="1">
        <v>200000</v>
      </c>
      <c r="H51" s="3" t="s">
        <v>17</v>
      </c>
      <c r="I51" s="1">
        <v>20</v>
      </c>
      <c r="J51" s="2" t="s">
        <v>9</v>
      </c>
      <c r="K51" s="1">
        <v>10400013</v>
      </c>
      <c r="L51" s="1">
        <v>20</v>
      </c>
      <c r="M51" s="1" t="s">
        <v>9</v>
      </c>
      <c r="N51" s="1">
        <v>10400041</v>
      </c>
      <c r="O51" s="1">
        <v>20</v>
      </c>
      <c r="P51" s="1" t="s">
        <v>9</v>
      </c>
      <c r="Q51" s="1">
        <v>10400015</v>
      </c>
      <c r="R51" s="1">
        <v>12</v>
      </c>
      <c r="S51" s="1" t="s">
        <v>9</v>
      </c>
      <c r="T51" s="1">
        <v>10100142</v>
      </c>
      <c r="U51" s="1">
        <v>16</v>
      </c>
      <c r="V51" s="3" t="s">
        <v>10</v>
      </c>
      <c r="W51" s="2" t="s">
        <v>16</v>
      </c>
      <c r="X51" s="2"/>
    </row>
    <row r="52" spans="1:24" x14ac:dyDescent="0.15">
      <c r="A52" s="2"/>
      <c r="B52" s="2"/>
      <c r="C52" s="2"/>
      <c r="D52" s="2"/>
      <c r="E52" s="2"/>
      <c r="F52" s="3"/>
      <c r="G52" s="4"/>
      <c r="H52" s="3"/>
      <c r="U52" s="3"/>
      <c r="X52" s="2" t="s">
        <v>16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彩票1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suyan</cp:lastModifiedBy>
  <dcterms:created xsi:type="dcterms:W3CDTF">2016-01-11T13:39:00Z</dcterms:created>
  <dcterms:modified xsi:type="dcterms:W3CDTF">2017-02-05T07:47:12Z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