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13_ncr:1_{D0CA9792-93B0-6941-9A0D-D734C9F5C575}" xr6:coauthVersionLast="47" xr6:coauthVersionMax="47" xr10:uidLastSave="{00000000-0000-0000-0000-000000000000}"/>
  <bookViews>
    <workbookView minimized="1" xWindow="12300" yWindow="4300" windowWidth="28040" windowHeight="30600" xr2:uid="{B88E2D01-2A22-2645-B594-3D6B8203AE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1" i="1"/>
  <c r="I29" i="1"/>
  <c r="E30" i="1"/>
  <c r="E3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J23" i="1"/>
  <c r="J22" i="1"/>
  <c r="J21" i="1"/>
  <c r="J20" i="1"/>
  <c r="J19" i="1"/>
  <c r="J18" i="1"/>
  <c r="J17" i="1"/>
  <c r="J16" i="1"/>
  <c r="J15" i="1"/>
  <c r="L13" i="1"/>
  <c r="L14" i="1" s="1"/>
  <c r="L10" i="1"/>
  <c r="L11" i="1" s="1"/>
  <c r="L12" i="1" s="1"/>
  <c r="L9" i="1"/>
  <c r="L8" i="1"/>
  <c r="J14" i="1"/>
  <c r="J13" i="1"/>
  <c r="J12" i="1"/>
  <c r="J11" i="1"/>
  <c r="J10" i="1"/>
  <c r="J9" i="1"/>
  <c r="J8" i="1"/>
  <c r="A35" i="1"/>
  <c r="L7" i="1"/>
  <c r="L3" i="1"/>
  <c r="J7" i="1"/>
  <c r="J6" i="1"/>
  <c r="J5" i="1"/>
  <c r="J4" i="1"/>
  <c r="J3" i="1"/>
  <c r="A32" i="1"/>
  <c r="A30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E3" i="1"/>
  <c r="G12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" i="1"/>
  <c r="A5" i="1"/>
  <c r="A6" i="1" s="1"/>
  <c r="A7" i="1" s="1"/>
  <c r="A8" i="1" s="1"/>
  <c r="A4" i="1"/>
</calcChain>
</file>

<file path=xl/sharedStrings.xml><?xml version="1.0" encoding="utf-8"?>
<sst xmlns="http://schemas.openxmlformats.org/spreadsheetml/2006/main" count="26" uniqueCount="26">
  <si>
    <t>Income</t>
  </si>
  <si>
    <t>Increase per year</t>
  </si>
  <si>
    <t>Income Tax</t>
  </si>
  <si>
    <t>Avg Rent</t>
  </si>
  <si>
    <t>Utilities</t>
  </si>
  <si>
    <t>car</t>
  </si>
  <si>
    <t>clothing</t>
  </si>
  <si>
    <t>food</t>
  </si>
  <si>
    <t>misc</t>
  </si>
  <si>
    <t>After Exp</t>
  </si>
  <si>
    <t>Duplex</t>
  </si>
  <si>
    <t>30 year mortgage</t>
  </si>
  <si>
    <t>Take</t>
  </si>
  <si>
    <t>expenses</t>
  </si>
  <si>
    <t>Net</t>
  </si>
  <si>
    <t>Down</t>
  </si>
  <si>
    <t>Avg UW Student Loan</t>
  </si>
  <si>
    <t>Savings</t>
  </si>
  <si>
    <t>Pyaed</t>
  </si>
  <si>
    <t>Pyaed For</t>
  </si>
  <si>
    <t>Payeed for (2)</t>
  </si>
  <si>
    <t>Monhly  Total when payed for</t>
  </si>
  <si>
    <t>Depreciation</t>
  </si>
  <si>
    <t>Stndard Deduction</t>
  </si>
  <si>
    <t>Tax Payed</t>
  </si>
  <si>
    <t>You 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</si>
</sst>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023E-F547-324C-836C-74A4B737A148}">
  <dimension ref="A1:M35"/>
  <sheetViews>
    <sheetView tabSelected="1" zoomScale="125" zoomScaleNormal="125" workbookViewId="0">
      <selection activeCell="H2" sqref="H2"/>
    </sheetView>
  </sheetViews>
  <sheetFormatPr baseColWidth="10" defaultRowHeight="16" x14ac:dyDescent="0.2"/>
  <cols>
    <col min="1" max="1" width="12.33203125" bestFit="1" customWidth="1"/>
    <col min="4" max="4" width="11.1640625" bestFit="1" customWidth="1"/>
    <col min="9" max="9" width="25.83203125" bestFit="1" customWidth="1"/>
    <col min="10" max="10" width="11.1640625" bestFit="1" customWidth="1"/>
    <col min="12" max="12" width="12.33203125" bestFit="1" customWidth="1"/>
  </cols>
  <sheetData>
    <row r="1" spans="1:13" x14ac:dyDescent="0.2">
      <c r="A1" t="s">
        <v>0</v>
      </c>
    </row>
    <row r="2" spans="1:13" x14ac:dyDescent="0.2">
      <c r="A2" s="1">
        <v>0.05</v>
      </c>
      <c r="B2" t="s">
        <v>1</v>
      </c>
      <c r="D2" s="1">
        <v>0.3</v>
      </c>
      <c r="E2" t="s">
        <v>2</v>
      </c>
      <c r="F2" t="s">
        <v>9</v>
      </c>
      <c r="G2">
        <v>1460</v>
      </c>
      <c r="H2" t="s">
        <v>3</v>
      </c>
    </row>
    <row r="3" spans="1:13" x14ac:dyDescent="0.2">
      <c r="A3" s="2">
        <v>87500</v>
      </c>
      <c r="B3">
        <v>1</v>
      </c>
      <c r="D3" s="2">
        <f>(A3-(A3*$D$2))</f>
        <v>61250</v>
      </c>
      <c r="E3" s="2">
        <f>(D3/12)</f>
        <v>5104.166666666667</v>
      </c>
      <c r="F3" s="2">
        <f>(E3-$G$12)</f>
        <v>2244.166666666667</v>
      </c>
      <c r="G3">
        <v>200</v>
      </c>
      <c r="H3" t="s">
        <v>4</v>
      </c>
      <c r="J3" s="2">
        <f>(12*F3)</f>
        <v>26930.000000000004</v>
      </c>
      <c r="K3" t="s">
        <v>17</v>
      </c>
      <c r="L3" s="2">
        <f>(J3-G14)</f>
        <v>26930.000000000004</v>
      </c>
    </row>
    <row r="4" spans="1:13" x14ac:dyDescent="0.2">
      <c r="A4" s="2">
        <f>(A3+($A$2*A3))</f>
        <v>91875</v>
      </c>
      <c r="B4">
        <f>(B3+1)</f>
        <v>2</v>
      </c>
      <c r="D4" s="2">
        <f t="shared" ref="D4:D23" si="0">(A4-(A4*$D$2))</f>
        <v>64312.5</v>
      </c>
      <c r="E4" s="2">
        <f t="shared" ref="E4:E23" si="1">(D4/12)</f>
        <v>5359.375</v>
      </c>
      <c r="F4" s="2">
        <f t="shared" ref="F4:F23" si="2">(E4-$G$12)</f>
        <v>2499.375</v>
      </c>
      <c r="G4">
        <v>200</v>
      </c>
      <c r="H4" t="s">
        <v>5</v>
      </c>
      <c r="J4" s="2">
        <f>(12*F4)</f>
        <v>29992.5</v>
      </c>
    </row>
    <row r="5" spans="1:13" x14ac:dyDescent="0.2">
      <c r="A5" s="2">
        <f t="shared" ref="A5:A8" si="3">(A4+($A$2*A4))</f>
        <v>96468.75</v>
      </c>
      <c r="B5">
        <f t="shared" ref="B5:B23" si="4">(B4+1)</f>
        <v>3</v>
      </c>
      <c r="D5" s="2">
        <f t="shared" si="0"/>
        <v>67528.125</v>
      </c>
      <c r="E5" s="2">
        <f t="shared" si="1"/>
        <v>5627.34375</v>
      </c>
      <c r="F5" s="2">
        <f t="shared" si="2"/>
        <v>2767.34375</v>
      </c>
      <c r="G5">
        <v>200</v>
      </c>
      <c r="H5" t="s">
        <v>6</v>
      </c>
      <c r="J5" s="2">
        <f t="shared" ref="J5:J23" si="5">(12*F5)</f>
        <v>33208.125</v>
      </c>
    </row>
    <row r="6" spans="1:13" x14ac:dyDescent="0.2">
      <c r="A6" s="2">
        <f t="shared" si="3"/>
        <v>101292.1875</v>
      </c>
      <c r="B6">
        <f t="shared" si="4"/>
        <v>4</v>
      </c>
      <c r="D6" s="2">
        <f t="shared" si="0"/>
        <v>70904.53125</v>
      </c>
      <c r="E6" s="2">
        <f t="shared" si="1"/>
        <v>5908.7109375</v>
      </c>
      <c r="F6" s="2">
        <f t="shared" si="2"/>
        <v>3048.7109375</v>
      </c>
      <c r="G6">
        <v>400</v>
      </c>
      <c r="H6" t="s">
        <v>7</v>
      </c>
      <c r="J6" s="2">
        <f t="shared" si="5"/>
        <v>36584.53125</v>
      </c>
    </row>
    <row r="7" spans="1:13" x14ac:dyDescent="0.2">
      <c r="A7" s="2">
        <f t="shared" si="3"/>
        <v>106356.796875</v>
      </c>
      <c r="B7">
        <f t="shared" si="4"/>
        <v>5</v>
      </c>
      <c r="D7" s="2">
        <f t="shared" si="0"/>
        <v>74449.7578125</v>
      </c>
      <c r="E7" s="2">
        <f t="shared" si="1"/>
        <v>6204.146484375</v>
      </c>
      <c r="F7" s="2">
        <f t="shared" si="2"/>
        <v>3344.146484375</v>
      </c>
      <c r="G7">
        <v>400</v>
      </c>
      <c r="H7" t="s">
        <v>8</v>
      </c>
      <c r="J7" s="2">
        <f t="shared" si="5"/>
        <v>40129.7578125</v>
      </c>
      <c r="L7" s="2">
        <f>(SUM(J4:J7))</f>
        <v>139914.9140625</v>
      </c>
    </row>
    <row r="8" spans="1:13" x14ac:dyDescent="0.2">
      <c r="A8" s="2">
        <f t="shared" si="3"/>
        <v>111674.63671875</v>
      </c>
      <c r="B8">
        <f t="shared" si="4"/>
        <v>6</v>
      </c>
      <c r="D8" s="2">
        <f t="shared" si="0"/>
        <v>78172.245703124994</v>
      </c>
      <c r="E8" s="2">
        <f t="shared" si="1"/>
        <v>6514.3538085937498</v>
      </c>
      <c r="F8" s="2">
        <f t="shared" si="2"/>
        <v>3654.3538085937498</v>
      </c>
      <c r="J8" s="2">
        <f t="shared" si="5"/>
        <v>43852.245703124994</v>
      </c>
      <c r="L8" s="2">
        <f>(L7-A33)+J8</f>
        <v>91767.159765624994</v>
      </c>
    </row>
    <row r="9" spans="1:13" x14ac:dyDescent="0.2">
      <c r="A9" s="2">
        <f>(A8)</f>
        <v>111674.63671875</v>
      </c>
      <c r="B9">
        <f t="shared" si="4"/>
        <v>7</v>
      </c>
      <c r="D9" s="2">
        <f t="shared" si="0"/>
        <v>78172.245703124994</v>
      </c>
      <c r="E9" s="2">
        <f t="shared" si="1"/>
        <v>6514.3538085937498</v>
      </c>
      <c r="F9" s="2">
        <f t="shared" si="2"/>
        <v>3654.3538085937498</v>
      </c>
      <c r="J9" s="2">
        <f t="shared" si="5"/>
        <v>43852.245703124994</v>
      </c>
      <c r="L9" s="2">
        <f>(L8+J9)</f>
        <v>135619.40546874999</v>
      </c>
    </row>
    <row r="10" spans="1:13" x14ac:dyDescent="0.2">
      <c r="A10" s="2">
        <f t="shared" ref="A10:A23" si="6">(A9)</f>
        <v>111674.63671875</v>
      </c>
      <c r="B10">
        <f t="shared" si="4"/>
        <v>8</v>
      </c>
      <c r="D10" s="2">
        <f t="shared" si="0"/>
        <v>78172.245703124994</v>
      </c>
      <c r="E10" s="2">
        <f t="shared" si="1"/>
        <v>6514.3538085937498</v>
      </c>
      <c r="F10" s="2">
        <f t="shared" si="2"/>
        <v>3654.3538085937498</v>
      </c>
      <c r="J10" s="2">
        <f t="shared" si="5"/>
        <v>43852.245703124994</v>
      </c>
      <c r="L10" s="2">
        <f t="shared" ref="L10:L14" si="7">(L9+J10)</f>
        <v>179471.65117187498</v>
      </c>
    </row>
    <row r="11" spans="1:13" x14ac:dyDescent="0.2">
      <c r="A11" s="2">
        <f t="shared" si="6"/>
        <v>111674.63671875</v>
      </c>
      <c r="B11">
        <f t="shared" si="4"/>
        <v>9</v>
      </c>
      <c r="D11" s="2">
        <f t="shared" si="0"/>
        <v>78172.245703124994</v>
      </c>
      <c r="E11" s="2">
        <f t="shared" si="1"/>
        <v>6514.3538085937498</v>
      </c>
      <c r="F11" s="2">
        <f t="shared" si="2"/>
        <v>3654.3538085937498</v>
      </c>
      <c r="J11" s="2">
        <f t="shared" si="5"/>
        <v>43852.245703124994</v>
      </c>
      <c r="L11" s="2">
        <f t="shared" si="7"/>
        <v>223323.89687499998</v>
      </c>
    </row>
    <row r="12" spans="1:13" x14ac:dyDescent="0.2">
      <c r="A12" s="2">
        <f t="shared" si="6"/>
        <v>111674.63671875</v>
      </c>
      <c r="B12">
        <f t="shared" si="4"/>
        <v>10</v>
      </c>
      <c r="D12" s="2">
        <f t="shared" si="0"/>
        <v>78172.245703124994</v>
      </c>
      <c r="E12" s="2">
        <f t="shared" si="1"/>
        <v>6514.3538085937498</v>
      </c>
      <c r="F12" s="2">
        <f t="shared" si="2"/>
        <v>3654.3538085937498</v>
      </c>
      <c r="G12">
        <f>(SUM(G2:G7))</f>
        <v>2860</v>
      </c>
      <c r="J12" s="2">
        <f t="shared" si="5"/>
        <v>43852.245703124994</v>
      </c>
      <c r="L12" s="2">
        <f t="shared" si="7"/>
        <v>267176.142578125</v>
      </c>
    </row>
    <row r="13" spans="1:13" x14ac:dyDescent="0.2">
      <c r="A13" s="2">
        <f t="shared" si="6"/>
        <v>111674.63671875</v>
      </c>
      <c r="B13">
        <f t="shared" si="4"/>
        <v>11</v>
      </c>
      <c r="D13" s="2">
        <f t="shared" si="0"/>
        <v>78172.245703124994</v>
      </c>
      <c r="E13" s="2">
        <f t="shared" si="1"/>
        <v>6514.3538085937498</v>
      </c>
      <c r="F13" s="2">
        <f t="shared" si="2"/>
        <v>3654.3538085937498</v>
      </c>
      <c r="J13" s="2">
        <f t="shared" si="5"/>
        <v>43852.245703124994</v>
      </c>
      <c r="L13" s="2">
        <f t="shared" si="7"/>
        <v>311028.38828125002</v>
      </c>
    </row>
    <row r="14" spans="1:13" x14ac:dyDescent="0.2">
      <c r="A14" s="2">
        <f t="shared" si="6"/>
        <v>111674.63671875</v>
      </c>
      <c r="B14">
        <f t="shared" si="4"/>
        <v>12</v>
      </c>
      <c r="D14" s="2">
        <f t="shared" si="0"/>
        <v>78172.245703124994</v>
      </c>
      <c r="E14" s="2">
        <f t="shared" si="1"/>
        <v>6514.3538085937498</v>
      </c>
      <c r="F14" s="2">
        <f t="shared" si="2"/>
        <v>3654.3538085937498</v>
      </c>
      <c r="G14">
        <v>0</v>
      </c>
      <c r="H14" t="s">
        <v>16</v>
      </c>
      <c r="J14" s="2">
        <f t="shared" si="5"/>
        <v>43852.245703124994</v>
      </c>
      <c r="L14" s="2">
        <f t="shared" si="7"/>
        <v>354880.63398437505</v>
      </c>
      <c r="M14" t="s">
        <v>19</v>
      </c>
    </row>
    <row r="15" spans="1:13" x14ac:dyDescent="0.2">
      <c r="A15" s="2">
        <f t="shared" si="6"/>
        <v>111674.63671875</v>
      </c>
      <c r="B15">
        <f t="shared" si="4"/>
        <v>13</v>
      </c>
      <c r="D15" s="2">
        <f t="shared" si="0"/>
        <v>78172.245703124994</v>
      </c>
      <c r="E15" s="2">
        <f t="shared" si="1"/>
        <v>6514.3538085937498</v>
      </c>
      <c r="F15" s="2">
        <f t="shared" si="2"/>
        <v>3654.3538085937498</v>
      </c>
      <c r="J15" s="2">
        <f>(12*F15)+(A$32*12)</f>
        <v>74092.245703124994</v>
      </c>
    </row>
    <row r="16" spans="1:13" x14ac:dyDescent="0.2">
      <c r="A16" s="2">
        <f t="shared" si="6"/>
        <v>111674.63671875</v>
      </c>
      <c r="B16">
        <f t="shared" si="4"/>
        <v>14</v>
      </c>
      <c r="D16" s="2">
        <f t="shared" si="0"/>
        <v>78172.245703124994</v>
      </c>
      <c r="E16" s="2">
        <f t="shared" si="1"/>
        <v>6514.3538085937498</v>
      </c>
      <c r="F16" s="2">
        <f t="shared" si="2"/>
        <v>3654.3538085937498</v>
      </c>
      <c r="J16" s="2">
        <f t="shared" ref="J16:J23" si="8">(12*F16)+(A$32*12)</f>
        <v>74092.245703124994</v>
      </c>
    </row>
    <row r="17" spans="1:13" x14ac:dyDescent="0.2">
      <c r="A17" s="2">
        <f t="shared" si="6"/>
        <v>111674.63671875</v>
      </c>
      <c r="B17" s="3">
        <f t="shared" si="4"/>
        <v>15</v>
      </c>
      <c r="D17" s="2">
        <f t="shared" si="0"/>
        <v>78172.245703124994</v>
      </c>
      <c r="E17" s="2">
        <f t="shared" si="1"/>
        <v>6514.3538085937498</v>
      </c>
      <c r="F17" s="2">
        <f t="shared" si="2"/>
        <v>3654.3538085937498</v>
      </c>
      <c r="J17" s="2">
        <f t="shared" si="8"/>
        <v>74092.245703124994</v>
      </c>
      <c r="M17" t="s">
        <v>20</v>
      </c>
    </row>
    <row r="18" spans="1:13" x14ac:dyDescent="0.2">
      <c r="A18" s="2">
        <f t="shared" si="6"/>
        <v>111674.63671875</v>
      </c>
      <c r="B18">
        <f t="shared" si="4"/>
        <v>16</v>
      </c>
      <c r="D18" s="2">
        <f t="shared" si="0"/>
        <v>78172.245703124994</v>
      </c>
      <c r="E18" s="2">
        <f t="shared" si="1"/>
        <v>6514.3538085937498</v>
      </c>
      <c r="F18" s="2">
        <f t="shared" si="2"/>
        <v>3654.3538085937498</v>
      </c>
      <c r="J18" s="2">
        <f t="shared" si="8"/>
        <v>74092.245703124994</v>
      </c>
    </row>
    <row r="19" spans="1:13" x14ac:dyDescent="0.2">
      <c r="A19" s="2">
        <f t="shared" si="6"/>
        <v>111674.63671875</v>
      </c>
      <c r="B19">
        <f t="shared" si="4"/>
        <v>17</v>
      </c>
      <c r="D19" s="2">
        <f t="shared" si="0"/>
        <v>78172.245703124994</v>
      </c>
      <c r="E19" s="2">
        <f t="shared" si="1"/>
        <v>6514.3538085937498</v>
      </c>
      <c r="F19" s="2">
        <f t="shared" si="2"/>
        <v>3654.3538085937498</v>
      </c>
      <c r="J19" s="2">
        <f t="shared" si="8"/>
        <v>74092.245703124994</v>
      </c>
    </row>
    <row r="20" spans="1:13" x14ac:dyDescent="0.2">
      <c r="A20" s="2">
        <f t="shared" si="6"/>
        <v>111674.63671875</v>
      </c>
      <c r="B20">
        <f t="shared" si="4"/>
        <v>18</v>
      </c>
      <c r="D20" s="2">
        <f t="shared" si="0"/>
        <v>78172.245703124994</v>
      </c>
      <c r="E20" s="2">
        <f t="shared" si="1"/>
        <v>6514.3538085937498</v>
      </c>
      <c r="F20" s="2">
        <f t="shared" si="2"/>
        <v>3654.3538085937498</v>
      </c>
      <c r="J20" s="2">
        <f t="shared" si="8"/>
        <v>74092.245703124994</v>
      </c>
    </row>
    <row r="21" spans="1:13" x14ac:dyDescent="0.2">
      <c r="A21" s="2">
        <f t="shared" si="6"/>
        <v>111674.63671875</v>
      </c>
      <c r="B21">
        <f t="shared" si="4"/>
        <v>19</v>
      </c>
      <c r="D21" s="2">
        <f t="shared" si="0"/>
        <v>78172.245703124994</v>
      </c>
      <c r="E21" s="2">
        <f t="shared" si="1"/>
        <v>6514.3538085937498</v>
      </c>
      <c r="F21" s="2">
        <f t="shared" si="2"/>
        <v>3654.3538085937498</v>
      </c>
      <c r="J21" s="2">
        <f t="shared" si="8"/>
        <v>74092.245703124994</v>
      </c>
    </row>
    <row r="22" spans="1:13" x14ac:dyDescent="0.2">
      <c r="A22" s="2">
        <f t="shared" si="6"/>
        <v>111674.63671875</v>
      </c>
      <c r="B22">
        <f t="shared" si="4"/>
        <v>20</v>
      </c>
      <c r="D22" s="2">
        <f t="shared" si="0"/>
        <v>78172.245703124994</v>
      </c>
      <c r="E22" s="2">
        <f t="shared" si="1"/>
        <v>6514.3538085937498</v>
      </c>
      <c r="F22" s="2">
        <f t="shared" si="2"/>
        <v>3654.3538085937498</v>
      </c>
      <c r="J22" s="2">
        <f t="shared" si="8"/>
        <v>74092.245703124994</v>
      </c>
    </row>
    <row r="23" spans="1:13" x14ac:dyDescent="0.2">
      <c r="A23" s="2">
        <f t="shared" si="6"/>
        <v>111674.63671875</v>
      </c>
      <c r="B23">
        <f t="shared" si="4"/>
        <v>21</v>
      </c>
      <c r="D23" s="2">
        <f t="shared" si="0"/>
        <v>78172.245703124994</v>
      </c>
      <c r="E23" s="2">
        <f t="shared" si="1"/>
        <v>6514.3538085937498</v>
      </c>
      <c r="F23" s="2">
        <f t="shared" si="2"/>
        <v>3654.3538085937498</v>
      </c>
      <c r="J23" s="2">
        <f t="shared" si="8"/>
        <v>74092.245703124994</v>
      </c>
    </row>
    <row r="28" spans="1:13" x14ac:dyDescent="0.2">
      <c r="A28">
        <v>460000</v>
      </c>
      <c r="B28" t="s">
        <v>10</v>
      </c>
      <c r="E28">
        <v>800000</v>
      </c>
      <c r="I28" t="s">
        <v>21</v>
      </c>
    </row>
    <row r="29" spans="1:13" x14ac:dyDescent="0.2">
      <c r="A29">
        <v>1938</v>
      </c>
      <c r="B29" t="s">
        <v>11</v>
      </c>
      <c r="E29">
        <v>3783</v>
      </c>
      <c r="I29">
        <f>(A32+E32)</f>
        <v>7660</v>
      </c>
    </row>
    <row r="30" spans="1:13" x14ac:dyDescent="0.2">
      <c r="A30">
        <f>(G2*2)</f>
        <v>2920</v>
      </c>
      <c r="B30" t="s">
        <v>12</v>
      </c>
      <c r="E30">
        <f>(4*$G$2)</f>
        <v>5840</v>
      </c>
      <c r="I30" t="s">
        <v>22</v>
      </c>
    </row>
    <row r="31" spans="1:13" x14ac:dyDescent="0.2">
      <c r="A31">
        <v>400</v>
      </c>
      <c r="B31" t="s">
        <v>13</v>
      </c>
      <c r="E31">
        <v>700</v>
      </c>
      <c r="I31">
        <f>(A28+E28)/27.5</f>
        <v>45818.181818181816</v>
      </c>
    </row>
    <row r="32" spans="1:13" x14ac:dyDescent="0.2">
      <c r="A32">
        <f>(A30-A31)</f>
        <v>2520</v>
      </c>
      <c r="B32" t="s">
        <v>14</v>
      </c>
      <c r="E32">
        <f>(E30-E31)</f>
        <v>5140</v>
      </c>
      <c r="I32">
        <v>14800</v>
      </c>
      <c r="J32" t="s">
        <v>23</v>
      </c>
    </row>
    <row r="33" spans="1:10" x14ac:dyDescent="0.2">
      <c r="A33">
        <v>92000</v>
      </c>
      <c r="B33" t="s">
        <v>15</v>
      </c>
      <c r="I33" s="2">
        <f>(A17-(I32+I31))</f>
        <v>51056.454900568184</v>
      </c>
    </row>
    <row r="34" spans="1:10" x14ac:dyDescent="0.2">
      <c r="I34" s="2">
        <f>(30%*I33)</f>
        <v>15316.936470170454</v>
      </c>
      <c r="J34" t="s">
        <v>24</v>
      </c>
    </row>
    <row r="35" spans="1:10" x14ac:dyDescent="0.2">
      <c r="A35">
        <f>(A29*12)*4</f>
        <v>93024</v>
      </c>
      <c r="B35" t="s">
        <v>18</v>
      </c>
      <c r="I35" s="2">
        <f>(A17-I34)</f>
        <v>96357.700248579553</v>
      </c>
      <c r="J3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2021-10-30T14:36:48Z</dcterms:created>
  <dcterms:modified xsi:type="dcterms:W3CDTF">2021-11-02T14:13:15Z</dcterms:modified>
</cp:coreProperties>
</file>