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00" windowHeight="7350" activeTab="5"/>
  </bookViews>
  <sheets>
    <sheet name="HW1" sheetId="1" r:id="rId1"/>
    <sheet name="HW2" sheetId="3" r:id="rId2"/>
    <sheet name="HW3" sheetId="4" r:id="rId3"/>
    <sheet name="Midterm" sheetId="5" r:id="rId4"/>
    <sheet name="Final" sheetId="6" r:id="rId5"/>
    <sheet name="Average" sheetId="7" r:id="rId6"/>
    <sheet name="Ranking" sheetId="8" r:id="rId7"/>
    <sheet name="SABIS" sheetId="2" r:id="rId8"/>
  </sheets>
  <definedNames>
    <definedName name="_xlnm._FilterDatabase" localSheetId="6" hidden="1">Ranking!$A$3:$I$3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4"/>
  <c r="A36" i="8"/>
  <c r="B36"/>
  <c r="D36"/>
  <c r="E36"/>
  <c r="F36"/>
  <c r="G36"/>
  <c r="A50"/>
  <c r="B50"/>
  <c r="C50"/>
  <c r="D50"/>
  <c r="E50"/>
  <c r="F50"/>
  <c r="G50"/>
  <c r="H50"/>
  <c r="A56"/>
  <c r="B56"/>
  <c r="C56"/>
  <c r="D56"/>
  <c r="E56"/>
  <c r="F56"/>
  <c r="G56"/>
  <c r="H56"/>
  <c r="A58"/>
  <c r="B58"/>
  <c r="C58"/>
  <c r="D58"/>
  <c r="E58"/>
  <c r="F58"/>
  <c r="G58"/>
  <c r="H58"/>
  <c r="A59"/>
  <c r="B59"/>
  <c r="C59"/>
  <c r="D59"/>
  <c r="E59"/>
  <c r="F59"/>
  <c r="G59"/>
  <c r="H59"/>
  <c r="A54"/>
  <c r="B54"/>
  <c r="C54"/>
  <c r="D54"/>
  <c r="E54"/>
  <c r="F54"/>
  <c r="G54"/>
  <c r="H54"/>
  <c r="A45"/>
  <c r="B45"/>
  <c r="C45"/>
  <c r="D45"/>
  <c r="E45"/>
  <c r="F45"/>
  <c r="G45"/>
  <c r="H45"/>
  <c r="A22"/>
  <c r="B22"/>
  <c r="C22"/>
  <c r="D22"/>
  <c r="E22"/>
  <c r="F22"/>
  <c r="G22"/>
  <c r="H22"/>
  <c r="A4"/>
  <c r="B4"/>
  <c r="D4"/>
  <c r="E4"/>
  <c r="F4"/>
  <c r="G4"/>
  <c r="A34"/>
  <c r="B34"/>
  <c r="D34"/>
  <c r="E34"/>
  <c r="F34"/>
  <c r="G34"/>
  <c r="A8"/>
  <c r="B8"/>
  <c r="D8"/>
  <c r="E8"/>
  <c r="F8"/>
  <c r="G8"/>
  <c r="A31"/>
  <c r="B31"/>
  <c r="D31"/>
  <c r="E31"/>
  <c r="F31"/>
  <c r="G31"/>
  <c r="A26"/>
  <c r="B26"/>
  <c r="C26"/>
  <c r="D26"/>
  <c r="E26"/>
  <c r="F26"/>
  <c r="G26"/>
  <c r="H26"/>
  <c r="A51"/>
  <c r="B51"/>
  <c r="C51"/>
  <c r="D51"/>
  <c r="E51"/>
  <c r="F51"/>
  <c r="G51"/>
  <c r="H51"/>
  <c r="A28"/>
  <c r="B28"/>
  <c r="D28"/>
  <c r="E28"/>
  <c r="F28"/>
  <c r="G28"/>
  <c r="A11"/>
  <c r="B11"/>
  <c r="C11"/>
  <c r="D11"/>
  <c r="E11"/>
  <c r="F11"/>
  <c r="G11"/>
  <c r="H11"/>
  <c r="A57"/>
  <c r="B57"/>
  <c r="C57"/>
  <c r="D57"/>
  <c r="E57"/>
  <c r="F57"/>
  <c r="G57"/>
  <c r="H57"/>
  <c r="A30"/>
  <c r="B30"/>
  <c r="D30"/>
  <c r="E30"/>
  <c r="F30"/>
  <c r="G30"/>
  <c r="A24"/>
  <c r="B24"/>
  <c r="D24"/>
  <c r="E24"/>
  <c r="F24"/>
  <c r="G24"/>
  <c r="A41"/>
  <c r="B41"/>
  <c r="C41"/>
  <c r="D41"/>
  <c r="E41"/>
  <c r="F41"/>
  <c r="G41"/>
  <c r="H41"/>
  <c r="A21"/>
  <c r="B21"/>
  <c r="C21"/>
  <c r="D21"/>
  <c r="E21"/>
  <c r="F21"/>
  <c r="G21"/>
  <c r="H21"/>
  <c r="A35"/>
  <c r="B35"/>
  <c r="D35"/>
  <c r="E35"/>
  <c r="F35"/>
  <c r="G35"/>
  <c r="A18"/>
  <c r="B18"/>
  <c r="D18"/>
  <c r="E18"/>
  <c r="F18"/>
  <c r="G18"/>
  <c r="A48"/>
  <c r="B48"/>
  <c r="D48"/>
  <c r="E48"/>
  <c r="F48"/>
  <c r="G48"/>
  <c r="A15"/>
  <c r="B15"/>
  <c r="D15"/>
  <c r="E15"/>
  <c r="F15"/>
  <c r="G15"/>
  <c r="A19"/>
  <c r="B19"/>
  <c r="D19"/>
  <c r="E19"/>
  <c r="F19"/>
  <c r="G19"/>
  <c r="A25"/>
  <c r="B25"/>
  <c r="D25"/>
  <c r="E25"/>
  <c r="F25"/>
  <c r="G25"/>
  <c r="A46"/>
  <c r="B46"/>
  <c r="C46"/>
  <c r="D46"/>
  <c r="E46"/>
  <c r="F46"/>
  <c r="G46"/>
  <c r="H46"/>
  <c r="A13"/>
  <c r="B13"/>
  <c r="C13"/>
  <c r="D13"/>
  <c r="E13"/>
  <c r="F13"/>
  <c r="G13"/>
  <c r="H13"/>
  <c r="A9"/>
  <c r="B9"/>
  <c r="D9"/>
  <c r="E9"/>
  <c r="F9"/>
  <c r="G9"/>
  <c r="A10"/>
  <c r="B10"/>
  <c r="D10"/>
  <c r="E10"/>
  <c r="F10"/>
  <c r="G10"/>
  <c r="A6"/>
  <c r="B6"/>
  <c r="D6"/>
  <c r="E6"/>
  <c r="F6"/>
  <c r="G6"/>
  <c r="A42"/>
  <c r="B42"/>
  <c r="D42"/>
  <c r="E42"/>
  <c r="F42"/>
  <c r="G42"/>
  <c r="A5"/>
  <c r="B5"/>
  <c r="D5"/>
  <c r="E5"/>
  <c r="F5"/>
  <c r="G5"/>
  <c r="A7"/>
  <c r="B7"/>
  <c r="D7"/>
  <c r="E7"/>
  <c r="F7"/>
  <c r="G7"/>
  <c r="A40"/>
  <c r="B40"/>
  <c r="D40"/>
  <c r="E40"/>
  <c r="F40"/>
  <c r="G40"/>
  <c r="A23"/>
  <c r="B23"/>
  <c r="C23"/>
  <c r="D23"/>
  <c r="E23"/>
  <c r="F23"/>
  <c r="G23"/>
  <c r="H23"/>
  <c r="A32"/>
  <c r="B32"/>
  <c r="C32"/>
  <c r="D32"/>
  <c r="E32"/>
  <c r="F32"/>
  <c r="G32"/>
  <c r="H32"/>
  <c r="A16"/>
  <c r="B16"/>
  <c r="D16"/>
  <c r="E16"/>
  <c r="F16"/>
  <c r="G16"/>
  <c r="A39"/>
  <c r="B39"/>
  <c r="C39"/>
  <c r="D39"/>
  <c r="E39"/>
  <c r="F39"/>
  <c r="G39"/>
  <c r="H39"/>
  <c r="A37"/>
  <c r="B37"/>
  <c r="D37"/>
  <c r="E37"/>
  <c r="F37"/>
  <c r="G37"/>
  <c r="A55"/>
  <c r="B55"/>
  <c r="C55"/>
  <c r="D55"/>
  <c r="E55"/>
  <c r="F55"/>
  <c r="G55"/>
  <c r="H55"/>
  <c r="A47"/>
  <c r="B47"/>
  <c r="C47"/>
  <c r="D47"/>
  <c r="E47"/>
  <c r="F47"/>
  <c r="G47"/>
  <c r="H47"/>
  <c r="A17"/>
  <c r="B17"/>
  <c r="D17"/>
  <c r="E17"/>
  <c r="F17"/>
  <c r="G17"/>
  <c r="A12"/>
  <c r="B12"/>
  <c r="D12"/>
  <c r="E12"/>
  <c r="F12"/>
  <c r="G12"/>
  <c r="A44"/>
  <c r="B44"/>
  <c r="C44"/>
  <c r="D44"/>
  <c r="E44"/>
  <c r="F44"/>
  <c r="G44"/>
  <c r="H44"/>
  <c r="A38"/>
  <c r="B38"/>
  <c r="C38"/>
  <c r="D38"/>
  <c r="E38"/>
  <c r="F38"/>
  <c r="G38"/>
  <c r="H38"/>
  <c r="A52"/>
  <c r="B52"/>
  <c r="C52"/>
  <c r="D52"/>
  <c r="E52"/>
  <c r="F52"/>
  <c r="G52"/>
  <c r="H52"/>
  <c r="A43"/>
  <c r="B43"/>
  <c r="C43"/>
  <c r="D43"/>
  <c r="E43"/>
  <c r="F43"/>
  <c r="G43"/>
  <c r="H43"/>
  <c r="A29"/>
  <c r="B29"/>
  <c r="C29"/>
  <c r="D29"/>
  <c r="E29"/>
  <c r="F29"/>
  <c r="G29"/>
  <c r="H29"/>
  <c r="A49"/>
  <c r="B49"/>
  <c r="C49"/>
  <c r="D49"/>
  <c r="E49"/>
  <c r="F49"/>
  <c r="G49"/>
  <c r="H49"/>
  <c r="A20"/>
  <c r="B20"/>
  <c r="C20"/>
  <c r="D20"/>
  <c r="E20"/>
  <c r="F20"/>
  <c r="G20"/>
  <c r="H20"/>
  <c r="A14"/>
  <c r="B14"/>
  <c r="D14"/>
  <c r="E14"/>
  <c r="F14"/>
  <c r="G14"/>
  <c r="A53"/>
  <c r="B53"/>
  <c r="C53"/>
  <c r="D53"/>
  <c r="E53"/>
  <c r="F53"/>
  <c r="G53"/>
  <c r="H53"/>
  <c r="A27"/>
  <c r="B27"/>
  <c r="C27"/>
  <c r="D27"/>
  <c r="E27"/>
  <c r="F27"/>
  <c r="G27"/>
  <c r="H27"/>
  <c r="H33"/>
  <c r="G33"/>
  <c r="F33"/>
  <c r="E33"/>
  <c r="D33"/>
  <c r="C33"/>
  <c r="B33"/>
  <c r="A33"/>
  <c r="D58" i="7"/>
  <c r="E58"/>
  <c r="F58"/>
  <c r="G58"/>
  <c r="C59"/>
  <c r="D59"/>
  <c r="E59"/>
  <c r="F59"/>
  <c r="G59"/>
  <c r="H59"/>
  <c r="H59" i="3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E58" i="6"/>
  <c r="E59"/>
  <c r="F58"/>
  <c r="F59"/>
  <c r="H60" i="3"/>
  <c r="H61"/>
  <c r="H62"/>
  <c r="F5" i="6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4"/>
  <c r="E5"/>
  <c r="L59" i="4" l="1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H58" i="1" l="1"/>
  <c r="C58" i="7" s="1"/>
  <c r="H59" i="1"/>
  <c r="F58" i="5"/>
  <c r="F59"/>
  <c r="C36" i="8" l="1"/>
  <c r="H58" i="7"/>
  <c r="H36" i="8" s="1"/>
  <c r="A3" i="2" l="1"/>
  <c r="B3"/>
  <c r="C3"/>
  <c r="D3"/>
  <c r="E3"/>
  <c r="F3"/>
  <c r="G3"/>
  <c r="H3"/>
  <c r="I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4"/>
  <c r="L2" i="4" l="1"/>
  <c r="N4" i="3"/>
  <c r="M4"/>
  <c r="L4"/>
  <c r="K4"/>
  <c r="D57" i="7" l="1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O4" i="3"/>
  <c r="H5" i="1"/>
  <c r="C5" i="7" s="1"/>
  <c r="C5" i="2" s="1"/>
  <c r="H6" i="1"/>
  <c r="C6" i="7" s="1"/>
  <c r="C6" i="2" s="1"/>
  <c r="H7" i="1"/>
  <c r="C7" i="7" s="1"/>
  <c r="C7" i="2" s="1"/>
  <c r="H8" i="1"/>
  <c r="C8" i="7" s="1"/>
  <c r="C8" i="2" s="1"/>
  <c r="H9" i="1"/>
  <c r="C9" i="7" s="1"/>
  <c r="C9" i="2" s="1"/>
  <c r="H10" i="1"/>
  <c r="C10" i="7" s="1"/>
  <c r="H11" i="1"/>
  <c r="C11" i="7" s="1"/>
  <c r="H12" i="1"/>
  <c r="C12" i="7" s="1"/>
  <c r="C34" i="8" s="1"/>
  <c r="H13" i="1"/>
  <c r="C13" i="7" s="1"/>
  <c r="H14" i="1"/>
  <c r="C14" i="7" s="1"/>
  <c r="H15" i="1"/>
  <c r="C15" i="7" s="1"/>
  <c r="H16" i="1"/>
  <c r="C16" i="7" s="1"/>
  <c r="H17" i="1"/>
  <c r="C17" i="7" s="1"/>
  <c r="H18" i="1"/>
  <c r="C18" i="7" s="1"/>
  <c r="H19" i="1"/>
  <c r="C19" i="7" s="1"/>
  <c r="C19" i="2" s="1"/>
  <c r="H20" i="1"/>
  <c r="C20" i="7" s="1"/>
  <c r="H21" i="1"/>
  <c r="C21" i="7" s="1"/>
  <c r="H22" i="1"/>
  <c r="C22" i="7" s="1"/>
  <c r="H23" i="1"/>
  <c r="C23" i="7" s="1"/>
  <c r="H24" i="1"/>
  <c r="C24" i="7" s="1"/>
  <c r="H25" i="1"/>
  <c r="C25" i="7" s="1"/>
  <c r="H26" i="1"/>
  <c r="C26" i="7" s="1"/>
  <c r="H27" i="1"/>
  <c r="C27" i="7" s="1"/>
  <c r="H28" i="1"/>
  <c r="C28" i="7" s="1"/>
  <c r="H29" i="1"/>
  <c r="C29" i="7" s="1"/>
  <c r="H30" i="1"/>
  <c r="C30" i="7" s="1"/>
  <c r="H31" i="1"/>
  <c r="C31" i="7" s="1"/>
  <c r="C31" i="2" s="1"/>
  <c r="H32" i="1"/>
  <c r="C32" i="7" s="1"/>
  <c r="H33" i="1"/>
  <c r="C33" i="7" s="1"/>
  <c r="H34" i="1"/>
  <c r="C34" i="7" s="1"/>
  <c r="H35" i="1"/>
  <c r="C35" i="7" s="1"/>
  <c r="H36" i="1"/>
  <c r="C36" i="7" s="1"/>
  <c r="H37" i="1"/>
  <c r="C37" i="7" s="1"/>
  <c r="H38" i="1"/>
  <c r="C38" i="7" s="1"/>
  <c r="H39" i="1"/>
  <c r="C39" i="7" s="1"/>
  <c r="H40" i="1"/>
  <c r="C40" i="7" s="1"/>
  <c r="H41" i="1"/>
  <c r="C41" i="7" s="1"/>
  <c r="C16" i="8" s="1"/>
  <c r="H42" i="1"/>
  <c r="C42" i="7" s="1"/>
  <c r="H43" i="1"/>
  <c r="C43" i="7" s="1"/>
  <c r="H44" i="1"/>
  <c r="C44" i="7" s="1"/>
  <c r="H45" i="1"/>
  <c r="C45" i="7" s="1"/>
  <c r="C45" i="2" s="1"/>
  <c r="H46" i="1"/>
  <c r="C46" i="7" s="1"/>
  <c r="C17" i="8" s="1"/>
  <c r="H47" i="1"/>
  <c r="C47" i="7" s="1"/>
  <c r="H48" i="1"/>
  <c r="C48" i="7" s="1"/>
  <c r="C48" i="2" s="1"/>
  <c r="H49" i="1"/>
  <c r="C49" i="7" s="1"/>
  <c r="H50" i="1"/>
  <c r="C50" i="7" s="1"/>
  <c r="C50" i="2" s="1"/>
  <c r="H51" i="1"/>
  <c r="C51" i="7" s="1"/>
  <c r="H52" i="1"/>
  <c r="C52" i="7" s="1"/>
  <c r="C52" i="2" s="1"/>
  <c r="H53" i="1"/>
  <c r="C53" i="7" s="1"/>
  <c r="H54" i="1"/>
  <c r="C54" i="7" s="1"/>
  <c r="H55" i="1"/>
  <c r="C55" i="7" s="1"/>
  <c r="H56" i="1"/>
  <c r="C56" i="7" s="1"/>
  <c r="C56" i="2" s="1"/>
  <c r="H57" i="1"/>
  <c r="C57" i="7" s="1"/>
  <c r="C57" i="2" s="1"/>
  <c r="H4" i="1"/>
  <c r="C4" i="7" s="1"/>
  <c r="A3" i="8"/>
  <c r="B3"/>
  <c r="C3"/>
  <c r="D3"/>
  <c r="E3"/>
  <c r="F3"/>
  <c r="G3"/>
  <c r="H3"/>
  <c r="I3"/>
  <c r="C36" i="2" l="1"/>
  <c r="C5" i="8"/>
  <c r="C33" i="2"/>
  <c r="C10" i="8"/>
  <c r="C24" i="2"/>
  <c r="C35" i="8"/>
  <c r="C29" i="2"/>
  <c r="C25" i="8"/>
  <c r="C47" i="2"/>
  <c r="C12" i="8"/>
  <c r="C55" i="2"/>
  <c r="C14" i="8"/>
  <c r="C34" i="2"/>
  <c r="C6" i="8"/>
  <c r="C17" i="2"/>
  <c r="C28" i="8"/>
  <c r="C27" i="2"/>
  <c r="C15" i="8"/>
  <c r="C26" i="2"/>
  <c r="C48" i="8"/>
  <c r="C25" i="2"/>
  <c r="C18" i="8"/>
  <c r="C38" i="2"/>
  <c r="C40" i="8"/>
  <c r="C21" i="2"/>
  <c r="C24" i="8"/>
  <c r="C37" i="2"/>
  <c r="C7" i="8"/>
  <c r="C14" i="2"/>
  <c r="C31" i="8"/>
  <c r="C13" i="2"/>
  <c r="C8" i="8"/>
  <c r="C43" i="2"/>
  <c r="C37" i="8"/>
  <c r="C20" i="2"/>
  <c r="C30" i="8"/>
  <c r="C32" i="2"/>
  <c r="C9" i="8"/>
  <c r="C28" i="2"/>
  <c r="C19" i="8"/>
  <c r="C35" i="2"/>
  <c r="C42" i="8"/>
  <c r="C11" i="2"/>
  <c r="C4" i="8"/>
  <c r="C53" i="2"/>
  <c r="C4"/>
  <c r="C41"/>
  <c r="C44"/>
  <c r="C12"/>
  <c r="C51"/>
  <c r="C16"/>
  <c r="C22"/>
  <c r="C46"/>
  <c r="C23"/>
  <c r="C54"/>
  <c r="C49"/>
  <c r="C40"/>
  <c r="C30"/>
  <c r="C39"/>
  <c r="C18"/>
  <c r="C15"/>
  <c r="C10"/>
  <c r="C42"/>
  <c r="D5"/>
  <c r="D6"/>
  <c r="D7"/>
  <c r="D8"/>
  <c r="D9"/>
  <c r="D10"/>
  <c r="D11"/>
  <c r="D12"/>
  <c r="D13"/>
  <c r="D14"/>
  <c r="D15"/>
  <c r="D19"/>
  <c r="D22"/>
  <c r="D26"/>
  <c r="D27"/>
  <c r="D29"/>
  <c r="D33"/>
  <c r="D35"/>
  <c r="D38"/>
  <c r="D40"/>
  <c r="D41"/>
  <c r="D43"/>
  <c r="D44"/>
  <c r="D45"/>
  <c r="D46"/>
  <c r="D47"/>
  <c r="D48"/>
  <c r="D49"/>
  <c r="D50"/>
  <c r="D51"/>
  <c r="D32"/>
  <c r="D53"/>
  <c r="D54"/>
  <c r="D55"/>
  <c r="D56"/>
  <c r="D57"/>
  <c r="D52"/>
  <c r="D16"/>
  <c r="D39"/>
  <c r="D23"/>
  <c r="D18"/>
  <c r="D24"/>
  <c r="D31"/>
  <c r="D37"/>
  <c r="D25"/>
  <c r="D42"/>
  <c r="D28"/>
  <c r="D36"/>
  <c r="D34"/>
  <c r="D17"/>
  <c r="D20"/>
  <c r="D21"/>
  <c r="D30"/>
  <c r="D4" i="7"/>
  <c r="J4" i="6"/>
  <c r="I4"/>
  <c r="J4" i="5"/>
  <c r="I4"/>
  <c r="E5" i="7"/>
  <c r="E5" i="2" s="1"/>
  <c r="N4" i="1"/>
  <c r="M4"/>
  <c r="L4"/>
  <c r="K4"/>
  <c r="D4" i="2" l="1"/>
  <c r="F5" i="7"/>
  <c r="F9"/>
  <c r="F13"/>
  <c r="F17"/>
  <c r="F21"/>
  <c r="F25"/>
  <c r="F29"/>
  <c r="F33"/>
  <c r="F37"/>
  <c r="F41"/>
  <c r="F45"/>
  <c r="F49"/>
  <c r="F53"/>
  <c r="F57"/>
  <c r="F6"/>
  <c r="F10"/>
  <c r="F14"/>
  <c r="F18"/>
  <c r="F22"/>
  <c r="F26"/>
  <c r="F30"/>
  <c r="F34"/>
  <c r="F38"/>
  <c r="F42"/>
  <c r="F42" i="2" s="1"/>
  <c r="F46" i="7"/>
  <c r="F46" i="2" s="1"/>
  <c r="F50" i="7"/>
  <c r="F54"/>
  <c r="F7"/>
  <c r="F11"/>
  <c r="F15"/>
  <c r="F19"/>
  <c r="F23"/>
  <c r="F27"/>
  <c r="F31"/>
  <c r="F35"/>
  <c r="F39"/>
  <c r="F43"/>
  <c r="F47"/>
  <c r="F51"/>
  <c r="F55"/>
  <c r="F4"/>
  <c r="F8"/>
  <c r="F12"/>
  <c r="F16"/>
  <c r="F20"/>
  <c r="F24"/>
  <c r="F28"/>
  <c r="F32"/>
  <c r="F36"/>
  <c r="F40"/>
  <c r="F44"/>
  <c r="F48"/>
  <c r="F52"/>
  <c r="F5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K4" i="6"/>
  <c r="G4" i="7"/>
  <c r="S4" i="4"/>
  <c r="E4" i="7"/>
  <c r="E4" i="2" s="1"/>
  <c r="E6" i="7"/>
  <c r="E6" i="2" s="1"/>
  <c r="E7" i="7"/>
  <c r="E7" i="2" s="1"/>
  <c r="E8" i="7"/>
  <c r="E8" i="2" s="1"/>
  <c r="E9" i="7"/>
  <c r="E9" i="2" s="1"/>
  <c r="E10" i="7"/>
  <c r="E10" i="2" s="1"/>
  <c r="E11" i="7"/>
  <c r="E12"/>
  <c r="E12" i="2" s="1"/>
  <c r="E13" i="7"/>
  <c r="E13" i="2" s="1"/>
  <c r="E14" i="7"/>
  <c r="E14" i="2" s="1"/>
  <c r="E15" i="7"/>
  <c r="E16"/>
  <c r="E16" i="2" s="1"/>
  <c r="E17" i="7"/>
  <c r="E17" i="2" s="1"/>
  <c r="E18" i="7"/>
  <c r="E18" i="2" s="1"/>
  <c r="E19" i="7"/>
  <c r="E19" i="2" s="1"/>
  <c r="E20" i="7"/>
  <c r="E20" i="2" s="1"/>
  <c r="E21" i="7"/>
  <c r="E22"/>
  <c r="E22" i="2" s="1"/>
  <c r="E23" i="7"/>
  <c r="E23" i="2" s="1"/>
  <c r="E24" i="7"/>
  <c r="E24" i="2" s="1"/>
  <c r="E25" i="7"/>
  <c r="E25" i="2" s="1"/>
  <c r="E26" i="7"/>
  <c r="E26" i="2" s="1"/>
  <c r="E27" i="7"/>
  <c r="E27" i="2" s="1"/>
  <c r="E28" i="7"/>
  <c r="E28" i="2" s="1"/>
  <c r="E29" i="7"/>
  <c r="E29" i="2" s="1"/>
  <c r="E30" i="7"/>
  <c r="E30" i="2" s="1"/>
  <c r="E31" i="7"/>
  <c r="E32"/>
  <c r="E32" i="2" s="1"/>
  <c r="E33" i="7"/>
  <c r="E33" i="2" s="1"/>
  <c r="E34" i="7"/>
  <c r="E35"/>
  <c r="E35" i="2" s="1"/>
  <c r="E36" i="7"/>
  <c r="E36" i="2" s="1"/>
  <c r="E37" i="7"/>
  <c r="E37" i="2" s="1"/>
  <c r="E38" i="7"/>
  <c r="E38" i="2" s="1"/>
  <c r="E39" i="7"/>
  <c r="E39" i="2" s="1"/>
  <c r="E40" i="7"/>
  <c r="E40" i="2" s="1"/>
  <c r="E41" i="7"/>
  <c r="E41" i="2" s="1"/>
  <c r="E42" i="7"/>
  <c r="E43"/>
  <c r="E43" i="2" s="1"/>
  <c r="E44" i="7"/>
  <c r="E44" i="2" s="1"/>
  <c r="E45" i="7"/>
  <c r="E45" i="2" s="1"/>
  <c r="E46" i="7"/>
  <c r="E47"/>
  <c r="E47" i="2" s="1"/>
  <c r="E48" i="7"/>
  <c r="E48" i="2" s="1"/>
  <c r="E49" i="7"/>
  <c r="E49" i="2" s="1"/>
  <c r="E50" i="7"/>
  <c r="E50" i="2" s="1"/>
  <c r="E51" i="7"/>
  <c r="E51" i="2" s="1"/>
  <c r="E52" i="7"/>
  <c r="E52" i="2" s="1"/>
  <c r="E53" i="7"/>
  <c r="E53" i="2" s="1"/>
  <c r="E54" i="7"/>
  <c r="E54" i="2" s="1"/>
  <c r="E55" i="7"/>
  <c r="E56"/>
  <c r="E56" i="2" s="1"/>
  <c r="E57" i="7"/>
  <c r="E57" i="2" s="1"/>
  <c r="Y9" i="4"/>
  <c r="AA9" s="1"/>
  <c r="K4" i="5"/>
  <c r="K4" i="7"/>
  <c r="Q9" i="6"/>
  <c r="Q9" i="5"/>
  <c r="U9" i="3"/>
  <c r="U9" i="1"/>
  <c r="W9" s="1"/>
  <c r="O4"/>
  <c r="H57" i="7" l="1"/>
  <c r="H56"/>
  <c r="H54"/>
  <c r="H53"/>
  <c r="H52"/>
  <c r="H51"/>
  <c r="H50"/>
  <c r="H49"/>
  <c r="H48"/>
  <c r="H47"/>
  <c r="H12" i="8" s="1"/>
  <c r="H45" i="7"/>
  <c r="H44"/>
  <c r="H43"/>
  <c r="H37" i="8" s="1"/>
  <c r="H42" i="7"/>
  <c r="H41"/>
  <c r="H16" i="8" s="1"/>
  <c r="H40" i="7"/>
  <c r="H39"/>
  <c r="H38"/>
  <c r="H40" i="8" s="1"/>
  <c r="H37" i="7"/>
  <c r="H7" i="8" s="1"/>
  <c r="H36" i="7"/>
  <c r="H5" i="8" s="1"/>
  <c r="H35" i="7"/>
  <c r="H42" i="8" s="1"/>
  <c r="H33" i="7"/>
  <c r="H10" i="8" s="1"/>
  <c r="H32" i="7"/>
  <c r="H9" i="8" s="1"/>
  <c r="H30" i="7"/>
  <c r="H29"/>
  <c r="H25" i="8" s="1"/>
  <c r="H28" i="7"/>
  <c r="H19" i="8" s="1"/>
  <c r="H27" i="7"/>
  <c r="H15" i="8" s="1"/>
  <c r="H26" i="7"/>
  <c r="H48" i="8" s="1"/>
  <c r="H25" i="7"/>
  <c r="H18" i="8" s="1"/>
  <c r="H24" i="7"/>
  <c r="H35" i="8" s="1"/>
  <c r="H23" i="7"/>
  <c r="H22"/>
  <c r="H20"/>
  <c r="H30" i="8" s="1"/>
  <c r="H19" i="7"/>
  <c r="H18"/>
  <c r="H17"/>
  <c r="H28" i="8" s="1"/>
  <c r="H16" i="7"/>
  <c r="H14"/>
  <c r="H31" i="8" s="1"/>
  <c r="H13" i="7"/>
  <c r="H8" i="8" s="1"/>
  <c r="H12" i="7"/>
  <c r="H34" i="8" s="1"/>
  <c r="H10" i="7"/>
  <c r="H9"/>
  <c r="H8"/>
  <c r="H7"/>
  <c r="H6"/>
  <c r="H5"/>
  <c r="E55" i="2"/>
  <c r="H55" i="7"/>
  <c r="H14" i="8" s="1"/>
  <c r="H46" i="7"/>
  <c r="H17" i="8" s="1"/>
  <c r="E34" i="2"/>
  <c r="H34" i="7"/>
  <c r="H6" i="8" s="1"/>
  <c r="E31" i="2"/>
  <c r="H31" i="7"/>
  <c r="E21" i="2"/>
  <c r="H21" i="7"/>
  <c r="H24" i="8" s="1"/>
  <c r="E15" i="2"/>
  <c r="H15" i="7"/>
  <c r="E11" i="2"/>
  <c r="H11" i="7"/>
  <c r="H4"/>
  <c r="E46" i="2"/>
  <c r="E42"/>
  <c r="F56"/>
  <c r="F52"/>
  <c r="F48"/>
  <c r="F44"/>
  <c r="F40"/>
  <c r="F36"/>
  <c r="F32"/>
  <c r="F28"/>
  <c r="F24"/>
  <c r="F20"/>
  <c r="F16"/>
  <c r="F12"/>
  <c r="F8"/>
  <c r="F4"/>
  <c r="F55"/>
  <c r="F51"/>
  <c r="F47"/>
  <c r="F43"/>
  <c r="F39"/>
  <c r="F35"/>
  <c r="F31"/>
  <c r="F27"/>
  <c r="F23"/>
  <c r="F19"/>
  <c r="F15"/>
  <c r="F11"/>
  <c r="F7"/>
  <c r="F54"/>
  <c r="F50"/>
  <c r="F38"/>
  <c r="F34"/>
  <c r="F30"/>
  <c r="F26"/>
  <c r="F22"/>
  <c r="F18"/>
  <c r="F14"/>
  <c r="F10"/>
  <c r="F6"/>
  <c r="F57"/>
  <c r="F53"/>
  <c r="F49"/>
  <c r="F45"/>
  <c r="F41"/>
  <c r="F37"/>
  <c r="F33"/>
  <c r="F29"/>
  <c r="F25"/>
  <c r="F21"/>
  <c r="F17"/>
  <c r="F13"/>
  <c r="F9"/>
  <c r="F5"/>
  <c r="H54"/>
  <c r="H46"/>
  <c r="H38"/>
  <c r="H30"/>
  <c r="H22"/>
  <c r="H14"/>
  <c r="H6"/>
  <c r="H57"/>
  <c r="H53"/>
  <c r="H49"/>
  <c r="H41"/>
  <c r="H37"/>
  <c r="H25"/>
  <c r="H21"/>
  <c r="H17"/>
  <c r="H13"/>
  <c r="H9"/>
  <c r="H5"/>
  <c r="H50"/>
  <c r="H42"/>
  <c r="H34"/>
  <c r="H26"/>
  <c r="H18"/>
  <c r="H10"/>
  <c r="H52"/>
  <c r="H40"/>
  <c r="H36"/>
  <c r="H28"/>
  <c r="H24"/>
  <c r="H16"/>
  <c r="H12"/>
  <c r="H8"/>
  <c r="H47"/>
  <c r="H31"/>
  <c r="H23"/>
  <c r="H15"/>
  <c r="H11"/>
  <c r="H7"/>
  <c r="M4" i="7"/>
  <c r="Z9" i="4"/>
  <c r="Y10" s="1"/>
  <c r="O4" i="7"/>
  <c r="N4"/>
  <c r="L4"/>
  <c r="S9" i="6"/>
  <c r="R9"/>
  <c r="Q10" s="1"/>
  <c r="R9" i="5"/>
  <c r="Q10" s="1"/>
  <c r="S9"/>
  <c r="AA10" i="4"/>
  <c r="Z10"/>
  <c r="Y11" s="1"/>
  <c r="W9" i="3"/>
  <c r="V9"/>
  <c r="U10" s="1"/>
  <c r="V9" i="1"/>
  <c r="U10" s="1"/>
  <c r="H4" i="8" l="1"/>
  <c r="I59" i="7"/>
  <c r="I50" i="8" s="1"/>
  <c r="I58" i="7"/>
  <c r="I36" i="8" s="1"/>
  <c r="H55" i="2"/>
  <c r="I19" i="7"/>
  <c r="I57" i="8" s="1"/>
  <c r="H19" i="2"/>
  <c r="I35" i="7"/>
  <c r="I42" i="8" s="1"/>
  <c r="H35" i="2"/>
  <c r="I48" i="7"/>
  <c r="I44" i="8" s="1"/>
  <c r="H48" i="2"/>
  <c r="I33" i="7"/>
  <c r="I10" i="8" s="1"/>
  <c r="H33" i="2"/>
  <c r="H20"/>
  <c r="I44" i="7"/>
  <c r="I55" i="8" s="1"/>
  <c r="H44" i="2"/>
  <c r="I29" i="7"/>
  <c r="I25" i="8" s="1"/>
  <c r="H29" i="2"/>
  <c r="I45" i="7"/>
  <c r="I47" i="8" s="1"/>
  <c r="H45" i="2"/>
  <c r="H27"/>
  <c r="H43"/>
  <c r="I51" i="7"/>
  <c r="I43" i="8" s="1"/>
  <c r="H51" i="2"/>
  <c r="I32" i="7"/>
  <c r="I9" i="8" s="1"/>
  <c r="H32" i="2"/>
  <c r="I56" i="7"/>
  <c r="I53" i="8" s="1"/>
  <c r="H56" i="2"/>
  <c r="I4" i="7"/>
  <c r="I33" i="8" s="1"/>
  <c r="H4" i="2"/>
  <c r="I14" i="7"/>
  <c r="I31" i="8" s="1"/>
  <c r="I46" i="7"/>
  <c r="I17" i="8" s="1"/>
  <c r="H39" i="2"/>
  <c r="I30" i="7"/>
  <c r="I46" i="8" s="1"/>
  <c r="I15" i="7"/>
  <c r="I26" i="8" s="1"/>
  <c r="I31" i="7"/>
  <c r="I13" i="8" s="1"/>
  <c r="I47" i="7"/>
  <c r="I12" i="8" s="1"/>
  <c r="I12" i="7"/>
  <c r="I34" i="8" s="1"/>
  <c r="I28" i="7"/>
  <c r="I19" i="8" s="1"/>
  <c r="I52" i="7"/>
  <c r="I29" i="8" s="1"/>
  <c r="I26" i="7"/>
  <c r="I48" i="8" s="1"/>
  <c r="I42" i="7"/>
  <c r="I39" i="8" s="1"/>
  <c r="I5" i="7"/>
  <c r="I56" i="8" s="1"/>
  <c r="I13" i="7"/>
  <c r="I8" i="8" s="1"/>
  <c r="I21" i="7"/>
  <c r="I24" i="8" s="1"/>
  <c r="I37" i="7"/>
  <c r="I7" i="8" s="1"/>
  <c r="I53" i="7"/>
  <c r="I49" i="8" s="1"/>
  <c r="I6" i="7"/>
  <c r="I58" i="8" s="1"/>
  <c r="I22" i="7"/>
  <c r="I41" i="8" s="1"/>
  <c r="I38" i="7"/>
  <c r="I40" i="8" s="1"/>
  <c r="I54" i="7"/>
  <c r="I20" i="8" s="1"/>
  <c r="I7" i="7"/>
  <c r="I59" i="8" s="1"/>
  <c r="I23" i="7"/>
  <c r="I21" i="8" s="1"/>
  <c r="I39" i="7"/>
  <c r="I23" i="8" s="1"/>
  <c r="I55" i="7"/>
  <c r="I14" i="8" s="1"/>
  <c r="I20" i="7"/>
  <c r="I30" i="8" s="1"/>
  <c r="I36" i="7"/>
  <c r="I5" i="8" s="1"/>
  <c r="I10" i="7"/>
  <c r="I22" i="8" s="1"/>
  <c r="I11" i="7"/>
  <c r="I4" i="8" s="1"/>
  <c r="I27" i="7"/>
  <c r="I15" i="8" s="1"/>
  <c r="I43" i="7"/>
  <c r="I37" i="8" s="1"/>
  <c r="I8" i="7"/>
  <c r="I54" i="8" s="1"/>
  <c r="I16" i="7"/>
  <c r="I51" i="8" s="1"/>
  <c r="I24" i="7"/>
  <c r="I35" i="8" s="1"/>
  <c r="I40" i="7"/>
  <c r="I32" i="8" s="1"/>
  <c r="I18" i="7"/>
  <c r="I11" i="8" s="1"/>
  <c r="I34" i="7"/>
  <c r="I6" i="8" s="1"/>
  <c r="I50" i="7"/>
  <c r="I52" i="8" s="1"/>
  <c r="I9" i="7"/>
  <c r="I45" i="8" s="1"/>
  <c r="I17" i="7"/>
  <c r="I28" i="8" s="1"/>
  <c r="I25" i="7"/>
  <c r="I18" i="8" s="1"/>
  <c r="I41" i="7"/>
  <c r="I16" i="8" s="1"/>
  <c r="I49" i="7"/>
  <c r="I38" i="8" s="1"/>
  <c r="I57" i="7"/>
  <c r="I27" i="8" s="1"/>
  <c r="U9" i="7"/>
  <c r="V9" s="1"/>
  <c r="U10" s="1"/>
  <c r="W10" s="1"/>
  <c r="P4"/>
  <c r="S10" i="6"/>
  <c r="R10"/>
  <c r="Q11" s="1"/>
  <c r="S10" i="5"/>
  <c r="R10"/>
  <c r="Q11" s="1"/>
  <c r="Z11" i="4"/>
  <c r="Y12" s="1"/>
  <c r="AA11"/>
  <c r="W10" i="3"/>
  <c r="V10"/>
  <c r="U11" s="1"/>
  <c r="W10" i="1"/>
  <c r="V10"/>
  <c r="U11" s="1"/>
  <c r="I57" i="2" l="1"/>
  <c r="I41"/>
  <c r="I25"/>
  <c r="I17"/>
  <c r="I9"/>
  <c r="I50"/>
  <c r="I34"/>
  <c r="I18"/>
  <c r="I40"/>
  <c r="I24"/>
  <c r="I16"/>
  <c r="I43"/>
  <c r="I27"/>
  <c r="I11"/>
  <c r="I10"/>
  <c r="I36"/>
  <c r="I55"/>
  <c r="I39"/>
  <c r="I23"/>
  <c r="I54"/>
  <c r="I22"/>
  <c r="I6"/>
  <c r="I53"/>
  <c r="I37"/>
  <c r="I21"/>
  <c r="I13"/>
  <c r="I5"/>
  <c r="I42"/>
  <c r="I26"/>
  <c r="I28"/>
  <c r="I12"/>
  <c r="I31"/>
  <c r="I15"/>
  <c r="I30"/>
  <c r="I46"/>
  <c r="I14"/>
  <c r="I4"/>
  <c r="I56"/>
  <c r="I32"/>
  <c r="I51"/>
  <c r="I45"/>
  <c r="I29"/>
  <c r="I44"/>
  <c r="I33"/>
  <c r="I48"/>
  <c r="I35"/>
  <c r="I19"/>
  <c r="I49"/>
  <c r="I8"/>
  <c r="I20"/>
  <c r="I7"/>
  <c r="I38"/>
  <c r="I52"/>
  <c r="I47"/>
  <c r="W9" i="7"/>
  <c r="V10"/>
  <c r="U11" s="1"/>
  <c r="V11" s="1"/>
  <c r="U12" s="1"/>
  <c r="W12" s="1"/>
  <c r="R11" i="6"/>
  <c r="Q12" s="1"/>
  <c r="S11"/>
  <c r="R11" i="5"/>
  <c r="Q12" s="1"/>
  <c r="S11"/>
  <c r="AA12" i="4"/>
  <c r="Z12"/>
  <c r="Y13" s="1"/>
  <c r="V11" i="3"/>
  <c r="U12" s="1"/>
  <c r="W11"/>
  <c r="W11" i="1"/>
  <c r="V11"/>
  <c r="U12" s="1"/>
  <c r="V12" i="7" l="1"/>
  <c r="U13" s="1"/>
  <c r="V13" s="1"/>
  <c r="U14" s="1"/>
  <c r="W11"/>
  <c r="S12" i="6"/>
  <c r="R12"/>
  <c r="Q13" s="1"/>
  <c r="S12" i="5"/>
  <c r="R12"/>
  <c r="Q13" s="1"/>
  <c r="Z13" i="4"/>
  <c r="Y14" s="1"/>
  <c r="AA13"/>
  <c r="W12" i="3"/>
  <c r="V12"/>
  <c r="U13" s="1"/>
  <c r="W12" i="1"/>
  <c r="V12"/>
  <c r="U13" s="1"/>
  <c r="W13" i="7" l="1"/>
  <c r="W14"/>
  <c r="V14"/>
  <c r="U15" s="1"/>
  <c r="S13" i="6"/>
  <c r="R13"/>
  <c r="Q14" s="1"/>
  <c r="R13" i="5"/>
  <c r="Q14" s="1"/>
  <c r="S13"/>
  <c r="AA14" i="4"/>
  <c r="Z14"/>
  <c r="Y15" s="1"/>
  <c r="W13" i="3"/>
  <c r="V13"/>
  <c r="U14" s="1"/>
  <c r="W13" i="1"/>
  <c r="V13"/>
  <c r="U14" s="1"/>
  <c r="V15" i="7" l="1"/>
  <c r="U16" s="1"/>
  <c r="W15"/>
  <c r="S14" i="6"/>
  <c r="R14"/>
  <c r="Q15" s="1"/>
  <c r="S14" i="5"/>
  <c r="R14"/>
  <c r="Q15" s="1"/>
  <c r="AA15" i="4"/>
  <c r="Z15"/>
  <c r="Y16" s="1"/>
  <c r="W14" i="3"/>
  <c r="V14"/>
  <c r="U15" s="1"/>
  <c r="W14" i="1"/>
  <c r="V14"/>
  <c r="U15" s="1"/>
  <c r="W16" i="7" l="1"/>
  <c r="V16"/>
  <c r="U17" s="1"/>
  <c r="R15" i="6"/>
  <c r="Q16" s="1"/>
  <c r="S15"/>
  <c r="R15" i="5"/>
  <c r="Q16" s="1"/>
  <c r="S15"/>
  <c r="AA16" i="4"/>
  <c r="Z16"/>
  <c r="Y17" s="1"/>
  <c r="V15" i="3"/>
  <c r="U16" s="1"/>
  <c r="W15"/>
  <c r="W15" i="1"/>
  <c r="V15"/>
  <c r="U16" s="1"/>
  <c r="W17" i="7" l="1"/>
  <c r="V17"/>
  <c r="U18" s="1"/>
  <c r="S16" i="6"/>
  <c r="R16"/>
  <c r="Q17" s="1"/>
  <c r="S16" i="5"/>
  <c r="R16"/>
  <c r="Q17" s="1"/>
  <c r="Z17" i="4"/>
  <c r="Y18" s="1"/>
  <c r="AA17"/>
  <c r="W16" i="3"/>
  <c r="V16"/>
  <c r="U17" s="1"/>
  <c r="W16" i="1"/>
  <c r="V16"/>
  <c r="U17" s="1"/>
  <c r="W18" i="7" l="1"/>
  <c r="V18"/>
  <c r="U19" s="1"/>
  <c r="S17" i="6"/>
  <c r="R17"/>
  <c r="Q18" s="1"/>
  <c r="R17" i="5"/>
  <c r="Q18" s="1"/>
  <c r="S17"/>
  <c r="AA18" i="4"/>
  <c r="Z18"/>
  <c r="Y19" s="1"/>
  <c r="W17" i="3"/>
  <c r="V17"/>
  <c r="U18" s="1"/>
  <c r="W17" i="1"/>
  <c r="V17"/>
  <c r="U18" s="1"/>
  <c r="V19" i="7" l="1"/>
  <c r="U20" s="1"/>
  <c r="W19"/>
  <c r="S18" i="6"/>
  <c r="R18"/>
  <c r="Q19" s="1"/>
  <c r="S18" i="5"/>
  <c r="R18"/>
  <c r="Q19" s="1"/>
  <c r="Z19" i="4"/>
  <c r="Y20" s="1"/>
  <c r="AA19"/>
  <c r="W18" i="3"/>
  <c r="V18"/>
  <c r="U19" s="1"/>
  <c r="W18" i="1"/>
  <c r="V18"/>
  <c r="U19" s="1"/>
  <c r="V20" i="7" l="1"/>
  <c r="U21" s="1"/>
  <c r="W20"/>
  <c r="R19" i="6"/>
  <c r="Q20" s="1"/>
  <c r="S19"/>
  <c r="R19" i="5"/>
  <c r="Q20" s="1"/>
  <c r="S19"/>
  <c r="AA20" i="4"/>
  <c r="Z20"/>
  <c r="Y21" s="1"/>
  <c r="V19" i="3"/>
  <c r="U20" s="1"/>
  <c r="W19"/>
  <c r="W19" i="1"/>
  <c r="V19"/>
  <c r="U20" s="1"/>
  <c r="W21" i="7" l="1"/>
  <c r="V21"/>
  <c r="U22" s="1"/>
  <c r="S20" i="6"/>
  <c r="R20"/>
  <c r="Q21" s="1"/>
  <c r="S20" i="5"/>
  <c r="R20"/>
  <c r="Q21" s="1"/>
  <c r="Z21" i="4"/>
  <c r="Y22" s="1"/>
  <c r="AA21"/>
  <c r="W20" i="3"/>
  <c r="V20"/>
  <c r="U21" s="1"/>
  <c r="W20" i="1"/>
  <c r="V20"/>
  <c r="U21" s="1"/>
  <c r="W22" i="7" l="1"/>
  <c r="V22"/>
  <c r="U23" s="1"/>
  <c r="S21" i="6"/>
  <c r="R21"/>
  <c r="Q22" s="1"/>
  <c r="S21" i="5"/>
  <c r="R21"/>
  <c r="Q22" s="1"/>
  <c r="AA22" i="4"/>
  <c r="Z22"/>
  <c r="Y23" s="1"/>
  <c r="W21" i="3"/>
  <c r="V21"/>
  <c r="U22" s="1"/>
  <c r="W21" i="1"/>
  <c r="V21"/>
  <c r="U22" s="1"/>
  <c r="V23" i="7" l="1"/>
  <c r="U24" s="1"/>
  <c r="W23"/>
  <c r="S22" i="6"/>
  <c r="R22"/>
  <c r="Q23" s="1"/>
  <c r="S22" i="5"/>
  <c r="R22"/>
  <c r="Q23" s="1"/>
  <c r="Z23" i="4"/>
  <c r="Y24" s="1"/>
  <c r="AA23"/>
  <c r="W22" i="3"/>
  <c r="V22"/>
  <c r="U23" s="1"/>
  <c r="W22" i="1"/>
  <c r="V22"/>
  <c r="U23" s="1"/>
  <c r="W24" i="7" l="1"/>
  <c r="V24"/>
  <c r="U25" s="1"/>
  <c r="R23" i="6"/>
  <c r="Q24" s="1"/>
  <c r="S23"/>
  <c r="R23" i="5"/>
  <c r="Q24" s="1"/>
  <c r="S23"/>
  <c r="AA24" i="4"/>
  <c r="Z24"/>
  <c r="Y25" s="1"/>
  <c r="V23" i="3"/>
  <c r="U24" s="1"/>
  <c r="W23"/>
  <c r="W23" i="1"/>
  <c r="V23"/>
  <c r="U24" s="1"/>
  <c r="W25" i="7" l="1"/>
  <c r="V25"/>
  <c r="U26" s="1"/>
  <c r="S24" i="6"/>
  <c r="R24"/>
  <c r="Q25" s="1"/>
  <c r="S24" i="5"/>
  <c r="R24"/>
  <c r="Q25" s="1"/>
  <c r="Z25" i="4"/>
  <c r="Y26" s="1"/>
  <c r="AA25"/>
  <c r="W24" i="3"/>
  <c r="V24"/>
  <c r="U25" s="1"/>
  <c r="W24" i="1"/>
  <c r="V24"/>
  <c r="U25" s="1"/>
  <c r="W26" i="7" l="1"/>
  <c r="V26"/>
  <c r="S25" i="6"/>
  <c r="R25"/>
  <c r="Q26" s="1"/>
  <c r="R25" i="5"/>
  <c r="Q26" s="1"/>
  <c r="S25"/>
  <c r="AA26" i="4"/>
  <c r="Z26"/>
  <c r="W25" i="3"/>
  <c r="V25"/>
  <c r="U26" s="1"/>
  <c r="W25" i="1"/>
  <c r="V25"/>
  <c r="U26" s="1"/>
  <c r="S26" i="6" l="1"/>
  <c r="R26"/>
  <c r="S26" i="5"/>
  <c r="R26"/>
  <c r="W26" i="3"/>
  <c r="V26"/>
  <c r="W26" i="1"/>
  <c r="V26"/>
</calcChain>
</file>

<file path=xl/sharedStrings.xml><?xml version="1.0" encoding="utf-8"?>
<sst xmlns="http://schemas.openxmlformats.org/spreadsheetml/2006/main" count="907" uniqueCount="172">
  <si>
    <t>NUMARA</t>
  </si>
  <si>
    <t>AD SOYAD</t>
  </si>
  <si>
    <t>1. Soru</t>
  </si>
  <si>
    <t>2. Soru</t>
  </si>
  <si>
    <t>Toplam</t>
  </si>
  <si>
    <t>Bonus</t>
  </si>
  <si>
    <t>Ortalamalar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</si>
  <si>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</si>
  <si>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</si>
  <si>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</si>
  <si>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</si>
  <si>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</si>
  <si>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</si>
  <si>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</si>
  <si>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</si>
  <si>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</si>
  <si>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</si>
  <si>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</si>
  <si>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</si>
  <si>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</si>
  <si>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</si>
  <si>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</si>
  <si>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</si>
  <si>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</si>
  <si>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17-180</t>
  </si>
  <si>
    <t>Not aralıklarına göre yüzdelik dağılım</t>
  </si>
  <si>
    <t>Final</t>
  </si>
  <si>
    <t>Student Number</t>
  </si>
  <si>
    <t>Q1</t>
  </si>
  <si>
    <t>Q2</t>
  </si>
  <si>
    <t>Q3</t>
  </si>
  <si>
    <t>Q4</t>
  </si>
  <si>
    <t>1212.10062</t>
  </si>
  <si>
    <t>ŞEVKİ KÖSEOĞLU</t>
  </si>
  <si>
    <t>1312.10016</t>
  </si>
  <si>
    <t>MUHAMMET FATİH SAĞLAM</t>
  </si>
  <si>
    <t>1312.10051</t>
  </si>
  <si>
    <t>FURKAN ARABACI</t>
  </si>
  <si>
    <t>1312.10093</t>
  </si>
  <si>
    <t>KÜBRA ŞEN</t>
  </si>
  <si>
    <t>1512.10257</t>
  </si>
  <si>
    <t>BURAK DEMİR</t>
  </si>
  <si>
    <t>1212.10009</t>
  </si>
  <si>
    <t>DENİZ DİZİ</t>
  </si>
  <si>
    <t>G1212.10077</t>
  </si>
  <si>
    <t>TOLGA HAN KAYA</t>
  </si>
  <si>
    <t>G1312.10028</t>
  </si>
  <si>
    <t>ŞÜKRÜ ŞAHİN</t>
  </si>
  <si>
    <t>G1312.10059</t>
  </si>
  <si>
    <t>SÜHA MERT YAVUZ</t>
  </si>
  <si>
    <t>G1312.10063</t>
  </si>
  <si>
    <t>İBRAHİM ŞENKAYA</t>
  </si>
  <si>
    <t>G1312.10077</t>
  </si>
  <si>
    <t>ÖMER FARUK ALKIN</t>
  </si>
  <si>
    <t>G1412.10047</t>
  </si>
  <si>
    <t>ALPER SARPER</t>
  </si>
  <si>
    <t>Total</t>
  </si>
  <si>
    <t>Averages</t>
  </si>
  <si>
    <t>Student Name</t>
  </si>
  <si>
    <t>Distribution on score intervals</t>
  </si>
  <si>
    <t>20% of HW3</t>
  </si>
  <si>
    <t>HW1</t>
  </si>
  <si>
    <t>HW2</t>
  </si>
  <si>
    <t>HW3</t>
  </si>
  <si>
    <t>Midterm</t>
  </si>
  <si>
    <t>Average</t>
  </si>
  <si>
    <t>SABIS in-term grade</t>
  </si>
  <si>
    <t>Rank</t>
  </si>
  <si>
    <t>SABIS final grade</t>
  </si>
  <si>
    <t>SABIS Average</t>
  </si>
  <si>
    <t>Diff.</t>
  </si>
  <si>
    <t>1112.10082</t>
  </si>
  <si>
    <t>RAMAZAN ÇOBANOĞLU</t>
  </si>
  <si>
    <t>1212.10045</t>
  </si>
  <si>
    <t>ŞADİYE ATEŞ</t>
  </si>
  <si>
    <t>1212.10120</t>
  </si>
  <si>
    <t>SALUM NDAYİSHİMİYE</t>
  </si>
  <si>
    <t>1312.10069</t>
  </si>
  <si>
    <t>EMİRHAN ÖZSOY</t>
  </si>
  <si>
    <t>1409.10017</t>
  </si>
  <si>
    <t>MURAT ÖZDEMİR</t>
  </si>
  <si>
    <t>1409.10019</t>
  </si>
  <si>
    <t>MERVENUR SAĞLAM</t>
  </si>
  <si>
    <t>1409.10020</t>
  </si>
  <si>
    <t>RABİYE YELER</t>
  </si>
  <si>
    <t>1409.10037</t>
  </si>
  <si>
    <t>MEHMET ÖZTÜRK</t>
  </si>
  <si>
    <t>1409.10075</t>
  </si>
  <si>
    <t>SEDA İNTEPE</t>
  </si>
  <si>
    <t>1412.10001</t>
  </si>
  <si>
    <t>PINAR KAYHAN</t>
  </si>
  <si>
    <t>1412.10017</t>
  </si>
  <si>
    <t>ÖMER FARUK VARDAR</t>
  </si>
  <si>
    <t>1412.10020</t>
  </si>
  <si>
    <t>ŞULE KELEK</t>
  </si>
  <si>
    <t>1412.10029</t>
  </si>
  <si>
    <t>MERYEM SENA KILIÇ</t>
  </si>
  <si>
    <t>1412.10043</t>
  </si>
  <si>
    <t>CAN ŞENTÜRK</t>
  </si>
  <si>
    <t>1412.10046</t>
  </si>
  <si>
    <t>ŞEVVAL TEZCAN</t>
  </si>
  <si>
    <t>1412.10054</t>
  </si>
  <si>
    <t>İSMAİL DENİZ</t>
  </si>
  <si>
    <t>1412.10059</t>
  </si>
  <si>
    <t>FERİDE ÜNLÜ</t>
  </si>
  <si>
    <t>1412.10060</t>
  </si>
  <si>
    <t>AKİF NURİ DEMİR</t>
  </si>
  <si>
    <t>1412.10078</t>
  </si>
  <si>
    <t>EBRU ÜNSAL</t>
  </si>
  <si>
    <t>1412.10088</t>
  </si>
  <si>
    <t>ARZU ÜSTÜN</t>
  </si>
  <si>
    <t>1412.10091</t>
  </si>
  <si>
    <t>RIDVAN ETHEM CANAVAR</t>
  </si>
  <si>
    <t>1412.10093</t>
  </si>
  <si>
    <t>MAHMUT ŞEREN</t>
  </si>
  <si>
    <t>1412.10103</t>
  </si>
  <si>
    <t>AHMED BERBEROVIC</t>
  </si>
  <si>
    <t>1412.10104</t>
  </si>
  <si>
    <t>FAWZY ABDERRAHMAN</t>
  </si>
  <si>
    <t>1412.10108</t>
  </si>
  <si>
    <t>MOHAMED TAREK ALHASHME</t>
  </si>
  <si>
    <t>1412.10120</t>
  </si>
  <si>
    <t>AIDA TAHIRBEGOVIC</t>
  </si>
  <si>
    <t>1412.10406</t>
  </si>
  <si>
    <t>GAMZE ERDAŞ</t>
  </si>
  <si>
    <t>1512.10012</t>
  </si>
  <si>
    <t>RABİA YÜCEL</t>
  </si>
  <si>
    <t>1512.10043</t>
  </si>
  <si>
    <t>FURKAN ÜŞEKCİOĞLU</t>
  </si>
  <si>
    <t>1512.10053</t>
  </si>
  <si>
    <t>ERBİL NAS</t>
  </si>
  <si>
    <t>1512.10069</t>
  </si>
  <si>
    <t>BEKİR DURAK</t>
  </si>
  <si>
    <t>1512.10086</t>
  </si>
  <si>
    <t>EBRU KARA</t>
  </si>
  <si>
    <t>1512.10091</t>
  </si>
  <si>
    <t>UĞUR BAŞ</t>
  </si>
  <si>
    <t>1512.10098</t>
  </si>
  <si>
    <t>ALPEREN KAYMAK</t>
  </si>
  <si>
    <t>1512.10113</t>
  </si>
  <si>
    <t>UMUT TOSUN</t>
  </si>
  <si>
    <t>1512.10274</t>
  </si>
  <si>
    <t>İBRAHİM AÇIK</t>
  </si>
  <si>
    <t>1512.10571</t>
  </si>
  <si>
    <t>HAMZA BOUZIDI</t>
  </si>
  <si>
    <t>1612.10352</t>
  </si>
  <si>
    <t>MELİH ÇELENK</t>
  </si>
  <si>
    <t>1612.10388</t>
  </si>
  <si>
    <t>HALUK GÜL</t>
  </si>
  <si>
    <t>G1409.10046</t>
  </si>
  <si>
    <t>EMİN GÜNEY</t>
  </si>
  <si>
    <t>G1409.10047</t>
  </si>
  <si>
    <t>MEHMETALİ DEMİR</t>
  </si>
  <si>
    <t>G1412.10059</t>
  </si>
  <si>
    <t>GÖKMEN DEMİR</t>
  </si>
  <si>
    <t>G1412.10061</t>
  </si>
  <si>
    <t>İLHAN ÜNLÜ</t>
  </si>
  <si>
    <t>G1412.10352</t>
  </si>
  <si>
    <t>ŞEVVAL BENGÜL</t>
  </si>
  <si>
    <t>Report</t>
  </si>
  <si>
    <t>Presentation</t>
  </si>
  <si>
    <t>Answer 1</t>
  </si>
  <si>
    <t>Answer 2</t>
  </si>
  <si>
    <t>Question</t>
  </si>
  <si>
    <t>Regular</t>
  </si>
  <si>
    <t>Source</t>
  </si>
  <si>
    <t>English</t>
  </si>
  <si>
    <t>Quality</t>
  </si>
  <si>
    <t>In-class</t>
  </si>
  <si>
    <t>-</t>
  </si>
  <si>
    <t/>
  </si>
  <si>
    <t>In-class Bonus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</si>
</sst>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1"/>
      <color rgb="FFFF0000"/>
      <name val="Calibri"/>
      <family val="2"/>
      <charset val="162"/>
      <scheme val="minor"/>
    </font>
    <font>
      <b/>
      <i/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5" tint="-0.249977111117893"/>
      <name val="Calibri"/>
      <family val="2"/>
      <charset val="162"/>
      <scheme val="minor"/>
    </font>
    <font>
      <b/>
      <i/>
      <sz val="11"/>
      <color theme="5" tint="-0.249977111117893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0" fontId="8" fillId="3" borderId="0" xfId="0" applyFont="1" applyFill="1"/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'HW1'!$T$9:$T$20</c:f>
              <c:strCache>
                <c:ptCount val="12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100-110</c:v>
                </c:pt>
                <c:pt idx="11">
                  <c:v>110-120</c:v>
                </c:pt>
              </c:strCache>
            </c:strRef>
          </c:cat>
          <c:val>
            <c:numRef>
              <c:f>'HW1'!$W$9:$W$20</c:f>
              <c:numCache>
                <c:formatCode>0.00%</c:formatCode>
                <c:ptCount val="12"/>
                <c:pt idx="0">
                  <c:v>0</c:v>
                </c:pt>
                <c:pt idx="1">
                  <c:v>2.3809523809523808E-2</c:v>
                </c:pt>
                <c:pt idx="2">
                  <c:v>2.3809523809523808E-2</c:v>
                </c:pt>
                <c:pt idx="3">
                  <c:v>0.11904761904761904</c:v>
                </c:pt>
                <c:pt idx="4">
                  <c:v>7.1428571428571425E-2</c:v>
                </c:pt>
                <c:pt idx="5">
                  <c:v>2.3809523809523808E-2</c:v>
                </c:pt>
                <c:pt idx="6">
                  <c:v>0.11904761904761904</c:v>
                </c:pt>
                <c:pt idx="7">
                  <c:v>0.11904761904761904</c:v>
                </c:pt>
                <c:pt idx="8">
                  <c:v>0.11904761904761904</c:v>
                </c:pt>
                <c:pt idx="9">
                  <c:v>0.2857142857142857</c:v>
                </c:pt>
                <c:pt idx="10">
                  <c:v>2.3809523809523808E-2</c:v>
                </c:pt>
                <c:pt idx="11">
                  <c:v>7.1428571428571425E-2</c:v>
                </c:pt>
              </c:numCache>
            </c:numRef>
          </c:val>
        </c:ser>
        <c:gapWidth val="219"/>
        <c:overlap val="-27"/>
        <c:axId val="98599680"/>
        <c:axId val="98601216"/>
      </c:barChart>
      <c:catAx>
        <c:axId val="985996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601216"/>
        <c:crosses val="autoZero"/>
        <c:auto val="1"/>
        <c:lblAlgn val="ctr"/>
        <c:lblOffset val="100"/>
      </c:catAx>
      <c:valAx>
        <c:axId val="98601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9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'HW2'!$T$9:$T$20</c:f>
              <c:strCache>
                <c:ptCount val="12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100-110</c:v>
                </c:pt>
                <c:pt idx="11">
                  <c:v>110-120</c:v>
                </c:pt>
              </c:strCache>
            </c:strRef>
          </c:cat>
          <c:val>
            <c:numRef>
              <c:f>'HW2'!$W$9:$W$20</c:f>
              <c:numCache>
                <c:formatCode>0.00%</c:formatCode>
                <c:ptCount val="12"/>
                <c:pt idx="0">
                  <c:v>0</c:v>
                </c:pt>
                <c:pt idx="1">
                  <c:v>2.9411764705882353E-2</c:v>
                </c:pt>
                <c:pt idx="2">
                  <c:v>5.8823529411764705E-2</c:v>
                </c:pt>
                <c:pt idx="3">
                  <c:v>5.8823529411764705E-2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8.8235294117647065E-2</c:v>
                </c:pt>
                <c:pt idx="7">
                  <c:v>2.9411764705882353E-2</c:v>
                </c:pt>
                <c:pt idx="8">
                  <c:v>0.14705882352941177</c:v>
                </c:pt>
                <c:pt idx="9">
                  <c:v>0.26470588235294118</c:v>
                </c:pt>
                <c:pt idx="10">
                  <c:v>8.8235294117647065E-2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99039104"/>
        <c:axId val="99040640"/>
      </c:barChart>
      <c:catAx>
        <c:axId val="99039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040640"/>
        <c:crosses val="autoZero"/>
        <c:auto val="1"/>
        <c:lblAlgn val="ctr"/>
        <c:lblOffset val="100"/>
      </c:catAx>
      <c:valAx>
        <c:axId val="99040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0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'HW3'!$X$9:$X$20</c:f>
              <c:strCache>
                <c:ptCount val="12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100-110</c:v>
                </c:pt>
                <c:pt idx="11">
                  <c:v>110-120</c:v>
                </c:pt>
              </c:strCache>
            </c:strRef>
          </c:cat>
          <c:val>
            <c:numRef>
              <c:f>'HW3'!$AA$9:$AA$20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6.25E-2</c:v>
                </c:pt>
                <c:pt idx="8">
                  <c:v>6.25E-2</c:v>
                </c:pt>
                <c:pt idx="9">
                  <c:v>0.15625</c:v>
                </c:pt>
                <c:pt idx="10">
                  <c:v>9.375E-2</c:v>
                </c:pt>
                <c:pt idx="11">
                  <c:v>0.15625</c:v>
                </c:pt>
              </c:numCache>
            </c:numRef>
          </c:val>
        </c:ser>
        <c:gapWidth val="219"/>
        <c:overlap val="-27"/>
        <c:axId val="99236480"/>
        <c:axId val="99262848"/>
      </c:barChart>
      <c:catAx>
        <c:axId val="992364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262848"/>
        <c:crosses val="autoZero"/>
        <c:auto val="1"/>
        <c:lblAlgn val="ctr"/>
        <c:lblOffset val="100"/>
      </c:catAx>
      <c:valAx>
        <c:axId val="99262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2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Midterm!$P$9:$P$20</c:f>
              <c:strCache>
                <c:ptCount val="12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100-110</c:v>
                </c:pt>
                <c:pt idx="11">
                  <c:v>110-120</c:v>
                </c:pt>
              </c:strCache>
            </c:strRef>
          </c:cat>
          <c:val>
            <c:numRef>
              <c:f>Midterm!$S$9:$S$20</c:f>
              <c:numCache>
                <c:formatCode>0.00%</c:formatCode>
                <c:ptCount val="12"/>
                <c:pt idx="0">
                  <c:v>7.407407407407407E-2</c:v>
                </c:pt>
                <c:pt idx="1">
                  <c:v>7.407407407407407E-2</c:v>
                </c:pt>
                <c:pt idx="2">
                  <c:v>7.407407407407407E-2</c:v>
                </c:pt>
                <c:pt idx="3">
                  <c:v>0.12962962962962962</c:v>
                </c:pt>
                <c:pt idx="4">
                  <c:v>5.5555555555555552E-2</c:v>
                </c:pt>
                <c:pt idx="5">
                  <c:v>0.18518518518518517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1.8518518518518517E-2</c:v>
                </c:pt>
                <c:pt idx="9">
                  <c:v>9.2592592592592587E-2</c:v>
                </c:pt>
                <c:pt idx="10">
                  <c:v>5.5555555555555552E-2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98648064"/>
        <c:axId val="98649600"/>
      </c:barChart>
      <c:catAx>
        <c:axId val="986480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649600"/>
        <c:crosses val="autoZero"/>
        <c:auto val="1"/>
        <c:lblAlgn val="ctr"/>
        <c:lblOffset val="100"/>
      </c:catAx>
      <c:valAx>
        <c:axId val="98649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6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>
        <c:manualLayout>
          <c:layoutTarget val="inner"/>
          <c:xMode val="edge"/>
          <c:yMode val="edge"/>
          <c:x val="0.17548944166070157"/>
          <c:y val="4.8888888888888891E-2"/>
          <c:w val="0.82352869243617322"/>
          <c:h val="0.76298547681539852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Final!$P$9:$P$22</c:f>
              <c:strCache>
                <c:ptCount val="14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100-110</c:v>
                </c:pt>
                <c:pt idx="11">
                  <c:v>110-120</c:v>
                </c:pt>
                <c:pt idx="12">
                  <c:v>120-130</c:v>
                </c:pt>
                <c:pt idx="13">
                  <c:v>130-140</c:v>
                </c:pt>
              </c:strCache>
            </c:strRef>
          </c:cat>
          <c:val>
            <c:numRef>
              <c:f>Final!$S$9:$S$22</c:f>
              <c:numCache>
                <c:formatCode>0.00%</c:formatCode>
                <c:ptCount val="14"/>
                <c:pt idx="0">
                  <c:v>0.44642857142857145</c:v>
                </c:pt>
                <c:pt idx="1">
                  <c:v>0.16071428571428573</c:v>
                </c:pt>
                <c:pt idx="2">
                  <c:v>0.35714285714285715</c:v>
                </c:pt>
                <c:pt idx="3">
                  <c:v>3.5714285714285712E-2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gapWidth val="219"/>
        <c:overlap val="-27"/>
        <c:axId val="100832384"/>
        <c:axId val="100833920"/>
      </c:barChart>
      <c:catAx>
        <c:axId val="1008323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833920"/>
        <c:crosses val="autoZero"/>
        <c:auto val="1"/>
        <c:lblAlgn val="ctr"/>
        <c:lblOffset val="100"/>
      </c:catAx>
      <c:valAx>
        <c:axId val="100833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8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Average!$T$9:$T$20</c:f>
              <c:strCache>
                <c:ptCount val="12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100-110</c:v>
                </c:pt>
                <c:pt idx="11">
                  <c:v>110-120</c:v>
                </c:pt>
              </c:strCache>
            </c:strRef>
          </c:cat>
          <c:val>
            <c:numRef>
              <c:f>Average!$W$9:$W$20</c:f>
              <c:numCache>
                <c:formatCode>0.00%</c:formatCode>
                <c:ptCount val="12"/>
                <c:pt idx="0">
                  <c:v>0.16071428571428573</c:v>
                </c:pt>
                <c:pt idx="1">
                  <c:v>0.14285714285714285</c:v>
                </c:pt>
                <c:pt idx="2">
                  <c:v>0.125</c:v>
                </c:pt>
                <c:pt idx="3">
                  <c:v>3.5714285714285712E-2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8.9285714285714288E-2</c:v>
                </c:pt>
                <c:pt idx="7">
                  <c:v>0.10714285714285714</c:v>
                </c:pt>
                <c:pt idx="8">
                  <c:v>1.7857142857142856E-2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104179968"/>
        <c:axId val="104189952"/>
      </c:barChart>
      <c:catAx>
        <c:axId val="1041799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189952"/>
        <c:crosses val="autoZero"/>
        <c:auto val="1"/>
        <c:lblAlgn val="ctr"/>
        <c:lblOffset val="100"/>
      </c:catAx>
      <c:valAx>
        <c:axId val="104189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17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132006</xdr:colOff>
      <xdr:row>8</xdr:row>
      <xdr:rowOff>172570</xdr:rowOff>
    </xdr:from>
    <xdr:to>
      <xdr:col>16</xdr:col>
      <xdr:colOff>436806</xdr:colOff>
      <xdr:row>23</xdr:row>
      <xdr:rowOff>172570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360546</xdr:colOff>
      <xdr:row>8</xdr:row>
      <xdr:rowOff>112295</xdr:rowOff>
    </xdr:from>
    <xdr:to>
      <xdr:col>17</xdr:col>
      <xdr:colOff>53741</xdr:colOff>
      <xdr:row>23</xdr:row>
      <xdr:rowOff>112295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160020</xdr:colOff>
      <xdr:row>8</xdr:row>
      <xdr:rowOff>152400</xdr:rowOff>
    </xdr:from>
    <xdr:to>
      <xdr:col>20</xdr:col>
      <xdr:colOff>464820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8</xdr:row>
      <xdr:rowOff>152400</xdr:rowOff>
    </xdr:from>
    <xdr:to>
      <xdr:col>12</xdr:col>
      <xdr:colOff>464820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160019</xdr:colOff>
      <xdr:row>8</xdr:row>
      <xdr:rowOff>152400</xdr:rowOff>
    </xdr:from>
    <xdr:to>
      <xdr:col>13</xdr:col>
      <xdr:colOff>447674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298565</xdr:colOff>
      <xdr:row>8</xdr:row>
      <xdr:rowOff>109104</xdr:rowOff>
    </xdr:from>
    <xdr:to>
      <xdr:col>16</xdr:col>
      <xdr:colOff>603365</xdr:colOff>
      <xdr:row>23</xdr:row>
      <xdr:rowOff>109104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86"/>
  <sheetViews>
    <sheetView topLeftCell="A22" zoomScale="110" zoomScaleNormal="110" workbookViewId="0">
      <selection activeCell="G36" sqref="G36"/>
    </sheetView>
  </sheetViews>
  <sheetFormatPr defaultRowHeight="15"/>
  <cols>
    <col min="1" max="1" width="13.5703125" bestFit="1" customWidth="1"/>
    <col min="2" max="2" width="27.28515625" bestFit="1" customWidth="1"/>
    <col min="3" max="8" width="8.85546875" style="4"/>
  </cols>
  <sheetData>
    <row r="2" spans="1:23">
      <c r="K2" s="32" t="s">
        <v>57</v>
      </c>
      <c r="L2" s="32"/>
      <c r="M2" s="32"/>
      <c r="N2" s="32"/>
      <c r="O2" s="32"/>
    </row>
    <row r="3" spans="1:23">
      <c r="A3" s="5" t="s">
        <v>27</v>
      </c>
      <c r="B3" s="5" t="s">
        <v>58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5</v>
      </c>
      <c r="H3" s="7" t="s">
        <v>56</v>
      </c>
      <c r="K3" s="9" t="s">
        <v>28</v>
      </c>
      <c r="L3" s="9" t="s">
        <v>29</v>
      </c>
      <c r="M3" s="9" t="s">
        <v>30</v>
      </c>
      <c r="N3" s="9" t="s">
        <v>31</v>
      </c>
      <c r="O3" s="10" t="s">
        <v>56</v>
      </c>
    </row>
    <row r="4" spans="1:23">
      <c r="A4" s="2" t="s">
        <v>71</v>
      </c>
      <c r="B4" s="2" t="s">
        <v>72</v>
      </c>
      <c r="C4" s="4">
        <v>15</v>
      </c>
      <c r="D4" s="4">
        <v>12</v>
      </c>
      <c r="E4" s="4">
        <v>35</v>
      </c>
      <c r="F4" s="4">
        <v>5</v>
      </c>
      <c r="H4" s="8">
        <f>IF(C4="","",SUM(C4:G4))</f>
        <v>67</v>
      </c>
      <c r="K4" s="3">
        <f>AVERAGE(C4:C86)</f>
        <v>12.261904761904763</v>
      </c>
      <c r="L4" s="3">
        <f>AVERAGE(D4:D86)</f>
        <v>18.404761904761905</v>
      </c>
      <c r="M4" s="3">
        <f>AVERAGE(E4:E86)</f>
        <v>23.761904761904763</v>
      </c>
      <c r="N4" s="3">
        <f>AVERAGE(F4:F86)</f>
        <v>17.30952380952381</v>
      </c>
      <c r="O4" s="3">
        <f>AVERAGE(H4:H86)</f>
        <v>75.023809523809518</v>
      </c>
    </row>
    <row r="5" spans="1:23">
      <c r="A5" s="2" t="s">
        <v>42</v>
      </c>
      <c r="B5" s="2" t="s">
        <v>43</v>
      </c>
      <c r="H5" s="8" t="str">
        <f t="shared" ref="H5:H57" si="0">IF(C5="","",SUM(C5:G5))</f>
        <v/>
      </c>
    </row>
    <row r="6" spans="1:23">
      <c r="A6" s="2" t="s">
        <v>73</v>
      </c>
      <c r="B6" s="2" t="s">
        <v>74</v>
      </c>
      <c r="H6" s="8" t="str">
        <f t="shared" si="0"/>
        <v/>
      </c>
    </row>
    <row r="7" spans="1:23">
      <c r="A7" s="2" t="s">
        <v>32</v>
      </c>
      <c r="B7" s="2" t="s">
        <v>33</v>
      </c>
      <c r="H7" s="8" t="str">
        <f t="shared" si="0"/>
        <v/>
      </c>
    </row>
    <row r="8" spans="1:23">
      <c r="A8" s="2" t="s">
        <v>75</v>
      </c>
      <c r="B8" s="2" t="s">
        <v>76</v>
      </c>
      <c r="H8" s="8" t="str">
        <f t="shared" si="0"/>
        <v/>
      </c>
      <c r="K8" s="32" t="s">
        <v>59</v>
      </c>
      <c r="L8" s="32"/>
      <c r="M8" s="32"/>
      <c r="N8" s="32"/>
      <c r="O8" s="32"/>
    </row>
    <row r="9" spans="1:23">
      <c r="A9" s="2" t="s">
        <v>34</v>
      </c>
      <c r="B9" s="2" t="s">
        <v>35</v>
      </c>
      <c r="H9" s="8" t="str">
        <f t="shared" si="0"/>
        <v/>
      </c>
      <c r="R9" s="11">
        <v>0</v>
      </c>
      <c r="S9" s="11">
        <v>10</v>
      </c>
      <c r="T9" s="12" t="s">
        <v>7</v>
      </c>
      <c r="U9" s="11">
        <f t="shared" ref="U9:U26" si="1">(COUNTIF(H:H,CONCATENATE("&lt;=",S9)))-V8</f>
        <v>0</v>
      </c>
      <c r="V9" s="11">
        <f>U9+V8</f>
        <v>0</v>
      </c>
      <c r="W9" s="13">
        <f t="shared" ref="W9:W26" si="2">U9/COUNTIF(H:H,"&gt;-1")</f>
        <v>0</v>
      </c>
    </row>
    <row r="10" spans="1:23">
      <c r="A10" s="2" t="s">
        <v>36</v>
      </c>
      <c r="B10" s="2" t="s">
        <v>37</v>
      </c>
      <c r="C10" s="4">
        <v>15</v>
      </c>
      <c r="D10" s="4">
        <v>20</v>
      </c>
      <c r="E10" s="4">
        <v>19</v>
      </c>
      <c r="F10" s="4">
        <v>25</v>
      </c>
      <c r="H10" s="8">
        <f t="shared" si="0"/>
        <v>79</v>
      </c>
      <c r="R10" s="11">
        <v>10.5</v>
      </c>
      <c r="S10" s="11">
        <v>20</v>
      </c>
      <c r="T10" s="12" t="s">
        <v>8</v>
      </c>
      <c r="U10" s="11">
        <f t="shared" si="1"/>
        <v>1</v>
      </c>
      <c r="V10" s="11">
        <f t="shared" ref="V10:V26" si="3">U10+V9</f>
        <v>1</v>
      </c>
      <c r="W10" s="13">
        <f t="shared" si="2"/>
        <v>2.3809523809523808E-2</v>
      </c>
    </row>
    <row r="11" spans="1:23">
      <c r="A11" s="2" t="s">
        <v>77</v>
      </c>
      <c r="B11" s="2" t="s">
        <v>78</v>
      </c>
      <c r="C11" s="4">
        <v>15</v>
      </c>
      <c r="D11" s="4">
        <v>25</v>
      </c>
      <c r="E11" s="4">
        <v>20</v>
      </c>
      <c r="F11" s="4">
        <v>20</v>
      </c>
      <c r="G11" s="4">
        <v>30</v>
      </c>
      <c r="H11" s="8">
        <f t="shared" si="0"/>
        <v>110</v>
      </c>
      <c r="R11" s="11">
        <v>20.5</v>
      </c>
      <c r="S11" s="11">
        <v>30</v>
      </c>
      <c r="T11" s="12" t="s">
        <v>9</v>
      </c>
      <c r="U11" s="11">
        <f t="shared" si="1"/>
        <v>1</v>
      </c>
      <c r="V11" s="11">
        <f t="shared" si="3"/>
        <v>2</v>
      </c>
      <c r="W11" s="13">
        <f t="shared" si="2"/>
        <v>2.3809523809523808E-2</v>
      </c>
    </row>
    <row r="12" spans="1:23">
      <c r="A12" s="2" t="s">
        <v>38</v>
      </c>
      <c r="B12" s="2" t="s">
        <v>39</v>
      </c>
      <c r="C12" s="4">
        <v>12</v>
      </c>
      <c r="D12" s="4">
        <v>25</v>
      </c>
      <c r="E12" s="4">
        <v>35</v>
      </c>
      <c r="F12" s="4">
        <v>20</v>
      </c>
      <c r="H12" s="8">
        <f t="shared" si="0"/>
        <v>92</v>
      </c>
      <c r="R12" s="11">
        <v>30.5</v>
      </c>
      <c r="S12" s="11">
        <v>40</v>
      </c>
      <c r="T12" s="12" t="s">
        <v>10</v>
      </c>
      <c r="U12" s="11">
        <f t="shared" si="1"/>
        <v>5</v>
      </c>
      <c r="V12" s="11">
        <f t="shared" si="3"/>
        <v>7</v>
      </c>
      <c r="W12" s="13">
        <f t="shared" si="2"/>
        <v>0.11904761904761904</v>
      </c>
    </row>
    <row r="13" spans="1:23">
      <c r="A13" s="2" t="s">
        <v>79</v>
      </c>
      <c r="B13" s="2" t="s">
        <v>80</v>
      </c>
      <c r="C13" s="4">
        <v>15</v>
      </c>
      <c r="D13" s="4">
        <v>25</v>
      </c>
      <c r="E13" s="4">
        <v>32</v>
      </c>
      <c r="F13" s="4">
        <v>25</v>
      </c>
      <c r="G13" s="4">
        <v>18</v>
      </c>
      <c r="H13" s="8">
        <f t="shared" si="0"/>
        <v>115</v>
      </c>
      <c r="R13" s="11">
        <v>40.5</v>
      </c>
      <c r="S13" s="11">
        <v>50</v>
      </c>
      <c r="T13" s="12" t="s">
        <v>11</v>
      </c>
      <c r="U13" s="11">
        <f t="shared" si="1"/>
        <v>3</v>
      </c>
      <c r="V13" s="11">
        <f t="shared" si="3"/>
        <v>10</v>
      </c>
      <c r="W13" s="13">
        <f t="shared" si="2"/>
        <v>7.1428571428571425E-2</v>
      </c>
    </row>
    <row r="14" spans="1:23">
      <c r="A14" s="2" t="s">
        <v>81</v>
      </c>
      <c r="B14" s="2" t="s">
        <v>82</v>
      </c>
      <c r="C14" s="4">
        <v>15</v>
      </c>
      <c r="D14" s="4">
        <v>25</v>
      </c>
      <c r="E14" s="4">
        <v>35</v>
      </c>
      <c r="F14" s="4">
        <v>25</v>
      </c>
      <c r="H14" s="8">
        <f t="shared" si="0"/>
        <v>100</v>
      </c>
      <c r="R14" s="11">
        <v>50.5</v>
      </c>
      <c r="S14" s="11">
        <v>60</v>
      </c>
      <c r="T14" s="12" t="s">
        <v>12</v>
      </c>
      <c r="U14" s="11">
        <f t="shared" si="1"/>
        <v>1</v>
      </c>
      <c r="V14" s="11">
        <f t="shared" si="3"/>
        <v>11</v>
      </c>
      <c r="W14" s="13">
        <f t="shared" si="2"/>
        <v>2.3809523809523808E-2</v>
      </c>
    </row>
    <row r="15" spans="1:23">
      <c r="A15" s="2" t="s">
        <v>83</v>
      </c>
      <c r="B15" s="2" t="s">
        <v>84</v>
      </c>
      <c r="C15" s="4">
        <v>15</v>
      </c>
      <c r="D15" s="4">
        <v>25</v>
      </c>
      <c r="E15" s="4">
        <v>30</v>
      </c>
      <c r="F15" s="4">
        <v>13</v>
      </c>
      <c r="H15" s="8">
        <f t="shared" si="0"/>
        <v>83</v>
      </c>
      <c r="R15" s="11">
        <v>60.5</v>
      </c>
      <c r="S15" s="11">
        <v>70</v>
      </c>
      <c r="T15" s="12" t="s">
        <v>13</v>
      </c>
      <c r="U15" s="11">
        <f t="shared" si="1"/>
        <v>5</v>
      </c>
      <c r="V15" s="11">
        <f t="shared" si="3"/>
        <v>16</v>
      </c>
      <c r="W15" s="13">
        <f t="shared" si="2"/>
        <v>0.11904761904761904</v>
      </c>
    </row>
    <row r="16" spans="1:23">
      <c r="A16" s="2" t="s">
        <v>85</v>
      </c>
      <c r="B16" s="2" t="s">
        <v>86</v>
      </c>
      <c r="C16" s="4">
        <v>5</v>
      </c>
      <c r="D16" s="4">
        <v>5</v>
      </c>
      <c r="E16" s="4">
        <v>22</v>
      </c>
      <c r="F16" s="4">
        <v>5</v>
      </c>
      <c r="H16" s="8">
        <f t="shared" si="0"/>
        <v>37</v>
      </c>
      <c r="R16" s="11">
        <v>70.5</v>
      </c>
      <c r="S16" s="11">
        <v>80</v>
      </c>
      <c r="T16" s="12" t="s">
        <v>14</v>
      </c>
      <c r="U16" s="11">
        <f t="shared" si="1"/>
        <v>5</v>
      </c>
      <c r="V16" s="11">
        <f t="shared" si="3"/>
        <v>21</v>
      </c>
      <c r="W16" s="13">
        <f t="shared" si="2"/>
        <v>0.11904761904761904</v>
      </c>
    </row>
    <row r="17" spans="1:23">
      <c r="A17" s="2" t="s">
        <v>87</v>
      </c>
      <c r="B17" s="2" t="s">
        <v>88</v>
      </c>
      <c r="C17" s="4">
        <v>12</v>
      </c>
      <c r="D17" s="4">
        <v>15</v>
      </c>
      <c r="E17" s="4">
        <v>23</v>
      </c>
      <c r="F17" s="4">
        <v>15</v>
      </c>
      <c r="H17" s="8">
        <f t="shared" si="0"/>
        <v>65</v>
      </c>
      <c r="R17" s="11">
        <v>80.5</v>
      </c>
      <c r="S17" s="11">
        <v>90</v>
      </c>
      <c r="T17" s="12" t="s">
        <v>15</v>
      </c>
      <c r="U17" s="11">
        <f t="shared" si="1"/>
        <v>5</v>
      </c>
      <c r="V17" s="11">
        <f t="shared" si="3"/>
        <v>26</v>
      </c>
      <c r="W17" s="13">
        <f t="shared" si="2"/>
        <v>0.11904761904761904</v>
      </c>
    </row>
    <row r="18" spans="1:23">
      <c r="A18" s="2" t="s">
        <v>89</v>
      </c>
      <c r="B18" s="2" t="s">
        <v>90</v>
      </c>
      <c r="C18" s="4">
        <v>15</v>
      </c>
      <c r="D18" s="4">
        <v>25</v>
      </c>
      <c r="E18" s="4">
        <v>35</v>
      </c>
      <c r="F18" s="4">
        <v>25</v>
      </c>
      <c r="H18" s="8">
        <f t="shared" si="0"/>
        <v>100</v>
      </c>
      <c r="R18" s="11">
        <v>90.5</v>
      </c>
      <c r="S18" s="11">
        <v>100</v>
      </c>
      <c r="T18" s="12" t="s">
        <v>16</v>
      </c>
      <c r="U18" s="11">
        <f t="shared" si="1"/>
        <v>12</v>
      </c>
      <c r="V18" s="11">
        <f t="shared" si="3"/>
        <v>38</v>
      </c>
      <c r="W18" s="13">
        <f t="shared" si="2"/>
        <v>0.2857142857142857</v>
      </c>
    </row>
    <row r="19" spans="1:23">
      <c r="A19" s="2" t="s">
        <v>91</v>
      </c>
      <c r="B19" s="2" t="s">
        <v>92</v>
      </c>
      <c r="H19" s="8" t="str">
        <f t="shared" si="0"/>
        <v/>
      </c>
      <c r="R19" s="11">
        <v>100.5</v>
      </c>
      <c r="S19" s="11">
        <v>110</v>
      </c>
      <c r="T19" s="12" t="s">
        <v>17</v>
      </c>
      <c r="U19" s="11">
        <f t="shared" si="1"/>
        <v>1</v>
      </c>
      <c r="V19" s="11">
        <f t="shared" si="3"/>
        <v>39</v>
      </c>
      <c r="W19" s="13">
        <f t="shared" si="2"/>
        <v>2.3809523809523808E-2</v>
      </c>
    </row>
    <row r="20" spans="1:23">
      <c r="A20" s="2" t="s">
        <v>93</v>
      </c>
      <c r="B20" s="2" t="s">
        <v>94</v>
      </c>
      <c r="C20" s="4">
        <v>7</v>
      </c>
      <c r="D20" s="4">
        <v>25</v>
      </c>
      <c r="E20" s="4">
        <v>35</v>
      </c>
      <c r="F20" s="4">
        <v>25</v>
      </c>
      <c r="H20" s="8">
        <f t="shared" si="0"/>
        <v>92</v>
      </c>
      <c r="R20" s="11">
        <v>110.5</v>
      </c>
      <c r="S20" s="11">
        <v>120</v>
      </c>
      <c r="T20" s="12" t="s">
        <v>18</v>
      </c>
      <c r="U20" s="11">
        <f t="shared" si="1"/>
        <v>3</v>
      </c>
      <c r="V20" s="11">
        <f t="shared" si="3"/>
        <v>42</v>
      </c>
      <c r="W20" s="13">
        <f t="shared" si="2"/>
        <v>7.1428571428571425E-2</v>
      </c>
    </row>
    <row r="21" spans="1:23">
      <c r="A21" s="2" t="s">
        <v>95</v>
      </c>
      <c r="B21" s="2" t="s">
        <v>96</v>
      </c>
      <c r="C21" s="4">
        <v>15</v>
      </c>
      <c r="D21" s="4">
        <v>25</v>
      </c>
      <c r="E21" s="4">
        <v>35</v>
      </c>
      <c r="F21" s="4">
        <v>25</v>
      </c>
      <c r="H21" s="8">
        <f t="shared" si="0"/>
        <v>100</v>
      </c>
      <c r="R21" s="11">
        <v>120.5</v>
      </c>
      <c r="S21" s="11">
        <v>130</v>
      </c>
      <c r="T21" s="12" t="s">
        <v>19</v>
      </c>
      <c r="U21" s="11">
        <f t="shared" si="1"/>
        <v>0</v>
      </c>
      <c r="V21" s="11">
        <f t="shared" si="3"/>
        <v>42</v>
      </c>
      <c r="W21" s="13">
        <f t="shared" si="2"/>
        <v>0</v>
      </c>
    </row>
    <row r="22" spans="1:23">
      <c r="A22" s="2" t="s">
        <v>97</v>
      </c>
      <c r="B22" s="2" t="s">
        <v>98</v>
      </c>
      <c r="C22" s="4">
        <v>15</v>
      </c>
      <c r="D22" s="4">
        <v>5</v>
      </c>
      <c r="E22" s="4">
        <v>20</v>
      </c>
      <c r="F22" s="4">
        <v>5</v>
      </c>
      <c r="H22" s="8">
        <f t="shared" si="0"/>
        <v>45</v>
      </c>
      <c r="R22" s="11">
        <v>130.5</v>
      </c>
      <c r="S22" s="11">
        <v>140</v>
      </c>
      <c r="T22" s="12" t="s">
        <v>20</v>
      </c>
      <c r="U22" s="11">
        <f t="shared" si="1"/>
        <v>0</v>
      </c>
      <c r="V22" s="11">
        <f t="shared" si="3"/>
        <v>42</v>
      </c>
      <c r="W22" s="13">
        <f t="shared" si="2"/>
        <v>0</v>
      </c>
    </row>
    <row r="23" spans="1:23">
      <c r="A23" s="2" t="s">
        <v>99</v>
      </c>
      <c r="B23" s="2" t="s">
        <v>100</v>
      </c>
      <c r="C23" s="4">
        <v>10</v>
      </c>
      <c r="D23" s="4">
        <v>12</v>
      </c>
      <c r="E23" s="4">
        <v>25</v>
      </c>
      <c r="F23" s="4">
        <v>20</v>
      </c>
      <c r="H23" s="8">
        <f t="shared" si="0"/>
        <v>67</v>
      </c>
      <c r="R23" s="11">
        <v>140.5</v>
      </c>
      <c r="S23" s="11">
        <v>150</v>
      </c>
      <c r="T23" s="12" t="s">
        <v>21</v>
      </c>
      <c r="U23" s="11">
        <f t="shared" si="1"/>
        <v>0</v>
      </c>
      <c r="V23" s="11">
        <f t="shared" si="3"/>
        <v>42</v>
      </c>
      <c r="W23" s="13">
        <f t="shared" si="2"/>
        <v>0</v>
      </c>
    </row>
    <row r="24" spans="1:23">
      <c r="A24" s="2" t="s">
        <v>101</v>
      </c>
      <c r="B24" s="2" t="s">
        <v>102</v>
      </c>
      <c r="C24" s="4">
        <v>12</v>
      </c>
      <c r="D24" s="4">
        <v>10</v>
      </c>
      <c r="E24" s="4">
        <v>18</v>
      </c>
      <c r="F24" s="4">
        <v>0</v>
      </c>
      <c r="H24" s="8">
        <f t="shared" si="0"/>
        <v>40</v>
      </c>
      <c r="R24" s="11">
        <v>150.5</v>
      </c>
      <c r="S24" s="11">
        <v>160</v>
      </c>
      <c r="T24" s="12" t="s">
        <v>22</v>
      </c>
      <c r="U24" s="11">
        <f t="shared" si="1"/>
        <v>0</v>
      </c>
      <c r="V24" s="11">
        <f t="shared" si="3"/>
        <v>42</v>
      </c>
      <c r="W24" s="13">
        <f t="shared" si="2"/>
        <v>0</v>
      </c>
    </row>
    <row r="25" spans="1:23">
      <c r="A25" s="2" t="s">
        <v>103</v>
      </c>
      <c r="B25" s="2" t="s">
        <v>104</v>
      </c>
      <c r="C25" s="4">
        <v>15</v>
      </c>
      <c r="D25" s="4">
        <v>20</v>
      </c>
      <c r="E25" s="4">
        <v>25</v>
      </c>
      <c r="F25" s="4">
        <v>15</v>
      </c>
      <c r="H25" s="8">
        <f t="shared" si="0"/>
        <v>75</v>
      </c>
      <c r="R25" s="11">
        <v>160.5</v>
      </c>
      <c r="S25" s="11">
        <v>170</v>
      </c>
      <c r="T25" s="12" t="s">
        <v>23</v>
      </c>
      <c r="U25" s="11">
        <f t="shared" si="1"/>
        <v>0</v>
      </c>
      <c r="V25" s="11">
        <f t="shared" si="3"/>
        <v>42</v>
      </c>
      <c r="W25" s="13">
        <f t="shared" si="2"/>
        <v>0</v>
      </c>
    </row>
    <row r="26" spans="1:23">
      <c r="A26" s="2" t="s">
        <v>105</v>
      </c>
      <c r="B26" s="2" t="s">
        <v>106</v>
      </c>
      <c r="H26" s="8" t="str">
        <f t="shared" si="0"/>
        <v/>
      </c>
      <c r="R26" s="11">
        <v>170.5</v>
      </c>
      <c r="S26" s="11">
        <v>180</v>
      </c>
      <c r="T26" s="12" t="s">
        <v>24</v>
      </c>
      <c r="U26" s="11">
        <f t="shared" si="1"/>
        <v>0</v>
      </c>
      <c r="V26" s="11">
        <f t="shared" si="3"/>
        <v>42</v>
      </c>
      <c r="W26" s="13">
        <f t="shared" si="2"/>
        <v>0</v>
      </c>
    </row>
    <row r="27" spans="1:23">
      <c r="A27" s="2" t="s">
        <v>107</v>
      </c>
      <c r="B27" s="2" t="s">
        <v>108</v>
      </c>
      <c r="C27" s="4">
        <v>15</v>
      </c>
      <c r="D27" s="4">
        <v>25</v>
      </c>
      <c r="E27" s="4">
        <v>35</v>
      </c>
      <c r="F27" s="4">
        <v>20</v>
      </c>
      <c r="H27" s="8">
        <f t="shared" si="0"/>
        <v>95</v>
      </c>
    </row>
    <row r="28" spans="1:23">
      <c r="A28" s="2" t="s">
        <v>109</v>
      </c>
      <c r="B28" s="2" t="s">
        <v>110</v>
      </c>
      <c r="C28" s="4">
        <v>15</v>
      </c>
      <c r="D28" s="4">
        <v>25</v>
      </c>
      <c r="E28" s="4">
        <v>35</v>
      </c>
      <c r="F28" s="4">
        <v>25</v>
      </c>
      <c r="G28" s="4">
        <v>18</v>
      </c>
      <c r="H28" s="8">
        <f t="shared" si="0"/>
        <v>118</v>
      </c>
    </row>
    <row r="29" spans="1:23">
      <c r="A29" s="2" t="s">
        <v>111</v>
      </c>
      <c r="B29" s="2" t="s">
        <v>112</v>
      </c>
      <c r="C29" s="4">
        <v>15</v>
      </c>
      <c r="D29" s="4">
        <v>25</v>
      </c>
      <c r="E29" s="4">
        <v>35</v>
      </c>
      <c r="F29" s="4">
        <v>25</v>
      </c>
      <c r="H29" s="8">
        <f t="shared" si="0"/>
        <v>100</v>
      </c>
    </row>
    <row r="30" spans="1:23">
      <c r="A30" s="2" t="s">
        <v>113</v>
      </c>
      <c r="B30" s="2" t="s">
        <v>114</v>
      </c>
      <c r="C30" s="4">
        <v>10</v>
      </c>
      <c r="D30" s="4">
        <v>12</v>
      </c>
      <c r="E30" s="4">
        <v>15</v>
      </c>
      <c r="F30" s="4">
        <v>5</v>
      </c>
      <c r="H30" s="8">
        <f t="shared" si="0"/>
        <v>42</v>
      </c>
    </row>
    <row r="31" spans="1:23">
      <c r="A31" s="2" t="s">
        <v>115</v>
      </c>
      <c r="B31" s="2" t="s">
        <v>116</v>
      </c>
      <c r="H31" s="8" t="str">
        <f t="shared" si="0"/>
        <v/>
      </c>
    </row>
    <row r="32" spans="1:23">
      <c r="A32" s="2" t="s">
        <v>117</v>
      </c>
      <c r="B32" s="2" t="s">
        <v>118</v>
      </c>
      <c r="C32" s="4">
        <v>15</v>
      </c>
      <c r="D32" s="4">
        <v>25</v>
      </c>
      <c r="E32" s="4">
        <v>35</v>
      </c>
      <c r="F32" s="4">
        <v>25</v>
      </c>
      <c r="G32" s="4">
        <v>18</v>
      </c>
      <c r="H32" s="8">
        <f t="shared" si="0"/>
        <v>118</v>
      </c>
    </row>
    <row r="33" spans="1:8">
      <c r="A33" s="2" t="s">
        <v>119</v>
      </c>
      <c r="B33" s="2" t="s">
        <v>120</v>
      </c>
      <c r="C33" s="4">
        <v>12</v>
      </c>
      <c r="D33" s="4">
        <v>22</v>
      </c>
      <c r="E33" s="4">
        <v>35</v>
      </c>
      <c r="F33" s="4">
        <v>20</v>
      </c>
      <c r="H33" s="8">
        <f t="shared" si="0"/>
        <v>89</v>
      </c>
    </row>
    <row r="34" spans="1:8">
      <c r="A34" s="2" t="s">
        <v>121</v>
      </c>
      <c r="B34" s="2" t="s">
        <v>122</v>
      </c>
      <c r="C34" s="4">
        <v>12</v>
      </c>
      <c r="D34" s="4">
        <v>25</v>
      </c>
      <c r="E34" s="4">
        <v>27</v>
      </c>
      <c r="F34" s="4">
        <v>25</v>
      </c>
      <c r="H34" s="8">
        <f t="shared" si="0"/>
        <v>89</v>
      </c>
    </row>
    <row r="35" spans="1:8">
      <c r="A35" s="2" t="s">
        <v>123</v>
      </c>
      <c r="B35" s="2" t="s">
        <v>124</v>
      </c>
      <c r="C35" s="4">
        <v>10</v>
      </c>
      <c r="D35" s="4">
        <v>5</v>
      </c>
      <c r="E35" s="4">
        <v>15</v>
      </c>
      <c r="F35" s="4">
        <v>10</v>
      </c>
      <c r="H35" s="8">
        <f t="shared" si="0"/>
        <v>40</v>
      </c>
    </row>
    <row r="36" spans="1:8">
      <c r="A36" s="2" t="s">
        <v>125</v>
      </c>
      <c r="B36" s="2" t="s">
        <v>126</v>
      </c>
      <c r="C36" s="4">
        <v>12</v>
      </c>
      <c r="D36" s="4">
        <v>25</v>
      </c>
      <c r="E36" s="4">
        <v>35</v>
      </c>
      <c r="F36" s="4">
        <v>20</v>
      </c>
      <c r="H36" s="8">
        <f t="shared" si="0"/>
        <v>92</v>
      </c>
    </row>
    <row r="37" spans="1:8">
      <c r="A37" s="2" t="s">
        <v>127</v>
      </c>
      <c r="B37" s="2" t="s">
        <v>128</v>
      </c>
      <c r="C37" s="4">
        <v>15</v>
      </c>
      <c r="D37" s="4">
        <v>25</v>
      </c>
      <c r="E37" s="4">
        <v>35</v>
      </c>
      <c r="F37" s="4">
        <v>17</v>
      </c>
      <c r="H37" s="8">
        <f t="shared" si="0"/>
        <v>92</v>
      </c>
    </row>
    <row r="38" spans="1:8">
      <c r="A38" s="2" t="s">
        <v>129</v>
      </c>
      <c r="B38" s="2" t="s">
        <v>130</v>
      </c>
      <c r="C38" s="4">
        <v>12</v>
      </c>
      <c r="D38" s="4">
        <v>15</v>
      </c>
      <c r="E38" s="4">
        <v>15</v>
      </c>
      <c r="F38" s="4">
        <v>20</v>
      </c>
      <c r="G38" s="4">
        <v>18</v>
      </c>
      <c r="H38" s="8">
        <f t="shared" si="0"/>
        <v>80</v>
      </c>
    </row>
    <row r="39" spans="1:8">
      <c r="A39" s="2" t="s">
        <v>131</v>
      </c>
      <c r="B39" s="2" t="s">
        <v>132</v>
      </c>
      <c r="C39" s="4">
        <v>5</v>
      </c>
      <c r="D39" s="4">
        <v>15</v>
      </c>
      <c r="E39" s="4">
        <v>5</v>
      </c>
      <c r="F39" s="4">
        <v>15</v>
      </c>
      <c r="H39" s="8">
        <f t="shared" si="0"/>
        <v>40</v>
      </c>
    </row>
    <row r="40" spans="1:8">
      <c r="A40" s="2" t="s">
        <v>133</v>
      </c>
      <c r="B40" s="2" t="s">
        <v>134</v>
      </c>
      <c r="C40" s="4">
        <v>15</v>
      </c>
      <c r="D40" s="4">
        <v>13</v>
      </c>
      <c r="E40" s="4">
        <v>13</v>
      </c>
      <c r="F40" s="4">
        <v>20</v>
      </c>
      <c r="H40" s="8">
        <f t="shared" si="0"/>
        <v>61</v>
      </c>
    </row>
    <row r="41" spans="1:8">
      <c r="A41" s="2" t="s">
        <v>135</v>
      </c>
      <c r="B41" s="2" t="s">
        <v>136</v>
      </c>
      <c r="C41" s="4">
        <v>7</v>
      </c>
      <c r="D41" s="4">
        <v>25</v>
      </c>
      <c r="E41" s="4">
        <v>25</v>
      </c>
      <c r="F41" s="4">
        <v>15</v>
      </c>
      <c r="H41" s="8">
        <f t="shared" si="0"/>
        <v>72</v>
      </c>
    </row>
    <row r="42" spans="1:8">
      <c r="A42" s="2" t="s">
        <v>137</v>
      </c>
      <c r="B42" s="2" t="s">
        <v>138</v>
      </c>
      <c r="C42" s="4">
        <v>12</v>
      </c>
      <c r="D42" s="4">
        <v>15</v>
      </c>
      <c r="E42" s="4">
        <v>7</v>
      </c>
      <c r="F42" s="4">
        <v>20</v>
      </c>
      <c r="G42" s="4">
        <v>18</v>
      </c>
      <c r="H42" s="8">
        <f t="shared" si="0"/>
        <v>72</v>
      </c>
    </row>
    <row r="43" spans="1:8">
      <c r="A43" s="2" t="s">
        <v>139</v>
      </c>
      <c r="B43" s="2" t="s">
        <v>140</v>
      </c>
      <c r="C43" s="4">
        <v>12</v>
      </c>
      <c r="D43" s="4">
        <v>15</v>
      </c>
      <c r="E43" s="4">
        <v>0</v>
      </c>
      <c r="F43" s="4">
        <v>20</v>
      </c>
      <c r="G43" s="4">
        <v>18</v>
      </c>
      <c r="H43" s="8">
        <f t="shared" si="0"/>
        <v>65</v>
      </c>
    </row>
    <row r="44" spans="1:8">
      <c r="A44" s="2" t="s">
        <v>40</v>
      </c>
      <c r="B44" s="2" t="s">
        <v>41</v>
      </c>
      <c r="C44" s="4">
        <v>15</v>
      </c>
      <c r="D44" s="4">
        <v>10</v>
      </c>
      <c r="E44" s="4">
        <v>0</v>
      </c>
      <c r="F44" s="4">
        <v>0</v>
      </c>
      <c r="H44" s="8">
        <f t="shared" si="0"/>
        <v>25</v>
      </c>
    </row>
    <row r="45" spans="1:8">
      <c r="A45" s="2" t="s">
        <v>141</v>
      </c>
      <c r="B45" s="2" t="s">
        <v>142</v>
      </c>
      <c r="H45" s="8" t="str">
        <f t="shared" si="0"/>
        <v/>
      </c>
    </row>
    <row r="46" spans="1:8">
      <c r="A46" s="2" t="s">
        <v>143</v>
      </c>
      <c r="B46" s="2" t="s">
        <v>144</v>
      </c>
      <c r="C46" s="4">
        <v>12</v>
      </c>
      <c r="D46" s="4">
        <v>25</v>
      </c>
      <c r="E46" s="4">
        <v>35</v>
      </c>
      <c r="F46" s="4">
        <v>20</v>
      </c>
      <c r="H46" s="8">
        <f t="shared" si="0"/>
        <v>92</v>
      </c>
    </row>
    <row r="47" spans="1:8">
      <c r="A47" s="2" t="s">
        <v>145</v>
      </c>
      <c r="B47" s="2" t="s">
        <v>146</v>
      </c>
      <c r="C47" s="4">
        <v>15</v>
      </c>
      <c r="D47" s="4">
        <v>25</v>
      </c>
      <c r="E47" s="4">
        <v>35</v>
      </c>
      <c r="F47" s="4">
        <v>20</v>
      </c>
      <c r="H47" s="8">
        <f t="shared" si="0"/>
        <v>95</v>
      </c>
    </row>
    <row r="48" spans="1:8">
      <c r="A48" s="2" t="s">
        <v>147</v>
      </c>
      <c r="B48" s="2" t="s">
        <v>148</v>
      </c>
      <c r="H48" s="8" t="str">
        <f t="shared" si="0"/>
        <v/>
      </c>
    </row>
    <row r="49" spans="1:8">
      <c r="A49" s="2" t="s">
        <v>44</v>
      </c>
      <c r="B49" s="2" t="s">
        <v>45</v>
      </c>
      <c r="C49" s="4">
        <v>7</v>
      </c>
      <c r="D49" s="4">
        <v>20</v>
      </c>
      <c r="E49" s="4">
        <v>2</v>
      </c>
      <c r="F49" s="4">
        <v>12</v>
      </c>
      <c r="H49" s="8">
        <f t="shared" si="0"/>
        <v>41</v>
      </c>
    </row>
    <row r="50" spans="1:8">
      <c r="A50" s="2" t="s">
        <v>46</v>
      </c>
      <c r="B50" s="2" t="s">
        <v>47</v>
      </c>
      <c r="H50" s="8" t="str">
        <f t="shared" si="0"/>
        <v/>
      </c>
    </row>
    <row r="51" spans="1:8">
      <c r="A51" s="2" t="s">
        <v>48</v>
      </c>
      <c r="B51" s="2" t="s">
        <v>49</v>
      </c>
      <c r="C51" s="4">
        <v>7</v>
      </c>
      <c r="D51" s="4">
        <v>5</v>
      </c>
      <c r="E51" s="4">
        <v>5</v>
      </c>
      <c r="F51" s="4">
        <v>20</v>
      </c>
      <c r="H51" s="8">
        <f t="shared" si="0"/>
        <v>37</v>
      </c>
    </row>
    <row r="52" spans="1:8">
      <c r="A52" s="2" t="s">
        <v>50</v>
      </c>
      <c r="B52" s="2" t="s">
        <v>51</v>
      </c>
      <c r="H52" s="8" t="str">
        <f t="shared" si="0"/>
        <v/>
      </c>
    </row>
    <row r="53" spans="1:8">
      <c r="A53" s="2" t="s">
        <v>52</v>
      </c>
      <c r="B53" s="2" t="s">
        <v>53</v>
      </c>
      <c r="C53" s="4">
        <v>6</v>
      </c>
      <c r="D53" s="4">
        <v>5</v>
      </c>
      <c r="E53" s="4">
        <v>0</v>
      </c>
      <c r="F53" s="4">
        <v>0</v>
      </c>
      <c r="H53" s="8">
        <f t="shared" si="0"/>
        <v>11</v>
      </c>
    </row>
    <row r="54" spans="1:8">
      <c r="A54" s="2" t="s">
        <v>149</v>
      </c>
      <c r="B54" s="2" t="s">
        <v>150</v>
      </c>
      <c r="C54" s="4">
        <v>11</v>
      </c>
      <c r="D54" s="4">
        <v>20</v>
      </c>
      <c r="E54" s="4">
        <v>30</v>
      </c>
      <c r="F54" s="4">
        <v>20</v>
      </c>
      <c r="H54" s="8">
        <f t="shared" si="0"/>
        <v>81</v>
      </c>
    </row>
    <row r="55" spans="1:8">
      <c r="A55" s="2" t="s">
        <v>151</v>
      </c>
      <c r="B55" s="2" t="s">
        <v>152</v>
      </c>
      <c r="C55" s="4">
        <v>15</v>
      </c>
      <c r="D55" s="4">
        <v>20</v>
      </c>
      <c r="E55" s="4">
        <v>35</v>
      </c>
      <c r="F55" s="4">
        <v>20</v>
      </c>
      <c r="H55" s="8">
        <f t="shared" si="0"/>
        <v>90</v>
      </c>
    </row>
    <row r="56" spans="1:8">
      <c r="A56" s="2" t="s">
        <v>54</v>
      </c>
      <c r="B56" s="2" t="s">
        <v>55</v>
      </c>
      <c r="H56" s="8" t="str">
        <f t="shared" si="0"/>
        <v/>
      </c>
    </row>
    <row r="57" spans="1:8">
      <c r="A57" s="2" t="s">
        <v>153</v>
      </c>
      <c r="B57" s="2" t="s">
        <v>154</v>
      </c>
      <c r="H57" s="8" t="str">
        <f t="shared" si="0"/>
        <v/>
      </c>
    </row>
    <row r="58" spans="1:8">
      <c r="A58" s="2" t="s">
        <v>155</v>
      </c>
      <c r="B58" s="2" t="s">
        <v>156</v>
      </c>
      <c r="C58" s="30">
        <v>10</v>
      </c>
      <c r="D58" s="30">
        <v>12</v>
      </c>
      <c r="E58" s="30">
        <v>10</v>
      </c>
      <c r="F58" s="30">
        <v>20</v>
      </c>
      <c r="G58" s="30"/>
      <c r="H58" s="8">
        <f t="shared" ref="H58:H59" si="4">IF(C58="","",SUM(C58:G58))</f>
        <v>52</v>
      </c>
    </row>
    <row r="59" spans="1:8">
      <c r="A59" s="1" t="s">
        <v>157</v>
      </c>
      <c r="B59" s="1" t="s">
        <v>158</v>
      </c>
      <c r="C59" s="30">
        <v>15</v>
      </c>
      <c r="D59" s="30">
        <v>20</v>
      </c>
      <c r="E59" s="30">
        <v>35</v>
      </c>
      <c r="F59" s="30">
        <v>25</v>
      </c>
      <c r="G59" s="30"/>
      <c r="H59" s="8">
        <f t="shared" si="4"/>
        <v>95</v>
      </c>
    </row>
    <row r="60" spans="1:8">
      <c r="A60" s="1"/>
      <c r="B60" s="1"/>
      <c r="H60" s="8"/>
    </row>
    <row r="61" spans="1:8">
      <c r="A61" s="1"/>
      <c r="B61" s="1"/>
      <c r="H61" s="8"/>
    </row>
    <row r="62" spans="1:8">
      <c r="A62" s="1"/>
      <c r="B62" s="1"/>
      <c r="H62" s="8"/>
    </row>
    <row r="63" spans="1:8">
      <c r="A63" s="1"/>
      <c r="B63" s="1"/>
      <c r="H63" s="8"/>
    </row>
    <row r="64" spans="1:8">
      <c r="A64" s="1"/>
      <c r="B64" s="1"/>
      <c r="H64" s="8"/>
    </row>
    <row r="65" spans="1:8">
      <c r="A65" s="1"/>
      <c r="B65" s="1"/>
      <c r="H65" s="8"/>
    </row>
    <row r="66" spans="1:8">
      <c r="A66" s="1"/>
      <c r="B66" s="1"/>
      <c r="H66" s="8"/>
    </row>
    <row r="67" spans="1:8">
      <c r="A67" s="1"/>
      <c r="B67" s="1"/>
      <c r="H67" s="8"/>
    </row>
    <row r="68" spans="1:8">
      <c r="A68" s="1"/>
      <c r="B68" s="1"/>
      <c r="H68" s="8"/>
    </row>
    <row r="69" spans="1:8">
      <c r="A69" s="1"/>
      <c r="B69" s="1"/>
      <c r="H69" s="8"/>
    </row>
    <row r="70" spans="1:8">
      <c r="A70" s="1"/>
      <c r="B70" s="1"/>
      <c r="H70" s="8"/>
    </row>
    <row r="71" spans="1:8">
      <c r="A71" s="1"/>
      <c r="B71" s="1"/>
      <c r="H71" s="8"/>
    </row>
    <row r="72" spans="1:8">
      <c r="A72" s="1"/>
      <c r="B72" s="1"/>
      <c r="H72" s="8"/>
    </row>
    <row r="73" spans="1:8">
      <c r="A73" s="1"/>
      <c r="B73" s="1"/>
      <c r="H73" s="8"/>
    </row>
    <row r="74" spans="1:8">
      <c r="A74" s="1"/>
      <c r="B74" s="1"/>
      <c r="H74" s="8"/>
    </row>
    <row r="75" spans="1:8">
      <c r="A75" s="1"/>
      <c r="B75" s="1"/>
      <c r="H75" s="8"/>
    </row>
    <row r="76" spans="1:8">
      <c r="A76" s="1"/>
      <c r="B76" s="1"/>
      <c r="H76" s="8"/>
    </row>
    <row r="77" spans="1:8">
      <c r="A77" s="1"/>
      <c r="B77" s="1"/>
      <c r="H77" s="8"/>
    </row>
    <row r="78" spans="1:8">
      <c r="A78" s="1"/>
      <c r="B78" s="1"/>
      <c r="H78" s="8"/>
    </row>
    <row r="79" spans="1:8">
      <c r="A79" s="1"/>
      <c r="B79" s="1"/>
      <c r="H79" s="8"/>
    </row>
    <row r="80" spans="1:8">
      <c r="A80" s="1"/>
      <c r="B80" s="1"/>
      <c r="H80" s="8"/>
    </row>
    <row r="81" spans="1:8">
      <c r="A81" s="1"/>
      <c r="B81" s="1"/>
      <c r="H81" s="8"/>
    </row>
    <row r="82" spans="1:8">
      <c r="A82" s="1"/>
      <c r="B82" s="1"/>
      <c r="H82" s="8"/>
    </row>
    <row r="83" spans="1:8">
      <c r="A83" s="1"/>
      <c r="B83" s="1"/>
      <c r="H83" s="8"/>
    </row>
    <row r="84" spans="1:8">
      <c r="A84" s="1"/>
      <c r="B84" s="1"/>
      <c r="H84" s="8"/>
    </row>
    <row r="85" spans="1:8">
      <c r="A85" s="1"/>
      <c r="B85" s="1"/>
      <c r="H85" s="8"/>
    </row>
    <row r="86" spans="1:8">
      <c r="A86" s="1"/>
      <c r="B86" s="1"/>
      <c r="H86" s="8"/>
    </row>
  </sheetData>
  <mergeCells count="2">
    <mergeCell ref="K2:O2"/>
    <mergeCell ref="K8:O8"/>
  </mergeCells>
  <pageMargins left="0.7" right="0.7" top="0.75" bottom="0.75" header="0.3" footer="0.3"/>
  <pageSetup paperSize="0" orientation="portrait" horizontalDpi="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W86"/>
  <sheetViews>
    <sheetView zoomScale="110" zoomScaleNormal="110" workbookViewId="0">
      <selection activeCell="C35" sqref="C35"/>
    </sheetView>
  </sheetViews>
  <sheetFormatPr defaultRowHeight="15"/>
  <cols>
    <col min="1" max="1" width="13.5703125" bestFit="1" customWidth="1"/>
    <col min="2" max="2" width="27.28515625" bestFit="1" customWidth="1"/>
    <col min="3" max="8" width="8.85546875" style="4"/>
  </cols>
  <sheetData>
    <row r="2" spans="1:23">
      <c r="K2" s="32" t="s">
        <v>57</v>
      </c>
      <c r="L2" s="32"/>
      <c r="M2" s="32"/>
      <c r="N2" s="32"/>
      <c r="O2" s="32"/>
    </row>
    <row r="3" spans="1:23">
      <c r="A3" s="5" t="s">
        <v>27</v>
      </c>
      <c r="B3" s="5" t="s">
        <v>58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5</v>
      </c>
      <c r="H3" s="7" t="s">
        <v>56</v>
      </c>
      <c r="K3" s="9" t="s">
        <v>28</v>
      </c>
      <c r="L3" s="9" t="s">
        <v>29</v>
      </c>
      <c r="M3" s="9" t="s">
        <v>30</v>
      </c>
      <c r="N3" s="9" t="s">
        <v>31</v>
      </c>
      <c r="O3" s="10" t="s">
        <v>56</v>
      </c>
    </row>
    <row r="4" spans="1:23">
      <c r="A4" s="2" t="s">
        <v>71</v>
      </c>
      <c r="B4" s="2" t="s">
        <v>72</v>
      </c>
      <c r="C4" s="30"/>
      <c r="D4" s="30"/>
      <c r="E4" s="30"/>
      <c r="F4" s="30"/>
      <c r="G4" s="30" t="s">
        <v>170</v>
      </c>
      <c r="H4" s="8" t="str">
        <f t="shared" ref="H4:H59" si="0">IF(C4="","",SUM(C4:G4))</f>
        <v/>
      </c>
      <c r="K4" s="3">
        <f>AVERAGE(C4:C86)</f>
        <v>10.588235294117647</v>
      </c>
      <c r="L4" s="3">
        <f>AVERAGE(D4:D86)</f>
        <v>18.147058823529413</v>
      </c>
      <c r="M4" s="3">
        <f>AVERAGE(E4:E86)</f>
        <v>24.088235294117649</v>
      </c>
      <c r="N4" s="3">
        <f>AVERAGE(F4:F86)</f>
        <v>14.911764705882353</v>
      </c>
      <c r="O4" s="3">
        <f>AVERAGE(H4:H86)</f>
        <v>71.852941176470594</v>
      </c>
    </row>
    <row r="5" spans="1:23">
      <c r="A5" s="2" t="s">
        <v>42</v>
      </c>
      <c r="B5" s="2" t="s">
        <v>43</v>
      </c>
      <c r="C5" s="30"/>
      <c r="D5" s="30"/>
      <c r="E5" s="30"/>
      <c r="F5" s="30"/>
      <c r="G5" s="30" t="s">
        <v>170</v>
      </c>
      <c r="H5" s="8" t="str">
        <f t="shared" si="0"/>
        <v/>
      </c>
    </row>
    <row r="6" spans="1:23">
      <c r="A6" s="2" t="s">
        <v>73</v>
      </c>
      <c r="B6" s="2" t="s">
        <v>74</v>
      </c>
      <c r="C6" s="30"/>
      <c r="D6" s="30"/>
      <c r="E6" s="30"/>
      <c r="F6" s="30"/>
      <c r="G6" s="30" t="s">
        <v>170</v>
      </c>
      <c r="H6" s="8" t="str">
        <f t="shared" si="0"/>
        <v/>
      </c>
    </row>
    <row r="7" spans="1:23">
      <c r="A7" s="2" t="s">
        <v>32</v>
      </c>
      <c r="B7" s="2" t="s">
        <v>33</v>
      </c>
      <c r="C7" s="30"/>
      <c r="D7" s="30"/>
      <c r="E7" s="30"/>
      <c r="F7" s="30"/>
      <c r="G7" s="30">
        <v>10</v>
      </c>
      <c r="H7" s="8" t="str">
        <f t="shared" si="0"/>
        <v/>
      </c>
    </row>
    <row r="8" spans="1:23">
      <c r="A8" s="2" t="s">
        <v>75</v>
      </c>
      <c r="B8" s="2" t="s">
        <v>76</v>
      </c>
      <c r="C8" s="30"/>
      <c r="D8" s="30"/>
      <c r="E8" s="30"/>
      <c r="F8" s="30"/>
      <c r="G8" s="30">
        <v>10</v>
      </c>
      <c r="H8" s="8" t="str">
        <f t="shared" si="0"/>
        <v/>
      </c>
      <c r="K8" s="32" t="s">
        <v>59</v>
      </c>
      <c r="L8" s="32"/>
      <c r="M8" s="32"/>
      <c r="N8" s="32"/>
      <c r="O8" s="32"/>
    </row>
    <row r="9" spans="1:23">
      <c r="A9" s="2" t="s">
        <v>34</v>
      </c>
      <c r="B9" s="2" t="s">
        <v>35</v>
      </c>
      <c r="C9" s="30"/>
      <c r="D9" s="30"/>
      <c r="E9" s="30"/>
      <c r="F9" s="30"/>
      <c r="G9" s="30" t="s">
        <v>170</v>
      </c>
      <c r="H9" s="8" t="str">
        <f t="shared" si="0"/>
        <v/>
      </c>
      <c r="R9" s="11">
        <v>0</v>
      </c>
      <c r="S9" s="11">
        <v>10</v>
      </c>
      <c r="T9" s="12" t="s">
        <v>7</v>
      </c>
      <c r="U9" s="11">
        <f t="shared" ref="U9:U26" si="1">(COUNTIF(H:H,CONCATENATE("&lt;=",S9)))-V8</f>
        <v>0</v>
      </c>
      <c r="V9" s="11">
        <f>U9+V8</f>
        <v>0</v>
      </c>
      <c r="W9" s="13">
        <f t="shared" ref="W9:W26" si="2">U9/COUNTIF(H:H,"&gt;-1")</f>
        <v>0</v>
      </c>
    </row>
    <row r="10" spans="1:23">
      <c r="A10" s="2" t="s">
        <v>36</v>
      </c>
      <c r="B10" s="2" t="s">
        <v>37</v>
      </c>
      <c r="C10" s="30"/>
      <c r="D10" s="30"/>
      <c r="E10" s="30"/>
      <c r="F10" s="30"/>
      <c r="G10" s="30" t="s">
        <v>170</v>
      </c>
      <c r="H10" s="8" t="str">
        <f t="shared" si="0"/>
        <v/>
      </c>
      <c r="R10" s="11">
        <v>10.5</v>
      </c>
      <c r="S10" s="11">
        <v>20</v>
      </c>
      <c r="T10" s="12" t="s">
        <v>8</v>
      </c>
      <c r="U10" s="11">
        <f t="shared" si="1"/>
        <v>1</v>
      </c>
      <c r="V10" s="11">
        <f t="shared" ref="V10:V26" si="3">U10+V9</f>
        <v>1</v>
      </c>
      <c r="W10" s="13">
        <f t="shared" si="2"/>
        <v>2.9411764705882353E-2</v>
      </c>
    </row>
    <row r="11" spans="1:23">
      <c r="A11" s="2" t="s">
        <v>77</v>
      </c>
      <c r="B11" s="2" t="s">
        <v>78</v>
      </c>
      <c r="C11" s="30">
        <v>8</v>
      </c>
      <c r="D11" s="30">
        <v>25</v>
      </c>
      <c r="E11" s="30">
        <v>30</v>
      </c>
      <c r="F11" s="30">
        <v>19</v>
      </c>
      <c r="G11" s="30">
        <v>10</v>
      </c>
      <c r="H11" s="8">
        <f t="shared" si="0"/>
        <v>92</v>
      </c>
      <c r="R11" s="11">
        <v>20.5</v>
      </c>
      <c r="S11" s="11">
        <v>30</v>
      </c>
      <c r="T11" s="12" t="s">
        <v>9</v>
      </c>
      <c r="U11" s="11">
        <f t="shared" si="1"/>
        <v>2</v>
      </c>
      <c r="V11" s="11">
        <f t="shared" si="3"/>
        <v>3</v>
      </c>
      <c r="W11" s="13">
        <f t="shared" si="2"/>
        <v>5.8823529411764705E-2</v>
      </c>
    </row>
    <row r="12" spans="1:23">
      <c r="A12" s="2" t="s">
        <v>38</v>
      </c>
      <c r="B12" s="2" t="s">
        <v>39</v>
      </c>
      <c r="C12" s="30">
        <v>10</v>
      </c>
      <c r="D12" s="30">
        <v>10</v>
      </c>
      <c r="E12" s="30">
        <v>31</v>
      </c>
      <c r="F12" s="30">
        <v>9</v>
      </c>
      <c r="G12" s="30" t="s">
        <v>170</v>
      </c>
      <c r="H12" s="8">
        <f t="shared" si="0"/>
        <v>60</v>
      </c>
      <c r="R12" s="11">
        <v>30.5</v>
      </c>
      <c r="S12" s="11">
        <v>40</v>
      </c>
      <c r="T12" s="12" t="s">
        <v>10</v>
      </c>
      <c r="U12" s="11">
        <f t="shared" si="1"/>
        <v>2</v>
      </c>
      <c r="V12" s="11">
        <f t="shared" si="3"/>
        <v>5</v>
      </c>
      <c r="W12" s="13">
        <f t="shared" si="2"/>
        <v>5.8823529411764705E-2</v>
      </c>
    </row>
    <row r="13" spans="1:23">
      <c r="A13" s="2" t="s">
        <v>79</v>
      </c>
      <c r="B13" s="2" t="s">
        <v>80</v>
      </c>
      <c r="C13" s="30">
        <v>15</v>
      </c>
      <c r="D13" s="30">
        <v>25</v>
      </c>
      <c r="E13" s="30">
        <v>32</v>
      </c>
      <c r="F13" s="30">
        <v>21</v>
      </c>
      <c r="G13" s="30" t="s">
        <v>170</v>
      </c>
      <c r="H13" s="8">
        <f t="shared" si="0"/>
        <v>93</v>
      </c>
      <c r="R13" s="11">
        <v>40.5</v>
      </c>
      <c r="S13" s="11">
        <v>50</v>
      </c>
      <c r="T13" s="12" t="s">
        <v>11</v>
      </c>
      <c r="U13" s="11">
        <f t="shared" si="1"/>
        <v>4</v>
      </c>
      <c r="V13" s="11">
        <f t="shared" si="3"/>
        <v>9</v>
      </c>
      <c r="W13" s="13">
        <f t="shared" si="2"/>
        <v>0.11764705882352941</v>
      </c>
    </row>
    <row r="14" spans="1:23">
      <c r="A14" s="2" t="s">
        <v>81</v>
      </c>
      <c r="B14" s="2" t="s">
        <v>82</v>
      </c>
      <c r="C14" s="30">
        <v>10</v>
      </c>
      <c r="D14" s="30">
        <v>13</v>
      </c>
      <c r="E14" s="30">
        <v>35</v>
      </c>
      <c r="F14" s="30">
        <v>14</v>
      </c>
      <c r="G14" s="30">
        <v>10</v>
      </c>
      <c r="H14" s="8">
        <f t="shared" si="0"/>
        <v>82</v>
      </c>
      <c r="R14" s="11">
        <v>50.5</v>
      </c>
      <c r="S14" s="11">
        <v>60</v>
      </c>
      <c r="T14" s="12" t="s">
        <v>12</v>
      </c>
      <c r="U14" s="11">
        <f t="shared" si="1"/>
        <v>4</v>
      </c>
      <c r="V14" s="11">
        <f t="shared" si="3"/>
        <v>13</v>
      </c>
      <c r="W14" s="13">
        <f t="shared" si="2"/>
        <v>0.11764705882352941</v>
      </c>
    </row>
    <row r="15" spans="1:23">
      <c r="A15" s="2" t="s">
        <v>83</v>
      </c>
      <c r="B15" s="2" t="s">
        <v>84</v>
      </c>
      <c r="C15" s="30">
        <v>10</v>
      </c>
      <c r="D15" s="30">
        <v>25</v>
      </c>
      <c r="E15" s="30">
        <v>34</v>
      </c>
      <c r="F15" s="30">
        <v>25</v>
      </c>
      <c r="G15" s="30">
        <v>10</v>
      </c>
      <c r="H15" s="8">
        <f t="shared" si="0"/>
        <v>104</v>
      </c>
      <c r="R15" s="11">
        <v>60.5</v>
      </c>
      <c r="S15" s="11">
        <v>70</v>
      </c>
      <c r="T15" s="12" t="s">
        <v>13</v>
      </c>
      <c r="U15" s="11">
        <f t="shared" si="1"/>
        <v>3</v>
      </c>
      <c r="V15" s="11">
        <f t="shared" si="3"/>
        <v>16</v>
      </c>
      <c r="W15" s="13">
        <f t="shared" si="2"/>
        <v>8.8235294117647065E-2</v>
      </c>
    </row>
    <row r="16" spans="1:23">
      <c r="A16" s="2" t="s">
        <v>85</v>
      </c>
      <c r="B16" s="2" t="s">
        <v>86</v>
      </c>
      <c r="C16" s="30"/>
      <c r="D16" s="30"/>
      <c r="E16" s="30"/>
      <c r="F16" s="30"/>
      <c r="G16" s="30" t="s">
        <v>170</v>
      </c>
      <c r="H16" s="8" t="str">
        <f t="shared" si="0"/>
        <v/>
      </c>
      <c r="R16" s="11">
        <v>70.5</v>
      </c>
      <c r="S16" s="11">
        <v>80</v>
      </c>
      <c r="T16" s="12" t="s">
        <v>14</v>
      </c>
      <c r="U16" s="11">
        <f t="shared" si="1"/>
        <v>1</v>
      </c>
      <c r="V16" s="11">
        <f t="shared" si="3"/>
        <v>17</v>
      </c>
      <c r="W16" s="13">
        <f t="shared" si="2"/>
        <v>2.9411764705882353E-2</v>
      </c>
    </row>
    <row r="17" spans="1:23">
      <c r="A17" s="2" t="s">
        <v>87</v>
      </c>
      <c r="B17" s="2" t="s">
        <v>88</v>
      </c>
      <c r="C17" s="30">
        <v>8</v>
      </c>
      <c r="D17" s="30">
        <v>25</v>
      </c>
      <c r="E17" s="30">
        <v>25</v>
      </c>
      <c r="F17" s="30">
        <v>19</v>
      </c>
      <c r="G17" s="30" t="s">
        <v>170</v>
      </c>
      <c r="H17" s="8">
        <f t="shared" si="0"/>
        <v>77</v>
      </c>
      <c r="R17" s="11">
        <v>80.5</v>
      </c>
      <c r="S17" s="11">
        <v>90</v>
      </c>
      <c r="T17" s="12" t="s">
        <v>15</v>
      </c>
      <c r="U17" s="11">
        <f t="shared" si="1"/>
        <v>5</v>
      </c>
      <c r="V17" s="11">
        <f t="shared" si="3"/>
        <v>22</v>
      </c>
      <c r="W17" s="13">
        <f t="shared" si="2"/>
        <v>0.14705882352941177</v>
      </c>
    </row>
    <row r="18" spans="1:23">
      <c r="A18" s="2" t="s">
        <v>89</v>
      </c>
      <c r="B18" s="2" t="s">
        <v>90</v>
      </c>
      <c r="C18" s="30">
        <v>15</v>
      </c>
      <c r="D18" s="30">
        <v>25</v>
      </c>
      <c r="E18" s="30">
        <v>35</v>
      </c>
      <c r="F18" s="30">
        <v>25</v>
      </c>
      <c r="G18" s="30">
        <v>10</v>
      </c>
      <c r="H18" s="8">
        <f t="shared" si="0"/>
        <v>110</v>
      </c>
      <c r="R18" s="11">
        <v>90.5</v>
      </c>
      <c r="S18" s="11">
        <v>100</v>
      </c>
      <c r="T18" s="12" t="s">
        <v>16</v>
      </c>
      <c r="U18" s="11">
        <f t="shared" si="1"/>
        <v>9</v>
      </c>
      <c r="V18" s="11">
        <f t="shared" si="3"/>
        <v>31</v>
      </c>
      <c r="W18" s="13">
        <f t="shared" si="2"/>
        <v>0.26470588235294118</v>
      </c>
    </row>
    <row r="19" spans="1:23">
      <c r="A19" s="2" t="s">
        <v>91</v>
      </c>
      <c r="B19" s="2" t="s">
        <v>92</v>
      </c>
      <c r="C19" s="30"/>
      <c r="D19" s="30"/>
      <c r="E19" s="30"/>
      <c r="F19" s="30"/>
      <c r="G19" s="30" t="s">
        <v>170</v>
      </c>
      <c r="H19" s="8" t="str">
        <f t="shared" si="0"/>
        <v/>
      </c>
      <c r="R19" s="11">
        <v>100.5</v>
      </c>
      <c r="S19" s="11">
        <v>110</v>
      </c>
      <c r="T19" s="12" t="s">
        <v>17</v>
      </c>
      <c r="U19" s="11">
        <f t="shared" si="1"/>
        <v>3</v>
      </c>
      <c r="V19" s="11">
        <f t="shared" si="3"/>
        <v>34</v>
      </c>
      <c r="W19" s="13">
        <f t="shared" si="2"/>
        <v>8.8235294117647065E-2</v>
      </c>
    </row>
    <row r="20" spans="1:23">
      <c r="A20" s="2" t="s">
        <v>93</v>
      </c>
      <c r="B20" s="2" t="s">
        <v>94</v>
      </c>
      <c r="C20" s="30">
        <v>15</v>
      </c>
      <c r="D20" s="30">
        <v>25</v>
      </c>
      <c r="E20" s="30">
        <v>33</v>
      </c>
      <c r="F20" s="30">
        <v>25</v>
      </c>
      <c r="G20" s="30">
        <v>10</v>
      </c>
      <c r="H20" s="8">
        <f t="shared" si="0"/>
        <v>108</v>
      </c>
      <c r="R20" s="11">
        <v>110.5</v>
      </c>
      <c r="S20" s="11">
        <v>120</v>
      </c>
      <c r="T20" s="12" t="s">
        <v>18</v>
      </c>
      <c r="U20" s="11">
        <f t="shared" si="1"/>
        <v>0</v>
      </c>
      <c r="V20" s="11">
        <f t="shared" si="3"/>
        <v>34</v>
      </c>
      <c r="W20" s="13">
        <f t="shared" si="2"/>
        <v>0</v>
      </c>
    </row>
    <row r="21" spans="1:23">
      <c r="A21" s="2" t="s">
        <v>95</v>
      </c>
      <c r="B21" s="2" t="s">
        <v>96</v>
      </c>
      <c r="C21" s="30">
        <v>10</v>
      </c>
      <c r="D21" s="30">
        <v>25</v>
      </c>
      <c r="E21" s="30">
        <v>35</v>
      </c>
      <c r="F21" s="30">
        <v>25</v>
      </c>
      <c r="G21" s="30" t="s">
        <v>170</v>
      </c>
      <c r="H21" s="8">
        <f t="shared" si="0"/>
        <v>95</v>
      </c>
      <c r="R21" s="11">
        <v>120.5</v>
      </c>
      <c r="S21" s="11">
        <v>130</v>
      </c>
      <c r="T21" s="12" t="s">
        <v>19</v>
      </c>
      <c r="U21" s="11">
        <f t="shared" si="1"/>
        <v>0</v>
      </c>
      <c r="V21" s="11">
        <f t="shared" si="3"/>
        <v>34</v>
      </c>
      <c r="W21" s="13">
        <f t="shared" si="2"/>
        <v>0</v>
      </c>
    </row>
    <row r="22" spans="1:23">
      <c r="A22" s="2" t="s">
        <v>97</v>
      </c>
      <c r="B22" s="2" t="s">
        <v>98</v>
      </c>
      <c r="C22" s="30">
        <v>5</v>
      </c>
      <c r="D22" s="30">
        <v>10</v>
      </c>
      <c r="E22" s="30">
        <v>9</v>
      </c>
      <c r="F22" s="30">
        <v>4</v>
      </c>
      <c r="G22" s="30">
        <v>10</v>
      </c>
      <c r="H22" s="8">
        <f t="shared" si="0"/>
        <v>38</v>
      </c>
      <c r="R22" s="11">
        <v>130.5</v>
      </c>
      <c r="S22" s="11">
        <v>140</v>
      </c>
      <c r="T22" s="12" t="s">
        <v>20</v>
      </c>
      <c r="U22" s="11">
        <f t="shared" si="1"/>
        <v>0</v>
      </c>
      <c r="V22" s="11">
        <f t="shared" si="3"/>
        <v>34</v>
      </c>
      <c r="W22" s="13">
        <f t="shared" si="2"/>
        <v>0</v>
      </c>
    </row>
    <row r="23" spans="1:23">
      <c r="A23" s="2" t="s">
        <v>99</v>
      </c>
      <c r="B23" s="2" t="s">
        <v>100</v>
      </c>
      <c r="C23" s="30">
        <v>12</v>
      </c>
      <c r="D23" s="30">
        <v>10</v>
      </c>
      <c r="E23" s="30">
        <v>25</v>
      </c>
      <c r="F23" s="30">
        <v>15</v>
      </c>
      <c r="G23" s="30" t="s">
        <v>170</v>
      </c>
      <c r="H23" s="8">
        <f t="shared" si="0"/>
        <v>62</v>
      </c>
      <c r="R23" s="11">
        <v>140.5</v>
      </c>
      <c r="S23" s="11">
        <v>150</v>
      </c>
      <c r="T23" s="12" t="s">
        <v>21</v>
      </c>
      <c r="U23" s="11">
        <f t="shared" si="1"/>
        <v>0</v>
      </c>
      <c r="V23" s="11">
        <f t="shared" si="3"/>
        <v>34</v>
      </c>
      <c r="W23" s="13">
        <f t="shared" si="2"/>
        <v>0</v>
      </c>
    </row>
    <row r="24" spans="1:23">
      <c r="A24" s="2" t="s">
        <v>101</v>
      </c>
      <c r="B24" s="2" t="s">
        <v>102</v>
      </c>
      <c r="C24" s="30"/>
      <c r="D24" s="30"/>
      <c r="E24" s="30"/>
      <c r="F24" s="30"/>
      <c r="G24" s="30">
        <v>10</v>
      </c>
      <c r="H24" s="8" t="str">
        <f t="shared" si="0"/>
        <v/>
      </c>
      <c r="R24" s="11">
        <v>150.5</v>
      </c>
      <c r="S24" s="11">
        <v>160</v>
      </c>
      <c r="T24" s="12" t="s">
        <v>22</v>
      </c>
      <c r="U24" s="11">
        <f t="shared" si="1"/>
        <v>0</v>
      </c>
      <c r="V24" s="11">
        <f t="shared" si="3"/>
        <v>34</v>
      </c>
      <c r="W24" s="13">
        <f t="shared" si="2"/>
        <v>0</v>
      </c>
    </row>
    <row r="25" spans="1:23">
      <c r="A25" s="2" t="s">
        <v>103</v>
      </c>
      <c r="B25" s="2" t="s">
        <v>104</v>
      </c>
      <c r="C25" s="30">
        <v>3</v>
      </c>
      <c r="D25" s="30">
        <v>15</v>
      </c>
      <c r="E25" s="30">
        <v>15</v>
      </c>
      <c r="F25" s="30">
        <v>9</v>
      </c>
      <c r="G25" s="30">
        <v>10</v>
      </c>
      <c r="H25" s="8">
        <f t="shared" si="0"/>
        <v>52</v>
      </c>
      <c r="R25" s="11">
        <v>160.5</v>
      </c>
      <c r="S25" s="11">
        <v>170</v>
      </c>
      <c r="T25" s="12" t="s">
        <v>23</v>
      </c>
      <c r="U25" s="11">
        <f t="shared" si="1"/>
        <v>0</v>
      </c>
      <c r="V25" s="11">
        <f t="shared" si="3"/>
        <v>34</v>
      </c>
      <c r="W25" s="13">
        <f t="shared" si="2"/>
        <v>0</v>
      </c>
    </row>
    <row r="26" spans="1:23">
      <c r="A26" s="2" t="s">
        <v>105</v>
      </c>
      <c r="B26" s="2" t="s">
        <v>106</v>
      </c>
      <c r="C26" s="30"/>
      <c r="D26" s="30"/>
      <c r="E26" s="30"/>
      <c r="F26" s="30"/>
      <c r="G26" s="30">
        <v>10</v>
      </c>
      <c r="H26" s="8" t="str">
        <f t="shared" si="0"/>
        <v/>
      </c>
      <c r="R26" s="11">
        <v>170.5</v>
      </c>
      <c r="S26" s="11">
        <v>180</v>
      </c>
      <c r="T26" s="12" t="s">
        <v>24</v>
      </c>
      <c r="U26" s="11">
        <f t="shared" si="1"/>
        <v>0</v>
      </c>
      <c r="V26" s="11">
        <f t="shared" si="3"/>
        <v>34</v>
      </c>
      <c r="W26" s="13">
        <f t="shared" si="2"/>
        <v>0</v>
      </c>
    </row>
    <row r="27" spans="1:23">
      <c r="A27" s="2" t="s">
        <v>107</v>
      </c>
      <c r="B27" s="2" t="s">
        <v>108</v>
      </c>
      <c r="C27" s="30">
        <v>12</v>
      </c>
      <c r="D27" s="30">
        <v>25</v>
      </c>
      <c r="E27" s="30">
        <v>29</v>
      </c>
      <c r="F27" s="30">
        <v>17</v>
      </c>
      <c r="G27" s="30" t="s">
        <v>170</v>
      </c>
      <c r="H27" s="8">
        <f t="shared" si="0"/>
        <v>83</v>
      </c>
    </row>
    <row r="28" spans="1:23">
      <c r="A28" s="2" t="s">
        <v>109</v>
      </c>
      <c r="B28" s="2" t="s">
        <v>110</v>
      </c>
      <c r="C28" s="30">
        <v>15</v>
      </c>
      <c r="D28" s="30">
        <v>20</v>
      </c>
      <c r="E28" s="30">
        <v>29</v>
      </c>
      <c r="F28" s="30">
        <v>25</v>
      </c>
      <c r="G28" s="30">
        <v>10</v>
      </c>
      <c r="H28" s="8">
        <f t="shared" si="0"/>
        <v>99</v>
      </c>
    </row>
    <row r="29" spans="1:23">
      <c r="A29" s="2" t="s">
        <v>111</v>
      </c>
      <c r="B29" s="2" t="s">
        <v>112</v>
      </c>
      <c r="C29" s="30">
        <v>8</v>
      </c>
      <c r="D29" s="30">
        <v>25</v>
      </c>
      <c r="E29" s="30">
        <v>22</v>
      </c>
      <c r="F29" s="30">
        <v>4</v>
      </c>
      <c r="G29" s="30">
        <v>10</v>
      </c>
      <c r="H29" s="8">
        <f t="shared" si="0"/>
        <v>69</v>
      </c>
    </row>
    <row r="30" spans="1:23">
      <c r="A30" s="2" t="s">
        <v>113</v>
      </c>
      <c r="B30" s="2" t="s">
        <v>114</v>
      </c>
      <c r="C30" s="30">
        <v>3</v>
      </c>
      <c r="D30" s="30">
        <v>3</v>
      </c>
      <c r="E30" s="30">
        <v>6</v>
      </c>
      <c r="F30" s="30">
        <v>3</v>
      </c>
      <c r="G30" s="30">
        <v>10</v>
      </c>
      <c r="H30" s="8">
        <f t="shared" si="0"/>
        <v>25</v>
      </c>
    </row>
    <row r="31" spans="1:23">
      <c r="A31" s="2" t="s">
        <v>115</v>
      </c>
      <c r="B31" s="2" t="s">
        <v>116</v>
      </c>
      <c r="C31" s="30">
        <v>10</v>
      </c>
      <c r="D31" s="30">
        <v>13</v>
      </c>
      <c r="E31" s="30">
        <v>29</v>
      </c>
      <c r="F31" s="30">
        <v>20</v>
      </c>
      <c r="G31" s="30">
        <v>10</v>
      </c>
      <c r="H31" s="8">
        <f t="shared" si="0"/>
        <v>82</v>
      </c>
    </row>
    <row r="32" spans="1:23">
      <c r="A32" s="2" t="s">
        <v>117</v>
      </c>
      <c r="B32" s="2" t="s">
        <v>118</v>
      </c>
      <c r="C32" s="30">
        <v>10</v>
      </c>
      <c r="D32" s="30">
        <v>25</v>
      </c>
      <c r="E32" s="30">
        <v>32</v>
      </c>
      <c r="F32" s="30">
        <v>21</v>
      </c>
      <c r="G32" s="30" t="s">
        <v>170</v>
      </c>
      <c r="H32" s="8">
        <f t="shared" si="0"/>
        <v>88</v>
      </c>
    </row>
    <row r="33" spans="1:8">
      <c r="A33" s="2" t="s">
        <v>119</v>
      </c>
      <c r="B33" s="2" t="s">
        <v>120</v>
      </c>
      <c r="C33" s="30">
        <v>8</v>
      </c>
      <c r="D33" s="30">
        <v>16</v>
      </c>
      <c r="E33" s="30">
        <v>24</v>
      </c>
      <c r="F33" s="30">
        <v>10</v>
      </c>
      <c r="G33" s="30" t="s">
        <v>170</v>
      </c>
      <c r="H33" s="8">
        <f t="shared" si="0"/>
        <v>58</v>
      </c>
    </row>
    <row r="34" spans="1:8">
      <c r="A34" s="2" t="s">
        <v>121</v>
      </c>
      <c r="B34" s="2" t="s">
        <v>122</v>
      </c>
      <c r="C34" s="30">
        <v>12</v>
      </c>
      <c r="D34" s="30">
        <v>19</v>
      </c>
      <c r="E34" s="30">
        <v>31</v>
      </c>
      <c r="F34" s="30">
        <v>24</v>
      </c>
      <c r="G34" s="30">
        <v>10</v>
      </c>
      <c r="H34" s="8">
        <f t="shared" si="0"/>
        <v>96</v>
      </c>
    </row>
    <row r="35" spans="1:8">
      <c r="A35" s="2" t="s">
        <v>123</v>
      </c>
      <c r="B35" s="2" t="s">
        <v>124</v>
      </c>
      <c r="C35" s="30">
        <v>7</v>
      </c>
      <c r="D35" s="30">
        <v>13</v>
      </c>
      <c r="E35" s="30">
        <v>15</v>
      </c>
      <c r="F35" s="30">
        <v>4</v>
      </c>
      <c r="G35" s="30" t="s">
        <v>170</v>
      </c>
      <c r="H35" s="8">
        <f t="shared" si="0"/>
        <v>39</v>
      </c>
    </row>
    <row r="36" spans="1:8">
      <c r="A36" s="2" t="s">
        <v>125</v>
      </c>
      <c r="B36" s="2" t="s">
        <v>126</v>
      </c>
      <c r="C36" s="30">
        <v>13</v>
      </c>
      <c r="D36" s="30">
        <v>25</v>
      </c>
      <c r="E36" s="30">
        <v>27</v>
      </c>
      <c r="F36" s="30">
        <v>22</v>
      </c>
      <c r="G36" s="30">
        <v>10</v>
      </c>
      <c r="H36" s="8">
        <f t="shared" si="0"/>
        <v>97</v>
      </c>
    </row>
    <row r="37" spans="1:8">
      <c r="A37" s="2" t="s">
        <v>127</v>
      </c>
      <c r="B37" s="2" t="s">
        <v>128</v>
      </c>
      <c r="C37" s="30">
        <v>15</v>
      </c>
      <c r="D37" s="30">
        <v>25</v>
      </c>
      <c r="E37" s="30">
        <v>32</v>
      </c>
      <c r="F37" s="30">
        <v>25</v>
      </c>
      <c r="G37" s="30" t="s">
        <v>170</v>
      </c>
      <c r="H37" s="8">
        <f t="shared" si="0"/>
        <v>97</v>
      </c>
    </row>
    <row r="38" spans="1:8">
      <c r="A38" s="2" t="s">
        <v>129</v>
      </c>
      <c r="B38" s="2" t="s">
        <v>130</v>
      </c>
      <c r="C38" s="30">
        <v>15</v>
      </c>
      <c r="D38" s="30">
        <v>13</v>
      </c>
      <c r="E38" s="30">
        <v>7</v>
      </c>
      <c r="F38" s="30">
        <v>7</v>
      </c>
      <c r="G38" s="30" t="s">
        <v>170</v>
      </c>
      <c r="H38" s="8">
        <f t="shared" si="0"/>
        <v>42</v>
      </c>
    </row>
    <row r="39" spans="1:8">
      <c r="A39" s="2" t="s">
        <v>131</v>
      </c>
      <c r="B39" s="2" t="s">
        <v>132</v>
      </c>
      <c r="C39" s="30">
        <v>5</v>
      </c>
      <c r="D39" s="30">
        <v>2</v>
      </c>
      <c r="E39" s="30">
        <v>16</v>
      </c>
      <c r="F39" s="30">
        <v>6</v>
      </c>
      <c r="G39" s="30" t="s">
        <v>170</v>
      </c>
      <c r="H39" s="8">
        <f t="shared" si="0"/>
        <v>29</v>
      </c>
    </row>
    <row r="40" spans="1:8">
      <c r="A40" s="2" t="s">
        <v>133</v>
      </c>
      <c r="B40" s="2" t="s">
        <v>134</v>
      </c>
      <c r="C40" s="30"/>
      <c r="D40" s="30"/>
      <c r="E40" s="30"/>
      <c r="F40" s="30"/>
      <c r="G40" s="30" t="s">
        <v>170</v>
      </c>
      <c r="H40" s="8" t="str">
        <f t="shared" si="0"/>
        <v/>
      </c>
    </row>
    <row r="41" spans="1:8">
      <c r="A41" s="2" t="s">
        <v>135</v>
      </c>
      <c r="B41" s="2" t="s">
        <v>136</v>
      </c>
      <c r="C41" s="30">
        <v>15</v>
      </c>
      <c r="D41" s="30">
        <v>25</v>
      </c>
      <c r="E41" s="30">
        <v>32</v>
      </c>
      <c r="F41" s="30">
        <v>25</v>
      </c>
      <c r="G41" s="30" t="s">
        <v>170</v>
      </c>
      <c r="H41" s="8">
        <f t="shared" si="0"/>
        <v>97</v>
      </c>
    </row>
    <row r="42" spans="1:8">
      <c r="A42" s="2" t="s">
        <v>137</v>
      </c>
      <c r="B42" s="2" t="s">
        <v>138</v>
      </c>
      <c r="C42" s="30">
        <v>13</v>
      </c>
      <c r="D42" s="30">
        <v>20</v>
      </c>
      <c r="E42" s="30">
        <v>12</v>
      </c>
      <c r="F42" s="30">
        <v>4</v>
      </c>
      <c r="G42" s="30" t="s">
        <v>170</v>
      </c>
      <c r="H42" s="8">
        <f t="shared" si="0"/>
        <v>49</v>
      </c>
    </row>
    <row r="43" spans="1:8">
      <c r="A43" s="2" t="s">
        <v>139</v>
      </c>
      <c r="B43" s="2" t="s">
        <v>140</v>
      </c>
      <c r="C43" s="30">
        <v>15</v>
      </c>
      <c r="D43" s="30">
        <v>15</v>
      </c>
      <c r="E43" s="30">
        <v>6</v>
      </c>
      <c r="F43" s="30">
        <v>12</v>
      </c>
      <c r="G43" s="30" t="s">
        <v>170</v>
      </c>
      <c r="H43" s="8">
        <f t="shared" si="0"/>
        <v>48</v>
      </c>
    </row>
    <row r="44" spans="1:8">
      <c r="A44" s="2" t="s">
        <v>40</v>
      </c>
      <c r="B44" s="2" t="s">
        <v>41</v>
      </c>
      <c r="C44" s="30"/>
      <c r="D44" s="30"/>
      <c r="E44" s="30"/>
      <c r="F44" s="30"/>
      <c r="G44" s="30">
        <v>10</v>
      </c>
      <c r="H44" s="8" t="str">
        <f t="shared" si="0"/>
        <v/>
      </c>
    </row>
    <row r="45" spans="1:8">
      <c r="A45" s="2" t="s">
        <v>141</v>
      </c>
      <c r="B45" s="2" t="s">
        <v>142</v>
      </c>
      <c r="C45" s="30"/>
      <c r="D45" s="30"/>
      <c r="E45" s="30"/>
      <c r="F45" s="30"/>
      <c r="G45" s="30" t="s">
        <v>170</v>
      </c>
      <c r="H45" s="8" t="str">
        <f t="shared" si="0"/>
        <v/>
      </c>
    </row>
    <row r="46" spans="1:8">
      <c r="A46" s="2" t="s">
        <v>143</v>
      </c>
      <c r="B46" s="2" t="s">
        <v>144</v>
      </c>
      <c r="C46" s="30">
        <v>13</v>
      </c>
      <c r="D46" s="30">
        <v>20</v>
      </c>
      <c r="E46" s="30">
        <v>19</v>
      </c>
      <c r="F46" s="30">
        <v>8</v>
      </c>
      <c r="G46" s="30" t="s">
        <v>170</v>
      </c>
      <c r="H46" s="8">
        <f t="shared" si="0"/>
        <v>60</v>
      </c>
    </row>
    <row r="47" spans="1:8">
      <c r="A47" s="2" t="s">
        <v>145</v>
      </c>
      <c r="B47" s="2" t="s">
        <v>146</v>
      </c>
      <c r="C47" s="30">
        <v>13</v>
      </c>
      <c r="D47" s="30">
        <v>25</v>
      </c>
      <c r="E47" s="30">
        <v>32</v>
      </c>
      <c r="F47" s="30">
        <v>20</v>
      </c>
      <c r="G47" s="30" t="s">
        <v>170</v>
      </c>
      <c r="H47" s="8">
        <f t="shared" si="0"/>
        <v>90</v>
      </c>
    </row>
    <row r="48" spans="1:8">
      <c r="A48" s="2" t="s">
        <v>147</v>
      </c>
      <c r="B48" s="2" t="s">
        <v>148</v>
      </c>
      <c r="C48" s="30"/>
      <c r="D48" s="30"/>
      <c r="E48" s="30"/>
      <c r="F48" s="30"/>
      <c r="G48" s="30" t="s">
        <v>170</v>
      </c>
      <c r="H48" s="8" t="str">
        <f t="shared" si="0"/>
        <v/>
      </c>
    </row>
    <row r="49" spans="1:8">
      <c r="A49" s="2" t="s">
        <v>44</v>
      </c>
      <c r="B49" s="2" t="s">
        <v>45</v>
      </c>
      <c r="C49" s="30">
        <v>11</v>
      </c>
      <c r="D49" s="30">
        <v>5</v>
      </c>
      <c r="E49" s="30">
        <v>0</v>
      </c>
      <c r="F49" s="30">
        <v>3</v>
      </c>
      <c r="G49" s="30" t="s">
        <v>170</v>
      </c>
      <c r="H49" s="8">
        <f t="shared" si="0"/>
        <v>19</v>
      </c>
    </row>
    <row r="50" spans="1:8">
      <c r="A50" s="2" t="s">
        <v>46</v>
      </c>
      <c r="B50" s="2" t="s">
        <v>47</v>
      </c>
      <c r="C50" s="30"/>
      <c r="D50" s="30"/>
      <c r="E50" s="30"/>
      <c r="F50" s="30"/>
      <c r="G50" s="30" t="s">
        <v>170</v>
      </c>
      <c r="H50" s="8" t="str">
        <f t="shared" si="0"/>
        <v/>
      </c>
    </row>
    <row r="51" spans="1:8">
      <c r="A51" s="2" t="s">
        <v>48</v>
      </c>
      <c r="B51" s="2" t="s">
        <v>49</v>
      </c>
      <c r="C51" s="30"/>
      <c r="D51" s="30"/>
      <c r="E51" s="30"/>
      <c r="F51" s="30"/>
      <c r="G51" s="30">
        <v>10</v>
      </c>
      <c r="H51" s="8" t="str">
        <f t="shared" si="0"/>
        <v/>
      </c>
    </row>
    <row r="52" spans="1:8">
      <c r="A52" s="2" t="s">
        <v>50</v>
      </c>
      <c r="B52" s="2" t="s">
        <v>51</v>
      </c>
      <c r="C52" s="30"/>
      <c r="D52" s="30"/>
      <c r="E52" s="30"/>
      <c r="F52" s="30"/>
      <c r="G52" s="30">
        <v>10</v>
      </c>
      <c r="H52" s="8" t="str">
        <f t="shared" si="0"/>
        <v/>
      </c>
    </row>
    <row r="53" spans="1:8">
      <c r="A53" s="2" t="s">
        <v>52</v>
      </c>
      <c r="B53" s="2" t="s">
        <v>53</v>
      </c>
      <c r="C53" s="30"/>
      <c r="D53" s="30"/>
      <c r="E53" s="30"/>
      <c r="F53" s="30"/>
      <c r="G53" s="30" t="s">
        <v>170</v>
      </c>
      <c r="H53" s="8" t="str">
        <f t="shared" si="0"/>
        <v/>
      </c>
    </row>
    <row r="54" spans="1:8">
      <c r="A54" s="2" t="s">
        <v>149</v>
      </c>
      <c r="B54" s="2" t="s">
        <v>150</v>
      </c>
      <c r="C54" s="30">
        <v>13</v>
      </c>
      <c r="D54" s="30">
        <v>25</v>
      </c>
      <c r="E54" s="30">
        <v>35</v>
      </c>
      <c r="F54" s="30">
        <v>13</v>
      </c>
      <c r="G54" s="30">
        <v>10</v>
      </c>
      <c r="H54" s="8">
        <f t="shared" si="0"/>
        <v>96</v>
      </c>
    </row>
    <row r="55" spans="1:8">
      <c r="A55" s="2" t="s">
        <v>151</v>
      </c>
      <c r="B55" s="2" t="s">
        <v>152</v>
      </c>
      <c r="C55" s="30">
        <v>6</v>
      </c>
      <c r="D55" s="30">
        <v>15</v>
      </c>
      <c r="E55" s="30">
        <v>27</v>
      </c>
      <c r="F55" s="30">
        <v>13</v>
      </c>
      <c r="G55" s="30" t="s">
        <v>170</v>
      </c>
      <c r="H55" s="8">
        <f t="shared" si="0"/>
        <v>61</v>
      </c>
    </row>
    <row r="56" spans="1:8">
      <c r="A56" s="1" t="s">
        <v>54</v>
      </c>
      <c r="B56" s="1" t="s">
        <v>55</v>
      </c>
      <c r="C56" s="30"/>
      <c r="D56" s="30"/>
      <c r="E56" s="30"/>
      <c r="F56" s="30"/>
      <c r="G56" s="30" t="s">
        <v>170</v>
      </c>
      <c r="H56" s="8" t="str">
        <f t="shared" si="0"/>
        <v/>
      </c>
    </row>
    <row r="57" spans="1:8">
      <c r="A57" s="1" t="s">
        <v>153</v>
      </c>
      <c r="B57" s="1" t="s">
        <v>154</v>
      </c>
      <c r="C57" s="30"/>
      <c r="D57" s="30"/>
      <c r="E57" s="30"/>
      <c r="F57" s="30"/>
      <c r="G57" s="30"/>
      <c r="H57" s="8" t="str">
        <f t="shared" si="0"/>
        <v/>
      </c>
    </row>
    <row r="58" spans="1:8">
      <c r="A58" s="1" t="s">
        <v>155</v>
      </c>
      <c r="B58" s="1" t="s">
        <v>156</v>
      </c>
      <c r="C58" s="30">
        <v>7</v>
      </c>
      <c r="D58" s="30">
        <v>10</v>
      </c>
      <c r="E58" s="30">
        <v>18</v>
      </c>
      <c r="F58" s="30">
        <v>11</v>
      </c>
      <c r="G58" s="30"/>
      <c r="H58" s="8">
        <f t="shared" si="0"/>
        <v>46</v>
      </c>
    </row>
    <row r="59" spans="1:8">
      <c r="A59" s="1" t="s">
        <v>157</v>
      </c>
      <c r="B59" s="1" t="s">
        <v>158</v>
      </c>
      <c r="C59" s="30"/>
      <c r="D59" s="30"/>
      <c r="E59" s="30"/>
      <c r="F59" s="30"/>
      <c r="G59" s="30"/>
      <c r="H59" s="8" t="str">
        <f t="shared" si="0"/>
        <v/>
      </c>
    </row>
    <row r="60" spans="1:8">
      <c r="A60" s="1"/>
      <c r="B60" s="1"/>
      <c r="H60" s="8" t="str">
        <f t="shared" ref="H60:H62" si="4">IF(C60="","",SUM(C60:G60))</f>
        <v/>
      </c>
    </row>
    <row r="61" spans="1:8">
      <c r="A61" s="1"/>
      <c r="B61" s="1"/>
      <c r="H61" s="8" t="str">
        <f t="shared" si="4"/>
        <v/>
      </c>
    </row>
    <row r="62" spans="1:8">
      <c r="A62" s="1"/>
      <c r="B62" s="1"/>
      <c r="H62" s="8" t="str">
        <f t="shared" si="4"/>
        <v/>
      </c>
    </row>
    <row r="63" spans="1:8">
      <c r="A63" s="1"/>
      <c r="B63" s="1"/>
      <c r="H63" s="8"/>
    </row>
    <row r="64" spans="1:8">
      <c r="A64" s="1"/>
      <c r="B64" s="1"/>
      <c r="H64" s="8"/>
    </row>
    <row r="65" spans="1:8">
      <c r="A65" s="1"/>
      <c r="B65" s="1"/>
      <c r="H65" s="8"/>
    </row>
    <row r="66" spans="1:8">
      <c r="A66" s="1"/>
      <c r="B66" s="1"/>
      <c r="H66" s="8"/>
    </row>
    <row r="67" spans="1:8">
      <c r="A67" s="1"/>
      <c r="B67" s="1"/>
      <c r="H67" s="8"/>
    </row>
    <row r="68" spans="1:8">
      <c r="A68" s="1"/>
      <c r="B68" s="1"/>
      <c r="H68" s="8"/>
    </row>
    <row r="69" spans="1:8">
      <c r="A69" s="1"/>
      <c r="B69" s="1"/>
      <c r="H69" s="8"/>
    </row>
    <row r="70" spans="1:8">
      <c r="A70" s="1"/>
      <c r="B70" s="1"/>
      <c r="H70" s="8"/>
    </row>
    <row r="71" spans="1:8">
      <c r="A71" s="1"/>
      <c r="B71" s="1"/>
      <c r="H71" s="8"/>
    </row>
    <row r="72" spans="1:8">
      <c r="A72" s="1"/>
      <c r="B72" s="1"/>
      <c r="H72" s="8"/>
    </row>
    <row r="73" spans="1:8">
      <c r="A73" s="1"/>
      <c r="B73" s="1"/>
      <c r="H73" s="8"/>
    </row>
    <row r="74" spans="1:8">
      <c r="A74" s="1"/>
      <c r="B74" s="1"/>
      <c r="H74" s="8"/>
    </row>
    <row r="75" spans="1:8">
      <c r="A75" s="1"/>
      <c r="B75" s="1"/>
      <c r="H75" s="8"/>
    </row>
    <row r="76" spans="1:8">
      <c r="A76" s="1"/>
      <c r="B76" s="1"/>
      <c r="H76" s="8"/>
    </row>
    <row r="77" spans="1:8">
      <c r="A77" s="1"/>
      <c r="B77" s="1"/>
      <c r="H77" s="8"/>
    </row>
    <row r="78" spans="1:8">
      <c r="A78" s="1"/>
      <c r="B78" s="1"/>
      <c r="H78" s="8"/>
    </row>
    <row r="79" spans="1:8">
      <c r="A79" s="1"/>
      <c r="B79" s="1"/>
      <c r="H79" s="8"/>
    </row>
    <row r="80" spans="1:8">
      <c r="A80" s="1"/>
      <c r="B80" s="1"/>
      <c r="H80" s="8"/>
    </row>
    <row r="81" spans="1:8">
      <c r="A81" s="1"/>
      <c r="B81" s="1"/>
      <c r="H81" s="8"/>
    </row>
    <row r="82" spans="1:8">
      <c r="A82" s="1"/>
      <c r="B82" s="1"/>
      <c r="H82" s="8"/>
    </row>
    <row r="83" spans="1:8">
      <c r="A83" s="1"/>
      <c r="B83" s="1"/>
      <c r="H83" s="8"/>
    </row>
    <row r="84" spans="1:8">
      <c r="A84" s="1"/>
      <c r="B84" s="1"/>
      <c r="H84" s="8"/>
    </row>
    <row r="85" spans="1:8">
      <c r="A85" s="1"/>
      <c r="B85" s="1"/>
      <c r="H85" s="8"/>
    </row>
    <row r="86" spans="1:8">
      <c r="A86" s="1"/>
      <c r="B86" s="1"/>
      <c r="H86" s="8"/>
    </row>
  </sheetData>
  <mergeCells count="2">
    <mergeCell ref="K2:O2"/>
    <mergeCell ref="K8:O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8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6" sqref="G26"/>
    </sheetView>
  </sheetViews>
  <sheetFormatPr defaultRowHeight="15"/>
  <cols>
    <col min="1" max="1" width="15.85546875" bestFit="1" customWidth="1"/>
    <col min="2" max="2" width="27.28515625" bestFit="1" customWidth="1"/>
    <col min="3" max="3" width="9.140625" style="4"/>
    <col min="4" max="4" width="13.28515625" style="4" customWidth="1"/>
    <col min="5" max="5" width="10.7109375" style="4" customWidth="1"/>
    <col min="6" max="6" width="14.28515625" style="4" customWidth="1"/>
    <col min="7" max="7" width="11.42578125" style="4" customWidth="1"/>
    <col min="8" max="9" width="8.85546875" style="4"/>
    <col min="10" max="10" width="10.7109375" style="4" customWidth="1"/>
    <col min="11" max="11" width="14.28515625" style="4" customWidth="1"/>
    <col min="12" max="12" width="8.85546875" style="4"/>
  </cols>
  <sheetData>
    <row r="1" spans="1:27">
      <c r="C1" s="33" t="s">
        <v>164</v>
      </c>
      <c r="D1" s="33"/>
      <c r="E1" s="33"/>
      <c r="F1" s="33"/>
      <c r="G1" s="34"/>
      <c r="H1" s="35" t="s">
        <v>5</v>
      </c>
      <c r="I1" s="35"/>
      <c r="J1" s="35"/>
      <c r="K1" s="35"/>
    </row>
    <row r="2" spans="1:27">
      <c r="C2" s="20">
        <v>30</v>
      </c>
      <c r="D2" s="20">
        <v>20</v>
      </c>
      <c r="E2" s="20">
        <v>30</v>
      </c>
      <c r="F2" s="20">
        <v>10</v>
      </c>
      <c r="G2" s="21">
        <v>10</v>
      </c>
      <c r="H2" s="4">
        <v>20</v>
      </c>
      <c r="I2" s="4">
        <v>20</v>
      </c>
      <c r="J2" s="4">
        <v>10</v>
      </c>
      <c r="K2" s="4">
        <v>10</v>
      </c>
      <c r="L2" s="8">
        <f>SUM(C2:K2)</f>
        <v>160</v>
      </c>
      <c r="O2" s="32" t="s">
        <v>57</v>
      </c>
      <c r="P2" s="32"/>
      <c r="Q2" s="32"/>
      <c r="R2" s="32"/>
      <c r="S2" s="32"/>
    </row>
    <row r="3" spans="1:27">
      <c r="A3" s="6" t="s">
        <v>27</v>
      </c>
      <c r="B3" s="6" t="s">
        <v>58</v>
      </c>
      <c r="C3" s="22" t="s">
        <v>159</v>
      </c>
      <c r="D3" s="22" t="s">
        <v>160</v>
      </c>
      <c r="E3" s="22" t="s">
        <v>161</v>
      </c>
      <c r="F3" s="22" t="s">
        <v>162</v>
      </c>
      <c r="G3" s="23" t="s">
        <v>163</v>
      </c>
      <c r="H3" s="17" t="s">
        <v>165</v>
      </c>
      <c r="I3" s="17" t="s">
        <v>166</v>
      </c>
      <c r="J3" s="17" t="s">
        <v>167</v>
      </c>
      <c r="K3" s="17" t="s">
        <v>168</v>
      </c>
      <c r="L3" s="18" t="s">
        <v>56</v>
      </c>
      <c r="O3" s="9"/>
      <c r="P3" s="9"/>
      <c r="Q3" s="9"/>
      <c r="R3" s="9"/>
      <c r="S3" s="10" t="s">
        <v>56</v>
      </c>
    </row>
    <row r="4" spans="1:27">
      <c r="A4" s="2" t="s">
        <v>71</v>
      </c>
      <c r="B4" s="2" t="s">
        <v>72</v>
      </c>
      <c r="C4" s="28">
        <v>28</v>
      </c>
      <c r="D4" s="28">
        <v>12</v>
      </c>
      <c r="E4" s="28">
        <v>25</v>
      </c>
      <c r="F4" s="28">
        <v>4</v>
      </c>
      <c r="G4" s="29">
        <v>10</v>
      </c>
      <c r="H4" s="30">
        <v>20</v>
      </c>
      <c r="I4" s="30">
        <v>15</v>
      </c>
      <c r="J4" s="30">
        <v>0</v>
      </c>
      <c r="K4" s="30"/>
      <c r="L4" s="8">
        <f t="shared" ref="L4:L35" si="0">IF(C4="","",SUM(C4:K4))</f>
        <v>114</v>
      </c>
      <c r="O4" s="3"/>
      <c r="P4" s="3"/>
      <c r="Q4" s="3"/>
      <c r="R4" s="3"/>
      <c r="S4" s="3">
        <f>AVERAGE(L4:L86)</f>
        <v>115</v>
      </c>
    </row>
    <row r="5" spans="1:27">
      <c r="A5" s="2" t="s">
        <v>42</v>
      </c>
      <c r="B5" s="2" t="s">
        <v>43</v>
      </c>
      <c r="C5" s="28"/>
      <c r="D5" s="28"/>
      <c r="E5" s="28"/>
      <c r="F5" s="28"/>
      <c r="G5" s="29"/>
      <c r="H5" s="30"/>
      <c r="I5" s="30"/>
      <c r="J5" s="30"/>
      <c r="K5" s="30"/>
      <c r="L5" s="8" t="str">
        <f t="shared" si="0"/>
        <v/>
      </c>
    </row>
    <row r="6" spans="1:27">
      <c r="A6" s="2" t="s">
        <v>73</v>
      </c>
      <c r="B6" s="2" t="s">
        <v>74</v>
      </c>
      <c r="C6" s="28"/>
      <c r="D6" s="28"/>
      <c r="E6" s="28"/>
      <c r="F6" s="28"/>
      <c r="G6" s="29"/>
      <c r="H6" s="30"/>
      <c r="I6" s="30"/>
      <c r="J6" s="30"/>
      <c r="K6" s="30"/>
      <c r="L6" s="8" t="str">
        <f t="shared" si="0"/>
        <v/>
      </c>
    </row>
    <row r="7" spans="1:27">
      <c r="A7" s="2" t="s">
        <v>32</v>
      </c>
      <c r="B7" s="2" t="s">
        <v>33</v>
      </c>
      <c r="C7" s="28"/>
      <c r="D7" s="28"/>
      <c r="E7" s="28"/>
      <c r="F7" s="28"/>
      <c r="G7" s="29"/>
      <c r="H7" s="30"/>
      <c r="I7" s="30"/>
      <c r="J7" s="30"/>
      <c r="K7" s="30"/>
      <c r="L7" s="8" t="str">
        <f t="shared" si="0"/>
        <v/>
      </c>
    </row>
    <row r="8" spans="1:27">
      <c r="A8" s="2" t="s">
        <v>75</v>
      </c>
      <c r="B8" s="2" t="s">
        <v>76</v>
      </c>
      <c r="C8" s="28"/>
      <c r="D8" s="28"/>
      <c r="E8" s="28"/>
      <c r="F8" s="28"/>
      <c r="G8" s="29"/>
      <c r="H8" s="30"/>
      <c r="I8" s="30"/>
      <c r="J8" s="30"/>
      <c r="K8" s="30"/>
      <c r="L8" s="8" t="str">
        <f t="shared" si="0"/>
        <v/>
      </c>
      <c r="O8" s="32" t="s">
        <v>59</v>
      </c>
      <c r="P8" s="32"/>
      <c r="Q8" s="32"/>
      <c r="R8" s="32"/>
      <c r="S8" s="32"/>
    </row>
    <row r="9" spans="1:27">
      <c r="A9" s="2" t="s">
        <v>34</v>
      </c>
      <c r="B9" s="2" t="s">
        <v>35</v>
      </c>
      <c r="C9" s="28"/>
      <c r="D9" s="28"/>
      <c r="E9" s="28"/>
      <c r="F9" s="28"/>
      <c r="G9" s="29"/>
      <c r="H9" s="30"/>
      <c r="I9" s="30"/>
      <c r="J9" s="30"/>
      <c r="K9" s="30"/>
      <c r="L9" s="8" t="str">
        <f t="shared" si="0"/>
        <v/>
      </c>
      <c r="V9" s="11">
        <v>0</v>
      </c>
      <c r="W9" s="11">
        <v>10</v>
      </c>
      <c r="X9" s="12" t="s">
        <v>7</v>
      </c>
      <c r="Y9" s="11">
        <f t="shared" ref="Y9:Y26" si="1">(COUNTIF(L:L,CONCATENATE("&lt;=",W9)))-Z8</f>
        <v>0</v>
      </c>
      <c r="Z9" s="11">
        <f>Y9+Z8</f>
        <v>0</v>
      </c>
      <c r="AA9" s="13">
        <f t="shared" ref="AA9:AA26" si="2">Y9/COUNTIF(L:L,"&gt;-1")</f>
        <v>0</v>
      </c>
    </row>
    <row r="10" spans="1:27">
      <c r="A10" s="2" t="s">
        <v>36</v>
      </c>
      <c r="B10" s="2" t="s">
        <v>37</v>
      </c>
      <c r="C10" s="28">
        <v>28</v>
      </c>
      <c r="D10" s="28">
        <v>15</v>
      </c>
      <c r="E10" s="28">
        <v>30</v>
      </c>
      <c r="F10" s="28">
        <v>10</v>
      </c>
      <c r="G10" s="29">
        <v>10</v>
      </c>
      <c r="H10" s="30">
        <v>20</v>
      </c>
      <c r="I10" s="30">
        <v>15</v>
      </c>
      <c r="J10" s="30">
        <v>5</v>
      </c>
      <c r="K10" s="30"/>
      <c r="L10" s="8">
        <f t="shared" si="0"/>
        <v>133</v>
      </c>
      <c r="V10" s="11">
        <v>10.5</v>
      </c>
      <c r="W10" s="11">
        <v>20</v>
      </c>
      <c r="X10" s="12" t="s">
        <v>8</v>
      </c>
      <c r="Y10" s="11">
        <f t="shared" si="1"/>
        <v>0</v>
      </c>
      <c r="Z10" s="11">
        <f t="shared" ref="Z10:Z26" si="3">Y10+Z9</f>
        <v>0</v>
      </c>
      <c r="AA10" s="13">
        <f t="shared" si="2"/>
        <v>0</v>
      </c>
    </row>
    <row r="11" spans="1:27">
      <c r="A11" s="2" t="s">
        <v>77</v>
      </c>
      <c r="B11" s="2" t="s">
        <v>78</v>
      </c>
      <c r="C11" s="28">
        <v>22</v>
      </c>
      <c r="D11" s="28">
        <v>15</v>
      </c>
      <c r="E11" s="28">
        <v>30</v>
      </c>
      <c r="F11" s="28">
        <v>10</v>
      </c>
      <c r="G11" s="29">
        <v>10</v>
      </c>
      <c r="H11" s="30">
        <v>20</v>
      </c>
      <c r="I11" s="30">
        <v>18</v>
      </c>
      <c r="J11" s="30">
        <v>2</v>
      </c>
      <c r="K11" s="30"/>
      <c r="L11" s="8">
        <f t="shared" si="0"/>
        <v>127</v>
      </c>
      <c r="V11" s="11">
        <v>20.5</v>
      </c>
      <c r="W11" s="11">
        <v>30</v>
      </c>
      <c r="X11" s="12" t="s">
        <v>9</v>
      </c>
      <c r="Y11" s="11">
        <f t="shared" si="1"/>
        <v>0</v>
      </c>
      <c r="Z11" s="11">
        <f t="shared" si="3"/>
        <v>0</v>
      </c>
      <c r="AA11" s="13">
        <f t="shared" si="2"/>
        <v>0</v>
      </c>
    </row>
    <row r="12" spans="1:27">
      <c r="A12" s="2" t="s">
        <v>38</v>
      </c>
      <c r="B12" s="2" t="s">
        <v>39</v>
      </c>
      <c r="C12" s="28">
        <v>22</v>
      </c>
      <c r="D12" s="28">
        <v>5</v>
      </c>
      <c r="E12" s="28">
        <v>25</v>
      </c>
      <c r="F12" s="28">
        <v>5</v>
      </c>
      <c r="G12" s="29" t="s">
        <v>169</v>
      </c>
      <c r="H12" s="30">
        <v>20</v>
      </c>
      <c r="I12" s="30" t="s">
        <v>169</v>
      </c>
      <c r="J12" s="30">
        <v>2</v>
      </c>
      <c r="K12" s="30"/>
      <c r="L12" s="8">
        <f t="shared" si="0"/>
        <v>79</v>
      </c>
      <c r="V12" s="11">
        <v>30.5</v>
      </c>
      <c r="W12" s="11">
        <v>40</v>
      </c>
      <c r="X12" s="12" t="s">
        <v>10</v>
      </c>
      <c r="Y12" s="11">
        <f t="shared" si="1"/>
        <v>0</v>
      </c>
      <c r="Z12" s="11">
        <f t="shared" si="3"/>
        <v>0</v>
      </c>
      <c r="AA12" s="13">
        <f t="shared" si="2"/>
        <v>0</v>
      </c>
    </row>
    <row r="13" spans="1:27">
      <c r="A13" s="2" t="s">
        <v>79</v>
      </c>
      <c r="B13" s="2" t="s">
        <v>80</v>
      </c>
      <c r="C13" s="28">
        <v>28</v>
      </c>
      <c r="D13" s="28">
        <v>15</v>
      </c>
      <c r="E13" s="28">
        <v>15</v>
      </c>
      <c r="F13" s="28">
        <v>10</v>
      </c>
      <c r="G13" s="29">
        <v>10</v>
      </c>
      <c r="H13" s="30">
        <v>20</v>
      </c>
      <c r="I13" s="30">
        <v>20</v>
      </c>
      <c r="J13" s="30">
        <v>5</v>
      </c>
      <c r="K13" s="30"/>
      <c r="L13" s="8">
        <f t="shared" si="0"/>
        <v>123</v>
      </c>
      <c r="V13" s="11">
        <v>40.5</v>
      </c>
      <c r="W13" s="11">
        <v>50</v>
      </c>
      <c r="X13" s="12" t="s">
        <v>11</v>
      </c>
      <c r="Y13" s="11">
        <f t="shared" si="1"/>
        <v>0</v>
      </c>
      <c r="Z13" s="11">
        <f t="shared" si="3"/>
        <v>0</v>
      </c>
      <c r="AA13" s="13">
        <f t="shared" si="2"/>
        <v>0</v>
      </c>
    </row>
    <row r="14" spans="1:27">
      <c r="A14" s="2" t="s">
        <v>81</v>
      </c>
      <c r="B14" s="2" t="s">
        <v>82</v>
      </c>
      <c r="C14" s="28"/>
      <c r="D14" s="28"/>
      <c r="E14" s="28"/>
      <c r="F14" s="28"/>
      <c r="G14" s="29"/>
      <c r="H14" s="30"/>
      <c r="I14" s="30"/>
      <c r="J14" s="30"/>
      <c r="K14" s="30"/>
      <c r="L14" s="8" t="str">
        <f t="shared" si="0"/>
        <v/>
      </c>
      <c r="V14" s="11">
        <v>50.5</v>
      </c>
      <c r="W14" s="11">
        <v>60</v>
      </c>
      <c r="X14" s="12" t="s">
        <v>12</v>
      </c>
      <c r="Y14" s="11">
        <f t="shared" si="1"/>
        <v>0</v>
      </c>
      <c r="Z14" s="11">
        <f t="shared" si="3"/>
        <v>0</v>
      </c>
      <c r="AA14" s="13">
        <f t="shared" si="2"/>
        <v>0</v>
      </c>
    </row>
    <row r="15" spans="1:27">
      <c r="A15" s="2" t="s">
        <v>83</v>
      </c>
      <c r="B15" s="2" t="s">
        <v>84</v>
      </c>
      <c r="C15" s="28">
        <v>30</v>
      </c>
      <c r="D15" s="28">
        <v>18</v>
      </c>
      <c r="E15" s="28">
        <v>20</v>
      </c>
      <c r="F15" s="28">
        <v>5</v>
      </c>
      <c r="G15" s="29">
        <v>10</v>
      </c>
      <c r="H15" s="30">
        <v>20</v>
      </c>
      <c r="I15" s="30">
        <v>15</v>
      </c>
      <c r="J15" s="30">
        <v>4</v>
      </c>
      <c r="K15" s="30"/>
      <c r="L15" s="8">
        <f t="shared" si="0"/>
        <v>122</v>
      </c>
      <c r="V15" s="11">
        <v>60.5</v>
      </c>
      <c r="W15" s="11">
        <v>70</v>
      </c>
      <c r="X15" s="12" t="s">
        <v>13</v>
      </c>
      <c r="Y15" s="11">
        <f t="shared" si="1"/>
        <v>0</v>
      </c>
      <c r="Z15" s="11">
        <f t="shared" si="3"/>
        <v>0</v>
      </c>
      <c r="AA15" s="13">
        <f t="shared" si="2"/>
        <v>0</v>
      </c>
    </row>
    <row r="16" spans="1:27">
      <c r="A16" s="2" t="s">
        <v>85</v>
      </c>
      <c r="B16" s="2" t="s">
        <v>86</v>
      </c>
      <c r="C16" s="28"/>
      <c r="D16" s="28"/>
      <c r="E16" s="28"/>
      <c r="F16" s="28"/>
      <c r="G16" s="29"/>
      <c r="H16" s="30"/>
      <c r="I16" s="30"/>
      <c r="J16" s="30"/>
      <c r="K16" s="30"/>
      <c r="L16" s="8" t="str">
        <f t="shared" si="0"/>
        <v/>
      </c>
      <c r="V16" s="11">
        <v>70.5</v>
      </c>
      <c r="W16" s="11">
        <v>80</v>
      </c>
      <c r="X16" s="12" t="s">
        <v>14</v>
      </c>
      <c r="Y16" s="11">
        <f t="shared" si="1"/>
        <v>2</v>
      </c>
      <c r="Z16" s="11">
        <f t="shared" si="3"/>
        <v>2</v>
      </c>
      <c r="AA16" s="13">
        <f t="shared" si="2"/>
        <v>6.25E-2</v>
      </c>
    </row>
    <row r="17" spans="1:27">
      <c r="A17" s="2" t="s">
        <v>87</v>
      </c>
      <c r="B17" s="2" t="s">
        <v>88</v>
      </c>
      <c r="C17" s="28">
        <v>30</v>
      </c>
      <c r="D17" s="28">
        <v>18</v>
      </c>
      <c r="E17" s="28">
        <v>20</v>
      </c>
      <c r="F17" s="28">
        <v>0</v>
      </c>
      <c r="G17" s="29">
        <v>3</v>
      </c>
      <c r="H17" s="30">
        <v>20</v>
      </c>
      <c r="I17" s="30">
        <v>0</v>
      </c>
      <c r="J17" s="30">
        <v>8</v>
      </c>
      <c r="K17" s="30"/>
      <c r="L17" s="8">
        <f t="shared" si="0"/>
        <v>99</v>
      </c>
      <c r="V17" s="11">
        <v>80.5</v>
      </c>
      <c r="W17" s="11">
        <v>90</v>
      </c>
      <c r="X17" s="12" t="s">
        <v>15</v>
      </c>
      <c r="Y17" s="11">
        <f t="shared" si="1"/>
        <v>2</v>
      </c>
      <c r="Z17" s="11">
        <f t="shared" si="3"/>
        <v>4</v>
      </c>
      <c r="AA17" s="13">
        <f t="shared" si="2"/>
        <v>6.25E-2</v>
      </c>
    </row>
    <row r="18" spans="1:27">
      <c r="A18" s="2" t="s">
        <v>89</v>
      </c>
      <c r="B18" s="2" t="s">
        <v>90</v>
      </c>
      <c r="C18" s="28">
        <v>30</v>
      </c>
      <c r="D18" s="28">
        <v>18</v>
      </c>
      <c r="E18" s="28">
        <v>10</v>
      </c>
      <c r="F18" s="28">
        <v>2</v>
      </c>
      <c r="G18" s="29" t="s">
        <v>169</v>
      </c>
      <c r="H18" s="30">
        <v>20</v>
      </c>
      <c r="I18" s="30">
        <v>15</v>
      </c>
      <c r="J18" s="30">
        <v>4</v>
      </c>
      <c r="K18" s="30"/>
      <c r="L18" s="8">
        <f t="shared" si="0"/>
        <v>99</v>
      </c>
      <c r="V18" s="11">
        <v>90.5</v>
      </c>
      <c r="W18" s="11">
        <v>100</v>
      </c>
      <c r="X18" s="12" t="s">
        <v>16</v>
      </c>
      <c r="Y18" s="11">
        <f t="shared" si="1"/>
        <v>5</v>
      </c>
      <c r="Z18" s="11">
        <f t="shared" si="3"/>
        <v>9</v>
      </c>
      <c r="AA18" s="13">
        <f t="shared" si="2"/>
        <v>0.15625</v>
      </c>
    </row>
    <row r="19" spans="1:27">
      <c r="A19" s="2" t="s">
        <v>91</v>
      </c>
      <c r="B19" s="2" t="s">
        <v>92</v>
      </c>
      <c r="C19" s="28"/>
      <c r="D19" s="28"/>
      <c r="E19" s="28"/>
      <c r="F19" s="28"/>
      <c r="G19" s="29"/>
      <c r="H19" s="30"/>
      <c r="I19" s="30"/>
      <c r="J19" s="30"/>
      <c r="K19" s="30"/>
      <c r="L19" s="8" t="str">
        <f t="shared" si="0"/>
        <v/>
      </c>
      <c r="V19" s="11">
        <v>100.5</v>
      </c>
      <c r="W19" s="11">
        <v>110</v>
      </c>
      <c r="X19" s="12" t="s">
        <v>17</v>
      </c>
      <c r="Y19" s="11">
        <f t="shared" si="1"/>
        <v>3</v>
      </c>
      <c r="Z19" s="11">
        <f t="shared" si="3"/>
        <v>12</v>
      </c>
      <c r="AA19" s="13">
        <f t="shared" si="2"/>
        <v>9.375E-2</v>
      </c>
    </row>
    <row r="20" spans="1:27">
      <c r="A20" s="2" t="s">
        <v>93</v>
      </c>
      <c r="B20" s="2" t="s">
        <v>94</v>
      </c>
      <c r="C20" s="28">
        <v>30</v>
      </c>
      <c r="D20" s="28">
        <v>12</v>
      </c>
      <c r="E20" s="28">
        <v>5</v>
      </c>
      <c r="F20" s="28">
        <v>5</v>
      </c>
      <c r="G20" s="29">
        <v>10</v>
      </c>
      <c r="H20" s="30">
        <v>20</v>
      </c>
      <c r="I20" s="30">
        <v>12</v>
      </c>
      <c r="J20" s="30">
        <v>4</v>
      </c>
      <c r="K20" s="30"/>
      <c r="L20" s="8">
        <f t="shared" si="0"/>
        <v>98</v>
      </c>
      <c r="V20" s="11">
        <v>110.5</v>
      </c>
      <c r="W20" s="11">
        <v>120</v>
      </c>
      <c r="X20" s="12" t="s">
        <v>18</v>
      </c>
      <c r="Y20" s="11">
        <f t="shared" si="1"/>
        <v>5</v>
      </c>
      <c r="Z20" s="11">
        <f t="shared" si="3"/>
        <v>17</v>
      </c>
      <c r="AA20" s="13">
        <f t="shared" si="2"/>
        <v>0.15625</v>
      </c>
    </row>
    <row r="21" spans="1:27">
      <c r="A21" s="2" t="s">
        <v>95</v>
      </c>
      <c r="B21" s="2" t="s">
        <v>96</v>
      </c>
      <c r="C21" s="28">
        <v>30</v>
      </c>
      <c r="D21" s="28">
        <v>13</v>
      </c>
      <c r="E21" s="28">
        <v>5</v>
      </c>
      <c r="F21" s="28">
        <v>2</v>
      </c>
      <c r="G21" s="29">
        <v>10</v>
      </c>
      <c r="H21" s="30">
        <v>20</v>
      </c>
      <c r="I21" s="30"/>
      <c r="J21" s="30">
        <v>4</v>
      </c>
      <c r="K21" s="30"/>
      <c r="L21" s="8">
        <f t="shared" si="0"/>
        <v>84</v>
      </c>
      <c r="V21" s="11">
        <v>120.5</v>
      </c>
      <c r="W21" s="11">
        <v>130</v>
      </c>
      <c r="X21" s="12" t="s">
        <v>19</v>
      </c>
      <c r="Y21" s="11">
        <f t="shared" si="1"/>
        <v>6</v>
      </c>
      <c r="Z21" s="11">
        <f t="shared" si="3"/>
        <v>23</v>
      </c>
      <c r="AA21" s="13">
        <f t="shared" si="2"/>
        <v>0.1875</v>
      </c>
    </row>
    <row r="22" spans="1:27">
      <c r="A22" s="2" t="s">
        <v>97</v>
      </c>
      <c r="B22" s="2" t="s">
        <v>98</v>
      </c>
      <c r="C22" s="28"/>
      <c r="D22" s="28"/>
      <c r="E22" s="28"/>
      <c r="F22" s="28"/>
      <c r="G22" s="29"/>
      <c r="H22" s="30"/>
      <c r="I22" s="30"/>
      <c r="J22" s="30"/>
      <c r="K22" s="30"/>
      <c r="L22" s="8" t="str">
        <f t="shared" si="0"/>
        <v/>
      </c>
      <c r="V22" s="11">
        <v>130.5</v>
      </c>
      <c r="W22" s="11">
        <v>140</v>
      </c>
      <c r="X22" s="12" t="s">
        <v>20</v>
      </c>
      <c r="Y22" s="11">
        <f t="shared" si="1"/>
        <v>5</v>
      </c>
      <c r="Z22" s="11">
        <f t="shared" si="3"/>
        <v>28</v>
      </c>
      <c r="AA22" s="13">
        <f t="shared" si="2"/>
        <v>0.15625</v>
      </c>
    </row>
    <row r="23" spans="1:27">
      <c r="A23" s="2" t="s">
        <v>99</v>
      </c>
      <c r="B23" s="2" t="s">
        <v>100</v>
      </c>
      <c r="C23" s="28">
        <v>20</v>
      </c>
      <c r="D23" s="28">
        <v>15</v>
      </c>
      <c r="E23" s="28">
        <v>15</v>
      </c>
      <c r="F23" s="28">
        <v>10</v>
      </c>
      <c r="G23" s="29">
        <v>10</v>
      </c>
      <c r="H23" s="30">
        <v>20</v>
      </c>
      <c r="I23" s="30">
        <v>0</v>
      </c>
      <c r="J23" s="30">
        <v>2</v>
      </c>
      <c r="K23" s="30"/>
      <c r="L23" s="8">
        <f t="shared" si="0"/>
        <v>92</v>
      </c>
      <c r="V23" s="11">
        <v>140.5</v>
      </c>
      <c r="W23" s="11">
        <v>150</v>
      </c>
      <c r="X23" s="12" t="s">
        <v>21</v>
      </c>
      <c r="Y23" s="11">
        <f t="shared" si="1"/>
        <v>1</v>
      </c>
      <c r="Z23" s="11">
        <f t="shared" si="3"/>
        <v>29</v>
      </c>
      <c r="AA23" s="13">
        <f t="shared" si="2"/>
        <v>3.125E-2</v>
      </c>
    </row>
    <row r="24" spans="1:27">
      <c r="A24" s="2" t="s">
        <v>101</v>
      </c>
      <c r="B24" s="2" t="s">
        <v>102</v>
      </c>
      <c r="C24" s="28">
        <v>5</v>
      </c>
      <c r="D24" s="28">
        <v>15</v>
      </c>
      <c r="E24" s="28">
        <v>5</v>
      </c>
      <c r="F24" s="28">
        <v>0</v>
      </c>
      <c r="G24" s="29">
        <v>10</v>
      </c>
      <c r="H24" s="30">
        <v>20</v>
      </c>
      <c r="I24" s="30">
        <v>20</v>
      </c>
      <c r="J24" s="30">
        <v>0</v>
      </c>
      <c r="K24" s="30"/>
      <c r="L24" s="8">
        <f t="shared" si="0"/>
        <v>75</v>
      </c>
      <c r="V24" s="11">
        <v>150.5</v>
      </c>
      <c r="W24" s="11">
        <v>160</v>
      </c>
      <c r="X24" s="12" t="s">
        <v>22</v>
      </c>
      <c r="Y24" s="11">
        <f t="shared" si="1"/>
        <v>3</v>
      </c>
      <c r="Z24" s="11">
        <f t="shared" si="3"/>
        <v>32</v>
      </c>
      <c r="AA24" s="13">
        <f t="shared" si="2"/>
        <v>9.375E-2</v>
      </c>
    </row>
    <row r="25" spans="1:27">
      <c r="A25" s="2" t="s">
        <v>103</v>
      </c>
      <c r="B25" s="2" t="s">
        <v>104</v>
      </c>
      <c r="C25" s="28">
        <v>20</v>
      </c>
      <c r="D25" s="28">
        <v>18</v>
      </c>
      <c r="E25" s="28">
        <v>20</v>
      </c>
      <c r="F25" s="28">
        <v>10</v>
      </c>
      <c r="G25" s="29">
        <v>10</v>
      </c>
      <c r="H25" s="30">
        <v>20</v>
      </c>
      <c r="I25" s="30">
        <v>20</v>
      </c>
      <c r="J25" s="30">
        <v>2</v>
      </c>
      <c r="K25" s="30"/>
      <c r="L25" s="8">
        <f t="shared" si="0"/>
        <v>120</v>
      </c>
      <c r="V25" s="11">
        <v>160.5</v>
      </c>
      <c r="W25" s="11">
        <v>170</v>
      </c>
      <c r="X25" s="12" t="s">
        <v>23</v>
      </c>
      <c r="Y25" s="11">
        <f t="shared" si="1"/>
        <v>0</v>
      </c>
      <c r="Z25" s="11">
        <f t="shared" si="3"/>
        <v>32</v>
      </c>
      <c r="AA25" s="13">
        <f t="shared" si="2"/>
        <v>0</v>
      </c>
    </row>
    <row r="26" spans="1:27">
      <c r="A26" s="2" t="s">
        <v>105</v>
      </c>
      <c r="B26" s="2" t="s">
        <v>106</v>
      </c>
      <c r="C26" s="28"/>
      <c r="D26" s="28"/>
      <c r="E26" s="28"/>
      <c r="F26" s="28"/>
      <c r="G26" s="29"/>
      <c r="H26" s="30"/>
      <c r="I26" s="30"/>
      <c r="J26" s="30"/>
      <c r="K26" s="30"/>
      <c r="L26" s="8" t="str">
        <f t="shared" si="0"/>
        <v/>
      </c>
      <c r="V26" s="11">
        <v>170.5</v>
      </c>
      <c r="W26" s="11">
        <v>180</v>
      </c>
      <c r="X26" s="12" t="s">
        <v>24</v>
      </c>
      <c r="Y26" s="11">
        <f t="shared" si="1"/>
        <v>0</v>
      </c>
      <c r="Z26" s="11">
        <f t="shared" si="3"/>
        <v>32</v>
      </c>
      <c r="AA26" s="13">
        <f t="shared" si="2"/>
        <v>0</v>
      </c>
    </row>
    <row r="27" spans="1:27">
      <c r="A27" s="2" t="s">
        <v>107</v>
      </c>
      <c r="B27" s="2" t="s">
        <v>108</v>
      </c>
      <c r="C27" s="28">
        <v>30</v>
      </c>
      <c r="D27" s="28">
        <v>15</v>
      </c>
      <c r="E27" s="28">
        <v>15</v>
      </c>
      <c r="F27" s="28">
        <v>10</v>
      </c>
      <c r="G27" s="29">
        <v>3</v>
      </c>
      <c r="H27" s="30">
        <v>20</v>
      </c>
      <c r="I27" s="30">
        <v>15</v>
      </c>
      <c r="J27" s="30">
        <v>8</v>
      </c>
      <c r="K27" s="30"/>
      <c r="L27" s="8">
        <f t="shared" si="0"/>
        <v>116</v>
      </c>
    </row>
    <row r="28" spans="1:27">
      <c r="A28" s="2" t="s">
        <v>109</v>
      </c>
      <c r="B28" s="2" t="s">
        <v>110</v>
      </c>
      <c r="C28" s="28">
        <v>28</v>
      </c>
      <c r="D28" s="28">
        <v>15</v>
      </c>
      <c r="E28" s="28">
        <v>15</v>
      </c>
      <c r="F28" s="28">
        <v>5</v>
      </c>
      <c r="G28" s="29">
        <v>9</v>
      </c>
      <c r="H28" s="30">
        <v>20</v>
      </c>
      <c r="I28" s="30">
        <v>0</v>
      </c>
      <c r="J28" s="30">
        <v>5</v>
      </c>
      <c r="K28" s="30"/>
      <c r="L28" s="8">
        <f t="shared" si="0"/>
        <v>97</v>
      </c>
    </row>
    <row r="29" spans="1:27">
      <c r="A29" s="2" t="s">
        <v>111</v>
      </c>
      <c r="B29" s="2" t="s">
        <v>112</v>
      </c>
      <c r="C29" s="28">
        <v>28</v>
      </c>
      <c r="D29" s="28">
        <v>12</v>
      </c>
      <c r="E29" s="28">
        <v>5</v>
      </c>
      <c r="F29" s="28">
        <v>8</v>
      </c>
      <c r="G29" s="29" t="s">
        <v>169</v>
      </c>
      <c r="H29" s="30">
        <v>20</v>
      </c>
      <c r="I29" s="30">
        <v>5</v>
      </c>
      <c r="J29" s="30">
        <v>5</v>
      </c>
      <c r="K29" s="30"/>
      <c r="L29" s="8">
        <f t="shared" si="0"/>
        <v>83</v>
      </c>
    </row>
    <row r="30" spans="1:27">
      <c r="A30" s="2" t="s">
        <v>113</v>
      </c>
      <c r="B30" s="2" t="s">
        <v>114</v>
      </c>
      <c r="C30" s="28"/>
      <c r="D30" s="28"/>
      <c r="E30" s="28"/>
      <c r="F30" s="28"/>
      <c r="G30" s="29"/>
      <c r="H30" s="30"/>
      <c r="I30" s="30"/>
      <c r="J30" s="30"/>
      <c r="K30" s="30"/>
      <c r="L30" s="8" t="str">
        <f t="shared" si="0"/>
        <v/>
      </c>
    </row>
    <row r="31" spans="1:27">
      <c r="A31" s="2" t="s">
        <v>115</v>
      </c>
      <c r="B31" s="2" t="s">
        <v>116</v>
      </c>
      <c r="C31" s="28">
        <v>35</v>
      </c>
      <c r="D31" s="28">
        <v>18</v>
      </c>
      <c r="E31" s="28">
        <v>30</v>
      </c>
      <c r="F31" s="28">
        <v>10</v>
      </c>
      <c r="G31" s="29">
        <v>10</v>
      </c>
      <c r="H31" s="30">
        <v>20</v>
      </c>
      <c r="I31" s="30">
        <v>20</v>
      </c>
      <c r="J31" s="30">
        <v>8</v>
      </c>
      <c r="K31" s="30"/>
      <c r="L31" s="8">
        <f t="shared" si="0"/>
        <v>151</v>
      </c>
    </row>
    <row r="32" spans="1:27">
      <c r="A32" s="2" t="s">
        <v>117</v>
      </c>
      <c r="B32" s="2" t="s">
        <v>118</v>
      </c>
      <c r="C32" s="28">
        <v>28</v>
      </c>
      <c r="D32" s="28">
        <v>18</v>
      </c>
      <c r="E32" s="28">
        <v>28</v>
      </c>
      <c r="F32" s="28">
        <v>6</v>
      </c>
      <c r="G32" s="29">
        <v>10</v>
      </c>
      <c r="H32" s="30">
        <v>20</v>
      </c>
      <c r="I32" s="30">
        <v>20</v>
      </c>
      <c r="J32" s="30">
        <v>5</v>
      </c>
      <c r="K32" s="30"/>
      <c r="L32" s="8">
        <f t="shared" si="0"/>
        <v>135</v>
      </c>
    </row>
    <row r="33" spans="1:12">
      <c r="A33" s="2" t="s">
        <v>119</v>
      </c>
      <c r="B33" s="2" t="s">
        <v>120</v>
      </c>
      <c r="C33" s="28">
        <v>35</v>
      </c>
      <c r="D33" s="28">
        <v>12</v>
      </c>
      <c r="E33" s="28">
        <v>30</v>
      </c>
      <c r="F33" s="28">
        <v>10</v>
      </c>
      <c r="G33" s="29">
        <v>10</v>
      </c>
      <c r="H33" s="30">
        <v>20</v>
      </c>
      <c r="I33" s="30">
        <v>20</v>
      </c>
      <c r="J33" s="30">
        <v>8</v>
      </c>
      <c r="K33" s="30"/>
      <c r="L33" s="8">
        <f t="shared" si="0"/>
        <v>145</v>
      </c>
    </row>
    <row r="34" spans="1:12">
      <c r="A34" s="2" t="s">
        <v>121</v>
      </c>
      <c r="B34" s="2" t="s">
        <v>122</v>
      </c>
      <c r="C34" s="28">
        <v>35</v>
      </c>
      <c r="D34" s="28">
        <v>18</v>
      </c>
      <c r="E34" s="28">
        <v>30</v>
      </c>
      <c r="F34" s="28">
        <v>10</v>
      </c>
      <c r="G34" s="29">
        <v>10</v>
      </c>
      <c r="H34" s="30">
        <v>20</v>
      </c>
      <c r="I34" s="30">
        <v>20</v>
      </c>
      <c r="J34" s="30">
        <v>8</v>
      </c>
      <c r="K34" s="30"/>
      <c r="L34" s="8">
        <f t="shared" si="0"/>
        <v>151</v>
      </c>
    </row>
    <row r="35" spans="1:12">
      <c r="A35" s="2" t="s">
        <v>123</v>
      </c>
      <c r="B35" s="2" t="s">
        <v>124</v>
      </c>
      <c r="C35" s="28"/>
      <c r="D35" s="28"/>
      <c r="E35" s="28"/>
      <c r="F35" s="28"/>
      <c r="G35" s="29"/>
      <c r="H35" s="30"/>
      <c r="I35" s="30"/>
      <c r="J35" s="30"/>
      <c r="K35" s="30"/>
      <c r="L35" s="8" t="str">
        <f t="shared" si="0"/>
        <v/>
      </c>
    </row>
    <row r="36" spans="1:12">
      <c r="A36" s="2" t="s">
        <v>125</v>
      </c>
      <c r="B36" s="2" t="s">
        <v>126</v>
      </c>
      <c r="C36" s="28">
        <v>30</v>
      </c>
      <c r="D36" s="28">
        <v>18</v>
      </c>
      <c r="E36" s="28">
        <v>30</v>
      </c>
      <c r="F36" s="28">
        <v>0</v>
      </c>
      <c r="G36" s="29">
        <v>10</v>
      </c>
      <c r="H36" s="30">
        <v>20</v>
      </c>
      <c r="I36" s="30">
        <v>18</v>
      </c>
      <c r="J36" s="30">
        <v>8</v>
      </c>
      <c r="K36" s="30"/>
      <c r="L36" s="8">
        <f t="shared" ref="L36:L67" si="4">IF(C36="","",SUM(C36:K36))</f>
        <v>134</v>
      </c>
    </row>
    <row r="37" spans="1:12">
      <c r="A37" s="2" t="s">
        <v>127</v>
      </c>
      <c r="B37" s="2" t="s">
        <v>128</v>
      </c>
      <c r="C37" s="28">
        <v>28</v>
      </c>
      <c r="D37" s="28">
        <v>15</v>
      </c>
      <c r="E37" s="28">
        <v>25</v>
      </c>
      <c r="F37" s="28">
        <v>10</v>
      </c>
      <c r="G37" s="29">
        <v>10</v>
      </c>
      <c r="H37" s="30">
        <v>20</v>
      </c>
      <c r="I37" s="30">
        <v>15</v>
      </c>
      <c r="J37" s="30">
        <v>2</v>
      </c>
      <c r="K37" s="30"/>
      <c r="L37" s="8">
        <f t="shared" si="4"/>
        <v>125</v>
      </c>
    </row>
    <row r="38" spans="1:12">
      <c r="A38" s="2" t="s">
        <v>129</v>
      </c>
      <c r="B38" s="2" t="s">
        <v>130</v>
      </c>
      <c r="C38" s="28"/>
      <c r="D38" s="28"/>
      <c r="E38" s="28"/>
      <c r="F38" s="28"/>
      <c r="G38" s="29"/>
      <c r="H38" s="30"/>
      <c r="I38" s="30"/>
      <c r="J38" s="30"/>
      <c r="K38" s="30"/>
      <c r="L38" s="8" t="str">
        <f t="shared" si="4"/>
        <v/>
      </c>
    </row>
    <row r="39" spans="1:12">
      <c r="A39" s="2" t="s">
        <v>131</v>
      </c>
      <c r="B39" s="2" t="s">
        <v>132</v>
      </c>
      <c r="C39" s="28">
        <v>28</v>
      </c>
      <c r="D39" s="28">
        <v>15</v>
      </c>
      <c r="E39" s="28">
        <v>5</v>
      </c>
      <c r="F39" s="28">
        <v>5</v>
      </c>
      <c r="G39" s="29">
        <v>10</v>
      </c>
      <c r="H39" s="30">
        <v>20</v>
      </c>
      <c r="I39" s="30">
        <v>15</v>
      </c>
      <c r="J39" s="30">
        <v>5</v>
      </c>
      <c r="K39" s="30"/>
      <c r="L39" s="8">
        <f t="shared" si="4"/>
        <v>103</v>
      </c>
    </row>
    <row r="40" spans="1:12">
      <c r="A40" s="2" t="s">
        <v>133</v>
      </c>
      <c r="B40" s="2" t="s">
        <v>134</v>
      </c>
      <c r="C40" s="28">
        <v>28</v>
      </c>
      <c r="D40" s="28">
        <v>12</v>
      </c>
      <c r="E40" s="28">
        <v>25</v>
      </c>
      <c r="F40" s="28">
        <v>5</v>
      </c>
      <c r="G40" s="29">
        <v>9</v>
      </c>
      <c r="H40" s="30">
        <v>20</v>
      </c>
      <c r="I40" s="30">
        <v>12</v>
      </c>
      <c r="J40" s="30">
        <v>0</v>
      </c>
      <c r="K40" s="30"/>
      <c r="L40" s="8">
        <f t="shared" si="4"/>
        <v>111</v>
      </c>
    </row>
    <row r="41" spans="1:12">
      <c r="A41" s="2" t="s">
        <v>135</v>
      </c>
      <c r="B41" s="2" t="s">
        <v>136</v>
      </c>
      <c r="C41" s="28">
        <v>28</v>
      </c>
      <c r="D41" s="28">
        <v>15</v>
      </c>
      <c r="E41" s="28">
        <v>20</v>
      </c>
      <c r="F41" s="28">
        <v>10</v>
      </c>
      <c r="G41" s="29">
        <v>10</v>
      </c>
      <c r="H41" s="30">
        <v>20</v>
      </c>
      <c r="I41" s="30">
        <v>15</v>
      </c>
      <c r="J41" s="30">
        <v>2</v>
      </c>
      <c r="K41" s="30"/>
      <c r="L41" s="8">
        <f t="shared" si="4"/>
        <v>120</v>
      </c>
    </row>
    <row r="42" spans="1:12">
      <c r="A42" s="2" t="s">
        <v>137</v>
      </c>
      <c r="B42" s="2" t="s">
        <v>138</v>
      </c>
      <c r="C42" s="28"/>
      <c r="D42" s="28"/>
      <c r="E42" s="28"/>
      <c r="F42" s="28"/>
      <c r="G42" s="29"/>
      <c r="H42" s="30"/>
      <c r="I42" s="30"/>
      <c r="J42" s="30"/>
      <c r="K42" s="30"/>
      <c r="L42" s="8" t="str">
        <f t="shared" si="4"/>
        <v/>
      </c>
    </row>
    <row r="43" spans="1:12">
      <c r="A43" s="2" t="s">
        <v>139</v>
      </c>
      <c r="B43" s="2" t="s">
        <v>140</v>
      </c>
      <c r="C43" s="28"/>
      <c r="D43" s="28"/>
      <c r="E43" s="28"/>
      <c r="F43" s="28"/>
      <c r="G43" s="29"/>
      <c r="H43" s="30"/>
      <c r="I43" s="30"/>
      <c r="J43" s="30"/>
      <c r="K43" s="30"/>
      <c r="L43" s="8" t="str">
        <f t="shared" si="4"/>
        <v/>
      </c>
    </row>
    <row r="44" spans="1:12">
      <c r="A44" s="2" t="s">
        <v>40</v>
      </c>
      <c r="B44" s="2" t="s">
        <v>41</v>
      </c>
      <c r="C44" s="28"/>
      <c r="D44" s="28"/>
      <c r="E44" s="28"/>
      <c r="F44" s="28"/>
      <c r="G44" s="29"/>
      <c r="H44" s="30"/>
      <c r="I44" s="30"/>
      <c r="J44" s="30"/>
      <c r="K44" s="30"/>
      <c r="L44" s="8" t="str">
        <f t="shared" si="4"/>
        <v/>
      </c>
    </row>
    <row r="45" spans="1:12">
      <c r="A45" s="2" t="s">
        <v>141</v>
      </c>
      <c r="B45" s="2" t="s">
        <v>142</v>
      </c>
      <c r="C45" s="28"/>
      <c r="D45" s="28"/>
      <c r="E45" s="28"/>
      <c r="F45" s="28"/>
      <c r="G45" s="29"/>
      <c r="H45" s="30"/>
      <c r="I45" s="30"/>
      <c r="J45" s="30"/>
      <c r="K45" s="30"/>
      <c r="L45" s="8" t="str">
        <f t="shared" si="4"/>
        <v/>
      </c>
    </row>
    <row r="46" spans="1:12">
      <c r="A46" s="2" t="s">
        <v>143</v>
      </c>
      <c r="B46" s="2" t="s">
        <v>144</v>
      </c>
      <c r="C46" s="28">
        <v>28</v>
      </c>
      <c r="D46" s="28">
        <v>18</v>
      </c>
      <c r="E46" s="28">
        <v>20</v>
      </c>
      <c r="F46" s="28">
        <v>8</v>
      </c>
      <c r="G46" s="29">
        <v>10</v>
      </c>
      <c r="H46" s="30">
        <v>20</v>
      </c>
      <c r="I46" s="30">
        <v>20</v>
      </c>
      <c r="J46" s="30">
        <v>5</v>
      </c>
      <c r="K46" s="30"/>
      <c r="L46" s="8">
        <f t="shared" si="4"/>
        <v>129</v>
      </c>
    </row>
    <row r="47" spans="1:12">
      <c r="A47" s="2" t="s">
        <v>145</v>
      </c>
      <c r="B47" s="2" t="s">
        <v>146</v>
      </c>
      <c r="C47" s="28">
        <v>35</v>
      </c>
      <c r="D47" s="28">
        <v>15</v>
      </c>
      <c r="E47" s="28">
        <v>20</v>
      </c>
      <c r="F47" s="28">
        <v>10</v>
      </c>
      <c r="G47" s="29">
        <v>9</v>
      </c>
      <c r="H47" s="30">
        <v>20</v>
      </c>
      <c r="I47" s="30">
        <v>15</v>
      </c>
      <c r="J47" s="30">
        <v>8</v>
      </c>
      <c r="K47" s="30"/>
      <c r="L47" s="8">
        <f t="shared" si="4"/>
        <v>132</v>
      </c>
    </row>
    <row r="48" spans="1:12">
      <c r="A48" s="2" t="s">
        <v>147</v>
      </c>
      <c r="B48" s="2" t="s">
        <v>148</v>
      </c>
      <c r="C48" s="28"/>
      <c r="D48" s="28"/>
      <c r="E48" s="28"/>
      <c r="F48" s="28"/>
      <c r="G48" s="29"/>
      <c r="H48" s="30"/>
      <c r="I48" s="30"/>
      <c r="J48" s="30"/>
      <c r="K48" s="30"/>
      <c r="L48" s="8" t="str">
        <f t="shared" si="4"/>
        <v/>
      </c>
    </row>
    <row r="49" spans="1:12">
      <c r="A49" s="2" t="s">
        <v>44</v>
      </c>
      <c r="B49" s="2" t="s">
        <v>45</v>
      </c>
      <c r="C49" s="28"/>
      <c r="D49" s="28"/>
      <c r="E49" s="28"/>
      <c r="F49" s="28"/>
      <c r="G49" s="29"/>
      <c r="H49" s="30"/>
      <c r="I49" s="30"/>
      <c r="J49" s="30"/>
      <c r="K49" s="30"/>
      <c r="L49" s="8" t="str">
        <f t="shared" si="4"/>
        <v/>
      </c>
    </row>
    <row r="50" spans="1:12">
      <c r="A50" s="2" t="s">
        <v>46</v>
      </c>
      <c r="B50" s="2" t="s">
        <v>47</v>
      </c>
      <c r="C50" s="28"/>
      <c r="D50" s="28"/>
      <c r="E50" s="28"/>
      <c r="F50" s="28"/>
      <c r="G50" s="29"/>
      <c r="H50" s="30"/>
      <c r="I50" s="30"/>
      <c r="J50" s="30"/>
      <c r="K50" s="30"/>
      <c r="L50" s="8" t="str">
        <f t="shared" si="4"/>
        <v/>
      </c>
    </row>
    <row r="51" spans="1:12">
      <c r="A51" s="2" t="s">
        <v>48</v>
      </c>
      <c r="B51" s="2" t="s">
        <v>49</v>
      </c>
      <c r="C51" s="28"/>
      <c r="D51" s="28"/>
      <c r="E51" s="28"/>
      <c r="F51" s="28"/>
      <c r="G51" s="29"/>
      <c r="H51" s="30"/>
      <c r="I51" s="30"/>
      <c r="J51" s="30"/>
      <c r="K51" s="30"/>
      <c r="L51" s="8" t="str">
        <f t="shared" si="4"/>
        <v/>
      </c>
    </row>
    <row r="52" spans="1:12">
      <c r="A52" s="2" t="s">
        <v>50</v>
      </c>
      <c r="B52" s="2" t="s">
        <v>51</v>
      </c>
      <c r="C52" s="28">
        <v>28</v>
      </c>
      <c r="D52" s="28">
        <v>15</v>
      </c>
      <c r="E52" s="28">
        <v>28</v>
      </c>
      <c r="F52" s="28">
        <v>10</v>
      </c>
      <c r="G52" s="29">
        <v>10</v>
      </c>
      <c r="H52" s="30">
        <v>20</v>
      </c>
      <c r="I52" s="30">
        <v>18</v>
      </c>
      <c r="J52" s="30">
        <v>0</v>
      </c>
      <c r="K52" s="30"/>
      <c r="L52" s="8">
        <f t="shared" si="4"/>
        <v>129</v>
      </c>
    </row>
    <row r="53" spans="1:12">
      <c r="A53" s="2" t="s">
        <v>52</v>
      </c>
      <c r="B53" s="2" t="s">
        <v>53</v>
      </c>
      <c r="C53" s="28"/>
      <c r="D53" s="28"/>
      <c r="E53" s="28"/>
      <c r="F53" s="28"/>
      <c r="G53" s="29"/>
      <c r="H53" s="30"/>
      <c r="I53" s="30"/>
      <c r="J53" s="30"/>
      <c r="K53" s="30"/>
      <c r="L53" s="8" t="str">
        <f t="shared" si="4"/>
        <v/>
      </c>
    </row>
    <row r="54" spans="1:12">
      <c r="A54" s="2" t="s">
        <v>149</v>
      </c>
      <c r="B54" s="2" t="s">
        <v>150</v>
      </c>
      <c r="C54" s="28">
        <v>35</v>
      </c>
      <c r="D54" s="28">
        <v>15</v>
      </c>
      <c r="E54" s="28">
        <v>20</v>
      </c>
      <c r="F54" s="28">
        <v>10</v>
      </c>
      <c r="G54" s="29">
        <v>10</v>
      </c>
      <c r="H54" s="30">
        <v>20</v>
      </c>
      <c r="I54" s="30">
        <v>13</v>
      </c>
      <c r="J54" s="30">
        <v>8</v>
      </c>
      <c r="K54" s="30"/>
      <c r="L54" s="8">
        <f t="shared" si="4"/>
        <v>131</v>
      </c>
    </row>
    <row r="55" spans="1:12">
      <c r="A55" s="2" t="s">
        <v>151</v>
      </c>
      <c r="B55" s="2" t="s">
        <v>152</v>
      </c>
      <c r="C55" s="28">
        <v>35</v>
      </c>
      <c r="D55" s="28">
        <v>18</v>
      </c>
      <c r="E55" s="28">
        <v>28</v>
      </c>
      <c r="F55" s="28">
        <v>7</v>
      </c>
      <c r="G55" s="29">
        <v>10</v>
      </c>
      <c r="H55" s="30"/>
      <c r="I55" s="30"/>
      <c r="J55" s="30">
        <v>8</v>
      </c>
      <c r="K55" s="30"/>
      <c r="L55" s="8">
        <f t="shared" si="4"/>
        <v>106</v>
      </c>
    </row>
    <row r="56" spans="1:12">
      <c r="A56" s="1" t="s">
        <v>54</v>
      </c>
      <c r="B56" s="1" t="s">
        <v>55</v>
      </c>
      <c r="C56" s="28"/>
      <c r="D56" s="28"/>
      <c r="E56" s="28"/>
      <c r="F56" s="28"/>
      <c r="G56" s="29"/>
      <c r="H56" s="30"/>
      <c r="I56" s="30"/>
      <c r="J56" s="30"/>
      <c r="K56" s="30"/>
      <c r="L56" s="8" t="str">
        <f t="shared" si="4"/>
        <v/>
      </c>
    </row>
    <row r="57" spans="1:12">
      <c r="A57" s="1" t="s">
        <v>153</v>
      </c>
      <c r="B57" s="1" t="s">
        <v>154</v>
      </c>
      <c r="C57" s="28">
        <v>35</v>
      </c>
      <c r="D57" s="28">
        <v>15</v>
      </c>
      <c r="E57" s="28">
        <v>25</v>
      </c>
      <c r="F57" s="28">
        <v>10</v>
      </c>
      <c r="G57" s="29">
        <v>9</v>
      </c>
      <c r="H57" s="30">
        <v>0</v>
      </c>
      <c r="I57" s="30">
        <v>0</v>
      </c>
      <c r="J57" s="30">
        <v>8</v>
      </c>
      <c r="K57" s="30"/>
      <c r="L57" s="8">
        <f t="shared" si="4"/>
        <v>102</v>
      </c>
    </row>
    <row r="58" spans="1:12">
      <c r="A58" s="1" t="s">
        <v>155</v>
      </c>
      <c r="B58" s="1" t="s">
        <v>156</v>
      </c>
      <c r="C58" s="28"/>
      <c r="D58" s="28"/>
      <c r="E58" s="28"/>
      <c r="F58" s="28"/>
      <c r="G58" s="29"/>
      <c r="H58" s="30"/>
      <c r="I58" s="30"/>
      <c r="J58" s="30"/>
      <c r="K58" s="30"/>
      <c r="L58" s="8" t="str">
        <f t="shared" si="4"/>
        <v/>
      </c>
    </row>
    <row r="59" spans="1:12">
      <c r="A59" s="1" t="s">
        <v>157</v>
      </c>
      <c r="B59" s="1" t="s">
        <v>158</v>
      </c>
      <c r="C59" s="28"/>
      <c r="D59" s="28"/>
      <c r="E59" s="28"/>
      <c r="F59" s="28"/>
      <c r="G59" s="29"/>
      <c r="H59" s="30"/>
      <c r="I59" s="30"/>
      <c r="J59" s="30"/>
      <c r="K59" s="30"/>
      <c r="L59" s="8" t="str">
        <f t="shared" si="4"/>
        <v/>
      </c>
    </row>
    <row r="60" spans="1:12">
      <c r="A60" s="1"/>
      <c r="B60" s="1"/>
      <c r="C60" s="28"/>
      <c r="D60" s="28"/>
      <c r="E60" s="28"/>
      <c r="F60" s="28"/>
      <c r="G60" s="29"/>
      <c r="H60" s="30"/>
      <c r="I60" s="30"/>
      <c r="J60" s="30"/>
      <c r="K60" s="30"/>
      <c r="L60" s="8"/>
    </row>
    <row r="61" spans="1:12">
      <c r="A61" s="1"/>
      <c r="B61" s="1"/>
      <c r="C61" s="28"/>
      <c r="D61" s="28"/>
      <c r="E61" s="28"/>
      <c r="F61" s="28"/>
      <c r="G61" s="29"/>
      <c r="H61" s="30"/>
      <c r="I61" s="30"/>
      <c r="J61" s="30"/>
      <c r="K61" s="30"/>
      <c r="L61" s="8"/>
    </row>
    <row r="62" spans="1:12">
      <c r="A62" s="1"/>
      <c r="B62" s="1"/>
      <c r="C62" s="28"/>
      <c r="D62" s="28"/>
      <c r="E62" s="28"/>
      <c r="F62" s="28"/>
      <c r="G62" s="29"/>
      <c r="H62" s="30"/>
      <c r="I62" s="30"/>
      <c r="J62" s="30"/>
      <c r="K62" s="30"/>
      <c r="L62" s="8"/>
    </row>
    <row r="63" spans="1:12">
      <c r="A63" s="1"/>
      <c r="B63" s="1"/>
      <c r="L63" s="8"/>
    </row>
    <row r="64" spans="1:12">
      <c r="A64" s="1"/>
      <c r="B64" s="1"/>
      <c r="L64" s="8"/>
    </row>
    <row r="65" spans="1:12">
      <c r="A65" s="1"/>
      <c r="B65" s="1"/>
      <c r="L65" s="8"/>
    </row>
    <row r="66" spans="1:12">
      <c r="A66" s="1"/>
      <c r="B66" s="1"/>
      <c r="L66" s="8"/>
    </row>
    <row r="67" spans="1:12">
      <c r="A67" s="1"/>
      <c r="B67" s="1"/>
      <c r="L67" s="8"/>
    </row>
    <row r="68" spans="1:12">
      <c r="A68" s="1"/>
      <c r="B68" s="1"/>
      <c r="L68" s="8"/>
    </row>
    <row r="69" spans="1:12">
      <c r="A69" s="1"/>
      <c r="B69" s="1"/>
      <c r="L69" s="8"/>
    </row>
    <row r="70" spans="1:12">
      <c r="A70" s="1"/>
      <c r="B70" s="1"/>
      <c r="L70" s="8"/>
    </row>
    <row r="71" spans="1:12">
      <c r="A71" s="1"/>
      <c r="B71" s="1"/>
      <c r="L71" s="8"/>
    </row>
    <row r="72" spans="1:12">
      <c r="A72" s="1"/>
      <c r="B72" s="1"/>
      <c r="L72" s="8"/>
    </row>
    <row r="73" spans="1:12">
      <c r="A73" s="1"/>
      <c r="B73" s="1"/>
      <c r="L73" s="8"/>
    </row>
    <row r="74" spans="1:12">
      <c r="A74" s="1"/>
      <c r="B74" s="1"/>
      <c r="L74" s="8"/>
    </row>
    <row r="75" spans="1:12">
      <c r="A75" s="1"/>
      <c r="B75" s="1"/>
      <c r="L75" s="8"/>
    </row>
    <row r="76" spans="1:12">
      <c r="A76" s="1"/>
      <c r="B76" s="1"/>
      <c r="L76" s="8"/>
    </row>
    <row r="77" spans="1:12">
      <c r="A77" s="1"/>
      <c r="B77" s="1"/>
      <c r="L77" s="8"/>
    </row>
    <row r="78" spans="1:12">
      <c r="A78" s="1"/>
      <c r="B78" s="1"/>
      <c r="L78" s="8"/>
    </row>
    <row r="79" spans="1:12">
      <c r="A79" s="1"/>
      <c r="B79" s="1"/>
      <c r="L79" s="8"/>
    </row>
    <row r="80" spans="1:12">
      <c r="A80" s="1"/>
      <c r="B80" s="1"/>
      <c r="L80" s="8"/>
    </row>
    <row r="81" spans="1:12">
      <c r="A81" s="1"/>
      <c r="B81" s="1"/>
      <c r="L81" s="8"/>
    </row>
    <row r="82" spans="1:12">
      <c r="A82" s="1"/>
      <c r="B82" s="1"/>
      <c r="L82" s="8"/>
    </row>
    <row r="83" spans="1:12">
      <c r="A83" s="1"/>
      <c r="B83" s="1"/>
      <c r="L83" s="8"/>
    </row>
    <row r="84" spans="1:12">
      <c r="A84" s="1"/>
      <c r="B84" s="1"/>
      <c r="L84" s="8"/>
    </row>
    <row r="85" spans="1:12">
      <c r="A85" s="1"/>
      <c r="B85" s="1"/>
      <c r="L85" s="8"/>
    </row>
    <row r="86" spans="1:12">
      <c r="A86" s="1"/>
      <c r="B86" s="1"/>
      <c r="L86" s="8"/>
    </row>
  </sheetData>
  <mergeCells count="4">
    <mergeCell ref="O2:S2"/>
    <mergeCell ref="O8:S8"/>
    <mergeCell ref="C1:G1"/>
    <mergeCell ref="H1:K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S86"/>
  <sheetViews>
    <sheetView zoomScale="110" zoomScaleNormal="110" workbookViewId="0">
      <selection activeCell="E37" sqref="E37"/>
    </sheetView>
  </sheetViews>
  <sheetFormatPr defaultRowHeight="15"/>
  <cols>
    <col min="1" max="1" width="14.42578125" bestFit="1" customWidth="1"/>
    <col min="2" max="2" width="27.28515625" bestFit="1" customWidth="1"/>
    <col min="3" max="4" width="8.85546875" style="4"/>
    <col min="5" max="5" width="13.42578125" style="4" bestFit="1" customWidth="1"/>
    <col min="6" max="6" width="8.85546875" style="4"/>
    <col min="9" max="11" width="15.28515625" customWidth="1"/>
  </cols>
  <sheetData>
    <row r="2" spans="1:19">
      <c r="I2" s="32" t="s">
        <v>57</v>
      </c>
      <c r="J2" s="32"/>
      <c r="K2" s="32"/>
    </row>
    <row r="3" spans="1:19">
      <c r="A3" s="5" t="s">
        <v>27</v>
      </c>
      <c r="B3" s="5" t="s">
        <v>58</v>
      </c>
      <c r="C3" s="6" t="s">
        <v>28</v>
      </c>
      <c r="D3" s="6" t="s">
        <v>29</v>
      </c>
      <c r="E3" s="6" t="s">
        <v>171</v>
      </c>
      <c r="F3" s="7" t="s">
        <v>56</v>
      </c>
      <c r="I3" s="9" t="s">
        <v>28</v>
      </c>
      <c r="J3" s="9" t="s">
        <v>29</v>
      </c>
      <c r="K3" s="10" t="s">
        <v>56</v>
      </c>
    </row>
    <row r="4" spans="1:19">
      <c r="A4" s="2" t="s">
        <v>71</v>
      </c>
      <c r="B4" s="2" t="s">
        <v>72</v>
      </c>
      <c r="C4" s="4">
        <v>10</v>
      </c>
      <c r="D4" s="4">
        <v>20</v>
      </c>
      <c r="F4" s="8">
        <f>IF(C4="","",SUM(C4:E4))</f>
        <v>30</v>
      </c>
      <c r="I4" s="3">
        <f>AVERAGE(C4:C86)</f>
        <v>23.055555555555557</v>
      </c>
      <c r="J4" s="3">
        <f>AVERAGE(D4:D86)</f>
        <v>30.074074074074073</v>
      </c>
      <c r="K4" s="3">
        <f>AVERAGE(F4:F86)</f>
        <v>55.018518518518519</v>
      </c>
    </row>
    <row r="5" spans="1:19">
      <c r="A5" s="2" t="s">
        <v>42</v>
      </c>
      <c r="B5" s="2" t="s">
        <v>43</v>
      </c>
      <c r="C5" s="4">
        <v>5</v>
      </c>
      <c r="D5" s="4">
        <v>0</v>
      </c>
      <c r="E5" s="30"/>
      <c r="F5" s="8">
        <f t="shared" ref="F5:F57" si="0">IF(C5="","",SUM(C5:E5))</f>
        <v>5</v>
      </c>
    </row>
    <row r="6" spans="1:19">
      <c r="A6" s="2" t="s">
        <v>73</v>
      </c>
      <c r="B6" s="2" t="s">
        <v>74</v>
      </c>
      <c r="C6" s="4">
        <v>0</v>
      </c>
      <c r="D6" s="4">
        <v>0</v>
      </c>
      <c r="E6" s="30"/>
      <c r="F6" s="8">
        <f t="shared" si="0"/>
        <v>0</v>
      </c>
    </row>
    <row r="7" spans="1:19">
      <c r="A7" s="2" t="s">
        <v>32</v>
      </c>
      <c r="B7" s="2" t="s">
        <v>33</v>
      </c>
      <c r="E7" s="30"/>
      <c r="F7" s="8" t="str">
        <f t="shared" si="0"/>
        <v/>
      </c>
    </row>
    <row r="8" spans="1:19">
      <c r="A8" s="2" t="s">
        <v>75</v>
      </c>
      <c r="B8" s="2" t="s">
        <v>76</v>
      </c>
      <c r="C8" s="4">
        <v>7</v>
      </c>
      <c r="D8" s="4">
        <v>0</v>
      </c>
      <c r="E8" s="30"/>
      <c r="F8" s="8">
        <f t="shared" si="0"/>
        <v>7</v>
      </c>
      <c r="I8" s="32" t="s">
        <v>59</v>
      </c>
      <c r="J8" s="32"/>
      <c r="K8" s="32"/>
    </row>
    <row r="9" spans="1:19">
      <c r="A9" s="2" t="s">
        <v>34</v>
      </c>
      <c r="B9" s="2" t="s">
        <v>35</v>
      </c>
      <c r="C9" s="4">
        <v>30</v>
      </c>
      <c r="D9" s="4">
        <v>23</v>
      </c>
      <c r="E9" s="30"/>
      <c r="F9" s="8">
        <f t="shared" si="0"/>
        <v>53</v>
      </c>
      <c r="N9" s="11">
        <v>0</v>
      </c>
      <c r="O9" s="11">
        <v>10</v>
      </c>
      <c r="P9" s="12" t="s">
        <v>7</v>
      </c>
      <c r="Q9" s="11">
        <f t="shared" ref="Q9:Q26" si="1">(COUNTIF(F:F,CONCATENATE("&lt;=",O9)))-R8</f>
        <v>4</v>
      </c>
      <c r="R9" s="11">
        <f>Q9+R8</f>
        <v>4</v>
      </c>
      <c r="S9" s="13">
        <f t="shared" ref="S9:S26" si="2">Q9/COUNTIF(F:F,"&gt;-1")</f>
        <v>7.407407407407407E-2</v>
      </c>
    </row>
    <row r="10" spans="1:19">
      <c r="A10" s="2" t="s">
        <v>36</v>
      </c>
      <c r="B10" s="2" t="s">
        <v>37</v>
      </c>
      <c r="C10" s="4">
        <v>20</v>
      </c>
      <c r="D10" s="4">
        <v>35</v>
      </c>
      <c r="E10" s="30"/>
      <c r="F10" s="8">
        <f t="shared" si="0"/>
        <v>55</v>
      </c>
      <c r="N10" s="11">
        <v>10.5</v>
      </c>
      <c r="O10" s="11">
        <v>20</v>
      </c>
      <c r="P10" s="12" t="s">
        <v>8</v>
      </c>
      <c r="Q10" s="11">
        <f t="shared" si="1"/>
        <v>4</v>
      </c>
      <c r="R10" s="11">
        <f t="shared" ref="R10:R26" si="3">Q10+R9</f>
        <v>8</v>
      </c>
      <c r="S10" s="13">
        <f t="shared" si="2"/>
        <v>7.407407407407407E-2</v>
      </c>
    </row>
    <row r="11" spans="1:19">
      <c r="A11" s="2" t="s">
        <v>77</v>
      </c>
      <c r="B11" s="2" t="s">
        <v>78</v>
      </c>
      <c r="C11" s="4">
        <v>38</v>
      </c>
      <c r="D11" s="4">
        <v>72</v>
      </c>
      <c r="E11" s="30">
        <v>15</v>
      </c>
      <c r="F11" s="8">
        <f t="shared" si="0"/>
        <v>125</v>
      </c>
      <c r="N11" s="11">
        <v>20.5</v>
      </c>
      <c r="O11" s="11">
        <v>30</v>
      </c>
      <c r="P11" s="12" t="s">
        <v>9</v>
      </c>
      <c r="Q11" s="11">
        <f t="shared" si="1"/>
        <v>4</v>
      </c>
      <c r="R11" s="11">
        <f t="shared" si="3"/>
        <v>12</v>
      </c>
      <c r="S11" s="13">
        <f t="shared" si="2"/>
        <v>7.407407407407407E-2</v>
      </c>
    </row>
    <row r="12" spans="1:19">
      <c r="A12" s="2" t="s">
        <v>38</v>
      </c>
      <c r="B12" s="2" t="s">
        <v>39</v>
      </c>
      <c r="C12" s="4">
        <v>0</v>
      </c>
      <c r="D12" s="4">
        <v>18</v>
      </c>
      <c r="E12" s="30"/>
      <c r="F12" s="8">
        <f t="shared" si="0"/>
        <v>18</v>
      </c>
      <c r="N12" s="11">
        <v>30.5</v>
      </c>
      <c r="O12" s="11">
        <v>40</v>
      </c>
      <c r="P12" s="12" t="s">
        <v>10</v>
      </c>
      <c r="Q12" s="11">
        <f t="shared" si="1"/>
        <v>7</v>
      </c>
      <c r="R12" s="11">
        <f t="shared" si="3"/>
        <v>19</v>
      </c>
      <c r="S12" s="13">
        <f t="shared" si="2"/>
        <v>0.12962962962962962</v>
      </c>
    </row>
    <row r="13" spans="1:19">
      <c r="A13" s="2" t="s">
        <v>79</v>
      </c>
      <c r="B13" s="2" t="s">
        <v>80</v>
      </c>
      <c r="C13" s="4">
        <v>38</v>
      </c>
      <c r="D13" s="4">
        <v>51</v>
      </c>
      <c r="E13" s="30">
        <v>9</v>
      </c>
      <c r="F13" s="8">
        <f t="shared" si="0"/>
        <v>98</v>
      </c>
      <c r="N13" s="11">
        <v>40.5</v>
      </c>
      <c r="O13" s="11">
        <v>50</v>
      </c>
      <c r="P13" s="12" t="s">
        <v>11</v>
      </c>
      <c r="Q13" s="11">
        <f t="shared" si="1"/>
        <v>3</v>
      </c>
      <c r="R13" s="11">
        <f t="shared" si="3"/>
        <v>22</v>
      </c>
      <c r="S13" s="13">
        <f t="shared" si="2"/>
        <v>5.5555555555555552E-2</v>
      </c>
    </row>
    <row r="14" spans="1:19">
      <c r="A14" s="2" t="s">
        <v>81</v>
      </c>
      <c r="B14" s="2" t="s">
        <v>82</v>
      </c>
      <c r="C14" s="4">
        <v>34</v>
      </c>
      <c r="D14" s="4">
        <v>59</v>
      </c>
      <c r="E14" s="30"/>
      <c r="F14" s="8">
        <f t="shared" si="0"/>
        <v>93</v>
      </c>
      <c r="N14" s="11">
        <v>50.5</v>
      </c>
      <c r="O14" s="11">
        <v>60</v>
      </c>
      <c r="P14" s="12" t="s">
        <v>12</v>
      </c>
      <c r="Q14" s="11">
        <f t="shared" si="1"/>
        <v>10</v>
      </c>
      <c r="R14" s="11">
        <f t="shared" si="3"/>
        <v>32</v>
      </c>
      <c r="S14" s="13">
        <f t="shared" si="2"/>
        <v>0.18518518518518517</v>
      </c>
    </row>
    <row r="15" spans="1:19">
      <c r="A15" s="2" t="s">
        <v>83</v>
      </c>
      <c r="B15" s="2" t="s">
        <v>84</v>
      </c>
      <c r="C15" s="4">
        <v>5</v>
      </c>
      <c r="D15" s="4">
        <v>20</v>
      </c>
      <c r="E15" s="30"/>
      <c r="F15" s="8">
        <f t="shared" si="0"/>
        <v>25</v>
      </c>
      <c r="N15" s="11">
        <v>60.5</v>
      </c>
      <c r="O15" s="11">
        <v>70</v>
      </c>
      <c r="P15" s="12" t="s">
        <v>13</v>
      </c>
      <c r="Q15" s="11">
        <f t="shared" si="1"/>
        <v>6</v>
      </c>
      <c r="R15" s="11">
        <f t="shared" si="3"/>
        <v>38</v>
      </c>
      <c r="S15" s="13">
        <f t="shared" si="2"/>
        <v>0.1111111111111111</v>
      </c>
    </row>
    <row r="16" spans="1:19">
      <c r="A16" s="2" t="s">
        <v>85</v>
      </c>
      <c r="B16" s="2" t="s">
        <v>86</v>
      </c>
      <c r="C16" s="4">
        <v>12</v>
      </c>
      <c r="D16" s="4">
        <v>10</v>
      </c>
      <c r="E16" s="30"/>
      <c r="F16" s="8">
        <f t="shared" si="0"/>
        <v>22</v>
      </c>
      <c r="N16" s="11">
        <v>70.5</v>
      </c>
      <c r="O16" s="11">
        <v>80</v>
      </c>
      <c r="P16" s="12" t="s">
        <v>14</v>
      </c>
      <c r="Q16" s="11">
        <f t="shared" si="1"/>
        <v>6</v>
      </c>
      <c r="R16" s="11">
        <f t="shared" si="3"/>
        <v>44</v>
      </c>
      <c r="S16" s="13">
        <f t="shared" si="2"/>
        <v>0.1111111111111111</v>
      </c>
    </row>
    <row r="17" spans="1:19">
      <c r="A17" s="2" t="s">
        <v>87</v>
      </c>
      <c r="B17" s="2" t="s">
        <v>88</v>
      </c>
      <c r="C17" s="4">
        <v>29</v>
      </c>
      <c r="D17" s="4">
        <v>3</v>
      </c>
      <c r="E17" s="30"/>
      <c r="F17" s="8">
        <f t="shared" si="0"/>
        <v>32</v>
      </c>
      <c r="N17" s="11">
        <v>80.5</v>
      </c>
      <c r="O17" s="11">
        <v>90</v>
      </c>
      <c r="P17" s="12" t="s">
        <v>15</v>
      </c>
      <c r="Q17" s="11">
        <f t="shared" si="1"/>
        <v>1</v>
      </c>
      <c r="R17" s="11">
        <f t="shared" si="3"/>
        <v>45</v>
      </c>
      <c r="S17" s="13">
        <f t="shared" si="2"/>
        <v>1.8518518518518517E-2</v>
      </c>
    </row>
    <row r="18" spans="1:19">
      <c r="A18" s="2" t="s">
        <v>89</v>
      </c>
      <c r="B18" s="2" t="s">
        <v>90</v>
      </c>
      <c r="C18" s="4">
        <v>35</v>
      </c>
      <c r="D18" s="4">
        <v>66</v>
      </c>
      <c r="E18" s="30"/>
      <c r="F18" s="8">
        <f t="shared" si="0"/>
        <v>101</v>
      </c>
      <c r="N18" s="11">
        <v>90.5</v>
      </c>
      <c r="O18" s="11">
        <v>100</v>
      </c>
      <c r="P18" s="12" t="s">
        <v>16</v>
      </c>
      <c r="Q18" s="11">
        <f t="shared" si="1"/>
        <v>5</v>
      </c>
      <c r="R18" s="11">
        <f t="shared" si="3"/>
        <v>50</v>
      </c>
      <c r="S18" s="13">
        <f t="shared" si="2"/>
        <v>9.2592592592592587E-2</v>
      </c>
    </row>
    <row r="19" spans="1:19">
      <c r="A19" s="2" t="s">
        <v>91</v>
      </c>
      <c r="B19" s="2" t="s">
        <v>92</v>
      </c>
      <c r="C19" s="4">
        <v>5</v>
      </c>
      <c r="D19" s="4">
        <v>0</v>
      </c>
      <c r="E19" s="30"/>
      <c r="F19" s="8">
        <f t="shared" si="0"/>
        <v>5</v>
      </c>
      <c r="N19" s="11">
        <v>100.5</v>
      </c>
      <c r="O19" s="11">
        <v>110</v>
      </c>
      <c r="P19" s="12" t="s">
        <v>17</v>
      </c>
      <c r="Q19" s="11">
        <f t="shared" si="1"/>
        <v>3</v>
      </c>
      <c r="R19" s="11">
        <f t="shared" si="3"/>
        <v>53</v>
      </c>
      <c r="S19" s="13">
        <f t="shared" si="2"/>
        <v>5.5555555555555552E-2</v>
      </c>
    </row>
    <row r="20" spans="1:19">
      <c r="A20" s="2" t="s">
        <v>93</v>
      </c>
      <c r="B20" s="2" t="s">
        <v>94</v>
      </c>
      <c r="C20" s="4">
        <v>9</v>
      </c>
      <c r="D20" s="4">
        <v>5</v>
      </c>
      <c r="E20" s="30"/>
      <c r="F20" s="8">
        <f t="shared" si="0"/>
        <v>14</v>
      </c>
      <c r="N20" s="11">
        <v>110.5</v>
      </c>
      <c r="O20" s="11">
        <v>120</v>
      </c>
      <c r="P20" s="12" t="s">
        <v>18</v>
      </c>
      <c r="Q20" s="11">
        <f t="shared" si="1"/>
        <v>0</v>
      </c>
      <c r="R20" s="11">
        <f t="shared" si="3"/>
        <v>53</v>
      </c>
      <c r="S20" s="13">
        <f t="shared" si="2"/>
        <v>0</v>
      </c>
    </row>
    <row r="21" spans="1:19">
      <c r="A21" s="2" t="s">
        <v>95</v>
      </c>
      <c r="B21" s="2" t="s">
        <v>96</v>
      </c>
      <c r="C21" s="4">
        <v>19</v>
      </c>
      <c r="D21" s="4">
        <v>40</v>
      </c>
      <c r="E21" s="30"/>
      <c r="F21" s="8">
        <f t="shared" si="0"/>
        <v>59</v>
      </c>
      <c r="N21" s="11">
        <v>120.5</v>
      </c>
      <c r="O21" s="11">
        <v>130</v>
      </c>
      <c r="P21" s="12" t="s">
        <v>19</v>
      </c>
      <c r="Q21" s="11">
        <f t="shared" si="1"/>
        <v>1</v>
      </c>
      <c r="R21" s="11">
        <f t="shared" si="3"/>
        <v>54</v>
      </c>
      <c r="S21" s="13">
        <f t="shared" si="2"/>
        <v>1.8518518518518517E-2</v>
      </c>
    </row>
    <row r="22" spans="1:19">
      <c r="A22" s="2" t="s">
        <v>97</v>
      </c>
      <c r="B22" s="2" t="s">
        <v>98</v>
      </c>
      <c r="C22" s="4">
        <v>20</v>
      </c>
      <c r="D22" s="4">
        <v>31</v>
      </c>
      <c r="E22" s="30"/>
      <c r="F22" s="8">
        <f t="shared" si="0"/>
        <v>51</v>
      </c>
      <c r="N22" s="11">
        <v>130.5</v>
      </c>
      <c r="O22" s="11">
        <v>140</v>
      </c>
      <c r="P22" s="12" t="s">
        <v>20</v>
      </c>
      <c r="Q22" s="11">
        <f t="shared" si="1"/>
        <v>0</v>
      </c>
      <c r="R22" s="11">
        <f t="shared" si="3"/>
        <v>54</v>
      </c>
      <c r="S22" s="13">
        <f t="shared" si="2"/>
        <v>0</v>
      </c>
    </row>
    <row r="23" spans="1:19">
      <c r="A23" s="2" t="s">
        <v>99</v>
      </c>
      <c r="B23" s="2" t="s">
        <v>100</v>
      </c>
      <c r="C23" s="4">
        <v>30</v>
      </c>
      <c r="D23" s="4">
        <v>29</v>
      </c>
      <c r="E23" s="30">
        <v>15</v>
      </c>
      <c r="F23" s="8">
        <f t="shared" si="0"/>
        <v>74</v>
      </c>
      <c r="N23" s="11">
        <v>140.5</v>
      </c>
      <c r="O23" s="11">
        <v>150</v>
      </c>
      <c r="P23" s="12" t="s">
        <v>21</v>
      </c>
      <c r="Q23" s="11">
        <f t="shared" si="1"/>
        <v>0</v>
      </c>
      <c r="R23" s="11">
        <f t="shared" si="3"/>
        <v>54</v>
      </c>
      <c r="S23" s="13">
        <f t="shared" si="2"/>
        <v>0</v>
      </c>
    </row>
    <row r="24" spans="1:19">
      <c r="A24" s="2" t="s">
        <v>101</v>
      </c>
      <c r="B24" s="2" t="s">
        <v>102</v>
      </c>
      <c r="C24" s="4">
        <v>28</v>
      </c>
      <c r="D24" s="4">
        <v>20</v>
      </c>
      <c r="E24" s="30"/>
      <c r="F24" s="8">
        <f t="shared" si="0"/>
        <v>48</v>
      </c>
      <c r="N24" s="11">
        <v>150.5</v>
      </c>
      <c r="O24" s="11">
        <v>160</v>
      </c>
      <c r="P24" s="12" t="s">
        <v>22</v>
      </c>
      <c r="Q24" s="11">
        <f t="shared" si="1"/>
        <v>0</v>
      </c>
      <c r="R24" s="11">
        <f t="shared" si="3"/>
        <v>54</v>
      </c>
      <c r="S24" s="13">
        <f t="shared" si="2"/>
        <v>0</v>
      </c>
    </row>
    <row r="25" spans="1:19">
      <c r="A25" s="2" t="s">
        <v>103</v>
      </c>
      <c r="B25" s="2" t="s">
        <v>104</v>
      </c>
      <c r="C25" s="4">
        <v>35</v>
      </c>
      <c r="D25" s="4">
        <v>30</v>
      </c>
      <c r="E25" s="30"/>
      <c r="F25" s="8">
        <f t="shared" si="0"/>
        <v>65</v>
      </c>
      <c r="N25" s="11">
        <v>160.5</v>
      </c>
      <c r="O25" s="11">
        <v>170</v>
      </c>
      <c r="P25" s="12" t="s">
        <v>23</v>
      </c>
      <c r="Q25" s="11">
        <f t="shared" si="1"/>
        <v>0</v>
      </c>
      <c r="R25" s="11">
        <f t="shared" si="3"/>
        <v>54</v>
      </c>
      <c r="S25" s="13">
        <f t="shared" si="2"/>
        <v>0</v>
      </c>
    </row>
    <row r="26" spans="1:19">
      <c r="A26" s="2" t="s">
        <v>105</v>
      </c>
      <c r="B26" s="2" t="s">
        <v>106</v>
      </c>
      <c r="C26" s="4">
        <v>23</v>
      </c>
      <c r="D26" s="4">
        <v>16</v>
      </c>
      <c r="E26" s="30"/>
      <c r="F26" s="8">
        <f t="shared" si="0"/>
        <v>39</v>
      </c>
      <c r="N26" s="11">
        <v>170.5</v>
      </c>
      <c r="O26" s="11">
        <v>180</v>
      </c>
      <c r="P26" s="12" t="s">
        <v>24</v>
      </c>
      <c r="Q26" s="11">
        <f t="shared" si="1"/>
        <v>0</v>
      </c>
      <c r="R26" s="11">
        <f t="shared" si="3"/>
        <v>54</v>
      </c>
      <c r="S26" s="13">
        <f t="shared" si="2"/>
        <v>0</v>
      </c>
    </row>
    <row r="27" spans="1:19">
      <c r="A27" s="2" t="s">
        <v>107</v>
      </c>
      <c r="B27" s="2" t="s">
        <v>108</v>
      </c>
      <c r="C27" s="4">
        <v>35</v>
      </c>
      <c r="D27" s="4">
        <v>35</v>
      </c>
      <c r="E27" s="30"/>
      <c r="F27" s="8">
        <f t="shared" si="0"/>
        <v>70</v>
      </c>
    </row>
    <row r="28" spans="1:19">
      <c r="A28" s="2" t="s">
        <v>109</v>
      </c>
      <c r="B28" s="2" t="s">
        <v>110</v>
      </c>
      <c r="C28" s="4">
        <v>21</v>
      </c>
      <c r="D28" s="4">
        <v>28</v>
      </c>
      <c r="E28" s="30">
        <v>9</v>
      </c>
      <c r="F28" s="8">
        <f t="shared" si="0"/>
        <v>58</v>
      </c>
    </row>
    <row r="29" spans="1:19">
      <c r="A29" s="2" t="s">
        <v>111</v>
      </c>
      <c r="B29" s="2" t="s">
        <v>112</v>
      </c>
      <c r="C29" s="4">
        <v>27</v>
      </c>
      <c r="D29" s="4">
        <v>35</v>
      </c>
      <c r="E29" s="30"/>
      <c r="F29" s="8">
        <f t="shared" si="0"/>
        <v>62</v>
      </c>
    </row>
    <row r="30" spans="1:19">
      <c r="A30" s="2" t="s">
        <v>113</v>
      </c>
      <c r="B30" s="2" t="s">
        <v>114</v>
      </c>
      <c r="C30" s="4">
        <v>15</v>
      </c>
      <c r="D30" s="4">
        <v>20</v>
      </c>
      <c r="E30" s="30"/>
      <c r="F30" s="8">
        <f t="shared" si="0"/>
        <v>35</v>
      </c>
    </row>
    <row r="31" spans="1:19">
      <c r="A31" s="2" t="s">
        <v>115</v>
      </c>
      <c r="B31" s="2" t="s">
        <v>116</v>
      </c>
      <c r="C31" s="4">
        <v>33</v>
      </c>
      <c r="D31" s="4">
        <v>44</v>
      </c>
      <c r="E31" s="30"/>
      <c r="F31" s="8">
        <f t="shared" si="0"/>
        <v>77</v>
      </c>
    </row>
    <row r="32" spans="1:19">
      <c r="A32" s="2" t="s">
        <v>117</v>
      </c>
      <c r="B32" s="2" t="s">
        <v>118</v>
      </c>
      <c r="C32" s="4">
        <v>40</v>
      </c>
      <c r="D32" s="4">
        <v>40</v>
      </c>
      <c r="E32" s="30">
        <v>9</v>
      </c>
      <c r="F32" s="8">
        <f t="shared" si="0"/>
        <v>89</v>
      </c>
    </row>
    <row r="33" spans="1:6">
      <c r="A33" s="2" t="s">
        <v>119</v>
      </c>
      <c r="B33" s="2" t="s">
        <v>120</v>
      </c>
      <c r="C33" s="4">
        <v>24</v>
      </c>
      <c r="D33" s="4">
        <v>71</v>
      </c>
      <c r="E33" s="30"/>
      <c r="F33" s="8">
        <f t="shared" si="0"/>
        <v>95</v>
      </c>
    </row>
    <row r="34" spans="1:6">
      <c r="A34" s="2" t="s">
        <v>121</v>
      </c>
      <c r="B34" s="2" t="s">
        <v>122</v>
      </c>
      <c r="C34" s="4">
        <v>37</v>
      </c>
      <c r="D34" s="4">
        <v>44</v>
      </c>
      <c r="E34" s="30">
        <v>15</v>
      </c>
      <c r="F34" s="8">
        <f t="shared" si="0"/>
        <v>96</v>
      </c>
    </row>
    <row r="35" spans="1:6">
      <c r="A35" s="2" t="s">
        <v>123</v>
      </c>
      <c r="B35" s="2" t="s">
        <v>124</v>
      </c>
      <c r="C35" s="4">
        <v>22</v>
      </c>
      <c r="D35" s="4">
        <v>30</v>
      </c>
      <c r="E35" s="30"/>
      <c r="F35" s="8">
        <f t="shared" si="0"/>
        <v>52</v>
      </c>
    </row>
    <row r="36" spans="1:6">
      <c r="A36" s="2" t="s">
        <v>125</v>
      </c>
      <c r="B36" s="2" t="s">
        <v>126</v>
      </c>
      <c r="C36" s="4">
        <v>39</v>
      </c>
      <c r="D36" s="4">
        <v>56</v>
      </c>
      <c r="E36" s="30">
        <v>15</v>
      </c>
      <c r="F36" s="8">
        <f t="shared" si="0"/>
        <v>110</v>
      </c>
    </row>
    <row r="37" spans="1:6">
      <c r="A37" s="2" t="s">
        <v>127</v>
      </c>
      <c r="B37" s="2" t="s">
        <v>128</v>
      </c>
      <c r="C37" s="4">
        <v>40</v>
      </c>
      <c r="D37" s="4">
        <v>52</v>
      </c>
      <c r="E37" s="30">
        <v>15</v>
      </c>
      <c r="F37" s="8">
        <f t="shared" si="0"/>
        <v>107</v>
      </c>
    </row>
    <row r="38" spans="1:6">
      <c r="A38" s="2" t="s">
        <v>129</v>
      </c>
      <c r="B38" s="2" t="s">
        <v>130</v>
      </c>
      <c r="C38" s="4">
        <v>17</v>
      </c>
      <c r="D38" s="4">
        <v>25</v>
      </c>
      <c r="E38" s="30"/>
      <c r="F38" s="8">
        <f t="shared" si="0"/>
        <v>42</v>
      </c>
    </row>
    <row r="39" spans="1:6">
      <c r="A39" s="2" t="s">
        <v>131</v>
      </c>
      <c r="B39" s="2" t="s">
        <v>132</v>
      </c>
      <c r="C39" s="4">
        <v>32</v>
      </c>
      <c r="D39" s="4">
        <v>46</v>
      </c>
      <c r="E39" s="30"/>
      <c r="F39" s="8">
        <f t="shared" si="0"/>
        <v>78</v>
      </c>
    </row>
    <row r="40" spans="1:6">
      <c r="A40" s="2" t="s">
        <v>133</v>
      </c>
      <c r="B40" s="2" t="s">
        <v>134</v>
      </c>
      <c r="C40" s="4">
        <v>15</v>
      </c>
      <c r="D40" s="4">
        <v>19</v>
      </c>
      <c r="E40" s="30"/>
      <c r="F40" s="8">
        <f t="shared" si="0"/>
        <v>34</v>
      </c>
    </row>
    <row r="41" spans="1:6">
      <c r="A41" s="2" t="s">
        <v>135</v>
      </c>
      <c r="B41" s="2" t="s">
        <v>136</v>
      </c>
      <c r="C41" s="4">
        <v>26</v>
      </c>
      <c r="D41" s="4">
        <v>35</v>
      </c>
      <c r="E41" s="30"/>
      <c r="F41" s="8">
        <f t="shared" si="0"/>
        <v>61</v>
      </c>
    </row>
    <row r="42" spans="1:6">
      <c r="A42" s="2" t="s">
        <v>137</v>
      </c>
      <c r="B42" s="2" t="s">
        <v>138</v>
      </c>
      <c r="C42" s="4">
        <v>28</v>
      </c>
      <c r="D42" s="4">
        <v>28</v>
      </c>
      <c r="E42" s="30"/>
      <c r="F42" s="8">
        <f t="shared" si="0"/>
        <v>56</v>
      </c>
    </row>
    <row r="43" spans="1:6">
      <c r="A43" s="2" t="s">
        <v>139</v>
      </c>
      <c r="B43" s="2" t="s">
        <v>140</v>
      </c>
      <c r="C43" s="4">
        <v>24</v>
      </c>
      <c r="D43" s="4">
        <v>38</v>
      </c>
      <c r="E43" s="30"/>
      <c r="F43" s="8">
        <f t="shared" si="0"/>
        <v>62</v>
      </c>
    </row>
    <row r="44" spans="1:6">
      <c r="A44" s="2" t="s">
        <v>40</v>
      </c>
      <c r="B44" s="2" t="s">
        <v>41</v>
      </c>
      <c r="E44" s="30"/>
      <c r="F44" s="8" t="str">
        <f t="shared" si="0"/>
        <v/>
      </c>
    </row>
    <row r="45" spans="1:6">
      <c r="A45" s="2" t="s">
        <v>141</v>
      </c>
      <c r="B45" s="2" t="s">
        <v>142</v>
      </c>
      <c r="C45" s="4">
        <v>10</v>
      </c>
      <c r="D45" s="4">
        <v>30</v>
      </c>
      <c r="E45" s="30"/>
      <c r="F45" s="8">
        <f t="shared" si="0"/>
        <v>40</v>
      </c>
    </row>
    <row r="46" spans="1:6">
      <c r="A46" s="2" t="s">
        <v>143</v>
      </c>
      <c r="B46" s="2" t="s">
        <v>144</v>
      </c>
      <c r="C46" s="4">
        <v>26</v>
      </c>
      <c r="D46" s="4">
        <v>30</v>
      </c>
      <c r="E46" s="30"/>
      <c r="F46" s="8">
        <f t="shared" si="0"/>
        <v>56</v>
      </c>
    </row>
    <row r="47" spans="1:6">
      <c r="A47" s="2" t="s">
        <v>145</v>
      </c>
      <c r="B47" s="2" t="s">
        <v>146</v>
      </c>
      <c r="C47" s="4">
        <v>30</v>
      </c>
      <c r="D47" s="4">
        <v>40</v>
      </c>
      <c r="E47" s="30"/>
      <c r="F47" s="8">
        <f t="shared" si="0"/>
        <v>70</v>
      </c>
    </row>
    <row r="48" spans="1:6">
      <c r="A48" s="2" t="s">
        <v>147</v>
      </c>
      <c r="B48" s="2" t="s">
        <v>148</v>
      </c>
      <c r="C48" s="4">
        <v>21</v>
      </c>
      <c r="D48" s="4">
        <v>36</v>
      </c>
      <c r="E48" s="30"/>
      <c r="F48" s="8">
        <f t="shared" si="0"/>
        <v>57</v>
      </c>
    </row>
    <row r="49" spans="1:6">
      <c r="A49" s="2" t="s">
        <v>44</v>
      </c>
      <c r="B49" s="2" t="s">
        <v>45</v>
      </c>
      <c r="C49" s="4">
        <v>31</v>
      </c>
      <c r="D49" s="4">
        <v>43</v>
      </c>
      <c r="E49" s="30"/>
      <c r="F49" s="8">
        <f t="shared" si="0"/>
        <v>74</v>
      </c>
    </row>
    <row r="50" spans="1:6">
      <c r="A50" s="2" t="s">
        <v>46</v>
      </c>
      <c r="B50" s="2" t="s">
        <v>47</v>
      </c>
      <c r="C50" s="4">
        <v>11</v>
      </c>
      <c r="D50" s="4">
        <v>15</v>
      </c>
      <c r="E50" s="30"/>
      <c r="F50" s="8">
        <f t="shared" si="0"/>
        <v>26</v>
      </c>
    </row>
    <row r="51" spans="1:6">
      <c r="A51" s="2" t="s">
        <v>48</v>
      </c>
      <c r="B51" s="2" t="s">
        <v>49</v>
      </c>
      <c r="C51" s="4">
        <v>32</v>
      </c>
      <c r="D51" s="4">
        <v>23</v>
      </c>
      <c r="E51" s="30"/>
      <c r="F51" s="8">
        <f t="shared" si="0"/>
        <v>55</v>
      </c>
    </row>
    <row r="52" spans="1:6">
      <c r="A52" s="2" t="s">
        <v>50</v>
      </c>
      <c r="B52" s="2" t="s">
        <v>51</v>
      </c>
      <c r="C52" s="4">
        <v>17</v>
      </c>
      <c r="D52" s="4">
        <v>26</v>
      </c>
      <c r="E52" s="30"/>
      <c r="F52" s="8">
        <f t="shared" si="0"/>
        <v>43</v>
      </c>
    </row>
    <row r="53" spans="1:6">
      <c r="A53" s="2" t="s">
        <v>52</v>
      </c>
      <c r="B53" s="2" t="s">
        <v>53</v>
      </c>
      <c r="C53" s="4">
        <v>16</v>
      </c>
      <c r="D53" s="4">
        <v>20</v>
      </c>
      <c r="E53" s="30"/>
      <c r="F53" s="8">
        <f t="shared" si="0"/>
        <v>36</v>
      </c>
    </row>
    <row r="54" spans="1:6">
      <c r="A54" s="2" t="s">
        <v>149</v>
      </c>
      <c r="B54" s="2" t="s">
        <v>150</v>
      </c>
      <c r="C54" s="4">
        <v>23</v>
      </c>
      <c r="D54" s="4">
        <v>15</v>
      </c>
      <c r="E54" s="30"/>
      <c r="F54" s="8">
        <f t="shared" si="0"/>
        <v>38</v>
      </c>
    </row>
    <row r="55" spans="1:6">
      <c r="A55" s="2" t="s">
        <v>151</v>
      </c>
      <c r="B55" s="2" t="s">
        <v>152</v>
      </c>
      <c r="C55" s="4">
        <v>37</v>
      </c>
      <c r="D55" s="4">
        <v>54</v>
      </c>
      <c r="E55" s="30"/>
      <c r="F55" s="8">
        <f t="shared" si="0"/>
        <v>91</v>
      </c>
    </row>
    <row r="56" spans="1:6">
      <c r="A56" s="2" t="s">
        <v>54</v>
      </c>
      <c r="B56" s="2" t="s">
        <v>55</v>
      </c>
      <c r="C56" s="4">
        <v>16</v>
      </c>
      <c r="D56" s="4">
        <v>2</v>
      </c>
      <c r="E56" s="30"/>
      <c r="F56" s="8">
        <f t="shared" si="0"/>
        <v>18</v>
      </c>
    </row>
    <row r="57" spans="1:6">
      <c r="A57" s="2" t="s">
        <v>153</v>
      </c>
      <c r="B57" s="2" t="s">
        <v>154</v>
      </c>
      <c r="C57" s="4">
        <v>20</v>
      </c>
      <c r="D57" s="4">
        <v>57</v>
      </c>
      <c r="E57" s="30"/>
      <c r="F57" s="8">
        <f t="shared" si="0"/>
        <v>77</v>
      </c>
    </row>
    <row r="58" spans="1:6">
      <c r="A58" s="2" t="s">
        <v>155</v>
      </c>
      <c r="B58" s="2" t="s">
        <v>156</v>
      </c>
      <c r="C58" s="30">
        <v>36</v>
      </c>
      <c r="D58" s="30">
        <v>39</v>
      </c>
      <c r="E58" s="30"/>
      <c r="F58" s="8">
        <f t="shared" ref="F58:F59" si="4">IF(C58="","",SUM(C58:E58))</f>
        <v>75</v>
      </c>
    </row>
    <row r="59" spans="1:6">
      <c r="A59" s="1" t="s">
        <v>157</v>
      </c>
      <c r="B59" s="1" t="s">
        <v>158</v>
      </c>
      <c r="C59" s="30">
        <v>12</v>
      </c>
      <c r="D59" s="30">
        <v>0</v>
      </c>
      <c r="E59" s="30"/>
      <c r="F59" s="8">
        <f t="shared" si="4"/>
        <v>12</v>
      </c>
    </row>
    <row r="60" spans="1:6">
      <c r="A60" s="1"/>
      <c r="B60" s="1"/>
      <c r="F60" s="8"/>
    </row>
    <row r="61" spans="1:6">
      <c r="A61" s="1"/>
      <c r="B61" s="1"/>
      <c r="F61" s="8"/>
    </row>
    <row r="62" spans="1:6">
      <c r="A62" s="1"/>
      <c r="B62" s="1"/>
      <c r="F62" s="8"/>
    </row>
    <row r="63" spans="1:6">
      <c r="A63" s="1"/>
      <c r="B63" s="1"/>
      <c r="F63" s="8"/>
    </row>
    <row r="64" spans="1:6">
      <c r="A64" s="1"/>
      <c r="B64" s="1"/>
      <c r="F64" s="8"/>
    </row>
    <row r="65" spans="1:6">
      <c r="A65" s="1"/>
      <c r="B65" s="1"/>
      <c r="F65" s="8"/>
    </row>
    <row r="66" spans="1:6">
      <c r="A66" s="1"/>
      <c r="B66" s="1"/>
      <c r="F66" s="8"/>
    </row>
    <row r="67" spans="1:6">
      <c r="A67" s="1"/>
      <c r="B67" s="1"/>
      <c r="F67" s="8"/>
    </row>
    <row r="68" spans="1:6">
      <c r="A68" s="1"/>
      <c r="B68" s="1"/>
      <c r="F68" s="8"/>
    </row>
    <row r="69" spans="1:6">
      <c r="A69" s="1"/>
      <c r="B69" s="1"/>
      <c r="F69" s="8"/>
    </row>
    <row r="70" spans="1:6">
      <c r="A70" s="1"/>
      <c r="B70" s="1"/>
      <c r="F70" s="8"/>
    </row>
    <row r="71" spans="1:6">
      <c r="A71" s="1"/>
      <c r="B71" s="1"/>
      <c r="F71" s="8"/>
    </row>
    <row r="72" spans="1:6">
      <c r="A72" s="1"/>
      <c r="B72" s="1"/>
      <c r="F72" s="8"/>
    </row>
    <row r="73" spans="1:6">
      <c r="A73" s="1"/>
      <c r="B73" s="1"/>
      <c r="F73" s="8"/>
    </row>
    <row r="74" spans="1:6">
      <c r="A74" s="1"/>
      <c r="B74" s="1"/>
      <c r="F74" s="8"/>
    </row>
    <row r="75" spans="1:6">
      <c r="A75" s="1"/>
      <c r="B75" s="1"/>
      <c r="F75" s="8"/>
    </row>
    <row r="76" spans="1:6">
      <c r="A76" s="1"/>
      <c r="B76" s="1"/>
      <c r="F76" s="8"/>
    </row>
    <row r="77" spans="1:6">
      <c r="A77" s="1"/>
      <c r="B77" s="1"/>
      <c r="F77" s="8"/>
    </row>
    <row r="78" spans="1:6">
      <c r="A78" s="1"/>
      <c r="B78" s="1"/>
      <c r="F78" s="8"/>
    </row>
    <row r="79" spans="1:6">
      <c r="A79" s="1"/>
      <c r="B79" s="1"/>
      <c r="F79" s="8"/>
    </row>
    <row r="80" spans="1:6">
      <c r="A80" s="1"/>
      <c r="B80" s="1"/>
      <c r="F80" s="8"/>
    </row>
    <row r="81" spans="1:6">
      <c r="A81" s="1"/>
      <c r="B81" s="1"/>
      <c r="F81" s="8"/>
    </row>
    <row r="82" spans="1:6">
      <c r="A82" s="1"/>
      <c r="B82" s="1"/>
      <c r="F82" s="8"/>
    </row>
    <row r="83" spans="1:6">
      <c r="A83" s="1"/>
      <c r="B83" s="1"/>
      <c r="F83" s="8"/>
    </row>
    <row r="84" spans="1:6">
      <c r="A84" s="1"/>
      <c r="B84" s="1"/>
      <c r="F84" s="8"/>
    </row>
    <row r="85" spans="1:6">
      <c r="A85" s="1"/>
      <c r="B85" s="1"/>
      <c r="F85" s="8"/>
    </row>
    <row r="86" spans="1:6">
      <c r="A86" s="1"/>
      <c r="B86" s="1"/>
      <c r="F86" s="8"/>
    </row>
  </sheetData>
  <mergeCells count="2">
    <mergeCell ref="I2:K2"/>
    <mergeCell ref="I8:K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86"/>
  <sheetViews>
    <sheetView workbookViewId="0">
      <selection activeCell="B29" sqref="B29"/>
    </sheetView>
  </sheetViews>
  <sheetFormatPr defaultRowHeight="15"/>
  <cols>
    <col min="1" max="1" width="11.7109375" bestFit="1" customWidth="1"/>
    <col min="2" max="2" width="27.28515625" bestFit="1" customWidth="1"/>
    <col min="3" max="4" width="8.85546875" style="4"/>
    <col min="5" max="5" width="11.42578125" style="4" bestFit="1" customWidth="1"/>
    <col min="6" max="6" width="8.85546875" style="4"/>
  </cols>
  <sheetData>
    <row r="2" spans="1:19">
      <c r="E2" s="24" t="s">
        <v>60</v>
      </c>
      <c r="I2" s="32" t="s">
        <v>6</v>
      </c>
      <c r="J2" s="32"/>
      <c r="K2" s="32"/>
    </row>
    <row r="3" spans="1:19">
      <c r="A3" s="5" t="s">
        <v>0</v>
      </c>
      <c r="B3" s="5" t="s">
        <v>1</v>
      </c>
      <c r="C3" s="6" t="s">
        <v>2</v>
      </c>
      <c r="D3" s="6" t="s">
        <v>3</v>
      </c>
      <c r="E3" s="6" t="s">
        <v>5</v>
      </c>
      <c r="F3" s="7" t="s">
        <v>4</v>
      </c>
      <c r="I3" s="9" t="s">
        <v>2</v>
      </c>
      <c r="J3" s="9" t="s">
        <v>3</v>
      </c>
      <c r="K3" s="10" t="s">
        <v>4</v>
      </c>
    </row>
    <row r="4" spans="1:19">
      <c r="A4" s="2" t="s">
        <v>71</v>
      </c>
      <c r="B4" s="2" t="s">
        <v>72</v>
      </c>
      <c r="E4" s="30">
        <f>IF('HW3'!L4="","",ROUNDUP('HW3'!L4*0.2,0))</f>
        <v>23</v>
      </c>
      <c r="F4" s="8">
        <f>SUM(C4:E4)</f>
        <v>23</v>
      </c>
      <c r="I4" s="3" t="e">
        <f>AVERAGE(C4:C86)</f>
        <v>#DIV/0!</v>
      </c>
      <c r="J4" s="3" t="e">
        <f>AVERAGE(D4:D86)</f>
        <v>#DIV/0!</v>
      </c>
      <c r="K4" s="3">
        <f>AVERAGE(F4:F86)</f>
        <v>12.946428571428571</v>
      </c>
    </row>
    <row r="5" spans="1:19">
      <c r="A5" s="2" t="s">
        <v>42</v>
      </c>
      <c r="B5" s="2" t="s">
        <v>43</v>
      </c>
      <c r="E5" s="25" t="str">
        <f>IF('HW3'!L5="","",ROUNDUP('HW3'!L5*0.2,0))</f>
        <v/>
      </c>
      <c r="F5" s="8">
        <f t="shared" ref="F5:F59" si="0">SUM(C5:E5)</f>
        <v>0</v>
      </c>
    </row>
    <row r="6" spans="1:19">
      <c r="A6" s="2" t="s">
        <v>73</v>
      </c>
      <c r="B6" s="2" t="s">
        <v>74</v>
      </c>
      <c r="E6" s="30" t="str">
        <f>IF('HW3'!L6="","",ROUNDUP('HW3'!L6*0.2,0))</f>
        <v/>
      </c>
      <c r="F6" s="8">
        <f t="shared" si="0"/>
        <v>0</v>
      </c>
    </row>
    <row r="7" spans="1:19">
      <c r="A7" s="2" t="s">
        <v>32</v>
      </c>
      <c r="B7" s="2" t="s">
        <v>33</v>
      </c>
      <c r="E7" s="30" t="str">
        <f>IF('HW3'!L7="","",ROUNDUP('HW3'!L7*0.2,0))</f>
        <v/>
      </c>
      <c r="F7" s="8">
        <f t="shared" si="0"/>
        <v>0</v>
      </c>
    </row>
    <row r="8" spans="1:19">
      <c r="A8" s="2" t="s">
        <v>75</v>
      </c>
      <c r="B8" s="2" t="s">
        <v>76</v>
      </c>
      <c r="E8" s="30" t="str">
        <f>IF('HW3'!L8="","",ROUNDUP('HW3'!L8*0.2,0))</f>
        <v/>
      </c>
      <c r="F8" s="8">
        <f t="shared" si="0"/>
        <v>0</v>
      </c>
      <c r="I8" s="32" t="s">
        <v>25</v>
      </c>
      <c r="J8" s="32"/>
      <c r="K8" s="32"/>
    </row>
    <row r="9" spans="1:19">
      <c r="A9" s="2" t="s">
        <v>34</v>
      </c>
      <c r="B9" s="2" t="s">
        <v>35</v>
      </c>
      <c r="E9" s="30" t="str">
        <f>IF('HW3'!L9="","",ROUNDUP('HW3'!L9*0.2,0))</f>
        <v/>
      </c>
      <c r="F9" s="8">
        <f t="shared" si="0"/>
        <v>0</v>
      </c>
      <c r="N9" s="11">
        <v>0</v>
      </c>
      <c r="O9" s="11">
        <v>10</v>
      </c>
      <c r="P9" s="12" t="s">
        <v>7</v>
      </c>
      <c r="Q9" s="11">
        <f t="shared" ref="Q9:Q26" si="1">(COUNTIF(F:F,CONCATENATE("&lt;=",O9)))-R8</f>
        <v>25</v>
      </c>
      <c r="R9" s="11">
        <f>Q9+R8</f>
        <v>25</v>
      </c>
      <c r="S9" s="13">
        <f t="shared" ref="S9:S26" si="2">Q9/COUNTIF(F:F,"&gt;-1")</f>
        <v>0.44642857142857145</v>
      </c>
    </row>
    <row r="10" spans="1:19">
      <c r="A10" s="2" t="s">
        <v>36</v>
      </c>
      <c r="B10" s="2" t="s">
        <v>37</v>
      </c>
      <c r="E10" s="30">
        <f>IF('HW3'!L10="","",ROUNDUP('HW3'!L10*0.2,0))</f>
        <v>27</v>
      </c>
      <c r="F10" s="8">
        <f t="shared" si="0"/>
        <v>27</v>
      </c>
      <c r="N10" s="11">
        <v>10.5</v>
      </c>
      <c r="O10" s="11">
        <v>20</v>
      </c>
      <c r="P10" s="12" t="s">
        <v>8</v>
      </c>
      <c r="Q10" s="11">
        <f t="shared" si="1"/>
        <v>9</v>
      </c>
      <c r="R10" s="11">
        <f t="shared" ref="R10:R26" si="3">Q10+R9</f>
        <v>34</v>
      </c>
      <c r="S10" s="13">
        <f t="shared" si="2"/>
        <v>0.16071428571428573</v>
      </c>
    </row>
    <row r="11" spans="1:19">
      <c r="A11" s="2" t="s">
        <v>77</v>
      </c>
      <c r="B11" s="2" t="s">
        <v>78</v>
      </c>
      <c r="E11" s="30">
        <f>IF('HW3'!L11="","",ROUNDUP('HW3'!L11*0.2,0))</f>
        <v>26</v>
      </c>
      <c r="F11" s="8">
        <f t="shared" si="0"/>
        <v>26</v>
      </c>
      <c r="N11" s="11">
        <v>20.5</v>
      </c>
      <c r="O11" s="11">
        <v>30</v>
      </c>
      <c r="P11" s="12" t="s">
        <v>9</v>
      </c>
      <c r="Q11" s="11">
        <f t="shared" si="1"/>
        <v>20</v>
      </c>
      <c r="R11" s="11">
        <f t="shared" si="3"/>
        <v>54</v>
      </c>
      <c r="S11" s="13">
        <f t="shared" si="2"/>
        <v>0.35714285714285715</v>
      </c>
    </row>
    <row r="12" spans="1:19">
      <c r="A12" s="2" t="s">
        <v>38</v>
      </c>
      <c r="B12" s="2" t="s">
        <v>39</v>
      </c>
      <c r="E12" s="30">
        <f>IF('HW3'!L12="","",ROUNDUP('HW3'!L12*0.2,0))</f>
        <v>16</v>
      </c>
      <c r="F12" s="8">
        <f t="shared" si="0"/>
        <v>16</v>
      </c>
      <c r="N12" s="11">
        <v>30.5</v>
      </c>
      <c r="O12" s="11">
        <v>40</v>
      </c>
      <c r="P12" s="12" t="s">
        <v>10</v>
      </c>
      <c r="Q12" s="11">
        <f t="shared" si="1"/>
        <v>2</v>
      </c>
      <c r="R12" s="11">
        <f t="shared" si="3"/>
        <v>56</v>
      </c>
      <c r="S12" s="13">
        <f t="shared" si="2"/>
        <v>3.5714285714285712E-2</v>
      </c>
    </row>
    <row r="13" spans="1:19">
      <c r="A13" s="2" t="s">
        <v>79</v>
      </c>
      <c r="B13" s="2" t="s">
        <v>80</v>
      </c>
      <c r="E13" s="30">
        <f>IF('HW3'!L13="","",ROUNDUP('HW3'!L13*0.2,0))</f>
        <v>25</v>
      </c>
      <c r="F13" s="8">
        <f t="shared" si="0"/>
        <v>25</v>
      </c>
      <c r="N13" s="11">
        <v>40.5</v>
      </c>
      <c r="O13" s="11">
        <v>50</v>
      </c>
      <c r="P13" s="12" t="s">
        <v>11</v>
      </c>
      <c r="Q13" s="11">
        <f t="shared" si="1"/>
        <v>0</v>
      </c>
      <c r="R13" s="11">
        <f t="shared" si="3"/>
        <v>56</v>
      </c>
      <c r="S13" s="13">
        <f t="shared" si="2"/>
        <v>0</v>
      </c>
    </row>
    <row r="14" spans="1:19">
      <c r="A14" s="2" t="s">
        <v>81</v>
      </c>
      <c r="B14" s="2" t="s">
        <v>82</v>
      </c>
      <c r="E14" s="30" t="str">
        <f>IF('HW3'!L14="","",ROUNDUP('HW3'!L14*0.2,0))</f>
        <v/>
      </c>
      <c r="F14" s="8">
        <f t="shared" si="0"/>
        <v>0</v>
      </c>
      <c r="N14" s="11">
        <v>50.5</v>
      </c>
      <c r="O14" s="11">
        <v>60</v>
      </c>
      <c r="P14" s="12" t="s">
        <v>12</v>
      </c>
      <c r="Q14" s="11">
        <f t="shared" si="1"/>
        <v>0</v>
      </c>
      <c r="R14" s="11">
        <f t="shared" si="3"/>
        <v>56</v>
      </c>
      <c r="S14" s="13">
        <f t="shared" si="2"/>
        <v>0</v>
      </c>
    </row>
    <row r="15" spans="1:19">
      <c r="A15" s="2" t="s">
        <v>83</v>
      </c>
      <c r="B15" s="2" t="s">
        <v>84</v>
      </c>
      <c r="E15" s="30">
        <f>IF('HW3'!L15="","",ROUNDUP('HW3'!L15*0.2,0))</f>
        <v>25</v>
      </c>
      <c r="F15" s="8">
        <f t="shared" si="0"/>
        <v>25</v>
      </c>
      <c r="N15" s="11">
        <v>60.5</v>
      </c>
      <c r="O15" s="11">
        <v>70</v>
      </c>
      <c r="P15" s="12" t="s">
        <v>13</v>
      </c>
      <c r="Q15" s="11">
        <f t="shared" si="1"/>
        <v>0</v>
      </c>
      <c r="R15" s="11">
        <f t="shared" si="3"/>
        <v>56</v>
      </c>
      <c r="S15" s="13">
        <f t="shared" si="2"/>
        <v>0</v>
      </c>
    </row>
    <row r="16" spans="1:19">
      <c r="A16" s="2" t="s">
        <v>85</v>
      </c>
      <c r="B16" s="2" t="s">
        <v>86</v>
      </c>
      <c r="E16" s="30" t="str">
        <f>IF('HW3'!L16="","",ROUNDUP('HW3'!L16*0.2,0))</f>
        <v/>
      </c>
      <c r="F16" s="8">
        <f t="shared" si="0"/>
        <v>0</v>
      </c>
      <c r="N16" s="11">
        <v>70.5</v>
      </c>
      <c r="O16" s="11">
        <v>80</v>
      </c>
      <c r="P16" s="12" t="s">
        <v>14</v>
      </c>
      <c r="Q16" s="11">
        <f t="shared" si="1"/>
        <v>0</v>
      </c>
      <c r="R16" s="11">
        <f t="shared" si="3"/>
        <v>56</v>
      </c>
      <c r="S16" s="13">
        <f t="shared" si="2"/>
        <v>0</v>
      </c>
    </row>
    <row r="17" spans="1:19">
      <c r="A17" s="2" t="s">
        <v>87</v>
      </c>
      <c r="B17" s="2" t="s">
        <v>88</v>
      </c>
      <c r="E17" s="30">
        <f>IF('HW3'!L17="","",ROUNDUP('HW3'!L17*0.2,0))</f>
        <v>20</v>
      </c>
      <c r="F17" s="8">
        <f t="shared" si="0"/>
        <v>20</v>
      </c>
      <c r="N17" s="11">
        <v>80.5</v>
      </c>
      <c r="O17" s="11">
        <v>90</v>
      </c>
      <c r="P17" s="12" t="s">
        <v>15</v>
      </c>
      <c r="Q17" s="11">
        <f t="shared" si="1"/>
        <v>0</v>
      </c>
      <c r="R17" s="11">
        <f t="shared" si="3"/>
        <v>56</v>
      </c>
      <c r="S17" s="13">
        <f t="shared" si="2"/>
        <v>0</v>
      </c>
    </row>
    <row r="18" spans="1:19">
      <c r="A18" s="2" t="s">
        <v>89</v>
      </c>
      <c r="B18" s="2" t="s">
        <v>90</v>
      </c>
      <c r="E18" s="30">
        <f>IF('HW3'!L18="","",ROUNDUP('HW3'!L18*0.2,0))</f>
        <v>20</v>
      </c>
      <c r="F18" s="8">
        <f t="shared" si="0"/>
        <v>20</v>
      </c>
      <c r="N18" s="11">
        <v>90.5</v>
      </c>
      <c r="O18" s="11">
        <v>100</v>
      </c>
      <c r="P18" s="12" t="s">
        <v>16</v>
      </c>
      <c r="Q18" s="11">
        <f t="shared" si="1"/>
        <v>0</v>
      </c>
      <c r="R18" s="11">
        <f t="shared" si="3"/>
        <v>56</v>
      </c>
      <c r="S18" s="13">
        <f t="shared" si="2"/>
        <v>0</v>
      </c>
    </row>
    <row r="19" spans="1:19">
      <c r="A19" s="2" t="s">
        <v>91</v>
      </c>
      <c r="B19" s="2" t="s">
        <v>92</v>
      </c>
      <c r="E19" s="30" t="str">
        <f>IF('HW3'!L19="","",ROUNDUP('HW3'!L19*0.2,0))</f>
        <v/>
      </c>
      <c r="F19" s="8">
        <f t="shared" si="0"/>
        <v>0</v>
      </c>
      <c r="N19" s="11">
        <v>100.5</v>
      </c>
      <c r="O19" s="11">
        <v>110</v>
      </c>
      <c r="P19" s="12" t="s">
        <v>17</v>
      </c>
      <c r="Q19" s="11">
        <f t="shared" si="1"/>
        <v>0</v>
      </c>
      <c r="R19" s="11">
        <f t="shared" si="3"/>
        <v>56</v>
      </c>
      <c r="S19" s="13">
        <f t="shared" si="2"/>
        <v>0</v>
      </c>
    </row>
    <row r="20" spans="1:19">
      <c r="A20" s="2" t="s">
        <v>93</v>
      </c>
      <c r="B20" s="2" t="s">
        <v>94</v>
      </c>
      <c r="E20" s="30">
        <f>IF('HW3'!L20="","",ROUNDUP('HW3'!L20*0.2,0))</f>
        <v>20</v>
      </c>
      <c r="F20" s="8">
        <f t="shared" si="0"/>
        <v>20</v>
      </c>
      <c r="N20" s="11">
        <v>110.5</v>
      </c>
      <c r="O20" s="11">
        <v>120</v>
      </c>
      <c r="P20" s="12" t="s">
        <v>18</v>
      </c>
      <c r="Q20" s="11">
        <f t="shared" si="1"/>
        <v>0</v>
      </c>
      <c r="R20" s="11">
        <f t="shared" si="3"/>
        <v>56</v>
      </c>
      <c r="S20" s="13">
        <f t="shared" si="2"/>
        <v>0</v>
      </c>
    </row>
    <row r="21" spans="1:19">
      <c r="A21" s="2" t="s">
        <v>95</v>
      </c>
      <c r="B21" s="2" t="s">
        <v>96</v>
      </c>
      <c r="E21" s="30">
        <f>IF('HW3'!L21="","",ROUNDUP('HW3'!L21*0.2,0))</f>
        <v>17</v>
      </c>
      <c r="F21" s="8">
        <f t="shared" si="0"/>
        <v>17</v>
      </c>
      <c r="N21" s="11">
        <v>120.5</v>
      </c>
      <c r="O21" s="11">
        <v>130</v>
      </c>
      <c r="P21" s="12" t="s">
        <v>19</v>
      </c>
      <c r="Q21" s="11">
        <f t="shared" si="1"/>
        <v>0</v>
      </c>
      <c r="R21" s="11">
        <f t="shared" si="3"/>
        <v>56</v>
      </c>
      <c r="S21" s="13">
        <f t="shared" si="2"/>
        <v>0</v>
      </c>
    </row>
    <row r="22" spans="1:19">
      <c r="A22" s="2" t="s">
        <v>97</v>
      </c>
      <c r="B22" s="2" t="s">
        <v>98</v>
      </c>
      <c r="E22" s="30" t="str">
        <f>IF('HW3'!L22="","",ROUNDUP('HW3'!L22*0.2,0))</f>
        <v/>
      </c>
      <c r="F22" s="8">
        <f t="shared" si="0"/>
        <v>0</v>
      </c>
      <c r="N22" s="11">
        <v>130.5</v>
      </c>
      <c r="O22" s="11">
        <v>140</v>
      </c>
      <c r="P22" s="12" t="s">
        <v>20</v>
      </c>
      <c r="Q22" s="11">
        <f t="shared" si="1"/>
        <v>0</v>
      </c>
      <c r="R22" s="11">
        <f t="shared" si="3"/>
        <v>56</v>
      </c>
      <c r="S22" s="13">
        <f t="shared" si="2"/>
        <v>0</v>
      </c>
    </row>
    <row r="23" spans="1:19">
      <c r="A23" s="2" t="s">
        <v>99</v>
      </c>
      <c r="B23" s="2" t="s">
        <v>100</v>
      </c>
      <c r="E23" s="30">
        <f>IF('HW3'!L23="","",ROUNDUP('HW3'!L23*0.2,0))</f>
        <v>19</v>
      </c>
      <c r="F23" s="8">
        <f t="shared" si="0"/>
        <v>19</v>
      </c>
      <c r="N23" s="11">
        <v>140.5</v>
      </c>
      <c r="O23" s="11">
        <v>150</v>
      </c>
      <c r="P23" s="12" t="s">
        <v>21</v>
      </c>
      <c r="Q23" s="11">
        <f t="shared" si="1"/>
        <v>0</v>
      </c>
      <c r="R23" s="11">
        <f t="shared" si="3"/>
        <v>56</v>
      </c>
      <c r="S23" s="13">
        <f t="shared" si="2"/>
        <v>0</v>
      </c>
    </row>
    <row r="24" spans="1:19">
      <c r="A24" s="2" t="s">
        <v>101</v>
      </c>
      <c r="B24" s="2" t="s">
        <v>102</v>
      </c>
      <c r="E24" s="30">
        <f>IF('HW3'!L24="","",ROUNDUP('HW3'!L24*0.2,0))</f>
        <v>15</v>
      </c>
      <c r="F24" s="8">
        <f t="shared" si="0"/>
        <v>15</v>
      </c>
      <c r="N24" s="11">
        <v>150.5</v>
      </c>
      <c r="O24" s="11">
        <v>160</v>
      </c>
      <c r="P24" s="12" t="s">
        <v>22</v>
      </c>
      <c r="Q24" s="11">
        <f t="shared" si="1"/>
        <v>0</v>
      </c>
      <c r="R24" s="11">
        <f t="shared" si="3"/>
        <v>56</v>
      </c>
      <c r="S24" s="13">
        <f t="shared" si="2"/>
        <v>0</v>
      </c>
    </row>
    <row r="25" spans="1:19">
      <c r="A25" s="2" t="s">
        <v>103</v>
      </c>
      <c r="B25" s="2" t="s">
        <v>104</v>
      </c>
      <c r="E25" s="30">
        <f>IF('HW3'!L25="","",ROUNDUP('HW3'!L25*0.2,0))</f>
        <v>24</v>
      </c>
      <c r="F25" s="8">
        <f t="shared" si="0"/>
        <v>24</v>
      </c>
      <c r="N25" s="11">
        <v>160.5</v>
      </c>
      <c r="O25" s="11">
        <v>170</v>
      </c>
      <c r="P25" s="12" t="s">
        <v>23</v>
      </c>
      <c r="Q25" s="11">
        <f t="shared" si="1"/>
        <v>0</v>
      </c>
      <c r="R25" s="11">
        <f t="shared" si="3"/>
        <v>56</v>
      </c>
      <c r="S25" s="13">
        <f t="shared" si="2"/>
        <v>0</v>
      </c>
    </row>
    <row r="26" spans="1:19">
      <c r="A26" s="2" t="s">
        <v>105</v>
      </c>
      <c r="B26" s="2" t="s">
        <v>106</v>
      </c>
      <c r="E26" s="30" t="str">
        <f>IF('HW3'!L26="","",ROUNDUP('HW3'!L26*0.2,0))</f>
        <v/>
      </c>
      <c r="F26" s="8">
        <f t="shared" si="0"/>
        <v>0</v>
      </c>
      <c r="N26" s="11">
        <v>170.5</v>
      </c>
      <c r="O26" s="11">
        <v>180</v>
      </c>
      <c r="P26" s="12" t="s">
        <v>24</v>
      </c>
      <c r="Q26" s="11">
        <f t="shared" si="1"/>
        <v>0</v>
      </c>
      <c r="R26" s="11">
        <f t="shared" si="3"/>
        <v>56</v>
      </c>
      <c r="S26" s="13">
        <f t="shared" si="2"/>
        <v>0</v>
      </c>
    </row>
    <row r="27" spans="1:19">
      <c r="A27" s="2" t="s">
        <v>107</v>
      </c>
      <c r="B27" s="2" t="s">
        <v>108</v>
      </c>
      <c r="E27" s="30">
        <f>IF('HW3'!L27="","",ROUNDUP('HW3'!L27*0.2,0))</f>
        <v>24</v>
      </c>
      <c r="F27" s="8">
        <f t="shared" si="0"/>
        <v>24</v>
      </c>
    </row>
    <row r="28" spans="1:19">
      <c r="A28" s="2" t="s">
        <v>109</v>
      </c>
      <c r="B28" s="2" t="s">
        <v>110</v>
      </c>
      <c r="E28" s="30">
        <f>IF('HW3'!L28="","",ROUNDUP('HW3'!L28*0.2,0))</f>
        <v>20</v>
      </c>
      <c r="F28" s="8">
        <f t="shared" si="0"/>
        <v>20</v>
      </c>
    </row>
    <row r="29" spans="1:19">
      <c r="A29" s="2" t="s">
        <v>111</v>
      </c>
      <c r="B29" s="2" t="s">
        <v>112</v>
      </c>
      <c r="E29" s="30">
        <f>IF('HW3'!L29="","",ROUNDUP('HW3'!L29*0.2,0))</f>
        <v>17</v>
      </c>
      <c r="F29" s="8">
        <f t="shared" si="0"/>
        <v>17</v>
      </c>
    </row>
    <row r="30" spans="1:19">
      <c r="A30" s="2" t="s">
        <v>113</v>
      </c>
      <c r="B30" s="2" t="s">
        <v>114</v>
      </c>
      <c r="E30" s="30" t="str">
        <f>IF('HW3'!L30="","",ROUNDUP('HW3'!L30*0.2,0))</f>
        <v/>
      </c>
      <c r="F30" s="8">
        <f t="shared" si="0"/>
        <v>0</v>
      </c>
    </row>
    <row r="31" spans="1:19">
      <c r="A31" s="2" t="s">
        <v>115</v>
      </c>
      <c r="B31" s="2" t="s">
        <v>116</v>
      </c>
      <c r="E31" s="30">
        <f>IF('HW3'!L31="","",ROUNDUP('HW3'!L31*0.2,0))</f>
        <v>31</v>
      </c>
      <c r="F31" s="8">
        <f t="shared" si="0"/>
        <v>31</v>
      </c>
    </row>
    <row r="32" spans="1:19">
      <c r="A32" s="2" t="s">
        <v>117</v>
      </c>
      <c r="B32" s="2" t="s">
        <v>118</v>
      </c>
      <c r="E32" s="30">
        <f>IF('HW3'!L32="","",ROUNDUP('HW3'!L32*0.2,0))</f>
        <v>27</v>
      </c>
      <c r="F32" s="8">
        <f t="shared" si="0"/>
        <v>27</v>
      </c>
    </row>
    <row r="33" spans="1:6">
      <c r="A33" s="2" t="s">
        <v>119</v>
      </c>
      <c r="B33" s="2" t="s">
        <v>120</v>
      </c>
      <c r="E33" s="30">
        <f>IF('HW3'!L33="","",ROUNDUP('HW3'!L33*0.2,0))</f>
        <v>29</v>
      </c>
      <c r="F33" s="8">
        <f t="shared" si="0"/>
        <v>29</v>
      </c>
    </row>
    <row r="34" spans="1:6">
      <c r="A34" s="2" t="s">
        <v>121</v>
      </c>
      <c r="B34" s="2" t="s">
        <v>122</v>
      </c>
      <c r="E34" s="30">
        <f>IF('HW3'!L34="","",ROUNDUP('HW3'!L34*0.2,0))</f>
        <v>31</v>
      </c>
      <c r="F34" s="8">
        <f t="shared" si="0"/>
        <v>31</v>
      </c>
    </row>
    <row r="35" spans="1:6">
      <c r="A35" s="2" t="s">
        <v>123</v>
      </c>
      <c r="B35" s="2" t="s">
        <v>124</v>
      </c>
      <c r="E35" s="30" t="str">
        <f>IF('HW3'!L35="","",ROUNDUP('HW3'!L35*0.2,0))</f>
        <v/>
      </c>
      <c r="F35" s="8">
        <f t="shared" si="0"/>
        <v>0</v>
      </c>
    </row>
    <row r="36" spans="1:6">
      <c r="A36" s="2" t="s">
        <v>125</v>
      </c>
      <c r="B36" s="2" t="s">
        <v>126</v>
      </c>
      <c r="E36" s="30">
        <f>IF('HW3'!L36="","",ROUNDUP('HW3'!L36*0.2,0))</f>
        <v>27</v>
      </c>
      <c r="F36" s="8">
        <f t="shared" si="0"/>
        <v>27</v>
      </c>
    </row>
    <row r="37" spans="1:6">
      <c r="A37" s="2" t="s">
        <v>127</v>
      </c>
      <c r="B37" s="2" t="s">
        <v>128</v>
      </c>
      <c r="E37" s="30">
        <f>IF('HW3'!L37="","",ROUNDUP('HW3'!L37*0.2,0))</f>
        <v>25</v>
      </c>
      <c r="F37" s="8">
        <f t="shared" si="0"/>
        <v>25</v>
      </c>
    </row>
    <row r="38" spans="1:6">
      <c r="A38" s="2" t="s">
        <v>129</v>
      </c>
      <c r="B38" s="2" t="s">
        <v>130</v>
      </c>
      <c r="E38" s="30" t="str">
        <f>IF('HW3'!L38="","",ROUNDUP('HW3'!L38*0.2,0))</f>
        <v/>
      </c>
      <c r="F38" s="8">
        <f t="shared" si="0"/>
        <v>0</v>
      </c>
    </row>
    <row r="39" spans="1:6">
      <c r="A39" s="2" t="s">
        <v>131</v>
      </c>
      <c r="B39" s="2" t="s">
        <v>132</v>
      </c>
      <c r="E39" s="30">
        <f>IF('HW3'!L39="","",ROUNDUP('HW3'!L39*0.2,0))</f>
        <v>21</v>
      </c>
      <c r="F39" s="8">
        <f t="shared" si="0"/>
        <v>21</v>
      </c>
    </row>
    <row r="40" spans="1:6">
      <c r="A40" s="2" t="s">
        <v>133</v>
      </c>
      <c r="B40" s="2" t="s">
        <v>134</v>
      </c>
      <c r="E40" s="30">
        <f>IF('HW3'!L40="","",ROUNDUP('HW3'!L40*0.2,0))</f>
        <v>23</v>
      </c>
      <c r="F40" s="8">
        <f t="shared" si="0"/>
        <v>23</v>
      </c>
    </row>
    <row r="41" spans="1:6">
      <c r="A41" s="2" t="s">
        <v>135</v>
      </c>
      <c r="B41" s="2" t="s">
        <v>136</v>
      </c>
      <c r="E41" s="30">
        <f>IF('HW3'!L41="","",ROUNDUP('HW3'!L41*0.2,0))</f>
        <v>24</v>
      </c>
      <c r="F41" s="8">
        <f t="shared" si="0"/>
        <v>24</v>
      </c>
    </row>
    <row r="42" spans="1:6">
      <c r="A42" s="2" t="s">
        <v>137</v>
      </c>
      <c r="B42" s="2" t="s">
        <v>138</v>
      </c>
      <c r="E42" s="30" t="str">
        <f>IF('HW3'!L42="","",ROUNDUP('HW3'!L42*0.2,0))</f>
        <v/>
      </c>
      <c r="F42" s="8">
        <f t="shared" si="0"/>
        <v>0</v>
      </c>
    </row>
    <row r="43" spans="1:6">
      <c r="A43" s="2" t="s">
        <v>139</v>
      </c>
      <c r="B43" s="2" t="s">
        <v>140</v>
      </c>
      <c r="E43" s="30" t="str">
        <f>IF('HW3'!L43="","",ROUNDUP('HW3'!L43*0.2,0))</f>
        <v/>
      </c>
      <c r="F43" s="8">
        <f t="shared" si="0"/>
        <v>0</v>
      </c>
    </row>
    <row r="44" spans="1:6">
      <c r="A44" s="2" t="s">
        <v>40</v>
      </c>
      <c r="B44" s="2" t="s">
        <v>41</v>
      </c>
      <c r="E44" s="30" t="str">
        <f>IF('HW3'!L44="","",ROUNDUP('HW3'!L44*0.2,0))</f>
        <v/>
      </c>
      <c r="F44" s="8">
        <f t="shared" si="0"/>
        <v>0</v>
      </c>
    </row>
    <row r="45" spans="1:6">
      <c r="A45" s="2" t="s">
        <v>141</v>
      </c>
      <c r="B45" s="2" t="s">
        <v>142</v>
      </c>
      <c r="E45" s="30" t="str">
        <f>IF('HW3'!L45="","",ROUNDUP('HW3'!L45*0.2,0))</f>
        <v/>
      </c>
      <c r="F45" s="8">
        <f t="shared" si="0"/>
        <v>0</v>
      </c>
    </row>
    <row r="46" spans="1:6">
      <c r="A46" s="2" t="s">
        <v>143</v>
      </c>
      <c r="B46" s="2" t="s">
        <v>144</v>
      </c>
      <c r="E46" s="30">
        <f>IF('HW3'!L46="","",ROUNDUP('HW3'!L46*0.2,0))</f>
        <v>26</v>
      </c>
      <c r="F46" s="8">
        <f t="shared" si="0"/>
        <v>26</v>
      </c>
    </row>
    <row r="47" spans="1:6">
      <c r="A47" s="2" t="s">
        <v>145</v>
      </c>
      <c r="B47" s="2" t="s">
        <v>146</v>
      </c>
      <c r="E47" s="30">
        <f>IF('HW3'!L47="","",ROUNDUP('HW3'!L47*0.2,0))</f>
        <v>27</v>
      </c>
      <c r="F47" s="8">
        <f t="shared" si="0"/>
        <v>27</v>
      </c>
    </row>
    <row r="48" spans="1:6">
      <c r="A48" s="2" t="s">
        <v>147</v>
      </c>
      <c r="B48" s="2" t="s">
        <v>148</v>
      </c>
      <c r="E48" s="30" t="str">
        <f>IF('HW3'!L48="","",ROUNDUP('HW3'!L48*0.2,0))</f>
        <v/>
      </c>
      <c r="F48" s="8">
        <f t="shared" si="0"/>
        <v>0</v>
      </c>
    </row>
    <row r="49" spans="1:6">
      <c r="A49" s="2" t="s">
        <v>44</v>
      </c>
      <c r="B49" s="2" t="s">
        <v>45</v>
      </c>
      <c r="E49" s="30" t="str">
        <f>IF('HW3'!L49="","",ROUNDUP('HW3'!L49*0.2,0))</f>
        <v/>
      </c>
      <c r="F49" s="8">
        <f t="shared" si="0"/>
        <v>0</v>
      </c>
    </row>
    <row r="50" spans="1:6">
      <c r="A50" s="2" t="s">
        <v>46</v>
      </c>
      <c r="B50" s="2" t="s">
        <v>47</v>
      </c>
      <c r="E50" s="30" t="str">
        <f>IF('HW3'!L50="","",ROUNDUP('HW3'!L50*0.2,0))</f>
        <v/>
      </c>
      <c r="F50" s="8">
        <f t="shared" si="0"/>
        <v>0</v>
      </c>
    </row>
    <row r="51" spans="1:6">
      <c r="A51" s="2" t="s">
        <v>48</v>
      </c>
      <c r="B51" s="2" t="s">
        <v>49</v>
      </c>
      <c r="E51" s="30" t="str">
        <f>IF('HW3'!L51="","",ROUNDUP('HW3'!L51*0.2,0))</f>
        <v/>
      </c>
      <c r="F51" s="8">
        <f t="shared" si="0"/>
        <v>0</v>
      </c>
    </row>
    <row r="52" spans="1:6">
      <c r="A52" s="2" t="s">
        <v>50</v>
      </c>
      <c r="B52" s="2" t="s">
        <v>51</v>
      </c>
      <c r="E52" s="30">
        <f>IF('HW3'!L52="","",ROUNDUP('HW3'!L52*0.2,0))</f>
        <v>26</v>
      </c>
      <c r="F52" s="8">
        <f t="shared" si="0"/>
        <v>26</v>
      </c>
    </row>
    <row r="53" spans="1:6">
      <c r="A53" s="2" t="s">
        <v>52</v>
      </c>
      <c r="B53" s="2" t="s">
        <v>53</v>
      </c>
      <c r="E53" s="30" t="str">
        <f>IF('HW3'!L53="","",ROUNDUP('HW3'!L53*0.2,0))</f>
        <v/>
      </c>
      <c r="F53" s="8">
        <f t="shared" si="0"/>
        <v>0</v>
      </c>
    </row>
    <row r="54" spans="1:6">
      <c r="A54" s="2" t="s">
        <v>149</v>
      </c>
      <c r="B54" s="2" t="s">
        <v>150</v>
      </c>
      <c r="E54" s="30">
        <f>IF('HW3'!L54="","",ROUNDUP('HW3'!L54*0.2,0))</f>
        <v>27</v>
      </c>
      <c r="F54" s="8">
        <f t="shared" si="0"/>
        <v>27</v>
      </c>
    </row>
    <row r="55" spans="1:6">
      <c r="A55" s="2" t="s">
        <v>151</v>
      </c>
      <c r="B55" s="2" t="s">
        <v>152</v>
      </c>
      <c r="E55" s="30">
        <f>IF('HW3'!L55="","",ROUNDUP('HW3'!L55*0.2,0))</f>
        <v>22</v>
      </c>
      <c r="F55" s="8">
        <f t="shared" si="0"/>
        <v>22</v>
      </c>
    </row>
    <row r="56" spans="1:6">
      <c r="A56" s="2" t="s">
        <v>54</v>
      </c>
      <c r="B56" s="2" t="s">
        <v>55</v>
      </c>
      <c r="E56" s="30" t="str">
        <f>IF('HW3'!L56="","",ROUNDUP('HW3'!L56*0.2,0))</f>
        <v/>
      </c>
      <c r="F56" s="8">
        <f t="shared" si="0"/>
        <v>0</v>
      </c>
    </row>
    <row r="57" spans="1:6">
      <c r="A57" s="2" t="s">
        <v>153</v>
      </c>
      <c r="B57" s="2" t="s">
        <v>154</v>
      </c>
      <c r="E57" s="30">
        <f>IF('HW3'!L57="","",ROUNDUP('HW3'!L57*0.2,0))</f>
        <v>21</v>
      </c>
      <c r="F57" s="8">
        <f t="shared" si="0"/>
        <v>21</v>
      </c>
    </row>
    <row r="58" spans="1:6">
      <c r="A58" s="2" t="s">
        <v>155</v>
      </c>
      <c r="B58" s="2" t="s">
        <v>156</v>
      </c>
      <c r="E58" s="30" t="str">
        <f>IF('HW3'!L58="","",ROUNDUP('HW3'!L58*0.2,0))</f>
        <v/>
      </c>
      <c r="F58" s="8">
        <f t="shared" si="0"/>
        <v>0</v>
      </c>
    </row>
    <row r="59" spans="1:6">
      <c r="A59" s="1" t="s">
        <v>157</v>
      </c>
      <c r="B59" s="1" t="s">
        <v>158</v>
      </c>
      <c r="E59" s="30" t="str">
        <f>IF('HW3'!L59="","",ROUNDUP('HW3'!L59*0.2,0))</f>
        <v/>
      </c>
      <c r="F59" s="8">
        <f t="shared" si="0"/>
        <v>0</v>
      </c>
    </row>
    <row r="60" spans="1:6">
      <c r="A60" s="1"/>
      <c r="B60" s="1"/>
      <c r="F60" s="8"/>
    </row>
    <row r="61" spans="1:6">
      <c r="A61" s="1"/>
      <c r="B61" s="1"/>
      <c r="F61" s="8"/>
    </row>
    <row r="62" spans="1:6">
      <c r="A62" s="1"/>
      <c r="B62" s="1"/>
      <c r="F62" s="8"/>
    </row>
    <row r="63" spans="1:6">
      <c r="A63" s="1"/>
      <c r="B63" s="1"/>
      <c r="F63" s="8"/>
    </row>
    <row r="64" spans="1:6">
      <c r="A64" s="1"/>
      <c r="B64" s="1"/>
      <c r="F64" s="8"/>
    </row>
    <row r="65" spans="1:6">
      <c r="A65" s="1"/>
      <c r="B65" s="1"/>
      <c r="F65" s="8"/>
    </row>
    <row r="66" spans="1:6">
      <c r="A66" s="1"/>
      <c r="B66" s="1"/>
      <c r="F66" s="8"/>
    </row>
    <row r="67" spans="1:6">
      <c r="A67" s="1"/>
      <c r="B67" s="1"/>
      <c r="F67" s="8"/>
    </row>
    <row r="68" spans="1:6">
      <c r="A68" s="1"/>
      <c r="B68" s="1"/>
      <c r="F68" s="8"/>
    </row>
    <row r="69" spans="1:6">
      <c r="A69" s="1"/>
      <c r="B69" s="1"/>
      <c r="F69" s="8"/>
    </row>
    <row r="70" spans="1:6">
      <c r="A70" s="1"/>
      <c r="B70" s="1"/>
      <c r="F70" s="8"/>
    </row>
    <row r="71" spans="1:6">
      <c r="A71" s="1"/>
      <c r="B71" s="1"/>
      <c r="F71" s="8"/>
    </row>
    <row r="72" spans="1:6">
      <c r="A72" s="1"/>
      <c r="B72" s="1"/>
      <c r="F72" s="8"/>
    </row>
    <row r="73" spans="1:6">
      <c r="A73" s="1"/>
      <c r="B73" s="1"/>
      <c r="F73" s="8"/>
    </row>
    <row r="74" spans="1:6">
      <c r="A74" s="1"/>
      <c r="B74" s="1"/>
      <c r="F74" s="8"/>
    </row>
    <row r="75" spans="1:6">
      <c r="A75" s="1"/>
      <c r="B75" s="1"/>
      <c r="F75" s="8"/>
    </row>
    <row r="76" spans="1:6">
      <c r="A76" s="1"/>
      <c r="B76" s="1"/>
      <c r="F76" s="8"/>
    </row>
    <row r="77" spans="1:6">
      <c r="A77" s="1"/>
      <c r="B77" s="1"/>
      <c r="F77" s="8"/>
    </row>
    <row r="78" spans="1:6">
      <c r="A78" s="1"/>
      <c r="B78" s="1"/>
      <c r="F78" s="8"/>
    </row>
    <row r="79" spans="1:6">
      <c r="A79" s="1"/>
      <c r="B79" s="1"/>
      <c r="F79" s="8"/>
    </row>
    <row r="80" spans="1:6">
      <c r="A80" s="1"/>
      <c r="B80" s="1"/>
      <c r="F80" s="8"/>
    </row>
    <row r="81" spans="1:6">
      <c r="A81" s="1"/>
      <c r="B81" s="1"/>
      <c r="F81" s="8"/>
    </row>
    <row r="82" spans="1:6">
      <c r="A82" s="1"/>
      <c r="B82" s="1"/>
      <c r="F82" s="8"/>
    </row>
    <row r="83" spans="1:6">
      <c r="A83" s="1"/>
      <c r="B83" s="1"/>
      <c r="F83" s="8"/>
    </row>
    <row r="84" spans="1:6">
      <c r="A84" s="1"/>
      <c r="B84" s="1"/>
      <c r="F84" s="8"/>
    </row>
    <row r="85" spans="1:6">
      <c r="A85" s="1"/>
      <c r="B85" s="1"/>
      <c r="F85" s="8"/>
    </row>
    <row r="86" spans="1:6">
      <c r="A86" s="1"/>
      <c r="B86" s="1"/>
      <c r="F86" s="8"/>
    </row>
  </sheetData>
  <mergeCells count="2">
    <mergeCell ref="I2:K2"/>
    <mergeCell ref="I8:K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W86"/>
  <sheetViews>
    <sheetView tabSelected="1" zoomScale="90" zoomScaleNormal="90" workbookViewId="0">
      <selection activeCell="K35" sqref="K35"/>
    </sheetView>
  </sheetViews>
  <sheetFormatPr defaultRowHeight="15"/>
  <cols>
    <col min="1" max="1" width="14.42578125" bestFit="1" customWidth="1"/>
    <col min="2" max="2" width="27.28515625" bestFit="1" customWidth="1"/>
    <col min="3" max="6" width="9.140625" style="4" customWidth="1"/>
    <col min="7" max="7" width="7.7109375" style="4" customWidth="1"/>
    <col min="8" max="8" width="9.140625" style="4" customWidth="1"/>
    <col min="9" max="9" width="9.140625" customWidth="1"/>
  </cols>
  <sheetData>
    <row r="2" spans="1:23" ht="15" customHeight="1">
      <c r="K2" s="32" t="s">
        <v>57</v>
      </c>
      <c r="L2" s="32"/>
      <c r="M2" s="32"/>
      <c r="N2" s="32"/>
      <c r="O2" s="32"/>
      <c r="P2" s="32"/>
    </row>
    <row r="3" spans="1:23">
      <c r="A3" s="5" t="s">
        <v>27</v>
      </c>
      <c r="B3" s="5" t="s">
        <v>58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26</v>
      </c>
      <c r="H3" s="7" t="s">
        <v>65</v>
      </c>
      <c r="I3" s="15" t="s">
        <v>67</v>
      </c>
      <c r="K3" s="9" t="s">
        <v>61</v>
      </c>
      <c r="L3" s="9" t="s">
        <v>62</v>
      </c>
      <c r="M3" s="9" t="s">
        <v>63</v>
      </c>
      <c r="N3" s="9" t="s">
        <v>64</v>
      </c>
      <c r="O3" s="9" t="s">
        <v>26</v>
      </c>
      <c r="P3" s="14" t="s">
        <v>65</v>
      </c>
    </row>
    <row r="4" spans="1:23">
      <c r="A4" s="2" t="s">
        <v>71</v>
      </c>
      <c r="B4" s="2" t="s">
        <v>72</v>
      </c>
      <c r="C4" s="4">
        <f>IF('HW1'!H4="",0,'HW1'!H4)</f>
        <v>67</v>
      </c>
      <c r="D4" s="4">
        <f>IF('HW2'!H4="",0,'HW2'!H4)</f>
        <v>0</v>
      </c>
      <c r="E4" s="4">
        <f>IF('HW3'!L4="",0,'HW3'!L4)</f>
        <v>114</v>
      </c>
      <c r="F4" s="4">
        <f>IF(Midterm!F4="",0,Midterm!F4)</f>
        <v>30</v>
      </c>
      <c r="G4" s="4">
        <f>IF(Final!F4="",0,Final!F4)</f>
        <v>23</v>
      </c>
      <c r="H4" s="8">
        <f>IF(G4="GR","GR",C4*0.075+D4*0.075+E4*0.15+F4*0.3+G4*0.4)</f>
        <v>40.324999999999996</v>
      </c>
      <c r="I4" s="16">
        <f>IF(H4="GR","GR",RANK(H4,H:H))</f>
        <v>30</v>
      </c>
      <c r="K4" s="4">
        <f t="shared" ref="K4:P4" si="0">AVERAGE(C4:C86)</f>
        <v>56.267857142857146</v>
      </c>
      <c r="L4" s="4">
        <f t="shared" si="0"/>
        <v>43.625</v>
      </c>
      <c r="M4" s="4">
        <f t="shared" si="0"/>
        <v>63.660714285714285</v>
      </c>
      <c r="N4" s="4">
        <f t="shared" si="0"/>
        <v>53.053571428571431</v>
      </c>
      <c r="O4" s="4">
        <f t="shared" si="0"/>
        <v>12.946428571428571</v>
      </c>
      <c r="P4" s="4">
        <f t="shared" si="0"/>
        <v>38.135714285714293</v>
      </c>
    </row>
    <row r="5" spans="1:23">
      <c r="A5" s="2" t="s">
        <v>42</v>
      </c>
      <c r="B5" s="2" t="s">
        <v>43</v>
      </c>
      <c r="C5" s="4">
        <f>IF('HW1'!H5="",0,'HW1'!H5)</f>
        <v>0</v>
      </c>
      <c r="D5" s="4">
        <f>IF('HW2'!H5="",0,'HW2'!H5)</f>
        <v>0</v>
      </c>
      <c r="E5" s="4">
        <f>IF('HW3'!L5="",0,'HW3'!L5)</f>
        <v>0</v>
      </c>
      <c r="F5" s="4">
        <f>IF(Midterm!F5="",0,Midterm!F5)</f>
        <v>5</v>
      </c>
      <c r="G5" s="4">
        <f>IF(Final!F5="",0,Final!F5)</f>
        <v>0</v>
      </c>
      <c r="H5" s="8">
        <f t="shared" ref="H5:H57" si="1">IF(G5="GR","GR",C5*0.075+D5*0.075+E5*0.15+F5*0.3+G5*0.4)</f>
        <v>1.5</v>
      </c>
      <c r="I5" s="16">
        <f t="shared" ref="I5:I57" si="2">IF(H5="GR","GR",RANK(H5,H:H))</f>
        <v>53</v>
      </c>
      <c r="J5" s="19"/>
    </row>
    <row r="6" spans="1:23">
      <c r="A6" s="2" t="s">
        <v>73</v>
      </c>
      <c r="B6" s="2" t="s">
        <v>74</v>
      </c>
      <c r="C6" s="4">
        <f>IF('HW1'!H6="",0,'HW1'!H6)</f>
        <v>0</v>
      </c>
      <c r="D6" s="4">
        <f>IF('HW2'!H6="",0,'HW2'!H6)</f>
        <v>0</v>
      </c>
      <c r="E6" s="4">
        <f>IF('HW3'!L6="",0,'HW3'!L6)</f>
        <v>0</v>
      </c>
      <c r="F6" s="4">
        <f>IF(Midterm!F6="",0,Midterm!F6)</f>
        <v>0</v>
      </c>
      <c r="G6" s="4">
        <f>IF(Final!F6="",0,Final!F6)</f>
        <v>0</v>
      </c>
      <c r="H6" s="8">
        <f t="shared" si="1"/>
        <v>0</v>
      </c>
      <c r="I6" s="16">
        <f t="shared" si="2"/>
        <v>55</v>
      </c>
      <c r="J6" s="19"/>
    </row>
    <row r="7" spans="1:23">
      <c r="A7" s="2" t="s">
        <v>32</v>
      </c>
      <c r="B7" s="2" t="s">
        <v>33</v>
      </c>
      <c r="C7" s="4">
        <f>IF('HW1'!H7="",0,'HW1'!H7)</f>
        <v>0</v>
      </c>
      <c r="D7" s="4">
        <f>IF('HW2'!H7="",0,'HW2'!H7)</f>
        <v>0</v>
      </c>
      <c r="E7" s="4">
        <f>IF('HW3'!L7="",0,'HW3'!L7)</f>
        <v>0</v>
      </c>
      <c r="F7" s="4">
        <f>IF(Midterm!F7="",0,Midterm!F7)</f>
        <v>0</v>
      </c>
      <c r="G7" s="4">
        <f>IF(Final!F7="",0,Final!F7)</f>
        <v>0</v>
      </c>
      <c r="H7" s="8">
        <f t="shared" si="1"/>
        <v>0</v>
      </c>
      <c r="I7" s="16">
        <f t="shared" si="2"/>
        <v>55</v>
      </c>
      <c r="J7" s="19"/>
    </row>
    <row r="8" spans="1:23">
      <c r="A8" s="2" t="s">
        <v>75</v>
      </c>
      <c r="B8" s="2" t="s">
        <v>76</v>
      </c>
      <c r="C8" s="4">
        <f>IF('HW1'!H8="",0,'HW1'!H8)</f>
        <v>0</v>
      </c>
      <c r="D8" s="4">
        <f>IF('HW2'!H8="",0,'HW2'!H8)</f>
        <v>0</v>
      </c>
      <c r="E8" s="4">
        <f>IF('HW3'!L8="",0,'HW3'!L8)</f>
        <v>0</v>
      </c>
      <c r="F8" s="4">
        <f>IF(Midterm!F8="",0,Midterm!F8)</f>
        <v>7</v>
      </c>
      <c r="G8" s="4">
        <f>IF(Final!F8="",0,Final!F8)</f>
        <v>0</v>
      </c>
      <c r="H8" s="8">
        <f t="shared" si="1"/>
        <v>2.1</v>
      </c>
      <c r="I8" s="16">
        <f t="shared" si="2"/>
        <v>51</v>
      </c>
      <c r="J8" s="19"/>
      <c r="K8" s="32" t="s">
        <v>25</v>
      </c>
      <c r="L8" s="32"/>
      <c r="M8" s="32"/>
      <c r="N8" s="32"/>
      <c r="O8" s="32"/>
    </row>
    <row r="9" spans="1:23">
      <c r="A9" s="2" t="s">
        <v>34</v>
      </c>
      <c r="B9" s="2" t="s">
        <v>35</v>
      </c>
      <c r="C9" s="4">
        <f>IF('HW1'!H9="",0,'HW1'!H9)</f>
        <v>0</v>
      </c>
      <c r="D9" s="4">
        <f>IF('HW2'!H9="",0,'HW2'!H9)</f>
        <v>0</v>
      </c>
      <c r="E9" s="4">
        <f>IF('HW3'!L9="",0,'HW3'!L9)</f>
        <v>0</v>
      </c>
      <c r="F9" s="4">
        <f>IF(Midterm!F9="",0,Midterm!F9)</f>
        <v>53</v>
      </c>
      <c r="G9" s="4">
        <f>IF(Final!F9="",0,Final!F9)</f>
        <v>0</v>
      </c>
      <c r="H9" s="8">
        <f t="shared" si="1"/>
        <v>15.899999999999999</v>
      </c>
      <c r="I9" s="16">
        <f t="shared" si="2"/>
        <v>42</v>
      </c>
      <c r="J9" s="19"/>
      <c r="R9" s="11">
        <v>0</v>
      </c>
      <c r="S9" s="11">
        <v>10</v>
      </c>
      <c r="T9" s="12" t="s">
        <v>7</v>
      </c>
      <c r="U9" s="11">
        <f t="shared" ref="U9:U26" si="3">(COUNTIF(H:H,CONCATENATE("&lt;=",S9)))-V8</f>
        <v>9</v>
      </c>
      <c r="V9" s="11">
        <f>U9+V8</f>
        <v>9</v>
      </c>
      <c r="W9" s="13">
        <f t="shared" ref="W9:W26" si="4">U9/COUNTIF(H:H,"&gt;-1")</f>
        <v>0.16071428571428573</v>
      </c>
    </row>
    <row r="10" spans="1:23">
      <c r="A10" s="2" t="s">
        <v>36</v>
      </c>
      <c r="B10" s="2" t="s">
        <v>37</v>
      </c>
      <c r="C10" s="4">
        <f>IF('HW1'!H10="",0,'HW1'!H10)</f>
        <v>79</v>
      </c>
      <c r="D10" s="4">
        <f>IF('HW2'!H10="",0,'HW2'!H10)</f>
        <v>0</v>
      </c>
      <c r="E10" s="4">
        <f>IF('HW3'!L10="",0,'HW3'!L10)</f>
        <v>133</v>
      </c>
      <c r="F10" s="4">
        <f>IF(Midterm!F10="",0,Midterm!F10)</f>
        <v>55</v>
      </c>
      <c r="G10" s="4">
        <f>IF(Final!F10="",0,Final!F10)</f>
        <v>27</v>
      </c>
      <c r="H10" s="8">
        <f t="shared" si="1"/>
        <v>53.174999999999997</v>
      </c>
      <c r="I10" s="16">
        <f t="shared" si="2"/>
        <v>19</v>
      </c>
      <c r="J10" s="19"/>
      <c r="R10" s="11">
        <v>10.5</v>
      </c>
      <c r="S10" s="11">
        <v>20</v>
      </c>
      <c r="T10" s="12" t="s">
        <v>8</v>
      </c>
      <c r="U10" s="11">
        <f t="shared" si="3"/>
        <v>8</v>
      </c>
      <c r="V10" s="11">
        <f t="shared" ref="V10:V26" si="5">U10+V9</f>
        <v>17</v>
      </c>
      <c r="W10" s="13">
        <f t="shared" si="4"/>
        <v>0.14285714285714285</v>
      </c>
    </row>
    <row r="11" spans="1:23">
      <c r="A11" s="2" t="s">
        <v>77</v>
      </c>
      <c r="B11" s="2" t="s">
        <v>78</v>
      </c>
      <c r="C11" s="4">
        <f>IF('HW1'!H11="",0,'HW1'!H11)</f>
        <v>110</v>
      </c>
      <c r="D11" s="4">
        <f>IF('HW2'!H11="",0,'HW2'!H11)</f>
        <v>92</v>
      </c>
      <c r="E11" s="4">
        <f>IF('HW3'!L11="",0,'HW3'!L11)</f>
        <v>127</v>
      </c>
      <c r="F11" s="4">
        <f>IF(Midterm!F11="",0,Midterm!F11)</f>
        <v>125</v>
      </c>
      <c r="G11" s="4">
        <f>IF(Final!F11="",0,Final!F11)</f>
        <v>26</v>
      </c>
      <c r="H11" s="8">
        <f t="shared" si="1"/>
        <v>82.100000000000009</v>
      </c>
      <c r="I11" s="16">
        <f t="shared" si="2"/>
        <v>1</v>
      </c>
      <c r="J11" s="19"/>
      <c r="R11" s="11">
        <v>20.5</v>
      </c>
      <c r="S11" s="11">
        <v>30</v>
      </c>
      <c r="T11" s="12" t="s">
        <v>9</v>
      </c>
      <c r="U11" s="11">
        <f t="shared" si="3"/>
        <v>7</v>
      </c>
      <c r="V11" s="11">
        <f t="shared" si="5"/>
        <v>24</v>
      </c>
      <c r="W11" s="13">
        <f t="shared" si="4"/>
        <v>0.125</v>
      </c>
    </row>
    <row r="12" spans="1:23">
      <c r="A12" s="2" t="s">
        <v>38</v>
      </c>
      <c r="B12" s="2" t="s">
        <v>39</v>
      </c>
      <c r="C12" s="4">
        <f>IF('HW1'!H12="",0,'HW1'!H12)</f>
        <v>92</v>
      </c>
      <c r="D12" s="4">
        <f>IF('HW2'!H12="",0,'HW2'!H12)</f>
        <v>60</v>
      </c>
      <c r="E12" s="4">
        <f>IF('HW3'!L12="",0,'HW3'!L12)</f>
        <v>79</v>
      </c>
      <c r="F12" s="4">
        <f>IF(Midterm!F12="",0,Midterm!F12)</f>
        <v>18</v>
      </c>
      <c r="G12" s="4">
        <f>IF(Final!F12="",0,Final!F12)</f>
        <v>16</v>
      </c>
      <c r="H12" s="8">
        <f t="shared" si="1"/>
        <v>35.049999999999997</v>
      </c>
      <c r="I12" s="16">
        <f t="shared" si="2"/>
        <v>31</v>
      </c>
      <c r="J12" s="19"/>
      <c r="R12" s="11">
        <v>30.5</v>
      </c>
      <c r="S12" s="11">
        <v>40</v>
      </c>
      <c r="T12" s="12" t="s">
        <v>10</v>
      </c>
      <c r="U12" s="11">
        <f t="shared" si="3"/>
        <v>2</v>
      </c>
      <c r="V12" s="11">
        <f t="shared" si="5"/>
        <v>26</v>
      </c>
      <c r="W12" s="13">
        <f t="shared" si="4"/>
        <v>3.5714285714285712E-2</v>
      </c>
    </row>
    <row r="13" spans="1:23">
      <c r="A13" s="2" t="s">
        <v>79</v>
      </c>
      <c r="B13" s="2" t="s">
        <v>80</v>
      </c>
      <c r="C13" s="4">
        <f>IF('HW1'!H13="",0,'HW1'!H13)</f>
        <v>115</v>
      </c>
      <c r="D13" s="4">
        <f>IF('HW2'!H13="",0,'HW2'!H13)</f>
        <v>93</v>
      </c>
      <c r="E13" s="4">
        <f>IF('HW3'!L13="",0,'HW3'!L13)</f>
        <v>123</v>
      </c>
      <c r="F13" s="4">
        <f>IF(Midterm!F13="",0,Midterm!F13)</f>
        <v>98</v>
      </c>
      <c r="G13" s="4">
        <f>IF(Final!F13="",0,Final!F13)</f>
        <v>25</v>
      </c>
      <c r="H13" s="8">
        <f t="shared" si="1"/>
        <v>73.449999999999989</v>
      </c>
      <c r="I13" s="16">
        <f t="shared" si="2"/>
        <v>5</v>
      </c>
      <c r="J13" s="19"/>
      <c r="R13" s="11">
        <v>40.5</v>
      </c>
      <c r="S13" s="11">
        <v>50</v>
      </c>
      <c r="T13" s="12" t="s">
        <v>11</v>
      </c>
      <c r="U13" s="11">
        <f t="shared" si="3"/>
        <v>8</v>
      </c>
      <c r="V13" s="11">
        <f t="shared" si="5"/>
        <v>34</v>
      </c>
      <c r="W13" s="13">
        <f t="shared" si="4"/>
        <v>0.14285714285714285</v>
      </c>
    </row>
    <row r="14" spans="1:23">
      <c r="A14" s="2" t="s">
        <v>81</v>
      </c>
      <c r="B14" s="2" t="s">
        <v>82</v>
      </c>
      <c r="C14" s="4">
        <f>IF('HW1'!H14="",0,'HW1'!H14)</f>
        <v>100</v>
      </c>
      <c r="D14" s="4">
        <f>IF('HW2'!H14="",0,'HW2'!H14)</f>
        <v>82</v>
      </c>
      <c r="E14" s="4">
        <f>IF('HW3'!L14="",0,'HW3'!L14)</f>
        <v>0</v>
      </c>
      <c r="F14" s="4">
        <f>IF(Midterm!F14="",0,Midterm!F14)</f>
        <v>93</v>
      </c>
      <c r="G14" s="4">
        <f>IF(Final!F14="",0,Final!F14)</f>
        <v>0</v>
      </c>
      <c r="H14" s="8">
        <f t="shared" si="1"/>
        <v>41.55</v>
      </c>
      <c r="I14" s="16">
        <f t="shared" si="2"/>
        <v>28</v>
      </c>
      <c r="J14" s="19"/>
      <c r="R14" s="11">
        <v>50.5</v>
      </c>
      <c r="S14" s="11">
        <v>60</v>
      </c>
      <c r="T14" s="12" t="s">
        <v>12</v>
      </c>
      <c r="U14" s="11">
        <f t="shared" si="3"/>
        <v>10</v>
      </c>
      <c r="V14" s="11">
        <f t="shared" si="5"/>
        <v>44</v>
      </c>
      <c r="W14" s="13">
        <f t="shared" si="4"/>
        <v>0.17857142857142858</v>
      </c>
    </row>
    <row r="15" spans="1:23">
      <c r="A15" s="2" t="s">
        <v>83</v>
      </c>
      <c r="B15" s="2" t="s">
        <v>84</v>
      </c>
      <c r="C15" s="4">
        <f>IF('HW1'!H15="",0,'HW1'!H15)</f>
        <v>83</v>
      </c>
      <c r="D15" s="4">
        <f>IF('HW2'!H15="",0,'HW2'!H15)</f>
        <v>104</v>
      </c>
      <c r="E15" s="4">
        <f>IF('HW3'!L15="",0,'HW3'!L15)</f>
        <v>122</v>
      </c>
      <c r="F15" s="4">
        <f>IF(Midterm!F15="",0,Midterm!F15)</f>
        <v>25</v>
      </c>
      <c r="G15" s="4">
        <f>IF(Final!F15="",0,Final!F15)</f>
        <v>25</v>
      </c>
      <c r="H15" s="8">
        <f t="shared" si="1"/>
        <v>49.825000000000003</v>
      </c>
      <c r="I15" s="16">
        <f t="shared" si="2"/>
        <v>23</v>
      </c>
      <c r="J15" s="19"/>
      <c r="R15" s="11">
        <v>60.5</v>
      </c>
      <c r="S15" s="11">
        <v>70</v>
      </c>
      <c r="T15" s="12" t="s">
        <v>13</v>
      </c>
      <c r="U15" s="11">
        <f t="shared" si="3"/>
        <v>5</v>
      </c>
      <c r="V15" s="11">
        <f t="shared" si="5"/>
        <v>49</v>
      </c>
      <c r="W15" s="13">
        <f t="shared" si="4"/>
        <v>8.9285714285714288E-2</v>
      </c>
    </row>
    <row r="16" spans="1:23">
      <c r="A16" s="2" t="s">
        <v>85</v>
      </c>
      <c r="B16" s="2" t="s">
        <v>86</v>
      </c>
      <c r="C16" s="4">
        <f>IF('HW1'!H16="",0,'HW1'!H16)</f>
        <v>37</v>
      </c>
      <c r="D16" s="4">
        <f>IF('HW2'!H16="",0,'HW2'!H16)</f>
        <v>0</v>
      </c>
      <c r="E16" s="4">
        <f>IF('HW3'!L16="",0,'HW3'!L16)</f>
        <v>0</v>
      </c>
      <c r="F16" s="4">
        <f>IF(Midterm!F16="",0,Midterm!F16)</f>
        <v>22</v>
      </c>
      <c r="G16" s="4">
        <f>IF(Final!F16="",0,Final!F16)</f>
        <v>0</v>
      </c>
      <c r="H16" s="8">
        <f t="shared" si="1"/>
        <v>9.375</v>
      </c>
      <c r="I16" s="16">
        <f t="shared" si="2"/>
        <v>48</v>
      </c>
      <c r="J16" s="19"/>
      <c r="R16" s="11">
        <v>70.5</v>
      </c>
      <c r="S16" s="11">
        <v>80</v>
      </c>
      <c r="T16" s="12" t="s">
        <v>14</v>
      </c>
      <c r="U16" s="11">
        <f t="shared" si="3"/>
        <v>6</v>
      </c>
      <c r="V16" s="11">
        <f t="shared" si="5"/>
        <v>55</v>
      </c>
      <c r="W16" s="13">
        <f t="shared" si="4"/>
        <v>0.10714285714285714</v>
      </c>
    </row>
    <row r="17" spans="1:23">
      <c r="A17" s="2" t="s">
        <v>87</v>
      </c>
      <c r="B17" s="2" t="s">
        <v>88</v>
      </c>
      <c r="C17" s="4">
        <f>IF('HW1'!H17="",0,'HW1'!H17)</f>
        <v>65</v>
      </c>
      <c r="D17" s="4">
        <f>IF('HW2'!H17="",0,'HW2'!H17)</f>
        <v>77</v>
      </c>
      <c r="E17" s="4">
        <f>IF('HW3'!L17="",0,'HW3'!L17)</f>
        <v>99</v>
      </c>
      <c r="F17" s="4">
        <f>IF(Midterm!F17="",0,Midterm!F17)</f>
        <v>32</v>
      </c>
      <c r="G17" s="4">
        <f>IF(Final!F17="",0,Final!F17)</f>
        <v>20</v>
      </c>
      <c r="H17" s="8">
        <f t="shared" si="1"/>
        <v>43.1</v>
      </c>
      <c r="I17" s="16">
        <f t="shared" si="2"/>
        <v>25</v>
      </c>
      <c r="J17" s="19"/>
      <c r="R17" s="11">
        <v>80.5</v>
      </c>
      <c r="S17" s="11">
        <v>90</v>
      </c>
      <c r="T17" s="12" t="s">
        <v>15</v>
      </c>
      <c r="U17" s="11">
        <f t="shared" si="3"/>
        <v>1</v>
      </c>
      <c r="V17" s="11">
        <f t="shared" si="5"/>
        <v>56</v>
      </c>
      <c r="W17" s="13">
        <f t="shared" si="4"/>
        <v>1.7857142857142856E-2</v>
      </c>
    </row>
    <row r="18" spans="1:23">
      <c r="A18" s="2" t="s">
        <v>89</v>
      </c>
      <c r="B18" s="2" t="s">
        <v>90</v>
      </c>
      <c r="C18" s="4">
        <f>IF('HW1'!H18="",0,'HW1'!H18)</f>
        <v>100</v>
      </c>
      <c r="D18" s="4">
        <f>IF('HW2'!H18="",0,'HW2'!H18)</f>
        <v>110</v>
      </c>
      <c r="E18" s="4">
        <f>IF('HW3'!L18="",0,'HW3'!L18)</f>
        <v>99</v>
      </c>
      <c r="F18" s="4">
        <f>IF(Midterm!F18="",0,Midterm!F18)</f>
        <v>101</v>
      </c>
      <c r="G18" s="4">
        <f>IF(Final!F18="",0,Final!F18)</f>
        <v>20</v>
      </c>
      <c r="H18" s="8">
        <f t="shared" si="1"/>
        <v>68.900000000000006</v>
      </c>
      <c r="I18" s="16">
        <f t="shared" si="2"/>
        <v>8</v>
      </c>
      <c r="J18" s="19"/>
      <c r="R18" s="11">
        <v>90.5</v>
      </c>
      <c r="S18" s="11">
        <v>100</v>
      </c>
      <c r="T18" s="12" t="s">
        <v>16</v>
      </c>
      <c r="U18" s="11">
        <f t="shared" si="3"/>
        <v>0</v>
      </c>
      <c r="V18" s="11">
        <f t="shared" si="5"/>
        <v>56</v>
      </c>
      <c r="W18" s="13">
        <f t="shared" si="4"/>
        <v>0</v>
      </c>
    </row>
    <row r="19" spans="1:23">
      <c r="A19" s="2" t="s">
        <v>91</v>
      </c>
      <c r="B19" s="2" t="s">
        <v>92</v>
      </c>
      <c r="C19" s="4">
        <f>IF('HW1'!H19="",0,'HW1'!H19)</f>
        <v>0</v>
      </c>
      <c r="D19" s="4">
        <f>IF('HW2'!H19="",0,'HW2'!H19)</f>
        <v>0</v>
      </c>
      <c r="E19" s="4">
        <f>IF('HW3'!L19="",0,'HW3'!L19)</f>
        <v>0</v>
      </c>
      <c r="F19" s="4">
        <f>IF(Midterm!F19="",0,Midterm!F19)</f>
        <v>5</v>
      </c>
      <c r="G19" s="4">
        <f>IF(Final!F19="",0,Final!F19)</f>
        <v>0</v>
      </c>
      <c r="H19" s="8">
        <f t="shared" si="1"/>
        <v>1.5</v>
      </c>
      <c r="I19" s="16">
        <f t="shared" si="2"/>
        <v>53</v>
      </c>
      <c r="J19" s="19"/>
      <c r="R19" s="11">
        <v>100.5</v>
      </c>
      <c r="S19" s="11">
        <v>110</v>
      </c>
      <c r="T19" s="12" t="s">
        <v>17</v>
      </c>
      <c r="U19" s="11">
        <f t="shared" si="3"/>
        <v>0</v>
      </c>
      <c r="V19" s="11">
        <f t="shared" si="5"/>
        <v>56</v>
      </c>
      <c r="W19" s="13">
        <f t="shared" si="4"/>
        <v>0</v>
      </c>
    </row>
    <row r="20" spans="1:23">
      <c r="A20" s="2" t="s">
        <v>93</v>
      </c>
      <c r="B20" s="2" t="s">
        <v>94</v>
      </c>
      <c r="C20" s="4">
        <f>IF('HW1'!H20="",0,'HW1'!H20)</f>
        <v>92</v>
      </c>
      <c r="D20" s="4">
        <f>IF('HW2'!H20="",0,'HW2'!H20)</f>
        <v>108</v>
      </c>
      <c r="E20" s="4">
        <f>IF('HW3'!L20="",0,'HW3'!L20)</f>
        <v>98</v>
      </c>
      <c r="F20" s="4">
        <f>IF(Midterm!F20="",0,Midterm!F20)</f>
        <v>14</v>
      </c>
      <c r="G20" s="4">
        <f>IF(Final!F20="",0,Final!F20)</f>
        <v>20</v>
      </c>
      <c r="H20" s="8">
        <f t="shared" si="1"/>
        <v>41.9</v>
      </c>
      <c r="I20" s="16">
        <f t="shared" si="2"/>
        <v>27</v>
      </c>
      <c r="J20" s="19"/>
      <c r="R20" s="11">
        <v>110.5</v>
      </c>
      <c r="S20" s="11">
        <v>120</v>
      </c>
      <c r="T20" s="12" t="s">
        <v>18</v>
      </c>
      <c r="U20" s="11">
        <f t="shared" si="3"/>
        <v>0</v>
      </c>
      <c r="V20" s="11">
        <f t="shared" si="5"/>
        <v>56</v>
      </c>
      <c r="W20" s="13">
        <f t="shared" si="4"/>
        <v>0</v>
      </c>
    </row>
    <row r="21" spans="1:23">
      <c r="A21" s="2" t="s">
        <v>95</v>
      </c>
      <c r="B21" s="2" t="s">
        <v>96</v>
      </c>
      <c r="C21" s="4">
        <f>IF('HW1'!H21="",0,'HW1'!H21)</f>
        <v>100</v>
      </c>
      <c r="D21" s="4">
        <f>IF('HW2'!H21="",0,'HW2'!H21)</f>
        <v>95</v>
      </c>
      <c r="E21" s="4">
        <f>IF('HW3'!L21="",0,'HW3'!L21)</f>
        <v>84</v>
      </c>
      <c r="F21" s="4">
        <f>IF(Midterm!F21="",0,Midterm!F21)</f>
        <v>59</v>
      </c>
      <c r="G21" s="4">
        <f>IF(Final!F21="",0,Final!F21)</f>
        <v>17</v>
      </c>
      <c r="H21" s="8">
        <f t="shared" si="1"/>
        <v>51.724999999999994</v>
      </c>
      <c r="I21" s="16">
        <f t="shared" si="2"/>
        <v>21</v>
      </c>
      <c r="J21" s="19"/>
      <c r="R21" s="11">
        <v>120.5</v>
      </c>
      <c r="S21" s="11">
        <v>130</v>
      </c>
      <c r="T21" s="12" t="s">
        <v>19</v>
      </c>
      <c r="U21" s="11">
        <f t="shared" si="3"/>
        <v>0</v>
      </c>
      <c r="V21" s="11">
        <f t="shared" si="5"/>
        <v>56</v>
      </c>
      <c r="W21" s="13">
        <f t="shared" si="4"/>
        <v>0</v>
      </c>
    </row>
    <row r="22" spans="1:23">
      <c r="A22" s="2" t="s">
        <v>97</v>
      </c>
      <c r="B22" s="2" t="s">
        <v>98</v>
      </c>
      <c r="C22" s="4">
        <f>IF('HW1'!H22="",0,'HW1'!H22)</f>
        <v>45</v>
      </c>
      <c r="D22" s="4">
        <f>IF('HW2'!H22="",0,'HW2'!H22)</f>
        <v>38</v>
      </c>
      <c r="E22" s="4">
        <f>IF('HW3'!L22="",0,'HW3'!L22)</f>
        <v>0</v>
      </c>
      <c r="F22" s="4">
        <f>IF(Midterm!F22="",0,Midterm!F22)</f>
        <v>51</v>
      </c>
      <c r="G22" s="4">
        <f>IF(Final!F22="",0,Final!F22)</f>
        <v>0</v>
      </c>
      <c r="H22" s="8">
        <f t="shared" si="1"/>
        <v>21.524999999999999</v>
      </c>
      <c r="I22" s="16">
        <f t="shared" si="2"/>
        <v>38</v>
      </c>
      <c r="J22" s="19"/>
      <c r="R22" s="11">
        <v>130.5</v>
      </c>
      <c r="S22" s="11">
        <v>140</v>
      </c>
      <c r="T22" s="12" t="s">
        <v>20</v>
      </c>
      <c r="U22" s="11">
        <f t="shared" si="3"/>
        <v>0</v>
      </c>
      <c r="V22" s="11">
        <f t="shared" si="5"/>
        <v>56</v>
      </c>
      <c r="W22" s="13">
        <f t="shared" si="4"/>
        <v>0</v>
      </c>
    </row>
    <row r="23" spans="1:23">
      <c r="A23" s="2" t="s">
        <v>99</v>
      </c>
      <c r="B23" s="2" t="s">
        <v>100</v>
      </c>
      <c r="C23" s="4">
        <f>IF('HW1'!H23="",0,'HW1'!H23)</f>
        <v>67</v>
      </c>
      <c r="D23" s="4">
        <f>IF('HW2'!H23="",0,'HW2'!H23)</f>
        <v>62</v>
      </c>
      <c r="E23" s="4">
        <f>IF('HW3'!L23="",0,'HW3'!L23)</f>
        <v>92</v>
      </c>
      <c r="F23" s="4">
        <f>IF(Midterm!F23="",0,Midterm!F23)</f>
        <v>74</v>
      </c>
      <c r="G23" s="4">
        <f>IF(Final!F23="",0,Final!F23)</f>
        <v>19</v>
      </c>
      <c r="H23" s="8">
        <f t="shared" si="1"/>
        <v>53.274999999999999</v>
      </c>
      <c r="I23" s="16">
        <f t="shared" si="2"/>
        <v>18</v>
      </c>
      <c r="J23" s="19"/>
      <c r="R23" s="11">
        <v>140.5</v>
      </c>
      <c r="S23" s="11">
        <v>150</v>
      </c>
      <c r="T23" s="12" t="s">
        <v>21</v>
      </c>
      <c r="U23" s="11">
        <f t="shared" si="3"/>
        <v>0</v>
      </c>
      <c r="V23" s="11">
        <f t="shared" si="5"/>
        <v>56</v>
      </c>
      <c r="W23" s="13">
        <f t="shared" si="4"/>
        <v>0</v>
      </c>
    </row>
    <row r="24" spans="1:23">
      <c r="A24" s="2" t="s">
        <v>101</v>
      </c>
      <c r="B24" s="2" t="s">
        <v>102</v>
      </c>
      <c r="C24" s="4">
        <f>IF('HW1'!H24="",0,'HW1'!H24)</f>
        <v>40</v>
      </c>
      <c r="D24" s="4">
        <f>IF('HW2'!H24="",0,'HW2'!H24)</f>
        <v>0</v>
      </c>
      <c r="E24" s="4">
        <f>IF('HW3'!L24="",0,'HW3'!L24)</f>
        <v>75</v>
      </c>
      <c r="F24" s="4">
        <f>IF(Midterm!F24="",0,Midterm!F24)</f>
        <v>48</v>
      </c>
      <c r="G24" s="4">
        <f>IF(Final!F24="",0,Final!F24)</f>
        <v>15</v>
      </c>
      <c r="H24" s="8">
        <f t="shared" si="1"/>
        <v>34.65</v>
      </c>
      <c r="I24" s="16">
        <f t="shared" si="2"/>
        <v>32</v>
      </c>
      <c r="J24" s="19"/>
      <c r="R24" s="11">
        <v>150.5</v>
      </c>
      <c r="S24" s="11">
        <v>160</v>
      </c>
      <c r="T24" s="12" t="s">
        <v>22</v>
      </c>
      <c r="U24" s="11">
        <f t="shared" si="3"/>
        <v>0</v>
      </c>
      <c r="V24" s="11">
        <f t="shared" si="5"/>
        <v>56</v>
      </c>
      <c r="W24" s="13">
        <f t="shared" si="4"/>
        <v>0</v>
      </c>
    </row>
    <row r="25" spans="1:23">
      <c r="A25" s="2" t="s">
        <v>103</v>
      </c>
      <c r="B25" s="2" t="s">
        <v>104</v>
      </c>
      <c r="C25" s="4">
        <f>IF('HW1'!H25="",0,'HW1'!H25)</f>
        <v>75</v>
      </c>
      <c r="D25" s="4">
        <f>IF('HW2'!H25="",0,'HW2'!H25)</f>
        <v>52</v>
      </c>
      <c r="E25" s="4">
        <f>IF('HW3'!L25="",0,'HW3'!L25)</f>
        <v>120</v>
      </c>
      <c r="F25" s="4">
        <f>IF(Midterm!F25="",0,Midterm!F25)</f>
        <v>65</v>
      </c>
      <c r="G25" s="4">
        <f>IF(Final!F25="",0,Final!F25)</f>
        <v>24</v>
      </c>
      <c r="H25" s="8">
        <f t="shared" si="1"/>
        <v>56.625</v>
      </c>
      <c r="I25" s="16">
        <f t="shared" si="2"/>
        <v>15</v>
      </c>
      <c r="J25" s="19"/>
      <c r="R25" s="11">
        <v>160.5</v>
      </c>
      <c r="S25" s="11">
        <v>170</v>
      </c>
      <c r="T25" s="12" t="s">
        <v>23</v>
      </c>
      <c r="U25" s="11">
        <f t="shared" si="3"/>
        <v>0</v>
      </c>
      <c r="V25" s="11">
        <f t="shared" si="5"/>
        <v>56</v>
      </c>
      <c r="W25" s="13">
        <f t="shared" si="4"/>
        <v>0</v>
      </c>
    </row>
    <row r="26" spans="1:23">
      <c r="A26" s="2" t="s">
        <v>105</v>
      </c>
      <c r="B26" s="2" t="s">
        <v>106</v>
      </c>
      <c r="C26" s="4">
        <f>IF('HW1'!H26="",0,'HW1'!H26)</f>
        <v>0</v>
      </c>
      <c r="D26" s="4">
        <f>IF('HW2'!H26="",0,'HW2'!H26)</f>
        <v>0</v>
      </c>
      <c r="E26" s="4">
        <f>IF('HW3'!L26="",0,'HW3'!L26)</f>
        <v>0</v>
      </c>
      <c r="F26" s="4">
        <f>IF(Midterm!F26="",0,Midterm!F26)</f>
        <v>39</v>
      </c>
      <c r="G26" s="4">
        <f>IF(Final!F26="",0,Final!F26)</f>
        <v>0</v>
      </c>
      <c r="H26" s="8">
        <f t="shared" si="1"/>
        <v>11.7</v>
      </c>
      <c r="I26" s="16">
        <f t="shared" si="2"/>
        <v>45</v>
      </c>
      <c r="J26" s="19"/>
      <c r="R26" s="11">
        <v>170.5</v>
      </c>
      <c r="S26" s="11">
        <v>180</v>
      </c>
      <c r="T26" s="12" t="s">
        <v>24</v>
      </c>
      <c r="U26" s="11">
        <f t="shared" si="3"/>
        <v>0</v>
      </c>
      <c r="V26" s="11">
        <f t="shared" si="5"/>
        <v>56</v>
      </c>
      <c r="W26" s="13">
        <f t="shared" si="4"/>
        <v>0</v>
      </c>
    </row>
    <row r="27" spans="1:23">
      <c r="A27" s="2" t="s">
        <v>107</v>
      </c>
      <c r="B27" s="2" t="s">
        <v>108</v>
      </c>
      <c r="C27" s="4">
        <f>IF('HW1'!H27="",0,'HW1'!H27)</f>
        <v>95</v>
      </c>
      <c r="D27" s="4">
        <f>IF('HW2'!H27="",0,'HW2'!H27)</f>
        <v>83</v>
      </c>
      <c r="E27" s="4">
        <f>IF('HW3'!L27="",0,'HW3'!L27)</f>
        <v>116</v>
      </c>
      <c r="F27" s="4">
        <f>IF(Midterm!F27="",0,Midterm!F27)</f>
        <v>70</v>
      </c>
      <c r="G27" s="4">
        <f>IF(Final!F27="",0,Final!F27)</f>
        <v>24</v>
      </c>
      <c r="H27" s="8">
        <f t="shared" si="1"/>
        <v>61.35</v>
      </c>
      <c r="I27" s="16">
        <f t="shared" si="2"/>
        <v>12</v>
      </c>
      <c r="J27" s="19"/>
    </row>
    <row r="28" spans="1:23">
      <c r="A28" s="2" t="s">
        <v>109</v>
      </c>
      <c r="B28" s="2" t="s">
        <v>110</v>
      </c>
      <c r="C28" s="4">
        <f>IF('HW1'!H28="",0,'HW1'!H28)</f>
        <v>118</v>
      </c>
      <c r="D28" s="4">
        <f>IF('HW2'!H28="",0,'HW2'!H28)</f>
        <v>99</v>
      </c>
      <c r="E28" s="4">
        <f>IF('HW3'!L28="",0,'HW3'!L28)</f>
        <v>97</v>
      </c>
      <c r="F28" s="4">
        <f>IF(Midterm!F28="",0,Midterm!F28)</f>
        <v>58</v>
      </c>
      <c r="G28" s="4">
        <f>IF(Final!F28="",0,Final!F28)</f>
        <v>20</v>
      </c>
      <c r="H28" s="8">
        <f t="shared" si="1"/>
        <v>56.224999999999994</v>
      </c>
      <c r="I28" s="16">
        <f t="shared" si="2"/>
        <v>16</v>
      </c>
      <c r="J28" s="19"/>
    </row>
    <row r="29" spans="1:23">
      <c r="A29" s="2" t="s">
        <v>111</v>
      </c>
      <c r="B29" s="2" t="s">
        <v>112</v>
      </c>
      <c r="C29" s="4">
        <f>IF('HW1'!H29="",0,'HW1'!H29)</f>
        <v>100</v>
      </c>
      <c r="D29" s="4">
        <f>IF('HW2'!H29="",0,'HW2'!H29)</f>
        <v>69</v>
      </c>
      <c r="E29" s="4">
        <f>IF('HW3'!L29="",0,'HW3'!L29)</f>
        <v>83</v>
      </c>
      <c r="F29" s="4">
        <f>IF(Midterm!F29="",0,Midterm!F29)</f>
        <v>62</v>
      </c>
      <c r="G29" s="4">
        <f>IF(Final!F29="",0,Final!F29)</f>
        <v>17</v>
      </c>
      <c r="H29" s="8">
        <f t="shared" si="1"/>
        <v>50.524999999999991</v>
      </c>
      <c r="I29" s="16">
        <f t="shared" si="2"/>
        <v>22</v>
      </c>
      <c r="J29" s="19"/>
    </row>
    <row r="30" spans="1:23">
      <c r="A30" s="2" t="s">
        <v>113</v>
      </c>
      <c r="B30" s="2" t="s">
        <v>114</v>
      </c>
      <c r="C30" s="4">
        <f>IF('HW1'!H30="",0,'HW1'!H30)</f>
        <v>42</v>
      </c>
      <c r="D30" s="4">
        <f>IF('HW2'!H30="",0,'HW2'!H30)</f>
        <v>25</v>
      </c>
      <c r="E30" s="4">
        <f>IF('HW3'!L30="",0,'HW3'!L30)</f>
        <v>0</v>
      </c>
      <c r="F30" s="4">
        <f>IF(Midterm!F30="",0,Midterm!F30)</f>
        <v>35</v>
      </c>
      <c r="G30" s="4">
        <f>IF(Final!F30="",0,Final!F30)</f>
        <v>0</v>
      </c>
      <c r="H30" s="8">
        <f t="shared" si="1"/>
        <v>15.525</v>
      </c>
      <c r="I30" s="16">
        <f t="shared" si="2"/>
        <v>43</v>
      </c>
      <c r="J30" s="19"/>
    </row>
    <row r="31" spans="1:23">
      <c r="A31" s="2" t="s">
        <v>115</v>
      </c>
      <c r="B31" s="2" t="s">
        <v>116</v>
      </c>
      <c r="C31" s="4">
        <f>IF('HW1'!H31="",0,'HW1'!H31)</f>
        <v>0</v>
      </c>
      <c r="D31" s="4">
        <f>IF('HW2'!H31="",0,'HW2'!H31)</f>
        <v>82</v>
      </c>
      <c r="E31" s="4">
        <f>IF('HW3'!L31="",0,'HW3'!L31)</f>
        <v>151</v>
      </c>
      <c r="F31" s="4">
        <f>IF(Midterm!F31="",0,Midterm!F31)</f>
        <v>77</v>
      </c>
      <c r="G31" s="4">
        <f>IF(Final!F31="",0,Final!F31)</f>
        <v>31</v>
      </c>
      <c r="H31" s="8">
        <f t="shared" si="1"/>
        <v>64.3</v>
      </c>
      <c r="I31" s="16">
        <f t="shared" si="2"/>
        <v>10</v>
      </c>
      <c r="J31" s="19"/>
    </row>
    <row r="32" spans="1:23">
      <c r="A32" s="2" t="s">
        <v>117</v>
      </c>
      <c r="B32" s="2" t="s">
        <v>118</v>
      </c>
      <c r="C32" s="4">
        <f>IF('HW1'!H32="",0,'HW1'!H32)</f>
        <v>118</v>
      </c>
      <c r="D32" s="4">
        <f>IF('HW2'!H32="",0,'HW2'!H32)</f>
        <v>88</v>
      </c>
      <c r="E32" s="4">
        <f>IF('HW3'!L32="",0,'HW3'!L32)</f>
        <v>135</v>
      </c>
      <c r="F32" s="4">
        <f>IF(Midterm!F32="",0,Midterm!F32)</f>
        <v>89</v>
      </c>
      <c r="G32" s="4">
        <f>IF(Final!F32="",0,Final!F32)</f>
        <v>27</v>
      </c>
      <c r="H32" s="8">
        <f t="shared" si="1"/>
        <v>73.2</v>
      </c>
      <c r="I32" s="16">
        <f t="shared" si="2"/>
        <v>6</v>
      </c>
      <c r="J32" s="19"/>
    </row>
    <row r="33" spans="1:10">
      <c r="A33" s="2" t="s">
        <v>119</v>
      </c>
      <c r="B33" s="2" t="s">
        <v>120</v>
      </c>
      <c r="C33" s="4">
        <f>IF('HW1'!H33="",0,'HW1'!H33)</f>
        <v>89</v>
      </c>
      <c r="D33" s="4">
        <f>IF('HW2'!H33="",0,'HW2'!H33)</f>
        <v>58</v>
      </c>
      <c r="E33" s="4">
        <f>IF('HW3'!L33="",0,'HW3'!L33)</f>
        <v>145</v>
      </c>
      <c r="F33" s="4">
        <f>IF(Midterm!F33="",0,Midterm!F33)</f>
        <v>95</v>
      </c>
      <c r="G33" s="4">
        <f>IF(Final!F33="",0,Final!F33)</f>
        <v>29</v>
      </c>
      <c r="H33" s="8">
        <f t="shared" si="1"/>
        <v>72.875</v>
      </c>
      <c r="I33" s="16">
        <f t="shared" si="2"/>
        <v>7</v>
      </c>
      <c r="J33" s="19"/>
    </row>
    <row r="34" spans="1:10">
      <c r="A34" s="2" t="s">
        <v>121</v>
      </c>
      <c r="B34" s="2" t="s">
        <v>122</v>
      </c>
      <c r="C34" s="4">
        <f>IF('HW1'!H34="",0,'HW1'!H34)</f>
        <v>89</v>
      </c>
      <c r="D34" s="4">
        <f>IF('HW2'!H34="",0,'HW2'!H34)</f>
        <v>96</v>
      </c>
      <c r="E34" s="4">
        <f>IF('HW3'!L34="",0,'HW3'!L34)</f>
        <v>151</v>
      </c>
      <c r="F34" s="4">
        <f>IF(Midterm!F34="",0,Midterm!F34)</f>
        <v>96</v>
      </c>
      <c r="G34" s="4">
        <f>IF(Final!F34="",0,Final!F34)</f>
        <v>31</v>
      </c>
      <c r="H34" s="8">
        <f t="shared" si="1"/>
        <v>77.724999999999994</v>
      </c>
      <c r="I34" s="16">
        <f t="shared" si="2"/>
        <v>3</v>
      </c>
      <c r="J34" s="19"/>
    </row>
    <row r="35" spans="1:10">
      <c r="A35" s="2" t="s">
        <v>123</v>
      </c>
      <c r="B35" s="2" t="s">
        <v>124</v>
      </c>
      <c r="C35" s="4">
        <f>IF('HW1'!H35="",0,'HW1'!H35)</f>
        <v>40</v>
      </c>
      <c r="D35" s="4">
        <f>IF('HW2'!H35="",0,'HW2'!H35)</f>
        <v>39</v>
      </c>
      <c r="E35" s="4">
        <f>IF('HW3'!L35="",0,'HW3'!L35)</f>
        <v>0</v>
      </c>
      <c r="F35" s="4">
        <f>IF(Midterm!F35="",0,Midterm!F35)</f>
        <v>52</v>
      </c>
      <c r="G35" s="4">
        <f>IF(Final!F35="",0,Final!F35)</f>
        <v>0</v>
      </c>
      <c r="H35" s="8">
        <f t="shared" si="1"/>
        <v>21.524999999999999</v>
      </c>
      <c r="I35" s="16">
        <f t="shared" si="2"/>
        <v>38</v>
      </c>
      <c r="J35" s="19"/>
    </row>
    <row r="36" spans="1:10">
      <c r="A36" s="2" t="s">
        <v>125</v>
      </c>
      <c r="B36" s="2" t="s">
        <v>126</v>
      </c>
      <c r="C36" s="4">
        <f>IF('HW1'!H36="",0,'HW1'!H36)</f>
        <v>92</v>
      </c>
      <c r="D36" s="4">
        <f>IF('HW2'!H36="",0,'HW2'!H36)</f>
        <v>97</v>
      </c>
      <c r="E36" s="4">
        <f>IF('HW3'!L36="",0,'HW3'!L36)</f>
        <v>134</v>
      </c>
      <c r="F36" s="4">
        <f>IF(Midterm!F36="",0,Midterm!F36)</f>
        <v>110</v>
      </c>
      <c r="G36" s="4">
        <f>IF(Final!F36="",0,Final!F36)</f>
        <v>27</v>
      </c>
      <c r="H36" s="8">
        <f t="shared" si="1"/>
        <v>78.075000000000003</v>
      </c>
      <c r="I36" s="16">
        <f t="shared" si="2"/>
        <v>2</v>
      </c>
      <c r="J36" s="19"/>
    </row>
    <row r="37" spans="1:10">
      <c r="A37" s="2" t="s">
        <v>127</v>
      </c>
      <c r="B37" s="2" t="s">
        <v>128</v>
      </c>
      <c r="C37" s="4">
        <f>IF('HW1'!H37="",0,'HW1'!H37)</f>
        <v>92</v>
      </c>
      <c r="D37" s="4">
        <f>IF('HW2'!H37="",0,'HW2'!H37)</f>
        <v>97</v>
      </c>
      <c r="E37" s="4">
        <f>IF('HW3'!L37="",0,'HW3'!L37)</f>
        <v>125</v>
      </c>
      <c r="F37" s="4">
        <f>IF(Midterm!F37="",0,Midterm!F37)</f>
        <v>107</v>
      </c>
      <c r="G37" s="4">
        <f>IF(Final!F37="",0,Final!F37)</f>
        <v>25</v>
      </c>
      <c r="H37" s="8">
        <f t="shared" si="1"/>
        <v>75.025000000000006</v>
      </c>
      <c r="I37" s="16">
        <f t="shared" si="2"/>
        <v>4</v>
      </c>
      <c r="J37" s="19"/>
    </row>
    <row r="38" spans="1:10">
      <c r="A38" s="2" t="s">
        <v>129</v>
      </c>
      <c r="B38" s="2" t="s">
        <v>130</v>
      </c>
      <c r="C38" s="4">
        <f>IF('HW1'!H38="",0,'HW1'!H38)</f>
        <v>80</v>
      </c>
      <c r="D38" s="4">
        <f>IF('HW2'!H38="",0,'HW2'!H38)</f>
        <v>42</v>
      </c>
      <c r="E38" s="4">
        <f>IF('HW3'!L38="",0,'HW3'!L38)</f>
        <v>0</v>
      </c>
      <c r="F38" s="4">
        <f>IF(Midterm!F38="",0,Midterm!F38)</f>
        <v>42</v>
      </c>
      <c r="G38" s="4">
        <f>IF(Final!F38="",0,Final!F38)</f>
        <v>0</v>
      </c>
      <c r="H38" s="8">
        <f t="shared" si="1"/>
        <v>21.75</v>
      </c>
      <c r="I38" s="16">
        <f t="shared" si="2"/>
        <v>37</v>
      </c>
      <c r="J38" s="19"/>
    </row>
    <row r="39" spans="1:10">
      <c r="A39" s="2" t="s">
        <v>131</v>
      </c>
      <c r="B39" s="2" t="s">
        <v>132</v>
      </c>
      <c r="C39" s="4">
        <f>IF('HW1'!H39="",0,'HW1'!H39)</f>
        <v>40</v>
      </c>
      <c r="D39" s="4">
        <f>IF('HW2'!H39="",0,'HW2'!H39)</f>
        <v>29</v>
      </c>
      <c r="E39" s="4">
        <f>IF('HW3'!L39="",0,'HW3'!L39)</f>
        <v>103</v>
      </c>
      <c r="F39" s="4">
        <f>IF(Midterm!F39="",0,Midterm!F39)</f>
        <v>78</v>
      </c>
      <c r="G39" s="4">
        <f>IF(Final!F39="",0,Final!F39)</f>
        <v>21</v>
      </c>
      <c r="H39" s="8">
        <f t="shared" si="1"/>
        <v>52.424999999999997</v>
      </c>
      <c r="I39" s="16">
        <f t="shared" si="2"/>
        <v>20</v>
      </c>
      <c r="J39" s="19"/>
    </row>
    <row r="40" spans="1:10">
      <c r="A40" s="2" t="s">
        <v>133</v>
      </c>
      <c r="B40" s="2" t="s">
        <v>134</v>
      </c>
      <c r="C40" s="4">
        <f>IF('HW1'!H40="",0,'HW1'!H40)</f>
        <v>61</v>
      </c>
      <c r="D40" s="4">
        <f>IF('HW2'!H40="",0,'HW2'!H40)</f>
        <v>0</v>
      </c>
      <c r="E40" s="4">
        <f>IF('HW3'!L40="",0,'HW3'!L40)</f>
        <v>111</v>
      </c>
      <c r="F40" s="4">
        <f>IF(Midterm!F40="",0,Midterm!F40)</f>
        <v>34</v>
      </c>
      <c r="G40" s="4">
        <f>IF(Final!F40="",0,Final!F40)</f>
        <v>23</v>
      </c>
      <c r="H40" s="8">
        <f t="shared" si="1"/>
        <v>40.625</v>
      </c>
      <c r="I40" s="16">
        <f t="shared" si="2"/>
        <v>29</v>
      </c>
      <c r="J40" s="19"/>
    </row>
    <row r="41" spans="1:10">
      <c r="A41" s="2" t="s">
        <v>135</v>
      </c>
      <c r="B41" s="2" t="s">
        <v>136</v>
      </c>
      <c r="C41" s="4">
        <f>IF('HW1'!H41="",0,'HW1'!H41)</f>
        <v>72</v>
      </c>
      <c r="D41" s="4">
        <f>IF('HW2'!H41="",0,'HW2'!H41)</f>
        <v>97</v>
      </c>
      <c r="E41" s="4">
        <f>IF('HW3'!L41="",0,'HW3'!L41)</f>
        <v>120</v>
      </c>
      <c r="F41" s="4">
        <f>IF(Midterm!F41="",0,Midterm!F41)</f>
        <v>61</v>
      </c>
      <c r="G41" s="4">
        <f>IF(Final!F41="",0,Final!F41)</f>
        <v>24</v>
      </c>
      <c r="H41" s="8">
        <f t="shared" si="1"/>
        <v>58.574999999999996</v>
      </c>
      <c r="I41" s="16">
        <f t="shared" si="2"/>
        <v>13</v>
      </c>
      <c r="J41" s="19"/>
    </row>
    <row r="42" spans="1:10">
      <c r="A42" s="2" t="s">
        <v>137</v>
      </c>
      <c r="B42" s="2" t="s">
        <v>138</v>
      </c>
      <c r="C42" s="4">
        <f>IF('HW1'!H42="",0,'HW1'!H42)</f>
        <v>72</v>
      </c>
      <c r="D42" s="4">
        <f>IF('HW2'!H42="",0,'HW2'!H42)</f>
        <v>49</v>
      </c>
      <c r="E42" s="4">
        <f>IF('HW3'!L42="",0,'HW3'!L42)</f>
        <v>0</v>
      </c>
      <c r="F42" s="4">
        <f>IF(Midterm!F42="",0,Midterm!F42)</f>
        <v>56</v>
      </c>
      <c r="G42" s="4">
        <f>IF(Final!F42="",0,Final!F42)</f>
        <v>0</v>
      </c>
      <c r="H42" s="8">
        <f t="shared" si="1"/>
        <v>25.875</v>
      </c>
      <c r="I42" s="16">
        <f t="shared" si="2"/>
        <v>36</v>
      </c>
      <c r="J42" s="19"/>
    </row>
    <row r="43" spans="1:10">
      <c r="A43" s="2" t="s">
        <v>139</v>
      </c>
      <c r="B43" s="2" t="s">
        <v>140</v>
      </c>
      <c r="C43" s="4">
        <f>IF('HW1'!H43="",0,'HW1'!H43)</f>
        <v>65</v>
      </c>
      <c r="D43" s="4">
        <f>IF('HW2'!H43="",0,'HW2'!H43)</f>
        <v>48</v>
      </c>
      <c r="E43" s="4">
        <f>IF('HW3'!L43="",0,'HW3'!L43)</f>
        <v>0</v>
      </c>
      <c r="F43" s="4">
        <f>IF(Midterm!F43="",0,Midterm!F43)</f>
        <v>62</v>
      </c>
      <c r="G43" s="4">
        <f>IF(Final!F43="",0,Final!F43)</f>
        <v>0</v>
      </c>
      <c r="H43" s="8">
        <f t="shared" si="1"/>
        <v>27.074999999999996</v>
      </c>
      <c r="I43" s="16">
        <f t="shared" si="2"/>
        <v>34</v>
      </c>
      <c r="J43" s="19"/>
    </row>
    <row r="44" spans="1:10">
      <c r="A44" s="2" t="s">
        <v>40</v>
      </c>
      <c r="B44" s="2" t="s">
        <v>41</v>
      </c>
      <c r="C44" s="4">
        <f>IF('HW1'!H44="",0,'HW1'!H44)</f>
        <v>25</v>
      </c>
      <c r="D44" s="4">
        <f>IF('HW2'!H44="",0,'HW2'!H44)</f>
        <v>0</v>
      </c>
      <c r="E44" s="4">
        <f>IF('HW3'!L44="",0,'HW3'!L44)</f>
        <v>0</v>
      </c>
      <c r="F44" s="4">
        <f>IF(Midterm!F44="",0,Midterm!F44)</f>
        <v>0</v>
      </c>
      <c r="G44" s="4">
        <f>IF(Final!F44="",0,Final!F44)</f>
        <v>0</v>
      </c>
      <c r="H44" s="8">
        <f t="shared" si="1"/>
        <v>1.875</v>
      </c>
      <c r="I44" s="16">
        <f t="shared" si="2"/>
        <v>52</v>
      </c>
      <c r="J44" s="19"/>
    </row>
    <row r="45" spans="1:10">
      <c r="A45" s="2" t="s">
        <v>141</v>
      </c>
      <c r="B45" s="2" t="s">
        <v>142</v>
      </c>
      <c r="C45" s="4">
        <f>IF('HW1'!H45="",0,'HW1'!H45)</f>
        <v>0</v>
      </c>
      <c r="D45" s="4">
        <f>IF('HW2'!H45="",0,'HW2'!H45)</f>
        <v>0</v>
      </c>
      <c r="E45" s="4">
        <f>IF('HW3'!L45="",0,'HW3'!L45)</f>
        <v>0</v>
      </c>
      <c r="F45" s="4">
        <f>IF(Midterm!F45="",0,Midterm!F45)</f>
        <v>40</v>
      </c>
      <c r="G45" s="4">
        <f>IF(Final!F45="",0,Final!F45)</f>
        <v>0</v>
      </c>
      <c r="H45" s="8">
        <f t="shared" si="1"/>
        <v>12</v>
      </c>
      <c r="I45" s="16">
        <f t="shared" si="2"/>
        <v>44</v>
      </c>
      <c r="J45" s="19"/>
    </row>
    <row r="46" spans="1:10">
      <c r="A46" s="2" t="s">
        <v>143</v>
      </c>
      <c r="B46" s="2" t="s">
        <v>144</v>
      </c>
      <c r="C46" s="4">
        <f>IF('HW1'!H46="",0,'HW1'!H46)</f>
        <v>92</v>
      </c>
      <c r="D46" s="4">
        <f>IF('HW2'!H46="",0,'HW2'!H46)</f>
        <v>60</v>
      </c>
      <c r="E46" s="4">
        <f>IF('HW3'!L46="",0,'HW3'!L46)</f>
        <v>129</v>
      </c>
      <c r="F46" s="4">
        <f>IF(Midterm!F46="",0,Midterm!F46)</f>
        <v>56</v>
      </c>
      <c r="G46" s="4">
        <f>IF(Final!F46="",0,Final!F46)</f>
        <v>26</v>
      </c>
      <c r="H46" s="8">
        <f t="shared" si="1"/>
        <v>57.949999999999996</v>
      </c>
      <c r="I46" s="16">
        <f t="shared" si="2"/>
        <v>14</v>
      </c>
      <c r="J46" s="19"/>
    </row>
    <row r="47" spans="1:10">
      <c r="A47" s="2" t="s">
        <v>145</v>
      </c>
      <c r="B47" s="2" t="s">
        <v>146</v>
      </c>
      <c r="C47" s="4">
        <f>IF('HW1'!H47="",0,'HW1'!H47)</f>
        <v>95</v>
      </c>
      <c r="D47" s="4">
        <f>IF('HW2'!H47="",0,'HW2'!H47)</f>
        <v>90</v>
      </c>
      <c r="E47" s="4">
        <f>IF('HW3'!L47="",0,'HW3'!L47)</f>
        <v>132</v>
      </c>
      <c r="F47" s="4">
        <f>IF(Midterm!F47="",0,Midterm!F47)</f>
        <v>70</v>
      </c>
      <c r="G47" s="4">
        <f>IF(Final!F47="",0,Final!F47)</f>
        <v>27</v>
      </c>
      <c r="H47" s="8">
        <f t="shared" si="1"/>
        <v>65.474999999999994</v>
      </c>
      <c r="I47" s="16">
        <f t="shared" si="2"/>
        <v>9</v>
      </c>
      <c r="J47" s="19"/>
    </row>
    <row r="48" spans="1:10">
      <c r="A48" s="2" t="s">
        <v>147</v>
      </c>
      <c r="B48" s="2" t="s">
        <v>148</v>
      </c>
      <c r="C48" s="4">
        <f>IF('HW1'!H48="",0,'HW1'!H48)</f>
        <v>0</v>
      </c>
      <c r="D48" s="4">
        <f>IF('HW2'!H48="",0,'HW2'!H48)</f>
        <v>0</v>
      </c>
      <c r="E48" s="4">
        <f>IF('HW3'!L48="",0,'HW3'!L48)</f>
        <v>0</v>
      </c>
      <c r="F48" s="4">
        <f>IF(Midterm!F48="",0,Midterm!F48)</f>
        <v>57</v>
      </c>
      <c r="G48" s="4">
        <f>IF(Final!F48="",0,Final!F48)</f>
        <v>0</v>
      </c>
      <c r="H48" s="8">
        <f t="shared" si="1"/>
        <v>17.099999999999998</v>
      </c>
      <c r="I48" s="16">
        <f t="shared" si="2"/>
        <v>41</v>
      </c>
      <c r="J48" s="19"/>
    </row>
    <row r="49" spans="1:10">
      <c r="A49" s="2" t="s">
        <v>44</v>
      </c>
      <c r="B49" s="2" t="s">
        <v>45</v>
      </c>
      <c r="C49" s="4">
        <f>IF('HW1'!H49="",0,'HW1'!H49)</f>
        <v>41</v>
      </c>
      <c r="D49" s="4">
        <f>IF('HW2'!H49="",0,'HW2'!H49)</f>
        <v>19</v>
      </c>
      <c r="E49" s="4">
        <f>IF('HW3'!L49="",0,'HW3'!L49)</f>
        <v>0</v>
      </c>
      <c r="F49" s="4">
        <f>IF(Midterm!F49="",0,Midterm!F49)</f>
        <v>74</v>
      </c>
      <c r="G49" s="4">
        <f>IF(Final!F49="",0,Final!F49)</f>
        <v>0</v>
      </c>
      <c r="H49" s="8">
        <f t="shared" si="1"/>
        <v>26.7</v>
      </c>
      <c r="I49" s="16">
        <f t="shared" si="2"/>
        <v>35</v>
      </c>
      <c r="J49" s="19"/>
    </row>
    <row r="50" spans="1:10">
      <c r="A50" s="2" t="s">
        <v>46</v>
      </c>
      <c r="B50" s="2" t="s">
        <v>47</v>
      </c>
      <c r="C50" s="4">
        <f>IF('HW1'!H50="",0,'HW1'!H50)</f>
        <v>0</v>
      </c>
      <c r="D50" s="4">
        <f>IF('HW2'!H50="",0,'HW2'!H50)</f>
        <v>0</v>
      </c>
      <c r="E50" s="4">
        <f>IF('HW3'!L50="",0,'HW3'!L50)</f>
        <v>0</v>
      </c>
      <c r="F50" s="4">
        <f>IF(Midterm!F50="",0,Midterm!F50)</f>
        <v>26</v>
      </c>
      <c r="G50" s="4">
        <f>IF(Final!F50="",0,Final!F50)</f>
        <v>0</v>
      </c>
      <c r="H50" s="8">
        <f t="shared" si="1"/>
        <v>7.8</v>
      </c>
      <c r="I50" s="16">
        <f t="shared" si="2"/>
        <v>49</v>
      </c>
      <c r="J50" s="19"/>
    </row>
    <row r="51" spans="1:10">
      <c r="A51" s="2" t="s">
        <v>48</v>
      </c>
      <c r="B51" s="2" t="s">
        <v>49</v>
      </c>
      <c r="C51" s="4">
        <f>IF('HW1'!H51="",0,'HW1'!H51)</f>
        <v>37</v>
      </c>
      <c r="D51" s="4">
        <f>IF('HW2'!H51="",0,'HW2'!H51)</f>
        <v>0</v>
      </c>
      <c r="E51" s="4">
        <f>IF('HW3'!L51="",0,'HW3'!L51)</f>
        <v>0</v>
      </c>
      <c r="F51" s="4">
        <f>IF(Midterm!F51="",0,Midterm!F51)</f>
        <v>55</v>
      </c>
      <c r="G51" s="4">
        <f>IF(Final!F51="",0,Final!F51)</f>
        <v>0</v>
      </c>
      <c r="H51" s="8">
        <f t="shared" si="1"/>
        <v>19.274999999999999</v>
      </c>
      <c r="I51" s="16">
        <f t="shared" si="2"/>
        <v>40</v>
      </c>
      <c r="J51" s="19"/>
    </row>
    <row r="52" spans="1:10">
      <c r="A52" s="2" t="s">
        <v>50</v>
      </c>
      <c r="B52" s="2" t="s">
        <v>51</v>
      </c>
      <c r="C52" s="4">
        <f>IF('HW1'!H52="",0,'HW1'!H52)</f>
        <v>0</v>
      </c>
      <c r="D52" s="4">
        <f>IF('HW2'!H52="",0,'HW2'!H52)</f>
        <v>0</v>
      </c>
      <c r="E52" s="4">
        <f>IF('HW3'!L52="",0,'HW3'!L52)</f>
        <v>129</v>
      </c>
      <c r="F52" s="4">
        <f>IF(Midterm!F52="",0,Midterm!F52)</f>
        <v>43</v>
      </c>
      <c r="G52" s="4">
        <f>IF(Final!F52="",0,Final!F52)</f>
        <v>26</v>
      </c>
      <c r="H52" s="8">
        <f t="shared" si="1"/>
        <v>42.65</v>
      </c>
      <c r="I52" s="16">
        <f t="shared" si="2"/>
        <v>26</v>
      </c>
      <c r="J52" s="19"/>
    </row>
    <row r="53" spans="1:10">
      <c r="A53" s="2" t="s">
        <v>52</v>
      </c>
      <c r="B53" s="2" t="s">
        <v>53</v>
      </c>
      <c r="C53" s="4">
        <f>IF('HW1'!H53="",0,'HW1'!H53)</f>
        <v>11</v>
      </c>
      <c r="D53" s="4">
        <f>IF('HW2'!H53="",0,'HW2'!H53)</f>
        <v>0</v>
      </c>
      <c r="E53" s="4">
        <f>IF('HW3'!L53="",0,'HW3'!L53)</f>
        <v>0</v>
      </c>
      <c r="F53" s="4">
        <f>IF(Midterm!F53="",0,Midterm!F53)</f>
        <v>36</v>
      </c>
      <c r="G53" s="4">
        <f>IF(Final!F53="",0,Final!F53)</f>
        <v>0</v>
      </c>
      <c r="H53" s="8">
        <f t="shared" si="1"/>
        <v>11.624999999999998</v>
      </c>
      <c r="I53" s="16">
        <f t="shared" si="2"/>
        <v>46</v>
      </c>
      <c r="J53" s="19"/>
    </row>
    <row r="54" spans="1:10">
      <c r="A54" s="2" t="s">
        <v>149</v>
      </c>
      <c r="B54" s="2" t="s">
        <v>150</v>
      </c>
      <c r="C54" s="4">
        <f>IF('HW1'!H54="",0,'HW1'!H54)</f>
        <v>81</v>
      </c>
      <c r="D54" s="4">
        <f>IF('HW2'!H54="",0,'HW2'!H54)</f>
        <v>96</v>
      </c>
      <c r="E54" s="4">
        <f>IF('HW3'!L54="",0,'HW3'!L54)</f>
        <v>131</v>
      </c>
      <c r="F54" s="4">
        <f>IF(Midterm!F54="",0,Midterm!F54)</f>
        <v>38</v>
      </c>
      <c r="G54" s="4">
        <f>IF(Final!F54="",0,Final!F54)</f>
        <v>27</v>
      </c>
      <c r="H54" s="8">
        <f t="shared" si="1"/>
        <v>55.125</v>
      </c>
      <c r="I54" s="16">
        <f t="shared" si="2"/>
        <v>17</v>
      </c>
      <c r="J54" s="19"/>
    </row>
    <row r="55" spans="1:10">
      <c r="A55" s="2" t="s">
        <v>151</v>
      </c>
      <c r="B55" s="2" t="s">
        <v>152</v>
      </c>
      <c r="C55" s="4">
        <f>IF('HW1'!H55="",0,'HW1'!H55)</f>
        <v>90</v>
      </c>
      <c r="D55" s="4">
        <f>IF('HW2'!H55="",0,'HW2'!H55)</f>
        <v>61</v>
      </c>
      <c r="E55" s="4">
        <f>IF('HW3'!L55="",0,'HW3'!L55)</f>
        <v>106</v>
      </c>
      <c r="F55" s="4">
        <f>IF(Midterm!F55="",0,Midterm!F55)</f>
        <v>91</v>
      </c>
      <c r="G55" s="4">
        <f>IF(Final!F55="",0,Final!F55)</f>
        <v>22</v>
      </c>
      <c r="H55" s="8">
        <f t="shared" si="1"/>
        <v>63.325000000000003</v>
      </c>
      <c r="I55" s="16">
        <f t="shared" si="2"/>
        <v>11</v>
      </c>
      <c r="J55" s="19"/>
    </row>
    <row r="56" spans="1:10">
      <c r="A56" s="2" t="s">
        <v>54</v>
      </c>
      <c r="B56" s="2" t="s">
        <v>55</v>
      </c>
      <c r="C56" s="4">
        <f>IF('HW1'!H56="",0,'HW1'!H56)</f>
        <v>0</v>
      </c>
      <c r="D56" s="4">
        <f>IF('HW2'!H56="",0,'HW2'!H56)</f>
        <v>0</v>
      </c>
      <c r="E56" s="4">
        <f>IF('HW3'!L56="",0,'HW3'!L56)</f>
        <v>0</v>
      </c>
      <c r="F56" s="4">
        <f>IF(Midterm!F56="",0,Midterm!F56)</f>
        <v>18</v>
      </c>
      <c r="G56" s="4">
        <f>IF(Final!F56="",0,Final!F56)</f>
        <v>0</v>
      </c>
      <c r="H56" s="8">
        <f t="shared" si="1"/>
        <v>5.3999999999999995</v>
      </c>
      <c r="I56" s="16">
        <f t="shared" si="2"/>
        <v>50</v>
      </c>
      <c r="J56" s="19"/>
    </row>
    <row r="57" spans="1:10">
      <c r="A57" s="2" t="s">
        <v>153</v>
      </c>
      <c r="B57" s="2" t="s">
        <v>154</v>
      </c>
      <c r="C57" s="4">
        <f>IF('HW1'!H57="",0,'HW1'!H57)</f>
        <v>0</v>
      </c>
      <c r="D57" s="4">
        <f>IF('HW2'!H57="",0,'HW2'!H57)</f>
        <v>0</v>
      </c>
      <c r="E57" s="4">
        <f>IF('HW3'!L57="",0,'HW3'!L57)</f>
        <v>102</v>
      </c>
      <c r="F57" s="4">
        <f>IF(Midterm!F57="",0,Midterm!F57)</f>
        <v>77</v>
      </c>
      <c r="G57" s="4">
        <f>IF(Final!F57="",0,Final!F57)</f>
        <v>21</v>
      </c>
      <c r="H57" s="8">
        <f t="shared" si="1"/>
        <v>46.8</v>
      </c>
      <c r="I57" s="16">
        <f t="shared" si="2"/>
        <v>24</v>
      </c>
      <c r="J57" s="19"/>
    </row>
    <row r="58" spans="1:10">
      <c r="A58" s="2" t="s">
        <v>155</v>
      </c>
      <c r="B58" s="2" t="s">
        <v>156</v>
      </c>
      <c r="C58" s="31">
        <f>IF('HW1'!H58="",0,'HW1'!H58)</f>
        <v>52</v>
      </c>
      <c r="D58" s="31">
        <f>IF('HW2'!H58="",0,'HW2'!H58)</f>
        <v>46</v>
      </c>
      <c r="E58" s="31">
        <f>IF('HW3'!L58="",0,'HW3'!L58)</f>
        <v>0</v>
      </c>
      <c r="F58" s="31">
        <f>IF(Midterm!F58="",0,Midterm!F58)</f>
        <v>75</v>
      </c>
      <c r="G58" s="31">
        <f>IF(Final!F58="",0,Final!F58)</f>
        <v>0</v>
      </c>
      <c r="H58" s="8">
        <f t="shared" ref="H58:H59" si="6">IF(G58="GR","GR",C58*0.075+D58*0.075+E58*0.15+F58*0.3+G58*0.4)</f>
        <v>29.85</v>
      </c>
      <c r="I58" s="16">
        <f t="shared" ref="I58:I59" si="7">IF(H58="GR","GR",RANK(H58,H:H))</f>
        <v>33</v>
      </c>
    </row>
    <row r="59" spans="1:10">
      <c r="A59" s="1" t="s">
        <v>157</v>
      </c>
      <c r="B59" s="1" t="s">
        <v>158</v>
      </c>
      <c r="C59" s="31">
        <f>IF('HW1'!H59="",0,'HW1'!H59)</f>
        <v>95</v>
      </c>
      <c r="D59" s="31">
        <f>IF('HW2'!H59="",0,'HW2'!H59)</f>
        <v>0</v>
      </c>
      <c r="E59" s="31">
        <f>IF('HW3'!L59="",0,'HW3'!L59)</f>
        <v>0</v>
      </c>
      <c r="F59" s="31">
        <f>IF(Midterm!F59="",0,Midterm!F59)</f>
        <v>12</v>
      </c>
      <c r="G59" s="31">
        <f>IF(Final!F59="",0,Final!F59)</f>
        <v>0</v>
      </c>
      <c r="H59" s="8">
        <f t="shared" si="6"/>
        <v>10.725</v>
      </c>
      <c r="I59" s="16">
        <f t="shared" si="7"/>
        <v>47</v>
      </c>
    </row>
    <row r="60" spans="1:10">
      <c r="A60" s="1"/>
      <c r="B60" s="1"/>
      <c r="H60" s="8"/>
      <c r="I60" s="16"/>
    </row>
    <row r="61" spans="1:10">
      <c r="A61" s="1"/>
      <c r="B61" s="1"/>
      <c r="H61" s="8"/>
      <c r="I61" s="16"/>
    </row>
    <row r="62" spans="1:10">
      <c r="A62" s="1"/>
      <c r="B62" s="1"/>
      <c r="H62" s="8"/>
      <c r="I62" s="16"/>
    </row>
    <row r="63" spans="1:10">
      <c r="A63" s="1"/>
      <c r="B63" s="1"/>
      <c r="H63" s="8"/>
      <c r="I63" s="16"/>
    </row>
    <row r="64" spans="1:10">
      <c r="A64" s="1"/>
      <c r="B64" s="1"/>
      <c r="H64" s="8"/>
      <c r="I64" s="16"/>
    </row>
    <row r="65" spans="1:9">
      <c r="A65" s="1"/>
      <c r="B65" s="1"/>
      <c r="H65" s="8"/>
      <c r="I65" s="16"/>
    </row>
    <row r="66" spans="1:9">
      <c r="A66" s="1"/>
      <c r="B66" s="1"/>
      <c r="H66" s="8"/>
      <c r="I66" s="16"/>
    </row>
    <row r="67" spans="1:9">
      <c r="A67" s="1"/>
      <c r="B67" s="1"/>
      <c r="H67" s="8"/>
      <c r="I67" s="16"/>
    </row>
    <row r="68" spans="1:9">
      <c r="A68" s="1"/>
      <c r="B68" s="1"/>
      <c r="H68" s="8"/>
      <c r="I68" s="16"/>
    </row>
    <row r="69" spans="1:9">
      <c r="A69" s="1"/>
      <c r="B69" s="1"/>
      <c r="H69" s="8"/>
      <c r="I69" s="16"/>
    </row>
    <row r="70" spans="1:9">
      <c r="A70" s="1"/>
      <c r="B70" s="1"/>
      <c r="H70" s="8"/>
      <c r="I70" s="16"/>
    </row>
    <row r="71" spans="1:9">
      <c r="A71" s="1"/>
      <c r="B71" s="1"/>
      <c r="H71" s="8"/>
      <c r="I71" s="16"/>
    </row>
    <row r="72" spans="1:9">
      <c r="A72" s="1"/>
      <c r="B72" s="1"/>
      <c r="H72" s="8"/>
      <c r="I72" s="16"/>
    </row>
    <row r="73" spans="1:9">
      <c r="A73" s="1"/>
      <c r="B73" s="1"/>
      <c r="H73" s="8"/>
      <c r="I73" s="16"/>
    </row>
    <row r="74" spans="1:9">
      <c r="A74" s="1"/>
      <c r="B74" s="1"/>
      <c r="H74" s="8"/>
      <c r="I74" s="16"/>
    </row>
    <row r="75" spans="1:9">
      <c r="A75" s="1"/>
      <c r="B75" s="1"/>
      <c r="H75" s="8"/>
      <c r="I75" s="16"/>
    </row>
    <row r="76" spans="1:9">
      <c r="A76" s="1"/>
      <c r="B76" s="1"/>
      <c r="H76" s="8"/>
      <c r="I76" s="16"/>
    </row>
    <row r="77" spans="1:9">
      <c r="A77" s="1"/>
      <c r="B77" s="1"/>
      <c r="H77" s="8"/>
      <c r="I77" s="16"/>
    </row>
    <row r="78" spans="1:9">
      <c r="A78" s="1"/>
      <c r="B78" s="1"/>
      <c r="H78" s="8"/>
      <c r="I78" s="16"/>
    </row>
    <row r="79" spans="1:9">
      <c r="A79" s="1"/>
      <c r="B79" s="1"/>
      <c r="H79" s="8"/>
      <c r="I79" s="16"/>
    </row>
    <row r="80" spans="1:9">
      <c r="A80" s="1"/>
      <c r="B80" s="1"/>
      <c r="H80" s="8"/>
      <c r="I80" s="16"/>
    </row>
    <row r="81" spans="1:9">
      <c r="A81" s="1"/>
      <c r="B81" s="1"/>
      <c r="H81" s="8"/>
      <c r="I81" s="16"/>
    </row>
    <row r="82" spans="1:9">
      <c r="A82" s="1"/>
      <c r="B82" s="1"/>
      <c r="H82" s="8"/>
      <c r="I82" s="16"/>
    </row>
    <row r="83" spans="1:9">
      <c r="A83" s="1"/>
      <c r="B83" s="1"/>
      <c r="H83" s="8"/>
      <c r="I83" s="16"/>
    </row>
    <row r="84" spans="1:9">
      <c r="A84" s="1"/>
      <c r="B84" s="1"/>
      <c r="H84" s="8"/>
      <c r="I84" s="16"/>
    </row>
    <row r="85" spans="1:9">
      <c r="A85" s="1"/>
      <c r="B85" s="1"/>
      <c r="H85" s="8"/>
      <c r="I85" s="16"/>
    </row>
    <row r="86" spans="1:9">
      <c r="A86" s="1"/>
      <c r="B86" s="1"/>
      <c r="H86" s="8"/>
      <c r="I86" s="16"/>
    </row>
  </sheetData>
  <mergeCells count="2">
    <mergeCell ref="K8:O8"/>
    <mergeCell ref="K2:P2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I86"/>
  <sheetViews>
    <sheetView workbookViewId="0">
      <selection activeCell="H11" sqref="H11"/>
    </sheetView>
  </sheetViews>
  <sheetFormatPr defaultRowHeight="15"/>
  <cols>
    <col min="1" max="1" width="11.7109375" bestFit="1" customWidth="1"/>
    <col min="2" max="2" width="27.28515625" bestFit="1" customWidth="1"/>
    <col min="3" max="3" width="8.85546875" style="4"/>
  </cols>
  <sheetData>
    <row r="3" spans="1:9">
      <c r="A3" s="5" t="str">
        <f>Average!A3</f>
        <v>Student Number</v>
      </c>
      <c r="B3" s="5" t="str">
        <f>Average!B3</f>
        <v>Student Name</v>
      </c>
      <c r="C3" s="6" t="str">
        <f>Average!C3</f>
        <v>HW1</v>
      </c>
      <c r="D3" s="6" t="str">
        <f>Average!D3</f>
        <v>HW2</v>
      </c>
      <c r="E3" s="6" t="str">
        <f>Average!E3</f>
        <v>HW3</v>
      </c>
      <c r="F3" s="6" t="str">
        <f>Average!F3</f>
        <v>Midterm</v>
      </c>
      <c r="G3" s="6" t="str">
        <f>Average!G3</f>
        <v>Final</v>
      </c>
      <c r="H3" s="7" t="str">
        <f>Average!H3</f>
        <v>Average</v>
      </c>
      <c r="I3" s="15" t="str">
        <f>Average!I3</f>
        <v>Rank</v>
      </c>
    </row>
    <row r="4" spans="1:9">
      <c r="A4" s="2" t="str">
        <f>Average!A11</f>
        <v>1312.10069</v>
      </c>
      <c r="B4" s="2" t="str">
        <f>Average!B11</f>
        <v>EMİRHAN ÖZSOY</v>
      </c>
      <c r="C4" s="4">
        <f>Average!C11</f>
        <v>110</v>
      </c>
      <c r="D4" s="4">
        <f>Average!D11</f>
        <v>92</v>
      </c>
      <c r="E4" s="4">
        <f>Average!E11</f>
        <v>127</v>
      </c>
      <c r="F4" s="4">
        <f>Average!F11</f>
        <v>125</v>
      </c>
      <c r="G4" s="4">
        <f>Average!G11</f>
        <v>26</v>
      </c>
      <c r="H4" s="8">
        <f>Average!H11</f>
        <v>82.100000000000009</v>
      </c>
      <c r="I4" s="16">
        <f>Average!I11</f>
        <v>1</v>
      </c>
    </row>
    <row r="5" spans="1:9" ht="15" customHeight="1">
      <c r="A5" s="2" t="str">
        <f>Average!A36</f>
        <v>1512.10012</v>
      </c>
      <c r="B5" s="2" t="str">
        <f>Average!B36</f>
        <v>RABİA YÜCEL</v>
      </c>
      <c r="C5" s="31">
        <f>Average!C36</f>
        <v>92</v>
      </c>
      <c r="D5" s="31">
        <f>Average!D36</f>
        <v>97</v>
      </c>
      <c r="E5" s="31">
        <f>Average!E36</f>
        <v>134</v>
      </c>
      <c r="F5" s="31">
        <f>Average!F36</f>
        <v>110</v>
      </c>
      <c r="G5" s="31">
        <f>Average!G36</f>
        <v>27</v>
      </c>
      <c r="H5" s="8">
        <f>Average!H36</f>
        <v>78.075000000000003</v>
      </c>
      <c r="I5" s="16">
        <f>Average!I36</f>
        <v>2</v>
      </c>
    </row>
    <row r="6" spans="1:9">
      <c r="A6" s="2" t="str">
        <f>Average!A34</f>
        <v>1412.10120</v>
      </c>
      <c r="B6" s="2" t="str">
        <f>Average!B34</f>
        <v>AIDA TAHIRBEGOVIC</v>
      </c>
      <c r="C6" s="31">
        <f>Average!C34</f>
        <v>89</v>
      </c>
      <c r="D6" s="31">
        <f>Average!D34</f>
        <v>96</v>
      </c>
      <c r="E6" s="31">
        <f>Average!E34</f>
        <v>151</v>
      </c>
      <c r="F6" s="31">
        <f>Average!F34</f>
        <v>96</v>
      </c>
      <c r="G6" s="31">
        <f>Average!G34</f>
        <v>31</v>
      </c>
      <c r="H6" s="8">
        <f>Average!H34</f>
        <v>77.724999999999994</v>
      </c>
      <c r="I6" s="16">
        <f>Average!I34</f>
        <v>3</v>
      </c>
    </row>
    <row r="7" spans="1:9">
      <c r="A7" s="2" t="str">
        <f>Average!A37</f>
        <v>1512.10043</v>
      </c>
      <c r="B7" s="2" t="str">
        <f>Average!B37</f>
        <v>FURKAN ÜŞEKCİOĞLU</v>
      </c>
      <c r="C7" s="31">
        <f>Average!C37</f>
        <v>92</v>
      </c>
      <c r="D7" s="31">
        <f>Average!D37</f>
        <v>97</v>
      </c>
      <c r="E7" s="31">
        <f>Average!E37</f>
        <v>125</v>
      </c>
      <c r="F7" s="31">
        <f>Average!F37</f>
        <v>107</v>
      </c>
      <c r="G7" s="31">
        <f>Average!G37</f>
        <v>25</v>
      </c>
      <c r="H7" s="8">
        <f>Average!H37</f>
        <v>75.025000000000006</v>
      </c>
      <c r="I7" s="16">
        <f>Average!I37</f>
        <v>4</v>
      </c>
    </row>
    <row r="8" spans="1:9">
      <c r="A8" s="2" t="str">
        <f>Average!A13</f>
        <v>1409.10017</v>
      </c>
      <c r="B8" s="2" t="str">
        <f>Average!B13</f>
        <v>MURAT ÖZDEMİR</v>
      </c>
      <c r="C8" s="31">
        <f>Average!C13</f>
        <v>115</v>
      </c>
      <c r="D8" s="31">
        <f>Average!D13</f>
        <v>93</v>
      </c>
      <c r="E8" s="31">
        <f>Average!E13</f>
        <v>123</v>
      </c>
      <c r="F8" s="31">
        <f>Average!F13</f>
        <v>98</v>
      </c>
      <c r="G8" s="31">
        <f>Average!G13</f>
        <v>25</v>
      </c>
      <c r="H8" s="8">
        <f>Average!H13</f>
        <v>73.449999999999989</v>
      </c>
      <c r="I8" s="16">
        <f>Average!I13</f>
        <v>5</v>
      </c>
    </row>
    <row r="9" spans="1:9">
      <c r="A9" s="2" t="str">
        <f>Average!A32</f>
        <v>1412.10104</v>
      </c>
      <c r="B9" s="2" t="str">
        <f>Average!B32</f>
        <v>FAWZY ABDERRAHMAN</v>
      </c>
      <c r="C9" s="31">
        <f>Average!C32</f>
        <v>118</v>
      </c>
      <c r="D9" s="31">
        <f>Average!D32</f>
        <v>88</v>
      </c>
      <c r="E9" s="31">
        <f>Average!E32</f>
        <v>135</v>
      </c>
      <c r="F9" s="31">
        <f>Average!F32</f>
        <v>89</v>
      </c>
      <c r="G9" s="31">
        <f>Average!G32</f>
        <v>27</v>
      </c>
      <c r="H9" s="8">
        <f>Average!H32</f>
        <v>73.2</v>
      </c>
      <c r="I9" s="16">
        <f>Average!I32</f>
        <v>6</v>
      </c>
    </row>
    <row r="10" spans="1:9">
      <c r="A10" s="2" t="str">
        <f>Average!A33</f>
        <v>1412.10108</v>
      </c>
      <c r="B10" s="2" t="str">
        <f>Average!B33</f>
        <v>MOHAMED TAREK ALHASHME</v>
      </c>
      <c r="C10" s="31">
        <f>Average!C33</f>
        <v>89</v>
      </c>
      <c r="D10" s="31">
        <f>Average!D33</f>
        <v>58</v>
      </c>
      <c r="E10" s="31">
        <f>Average!E33</f>
        <v>145</v>
      </c>
      <c r="F10" s="31">
        <f>Average!F33</f>
        <v>95</v>
      </c>
      <c r="G10" s="31">
        <f>Average!G33</f>
        <v>29</v>
      </c>
      <c r="H10" s="8">
        <f>Average!H33</f>
        <v>72.875</v>
      </c>
      <c r="I10" s="16">
        <f>Average!I33</f>
        <v>7</v>
      </c>
    </row>
    <row r="11" spans="1:9">
      <c r="A11" s="2" t="str">
        <f>Average!A18</f>
        <v>1412.10001</v>
      </c>
      <c r="B11" s="2" t="str">
        <f>Average!B18</f>
        <v>PINAR KAYHAN</v>
      </c>
      <c r="C11" s="31">
        <f>Average!C18</f>
        <v>100</v>
      </c>
      <c r="D11" s="31">
        <f>Average!D18</f>
        <v>110</v>
      </c>
      <c r="E11" s="31">
        <f>Average!E18</f>
        <v>99</v>
      </c>
      <c r="F11" s="31">
        <f>Average!F18</f>
        <v>101</v>
      </c>
      <c r="G11" s="31">
        <f>Average!G18</f>
        <v>20</v>
      </c>
      <c r="H11" s="8">
        <f>Average!H18</f>
        <v>68.900000000000006</v>
      </c>
      <c r="I11" s="16">
        <f>Average!I18</f>
        <v>8</v>
      </c>
    </row>
    <row r="12" spans="1:9">
      <c r="A12" s="2" t="str">
        <f>Average!A47</f>
        <v>1612.10352</v>
      </c>
      <c r="B12" s="2" t="str">
        <f>Average!B47</f>
        <v>MELİH ÇELENK</v>
      </c>
      <c r="C12" s="31">
        <f>Average!C47</f>
        <v>95</v>
      </c>
      <c r="D12" s="31">
        <f>Average!D47</f>
        <v>90</v>
      </c>
      <c r="E12" s="31">
        <f>Average!E47</f>
        <v>132</v>
      </c>
      <c r="F12" s="31">
        <f>Average!F47</f>
        <v>70</v>
      </c>
      <c r="G12" s="31">
        <f>Average!G47</f>
        <v>27</v>
      </c>
      <c r="H12" s="8">
        <f>Average!H47</f>
        <v>65.474999999999994</v>
      </c>
      <c r="I12" s="16">
        <f>Average!I47</f>
        <v>9</v>
      </c>
    </row>
    <row r="13" spans="1:9">
      <c r="A13" s="2" t="str">
        <f>Average!A31</f>
        <v>1412.10103</v>
      </c>
      <c r="B13" s="2" t="str">
        <f>Average!B31</f>
        <v>AHMED BERBEROVIC</v>
      </c>
      <c r="C13" s="31">
        <f>Average!C31</f>
        <v>0</v>
      </c>
      <c r="D13" s="31">
        <f>Average!D31</f>
        <v>82</v>
      </c>
      <c r="E13" s="31">
        <f>Average!E31</f>
        <v>151</v>
      </c>
      <c r="F13" s="31">
        <f>Average!F31</f>
        <v>77</v>
      </c>
      <c r="G13" s="31">
        <f>Average!G31</f>
        <v>31</v>
      </c>
      <c r="H13" s="8">
        <f>Average!H31</f>
        <v>64.3</v>
      </c>
      <c r="I13" s="16">
        <f>Average!I31</f>
        <v>10</v>
      </c>
    </row>
    <row r="14" spans="1:9">
      <c r="A14" s="2" t="str">
        <f>Average!A55</f>
        <v>G1409.10047</v>
      </c>
      <c r="B14" s="2" t="str">
        <f>Average!B55</f>
        <v>MEHMETALİ DEMİR</v>
      </c>
      <c r="C14" s="31">
        <f>Average!C55</f>
        <v>90</v>
      </c>
      <c r="D14" s="31">
        <f>Average!D55</f>
        <v>61</v>
      </c>
      <c r="E14" s="31">
        <f>Average!E55</f>
        <v>106</v>
      </c>
      <c r="F14" s="31">
        <f>Average!F55</f>
        <v>91</v>
      </c>
      <c r="G14" s="31">
        <f>Average!G55</f>
        <v>22</v>
      </c>
      <c r="H14" s="8">
        <f>Average!H55</f>
        <v>63.325000000000003</v>
      </c>
      <c r="I14" s="16">
        <f>Average!I55</f>
        <v>11</v>
      </c>
    </row>
    <row r="15" spans="1:9">
      <c r="A15" s="2" t="str">
        <f>Average!A27</f>
        <v>1412.10078</v>
      </c>
      <c r="B15" s="2" t="str">
        <f>Average!B27</f>
        <v>EBRU ÜNSAL</v>
      </c>
      <c r="C15" s="31">
        <f>Average!C27</f>
        <v>95</v>
      </c>
      <c r="D15" s="31">
        <f>Average!D27</f>
        <v>83</v>
      </c>
      <c r="E15" s="31">
        <f>Average!E27</f>
        <v>116</v>
      </c>
      <c r="F15" s="31">
        <f>Average!F27</f>
        <v>70</v>
      </c>
      <c r="G15" s="31">
        <f>Average!G27</f>
        <v>24</v>
      </c>
      <c r="H15" s="8">
        <f>Average!H27</f>
        <v>61.35</v>
      </c>
      <c r="I15" s="16">
        <f>Average!I27</f>
        <v>12</v>
      </c>
    </row>
    <row r="16" spans="1:9">
      <c r="A16" s="2" t="str">
        <f>Average!A41</f>
        <v>1512.10091</v>
      </c>
      <c r="B16" s="2" t="str">
        <f>Average!B41</f>
        <v>UĞUR BAŞ</v>
      </c>
      <c r="C16" s="31">
        <f>Average!C41</f>
        <v>72</v>
      </c>
      <c r="D16" s="31">
        <f>Average!D41</f>
        <v>97</v>
      </c>
      <c r="E16" s="31">
        <f>Average!E41</f>
        <v>120</v>
      </c>
      <c r="F16" s="31">
        <f>Average!F41</f>
        <v>61</v>
      </c>
      <c r="G16" s="31">
        <f>Average!G41</f>
        <v>24</v>
      </c>
      <c r="H16" s="8">
        <f>Average!H41</f>
        <v>58.574999999999996</v>
      </c>
      <c r="I16" s="16">
        <f>Average!I41</f>
        <v>13</v>
      </c>
    </row>
    <row r="17" spans="1:9">
      <c r="A17" s="2" t="str">
        <f>Average!A46</f>
        <v>1512.10571</v>
      </c>
      <c r="B17" s="2" t="str">
        <f>Average!B46</f>
        <v>HAMZA BOUZIDI</v>
      </c>
      <c r="C17" s="31">
        <f>Average!C46</f>
        <v>92</v>
      </c>
      <c r="D17" s="31">
        <f>Average!D46</f>
        <v>60</v>
      </c>
      <c r="E17" s="31">
        <f>Average!E46</f>
        <v>129</v>
      </c>
      <c r="F17" s="31">
        <f>Average!F46</f>
        <v>56</v>
      </c>
      <c r="G17" s="31">
        <f>Average!G46</f>
        <v>26</v>
      </c>
      <c r="H17" s="8">
        <f>Average!H46</f>
        <v>57.949999999999996</v>
      </c>
      <c r="I17" s="16">
        <f>Average!I46</f>
        <v>14</v>
      </c>
    </row>
    <row r="18" spans="1:9">
      <c r="A18" s="2" t="str">
        <f>Average!A25</f>
        <v>1412.10059</v>
      </c>
      <c r="B18" s="2" t="str">
        <f>Average!B25</f>
        <v>FERİDE ÜNLÜ</v>
      </c>
      <c r="C18" s="31">
        <f>Average!C25</f>
        <v>75</v>
      </c>
      <c r="D18" s="31">
        <f>Average!D25</f>
        <v>52</v>
      </c>
      <c r="E18" s="31">
        <f>Average!E25</f>
        <v>120</v>
      </c>
      <c r="F18" s="31">
        <f>Average!F25</f>
        <v>65</v>
      </c>
      <c r="G18" s="31">
        <f>Average!G25</f>
        <v>24</v>
      </c>
      <c r="H18" s="8">
        <f>Average!H25</f>
        <v>56.625</v>
      </c>
      <c r="I18" s="16">
        <f>Average!I25</f>
        <v>15</v>
      </c>
    </row>
    <row r="19" spans="1:9">
      <c r="A19" s="2" t="str">
        <f>Average!A28</f>
        <v>1412.10088</v>
      </c>
      <c r="B19" s="2" t="str">
        <f>Average!B28</f>
        <v>ARZU ÜSTÜN</v>
      </c>
      <c r="C19" s="31">
        <f>Average!C28</f>
        <v>118</v>
      </c>
      <c r="D19" s="31">
        <f>Average!D28</f>
        <v>99</v>
      </c>
      <c r="E19" s="31">
        <f>Average!E28</f>
        <v>97</v>
      </c>
      <c r="F19" s="31">
        <f>Average!F28</f>
        <v>58</v>
      </c>
      <c r="G19" s="31">
        <f>Average!G28</f>
        <v>20</v>
      </c>
      <c r="H19" s="8">
        <f>Average!H28</f>
        <v>56.224999999999994</v>
      </c>
      <c r="I19" s="16">
        <f>Average!I28</f>
        <v>16</v>
      </c>
    </row>
    <row r="20" spans="1:9">
      <c r="A20" s="2" t="str">
        <f>Average!A54</f>
        <v>G1409.10046</v>
      </c>
      <c r="B20" s="2" t="str">
        <f>Average!B54</f>
        <v>EMİN GÜNEY</v>
      </c>
      <c r="C20" s="31">
        <f>Average!C54</f>
        <v>81</v>
      </c>
      <c r="D20" s="31">
        <f>Average!D54</f>
        <v>96</v>
      </c>
      <c r="E20" s="31">
        <f>Average!E54</f>
        <v>131</v>
      </c>
      <c r="F20" s="31">
        <f>Average!F54</f>
        <v>38</v>
      </c>
      <c r="G20" s="31">
        <f>Average!G54</f>
        <v>27</v>
      </c>
      <c r="H20" s="8">
        <f>Average!H54</f>
        <v>55.125</v>
      </c>
      <c r="I20" s="16">
        <f>Average!I54</f>
        <v>17</v>
      </c>
    </row>
    <row r="21" spans="1:9">
      <c r="A21" s="2" t="str">
        <f>Average!A23</f>
        <v>1412.10046</v>
      </c>
      <c r="B21" s="2" t="str">
        <f>Average!B23</f>
        <v>ŞEVVAL TEZCAN</v>
      </c>
      <c r="C21" s="31">
        <f>Average!C23</f>
        <v>67</v>
      </c>
      <c r="D21" s="31">
        <f>Average!D23</f>
        <v>62</v>
      </c>
      <c r="E21" s="31">
        <f>Average!E23</f>
        <v>92</v>
      </c>
      <c r="F21" s="31">
        <f>Average!F23</f>
        <v>74</v>
      </c>
      <c r="G21" s="31">
        <f>Average!G23</f>
        <v>19</v>
      </c>
      <c r="H21" s="8">
        <f>Average!H23</f>
        <v>53.274999999999999</v>
      </c>
      <c r="I21" s="16">
        <f>Average!I23</f>
        <v>18</v>
      </c>
    </row>
    <row r="22" spans="1:9">
      <c r="A22" s="2" t="str">
        <f>Average!A10</f>
        <v>1312.10051</v>
      </c>
      <c r="B22" s="2" t="str">
        <f>Average!B10</f>
        <v>FURKAN ARABACI</v>
      </c>
      <c r="C22" s="31">
        <f>Average!C10</f>
        <v>79</v>
      </c>
      <c r="D22" s="31">
        <f>Average!D10</f>
        <v>0</v>
      </c>
      <c r="E22" s="31">
        <f>Average!E10</f>
        <v>133</v>
      </c>
      <c r="F22" s="31">
        <f>Average!F10</f>
        <v>55</v>
      </c>
      <c r="G22" s="31">
        <f>Average!G10</f>
        <v>27</v>
      </c>
      <c r="H22" s="8">
        <f>Average!H10</f>
        <v>53.174999999999997</v>
      </c>
      <c r="I22" s="16">
        <f>Average!I10</f>
        <v>19</v>
      </c>
    </row>
    <row r="23" spans="1:9">
      <c r="A23" s="2" t="str">
        <f>Average!A39</f>
        <v>1512.10069</v>
      </c>
      <c r="B23" s="2" t="str">
        <f>Average!B39</f>
        <v>BEKİR DURAK</v>
      </c>
      <c r="C23" s="31">
        <f>Average!C39</f>
        <v>40</v>
      </c>
      <c r="D23" s="31">
        <f>Average!D39</f>
        <v>29</v>
      </c>
      <c r="E23" s="31">
        <f>Average!E39</f>
        <v>103</v>
      </c>
      <c r="F23" s="31">
        <f>Average!F39</f>
        <v>78</v>
      </c>
      <c r="G23" s="31">
        <f>Average!G39</f>
        <v>21</v>
      </c>
      <c r="H23" s="8">
        <f>Average!H39</f>
        <v>52.424999999999997</v>
      </c>
      <c r="I23" s="16">
        <f>Average!I39</f>
        <v>20</v>
      </c>
    </row>
    <row r="24" spans="1:9">
      <c r="A24" s="2" t="str">
        <f>Average!A21</f>
        <v>1412.10029</v>
      </c>
      <c r="B24" s="2" t="str">
        <f>Average!B21</f>
        <v>MERYEM SENA KILIÇ</v>
      </c>
      <c r="C24" s="31">
        <f>Average!C21</f>
        <v>100</v>
      </c>
      <c r="D24" s="31">
        <f>Average!D21</f>
        <v>95</v>
      </c>
      <c r="E24" s="31">
        <f>Average!E21</f>
        <v>84</v>
      </c>
      <c r="F24" s="31">
        <f>Average!F21</f>
        <v>59</v>
      </c>
      <c r="G24" s="31">
        <f>Average!G21</f>
        <v>17</v>
      </c>
      <c r="H24" s="8">
        <f>Average!H21</f>
        <v>51.724999999999994</v>
      </c>
      <c r="I24" s="16">
        <f>Average!I21</f>
        <v>21</v>
      </c>
    </row>
    <row r="25" spans="1:9">
      <c r="A25" s="2" t="str">
        <f>Average!A29</f>
        <v>1412.10091</v>
      </c>
      <c r="B25" s="2" t="str">
        <f>Average!B29</f>
        <v>RIDVAN ETHEM CANAVAR</v>
      </c>
      <c r="C25" s="31">
        <f>Average!C29</f>
        <v>100</v>
      </c>
      <c r="D25" s="31">
        <f>Average!D29</f>
        <v>69</v>
      </c>
      <c r="E25" s="31">
        <f>Average!E29</f>
        <v>83</v>
      </c>
      <c r="F25" s="31">
        <f>Average!F29</f>
        <v>62</v>
      </c>
      <c r="G25" s="31">
        <f>Average!G29</f>
        <v>17</v>
      </c>
      <c r="H25" s="8">
        <f>Average!H29</f>
        <v>50.524999999999991</v>
      </c>
      <c r="I25" s="16">
        <f>Average!I29</f>
        <v>22</v>
      </c>
    </row>
    <row r="26" spans="1:9">
      <c r="A26" s="2" t="str">
        <f>Average!A15</f>
        <v>1409.10020</v>
      </c>
      <c r="B26" s="2" t="str">
        <f>Average!B15</f>
        <v>RABİYE YELER</v>
      </c>
      <c r="C26" s="31">
        <f>Average!C15</f>
        <v>83</v>
      </c>
      <c r="D26" s="31">
        <f>Average!D15</f>
        <v>104</v>
      </c>
      <c r="E26" s="31">
        <f>Average!E15</f>
        <v>122</v>
      </c>
      <c r="F26" s="31">
        <f>Average!F15</f>
        <v>25</v>
      </c>
      <c r="G26" s="31">
        <f>Average!G15</f>
        <v>25</v>
      </c>
      <c r="H26" s="8">
        <f>Average!H15</f>
        <v>49.825000000000003</v>
      </c>
      <c r="I26" s="16">
        <f>Average!I15</f>
        <v>23</v>
      </c>
    </row>
    <row r="27" spans="1:9">
      <c r="A27" s="2" t="str">
        <f>Average!A57</f>
        <v>G1412.10059</v>
      </c>
      <c r="B27" s="2" t="str">
        <f>Average!B57</f>
        <v>GÖKMEN DEMİR</v>
      </c>
      <c r="C27" s="31">
        <f>Average!C57</f>
        <v>0</v>
      </c>
      <c r="D27" s="31">
        <f>Average!D57</f>
        <v>0</v>
      </c>
      <c r="E27" s="31">
        <f>Average!E57</f>
        <v>102</v>
      </c>
      <c r="F27" s="31">
        <f>Average!F57</f>
        <v>77</v>
      </c>
      <c r="G27" s="31">
        <f>Average!G57</f>
        <v>21</v>
      </c>
      <c r="H27" s="8">
        <f>Average!H57</f>
        <v>46.8</v>
      </c>
      <c r="I27" s="16">
        <f>Average!I57</f>
        <v>24</v>
      </c>
    </row>
    <row r="28" spans="1:9">
      <c r="A28" s="2" t="str">
        <f>Average!A17</f>
        <v>1409.10075</v>
      </c>
      <c r="B28" s="2" t="str">
        <f>Average!B17</f>
        <v>SEDA İNTEPE</v>
      </c>
      <c r="C28" s="31">
        <f>Average!C17</f>
        <v>65</v>
      </c>
      <c r="D28" s="31">
        <f>Average!D17</f>
        <v>77</v>
      </c>
      <c r="E28" s="31">
        <f>Average!E17</f>
        <v>99</v>
      </c>
      <c r="F28" s="31">
        <f>Average!F17</f>
        <v>32</v>
      </c>
      <c r="G28" s="31">
        <f>Average!G17</f>
        <v>20</v>
      </c>
      <c r="H28" s="8">
        <f>Average!H17</f>
        <v>43.1</v>
      </c>
      <c r="I28" s="16">
        <f>Average!I17</f>
        <v>25</v>
      </c>
    </row>
    <row r="29" spans="1:9">
      <c r="A29" s="2" t="str">
        <f>Average!A52</f>
        <v>G1312.10063</v>
      </c>
      <c r="B29" s="2" t="str">
        <f>Average!B52</f>
        <v>İBRAHİM ŞENKAYA</v>
      </c>
      <c r="C29" s="31">
        <f>Average!C52</f>
        <v>0</v>
      </c>
      <c r="D29" s="31">
        <f>Average!D52</f>
        <v>0</v>
      </c>
      <c r="E29" s="31">
        <f>Average!E52</f>
        <v>129</v>
      </c>
      <c r="F29" s="31">
        <f>Average!F52</f>
        <v>43</v>
      </c>
      <c r="G29" s="31">
        <f>Average!G52</f>
        <v>26</v>
      </c>
      <c r="H29" s="8">
        <f>Average!H52</f>
        <v>42.65</v>
      </c>
      <c r="I29" s="16">
        <f>Average!I52</f>
        <v>26</v>
      </c>
    </row>
    <row r="30" spans="1:9">
      <c r="A30" s="2" t="str">
        <f>Average!A20</f>
        <v>1412.10020</v>
      </c>
      <c r="B30" s="2" t="str">
        <f>Average!B20</f>
        <v>ŞULE KELEK</v>
      </c>
      <c r="C30" s="31">
        <f>Average!C20</f>
        <v>92</v>
      </c>
      <c r="D30" s="31">
        <f>Average!D20</f>
        <v>108</v>
      </c>
      <c r="E30" s="31">
        <f>Average!E20</f>
        <v>98</v>
      </c>
      <c r="F30" s="31">
        <f>Average!F20</f>
        <v>14</v>
      </c>
      <c r="G30" s="31">
        <f>Average!G20</f>
        <v>20</v>
      </c>
      <c r="H30" s="8">
        <f>Average!H20</f>
        <v>41.9</v>
      </c>
      <c r="I30" s="16">
        <f>Average!I20</f>
        <v>27</v>
      </c>
    </row>
    <row r="31" spans="1:9">
      <c r="A31" s="2" t="str">
        <f>Average!A14</f>
        <v>1409.10019</v>
      </c>
      <c r="B31" s="2" t="str">
        <f>Average!B14</f>
        <v>MERVENUR SAĞLAM</v>
      </c>
      <c r="C31" s="31">
        <f>Average!C14</f>
        <v>100</v>
      </c>
      <c r="D31" s="31">
        <f>Average!D14</f>
        <v>82</v>
      </c>
      <c r="E31" s="31">
        <f>Average!E14</f>
        <v>0</v>
      </c>
      <c r="F31" s="31">
        <f>Average!F14</f>
        <v>93</v>
      </c>
      <c r="G31" s="31">
        <f>Average!G14</f>
        <v>0</v>
      </c>
      <c r="H31" s="8">
        <f>Average!H14</f>
        <v>41.55</v>
      </c>
      <c r="I31" s="16">
        <f>Average!I14</f>
        <v>28</v>
      </c>
    </row>
    <row r="32" spans="1:9">
      <c r="A32" s="2" t="str">
        <f>Average!A40</f>
        <v>1512.10086</v>
      </c>
      <c r="B32" s="2" t="str">
        <f>Average!B40</f>
        <v>EBRU KARA</v>
      </c>
      <c r="C32" s="31">
        <f>Average!C40</f>
        <v>61</v>
      </c>
      <c r="D32" s="31">
        <f>Average!D40</f>
        <v>0</v>
      </c>
      <c r="E32" s="31">
        <f>Average!E40</f>
        <v>111</v>
      </c>
      <c r="F32" s="31">
        <f>Average!F40</f>
        <v>34</v>
      </c>
      <c r="G32" s="31">
        <f>Average!G40</f>
        <v>23</v>
      </c>
      <c r="H32" s="8">
        <f>Average!H40</f>
        <v>40.625</v>
      </c>
      <c r="I32" s="16">
        <f>Average!I40</f>
        <v>29</v>
      </c>
    </row>
    <row r="33" spans="1:9">
      <c r="A33" s="2" t="str">
        <f>Average!A4</f>
        <v>1112.10082</v>
      </c>
      <c r="B33" s="2" t="str">
        <f>Average!B4</f>
        <v>RAMAZAN ÇOBANOĞLU</v>
      </c>
      <c r="C33" s="31">
        <f>Average!C4</f>
        <v>67</v>
      </c>
      <c r="D33" s="31">
        <f>Average!D4</f>
        <v>0</v>
      </c>
      <c r="E33" s="31">
        <f>Average!E4</f>
        <v>114</v>
      </c>
      <c r="F33" s="31">
        <f>Average!F4</f>
        <v>30</v>
      </c>
      <c r="G33" s="31">
        <f>Average!G4</f>
        <v>23</v>
      </c>
      <c r="H33" s="8">
        <f>Average!H4</f>
        <v>40.324999999999996</v>
      </c>
      <c r="I33" s="16">
        <f>Average!I4</f>
        <v>30</v>
      </c>
    </row>
    <row r="34" spans="1:9">
      <c r="A34" s="2" t="str">
        <f>Average!A12</f>
        <v>1312.10093</v>
      </c>
      <c r="B34" s="2" t="str">
        <f>Average!B12</f>
        <v>KÜBRA ŞEN</v>
      </c>
      <c r="C34" s="31">
        <f>Average!C12</f>
        <v>92</v>
      </c>
      <c r="D34" s="31">
        <f>Average!D12</f>
        <v>60</v>
      </c>
      <c r="E34" s="31">
        <f>Average!E12</f>
        <v>79</v>
      </c>
      <c r="F34" s="31">
        <f>Average!F12</f>
        <v>18</v>
      </c>
      <c r="G34" s="31">
        <f>Average!G12</f>
        <v>16</v>
      </c>
      <c r="H34" s="8">
        <f>Average!H12</f>
        <v>35.049999999999997</v>
      </c>
      <c r="I34" s="16">
        <f>Average!I12</f>
        <v>31</v>
      </c>
    </row>
    <row r="35" spans="1:9">
      <c r="A35" s="2" t="str">
        <f>Average!A24</f>
        <v>1412.10054</v>
      </c>
      <c r="B35" s="2" t="str">
        <f>Average!B24</f>
        <v>İSMAİL DENİZ</v>
      </c>
      <c r="C35" s="31">
        <f>Average!C24</f>
        <v>40</v>
      </c>
      <c r="D35" s="31">
        <f>Average!D24</f>
        <v>0</v>
      </c>
      <c r="E35" s="31">
        <f>Average!E24</f>
        <v>75</v>
      </c>
      <c r="F35" s="31">
        <f>Average!F24</f>
        <v>48</v>
      </c>
      <c r="G35" s="31">
        <f>Average!G24</f>
        <v>15</v>
      </c>
      <c r="H35" s="8">
        <f>Average!H24</f>
        <v>34.65</v>
      </c>
      <c r="I35" s="16">
        <f>Average!I24</f>
        <v>32</v>
      </c>
    </row>
    <row r="36" spans="1:9">
      <c r="A36" s="2" t="str">
        <f>Average!A58</f>
        <v>G1412.10061</v>
      </c>
      <c r="B36" s="2" t="str">
        <f>Average!B58</f>
        <v>İLHAN ÜNLÜ</v>
      </c>
      <c r="C36" s="31">
        <f>Average!C58</f>
        <v>52</v>
      </c>
      <c r="D36" s="31">
        <f>Average!D58</f>
        <v>46</v>
      </c>
      <c r="E36" s="31">
        <f>Average!E58</f>
        <v>0</v>
      </c>
      <c r="F36" s="31">
        <f>Average!F58</f>
        <v>75</v>
      </c>
      <c r="G36" s="31">
        <f>Average!G58</f>
        <v>0</v>
      </c>
      <c r="H36" s="8">
        <f>Average!H58</f>
        <v>29.85</v>
      </c>
      <c r="I36" s="16">
        <f>Average!I58</f>
        <v>33</v>
      </c>
    </row>
    <row r="37" spans="1:9">
      <c r="A37" s="2" t="str">
        <f>Average!A43</f>
        <v>1512.10113</v>
      </c>
      <c r="B37" s="2" t="str">
        <f>Average!B43</f>
        <v>UMUT TOSUN</v>
      </c>
      <c r="C37" s="31">
        <f>Average!C43</f>
        <v>65</v>
      </c>
      <c r="D37" s="31">
        <f>Average!D43</f>
        <v>48</v>
      </c>
      <c r="E37" s="31">
        <f>Average!E43</f>
        <v>0</v>
      </c>
      <c r="F37" s="31">
        <f>Average!F43</f>
        <v>62</v>
      </c>
      <c r="G37" s="31">
        <f>Average!G43</f>
        <v>0</v>
      </c>
      <c r="H37" s="8">
        <f>Average!H43</f>
        <v>27.074999999999996</v>
      </c>
      <c r="I37" s="16">
        <f>Average!I43</f>
        <v>34</v>
      </c>
    </row>
    <row r="38" spans="1:9">
      <c r="A38" s="2" t="str">
        <f>Average!A49</f>
        <v>G1212.10077</v>
      </c>
      <c r="B38" s="2" t="str">
        <f>Average!B49</f>
        <v>TOLGA HAN KAYA</v>
      </c>
      <c r="C38" s="31">
        <f>Average!C49</f>
        <v>41</v>
      </c>
      <c r="D38" s="31">
        <f>Average!D49</f>
        <v>19</v>
      </c>
      <c r="E38" s="31">
        <f>Average!E49</f>
        <v>0</v>
      </c>
      <c r="F38" s="31">
        <f>Average!F49</f>
        <v>74</v>
      </c>
      <c r="G38" s="31">
        <f>Average!G49</f>
        <v>0</v>
      </c>
      <c r="H38" s="8">
        <f>Average!H49</f>
        <v>26.7</v>
      </c>
      <c r="I38" s="16">
        <f>Average!I49</f>
        <v>35</v>
      </c>
    </row>
    <row r="39" spans="1:9">
      <c r="A39" s="2" t="str">
        <f>Average!A42</f>
        <v>1512.10098</v>
      </c>
      <c r="B39" s="2" t="str">
        <f>Average!B42</f>
        <v>ALPEREN KAYMAK</v>
      </c>
      <c r="C39" s="31">
        <f>Average!C42</f>
        <v>72</v>
      </c>
      <c r="D39" s="31">
        <f>Average!D42</f>
        <v>49</v>
      </c>
      <c r="E39" s="31">
        <f>Average!E42</f>
        <v>0</v>
      </c>
      <c r="F39" s="31">
        <f>Average!F42</f>
        <v>56</v>
      </c>
      <c r="G39" s="31">
        <f>Average!G42</f>
        <v>0</v>
      </c>
      <c r="H39" s="8">
        <f>Average!H42</f>
        <v>25.875</v>
      </c>
      <c r="I39" s="16">
        <f>Average!I42</f>
        <v>36</v>
      </c>
    </row>
    <row r="40" spans="1:9">
      <c r="A40" s="2" t="str">
        <f>Average!A38</f>
        <v>1512.10053</v>
      </c>
      <c r="B40" s="2" t="str">
        <f>Average!B38</f>
        <v>ERBİL NAS</v>
      </c>
      <c r="C40" s="31">
        <f>Average!C38</f>
        <v>80</v>
      </c>
      <c r="D40" s="31">
        <f>Average!D38</f>
        <v>42</v>
      </c>
      <c r="E40" s="31">
        <f>Average!E38</f>
        <v>0</v>
      </c>
      <c r="F40" s="31">
        <f>Average!F38</f>
        <v>42</v>
      </c>
      <c r="G40" s="31">
        <f>Average!G38</f>
        <v>0</v>
      </c>
      <c r="H40" s="8">
        <f>Average!H38</f>
        <v>21.75</v>
      </c>
      <c r="I40" s="16">
        <f>Average!I38</f>
        <v>37</v>
      </c>
    </row>
    <row r="41" spans="1:9">
      <c r="A41" s="2" t="str">
        <f>Average!A22</f>
        <v>1412.10043</v>
      </c>
      <c r="B41" s="2" t="str">
        <f>Average!B22</f>
        <v>CAN ŞENTÜRK</v>
      </c>
      <c r="C41" s="31">
        <f>Average!C22</f>
        <v>45</v>
      </c>
      <c r="D41" s="31">
        <f>Average!D22</f>
        <v>38</v>
      </c>
      <c r="E41" s="31">
        <f>Average!E22</f>
        <v>0</v>
      </c>
      <c r="F41" s="31">
        <f>Average!F22</f>
        <v>51</v>
      </c>
      <c r="G41" s="31">
        <f>Average!G22</f>
        <v>0</v>
      </c>
      <c r="H41" s="8">
        <f>Average!H22</f>
        <v>21.524999999999999</v>
      </c>
      <c r="I41" s="16">
        <f>Average!I22</f>
        <v>38</v>
      </c>
    </row>
    <row r="42" spans="1:9">
      <c r="A42" s="2" t="str">
        <f>Average!A35</f>
        <v>1412.10406</v>
      </c>
      <c r="B42" s="2" t="str">
        <f>Average!B35</f>
        <v>GAMZE ERDAŞ</v>
      </c>
      <c r="C42" s="31">
        <f>Average!C35</f>
        <v>40</v>
      </c>
      <c r="D42" s="31">
        <f>Average!D35</f>
        <v>39</v>
      </c>
      <c r="E42" s="31">
        <f>Average!E35</f>
        <v>0</v>
      </c>
      <c r="F42" s="31">
        <f>Average!F35</f>
        <v>52</v>
      </c>
      <c r="G42" s="31">
        <f>Average!G35</f>
        <v>0</v>
      </c>
      <c r="H42" s="8">
        <f>Average!H35</f>
        <v>21.524999999999999</v>
      </c>
      <c r="I42" s="16">
        <f>Average!I35</f>
        <v>38</v>
      </c>
    </row>
    <row r="43" spans="1:9">
      <c r="A43" s="2" t="str">
        <f>Average!A51</f>
        <v>G1312.10059</v>
      </c>
      <c r="B43" s="2" t="str">
        <f>Average!B51</f>
        <v>SÜHA MERT YAVUZ</v>
      </c>
      <c r="C43" s="31">
        <f>Average!C51</f>
        <v>37</v>
      </c>
      <c r="D43" s="31">
        <f>Average!D51</f>
        <v>0</v>
      </c>
      <c r="E43" s="31">
        <f>Average!E51</f>
        <v>0</v>
      </c>
      <c r="F43" s="31">
        <f>Average!F51</f>
        <v>55</v>
      </c>
      <c r="G43" s="31">
        <f>Average!G51</f>
        <v>0</v>
      </c>
      <c r="H43" s="8">
        <f>Average!H51</f>
        <v>19.274999999999999</v>
      </c>
      <c r="I43" s="16">
        <f>Average!I51</f>
        <v>40</v>
      </c>
    </row>
    <row r="44" spans="1:9">
      <c r="A44" s="2" t="str">
        <f>Average!A48</f>
        <v>1612.10388</v>
      </c>
      <c r="B44" s="2" t="str">
        <f>Average!B48</f>
        <v>HALUK GÜL</v>
      </c>
      <c r="C44" s="31">
        <f>Average!C48</f>
        <v>0</v>
      </c>
      <c r="D44" s="31">
        <f>Average!D48</f>
        <v>0</v>
      </c>
      <c r="E44" s="31">
        <f>Average!E48</f>
        <v>0</v>
      </c>
      <c r="F44" s="31">
        <f>Average!F48</f>
        <v>57</v>
      </c>
      <c r="G44" s="31">
        <f>Average!G48</f>
        <v>0</v>
      </c>
      <c r="H44" s="8">
        <f>Average!H48</f>
        <v>17.099999999999998</v>
      </c>
      <c r="I44" s="16">
        <f>Average!I48</f>
        <v>41</v>
      </c>
    </row>
    <row r="45" spans="1:9">
      <c r="A45" s="2" t="str">
        <f>Average!A9</f>
        <v>1312.10016</v>
      </c>
      <c r="B45" s="2" t="str">
        <f>Average!B9</f>
        <v>MUHAMMET FATİH SAĞLAM</v>
      </c>
      <c r="C45" s="31">
        <f>Average!C9</f>
        <v>0</v>
      </c>
      <c r="D45" s="31">
        <f>Average!D9</f>
        <v>0</v>
      </c>
      <c r="E45" s="31">
        <f>Average!E9</f>
        <v>0</v>
      </c>
      <c r="F45" s="31">
        <f>Average!F9</f>
        <v>53</v>
      </c>
      <c r="G45" s="31">
        <f>Average!G9</f>
        <v>0</v>
      </c>
      <c r="H45" s="8">
        <f>Average!H9</f>
        <v>15.899999999999999</v>
      </c>
      <c r="I45" s="16">
        <f>Average!I9</f>
        <v>42</v>
      </c>
    </row>
    <row r="46" spans="1:9">
      <c r="A46" s="2" t="str">
        <f>Average!A30</f>
        <v>1412.10093</v>
      </c>
      <c r="B46" s="2" t="str">
        <f>Average!B30</f>
        <v>MAHMUT ŞEREN</v>
      </c>
      <c r="C46" s="31">
        <f>Average!C30</f>
        <v>42</v>
      </c>
      <c r="D46" s="31">
        <f>Average!D30</f>
        <v>25</v>
      </c>
      <c r="E46" s="31">
        <f>Average!E30</f>
        <v>0</v>
      </c>
      <c r="F46" s="31">
        <f>Average!F30</f>
        <v>35</v>
      </c>
      <c r="G46" s="31">
        <f>Average!G30</f>
        <v>0</v>
      </c>
      <c r="H46" s="8">
        <f>Average!H30</f>
        <v>15.525</v>
      </c>
      <c r="I46" s="16">
        <f>Average!I30</f>
        <v>43</v>
      </c>
    </row>
    <row r="47" spans="1:9">
      <c r="A47" s="2" t="str">
        <f>Average!A45</f>
        <v>1512.10274</v>
      </c>
      <c r="B47" s="2" t="str">
        <f>Average!B45</f>
        <v>İBRAHİM AÇIK</v>
      </c>
      <c r="C47" s="31">
        <f>Average!C45</f>
        <v>0</v>
      </c>
      <c r="D47" s="31">
        <f>Average!D45</f>
        <v>0</v>
      </c>
      <c r="E47" s="31">
        <f>Average!E45</f>
        <v>0</v>
      </c>
      <c r="F47" s="31">
        <f>Average!F45</f>
        <v>40</v>
      </c>
      <c r="G47" s="31">
        <f>Average!G45</f>
        <v>0</v>
      </c>
      <c r="H47" s="8">
        <f>Average!H45</f>
        <v>12</v>
      </c>
      <c r="I47" s="16">
        <f>Average!I45</f>
        <v>44</v>
      </c>
    </row>
    <row r="48" spans="1:9">
      <c r="A48" s="2" t="str">
        <f>Average!A26</f>
        <v>1412.10060</v>
      </c>
      <c r="B48" s="2" t="str">
        <f>Average!B26</f>
        <v>AKİF NURİ DEMİR</v>
      </c>
      <c r="C48" s="31">
        <f>Average!C26</f>
        <v>0</v>
      </c>
      <c r="D48" s="31">
        <f>Average!D26</f>
        <v>0</v>
      </c>
      <c r="E48" s="31">
        <f>Average!E26</f>
        <v>0</v>
      </c>
      <c r="F48" s="31">
        <f>Average!F26</f>
        <v>39</v>
      </c>
      <c r="G48" s="31">
        <f>Average!G26</f>
        <v>0</v>
      </c>
      <c r="H48" s="8">
        <f>Average!H26</f>
        <v>11.7</v>
      </c>
      <c r="I48" s="16">
        <f>Average!I26</f>
        <v>45</v>
      </c>
    </row>
    <row r="49" spans="1:9">
      <c r="A49" s="2" t="str">
        <f>Average!A53</f>
        <v>G1312.10077</v>
      </c>
      <c r="B49" s="2" t="str">
        <f>Average!B53</f>
        <v>ÖMER FARUK ALKIN</v>
      </c>
      <c r="C49" s="31">
        <f>Average!C53</f>
        <v>11</v>
      </c>
      <c r="D49" s="31">
        <f>Average!D53</f>
        <v>0</v>
      </c>
      <c r="E49" s="31">
        <f>Average!E53</f>
        <v>0</v>
      </c>
      <c r="F49" s="31">
        <f>Average!F53</f>
        <v>36</v>
      </c>
      <c r="G49" s="31">
        <f>Average!G53</f>
        <v>0</v>
      </c>
      <c r="H49" s="8">
        <f>Average!H53</f>
        <v>11.624999999999998</v>
      </c>
      <c r="I49" s="16">
        <f>Average!I53</f>
        <v>46</v>
      </c>
    </row>
    <row r="50" spans="1:9">
      <c r="A50" s="2" t="str">
        <f>Average!A59</f>
        <v>G1412.10352</v>
      </c>
      <c r="B50" s="2" t="str">
        <f>Average!B59</f>
        <v>ŞEVVAL BENGÜL</v>
      </c>
      <c r="C50" s="31">
        <f>Average!C59</f>
        <v>95</v>
      </c>
      <c r="D50" s="31">
        <f>Average!D59</f>
        <v>0</v>
      </c>
      <c r="E50" s="31">
        <f>Average!E59</f>
        <v>0</v>
      </c>
      <c r="F50" s="31">
        <f>Average!F59</f>
        <v>12</v>
      </c>
      <c r="G50" s="31">
        <f>Average!G59</f>
        <v>0</v>
      </c>
      <c r="H50" s="8">
        <f>Average!H59</f>
        <v>10.725</v>
      </c>
      <c r="I50" s="16">
        <f>Average!I59</f>
        <v>47</v>
      </c>
    </row>
    <row r="51" spans="1:9">
      <c r="A51" s="2" t="str">
        <f>Average!A16</f>
        <v>1409.10037</v>
      </c>
      <c r="B51" s="2" t="str">
        <f>Average!B16</f>
        <v>MEHMET ÖZTÜRK</v>
      </c>
      <c r="C51" s="31">
        <f>Average!C16</f>
        <v>37</v>
      </c>
      <c r="D51" s="31">
        <f>Average!D16</f>
        <v>0</v>
      </c>
      <c r="E51" s="31">
        <f>Average!E16</f>
        <v>0</v>
      </c>
      <c r="F51" s="31">
        <f>Average!F16</f>
        <v>22</v>
      </c>
      <c r="G51" s="31">
        <f>Average!G16</f>
        <v>0</v>
      </c>
      <c r="H51" s="8">
        <f>Average!H16</f>
        <v>9.375</v>
      </c>
      <c r="I51" s="16">
        <f>Average!I16</f>
        <v>48</v>
      </c>
    </row>
    <row r="52" spans="1:9">
      <c r="A52" s="2" t="str">
        <f>Average!A50</f>
        <v>G1312.10028</v>
      </c>
      <c r="B52" s="2" t="str">
        <f>Average!B50</f>
        <v>ŞÜKRÜ ŞAHİN</v>
      </c>
      <c r="C52" s="31">
        <f>Average!C50</f>
        <v>0</v>
      </c>
      <c r="D52" s="31">
        <f>Average!D50</f>
        <v>0</v>
      </c>
      <c r="E52" s="31">
        <f>Average!E50</f>
        <v>0</v>
      </c>
      <c r="F52" s="31">
        <f>Average!F50</f>
        <v>26</v>
      </c>
      <c r="G52" s="31">
        <f>Average!G50</f>
        <v>0</v>
      </c>
      <c r="H52" s="8">
        <f>Average!H50</f>
        <v>7.8</v>
      </c>
      <c r="I52" s="16">
        <f>Average!I50</f>
        <v>49</v>
      </c>
    </row>
    <row r="53" spans="1:9">
      <c r="A53" s="2" t="str">
        <f>Average!A56</f>
        <v>G1412.10047</v>
      </c>
      <c r="B53" s="2" t="str">
        <f>Average!B56</f>
        <v>ALPER SARPER</v>
      </c>
      <c r="C53" s="31">
        <f>Average!C56</f>
        <v>0</v>
      </c>
      <c r="D53" s="31">
        <f>Average!D56</f>
        <v>0</v>
      </c>
      <c r="E53" s="31">
        <f>Average!E56</f>
        <v>0</v>
      </c>
      <c r="F53" s="31">
        <f>Average!F56</f>
        <v>18</v>
      </c>
      <c r="G53" s="31">
        <f>Average!G56</f>
        <v>0</v>
      </c>
      <c r="H53" s="8">
        <f>Average!H56</f>
        <v>5.3999999999999995</v>
      </c>
      <c r="I53" s="16">
        <f>Average!I56</f>
        <v>50</v>
      </c>
    </row>
    <row r="54" spans="1:9">
      <c r="A54" s="2" t="str">
        <f>Average!A8</f>
        <v>1212.10120</v>
      </c>
      <c r="B54" s="2" t="str">
        <f>Average!B8</f>
        <v>SALUM NDAYİSHİMİYE</v>
      </c>
      <c r="C54" s="31">
        <f>Average!C8</f>
        <v>0</v>
      </c>
      <c r="D54" s="31">
        <f>Average!D8</f>
        <v>0</v>
      </c>
      <c r="E54" s="31">
        <f>Average!E8</f>
        <v>0</v>
      </c>
      <c r="F54" s="31">
        <f>Average!F8</f>
        <v>7</v>
      </c>
      <c r="G54" s="31">
        <f>Average!G8</f>
        <v>0</v>
      </c>
      <c r="H54" s="8">
        <f>Average!H8</f>
        <v>2.1</v>
      </c>
      <c r="I54" s="16">
        <f>Average!I8</f>
        <v>51</v>
      </c>
    </row>
    <row r="55" spans="1:9">
      <c r="A55" s="2" t="str">
        <f>Average!A44</f>
        <v>1512.10257</v>
      </c>
      <c r="B55" s="2" t="str">
        <f>Average!B44</f>
        <v>BURAK DEMİR</v>
      </c>
      <c r="C55" s="31">
        <f>Average!C44</f>
        <v>25</v>
      </c>
      <c r="D55" s="31">
        <f>Average!D44</f>
        <v>0</v>
      </c>
      <c r="E55" s="31">
        <f>Average!E44</f>
        <v>0</v>
      </c>
      <c r="F55" s="31">
        <f>Average!F44</f>
        <v>0</v>
      </c>
      <c r="G55" s="31">
        <f>Average!G44</f>
        <v>0</v>
      </c>
      <c r="H55" s="8">
        <f>Average!H44</f>
        <v>1.875</v>
      </c>
      <c r="I55" s="16">
        <f>Average!I44</f>
        <v>52</v>
      </c>
    </row>
    <row r="56" spans="1:9">
      <c r="A56" s="2" t="str">
        <f>Average!A5</f>
        <v>1212.10009</v>
      </c>
      <c r="B56" s="2" t="str">
        <f>Average!B5</f>
        <v>DENİZ DİZİ</v>
      </c>
      <c r="C56" s="31">
        <f>Average!C5</f>
        <v>0</v>
      </c>
      <c r="D56" s="31">
        <f>Average!D5</f>
        <v>0</v>
      </c>
      <c r="E56" s="31">
        <f>Average!E5</f>
        <v>0</v>
      </c>
      <c r="F56" s="31">
        <f>Average!F5</f>
        <v>5</v>
      </c>
      <c r="G56" s="31">
        <f>Average!G5</f>
        <v>0</v>
      </c>
      <c r="H56" s="8">
        <f>Average!H5</f>
        <v>1.5</v>
      </c>
      <c r="I56" s="16">
        <f>Average!I5</f>
        <v>53</v>
      </c>
    </row>
    <row r="57" spans="1:9">
      <c r="A57" s="2" t="str">
        <f>Average!A19</f>
        <v>1412.10017</v>
      </c>
      <c r="B57" s="2" t="str">
        <f>Average!B19</f>
        <v>ÖMER FARUK VARDAR</v>
      </c>
      <c r="C57" s="31">
        <f>Average!C19</f>
        <v>0</v>
      </c>
      <c r="D57" s="31">
        <f>Average!D19</f>
        <v>0</v>
      </c>
      <c r="E57" s="31">
        <f>Average!E19</f>
        <v>0</v>
      </c>
      <c r="F57" s="31">
        <f>Average!F19</f>
        <v>5</v>
      </c>
      <c r="G57" s="31">
        <f>Average!G19</f>
        <v>0</v>
      </c>
      <c r="H57" s="8">
        <f>Average!H19</f>
        <v>1.5</v>
      </c>
      <c r="I57" s="16">
        <f>Average!I19</f>
        <v>53</v>
      </c>
    </row>
    <row r="58" spans="1:9">
      <c r="A58" s="2" t="str">
        <f>Average!A6</f>
        <v>1212.10045</v>
      </c>
      <c r="B58" s="2" t="str">
        <f>Average!B6</f>
        <v>ŞADİYE ATEŞ</v>
      </c>
      <c r="C58" s="31">
        <f>Average!C6</f>
        <v>0</v>
      </c>
      <c r="D58" s="31">
        <f>Average!D6</f>
        <v>0</v>
      </c>
      <c r="E58" s="31">
        <f>Average!E6</f>
        <v>0</v>
      </c>
      <c r="F58" s="31">
        <f>Average!F6</f>
        <v>0</v>
      </c>
      <c r="G58" s="31">
        <f>Average!G6</f>
        <v>0</v>
      </c>
      <c r="H58" s="8">
        <f>Average!H6</f>
        <v>0</v>
      </c>
      <c r="I58" s="16">
        <f>Average!I6</f>
        <v>55</v>
      </c>
    </row>
    <row r="59" spans="1:9">
      <c r="A59" s="2" t="str">
        <f>Average!A7</f>
        <v>1212.10062</v>
      </c>
      <c r="B59" s="2" t="str">
        <f>Average!B7</f>
        <v>ŞEVKİ KÖSEOĞLU</v>
      </c>
      <c r="C59" s="31">
        <f>Average!C7</f>
        <v>0</v>
      </c>
      <c r="D59" s="31">
        <f>Average!D7</f>
        <v>0</v>
      </c>
      <c r="E59" s="31">
        <f>Average!E7</f>
        <v>0</v>
      </c>
      <c r="F59" s="31">
        <f>Average!F7</f>
        <v>0</v>
      </c>
      <c r="G59" s="31">
        <f>Average!G7</f>
        <v>0</v>
      </c>
      <c r="H59" s="8">
        <f>Average!H7</f>
        <v>0</v>
      </c>
      <c r="I59" s="16">
        <f>Average!I7</f>
        <v>55</v>
      </c>
    </row>
    <row r="60" spans="1:9">
      <c r="A60" s="1"/>
      <c r="B60" s="1"/>
      <c r="D60" s="4"/>
      <c r="E60" s="4"/>
      <c r="F60" s="4"/>
      <c r="G60" s="4"/>
      <c r="H60" s="8"/>
      <c r="I60" s="16"/>
    </row>
    <row r="61" spans="1:9">
      <c r="A61" s="1"/>
      <c r="B61" s="1"/>
      <c r="D61" s="4"/>
      <c r="E61" s="4"/>
      <c r="F61" s="4"/>
      <c r="G61" s="4"/>
      <c r="H61" s="8"/>
      <c r="I61" s="16"/>
    </row>
    <row r="62" spans="1:9">
      <c r="A62" s="2"/>
      <c r="B62" s="2"/>
      <c r="D62" s="4"/>
      <c r="E62" s="4"/>
      <c r="F62" s="4"/>
      <c r="G62" s="4"/>
      <c r="H62" s="8"/>
      <c r="I62" s="16"/>
    </row>
    <row r="63" spans="1:9">
      <c r="A63" s="1"/>
      <c r="B63" s="1"/>
      <c r="D63" s="4"/>
      <c r="E63" s="4"/>
      <c r="F63" s="4"/>
      <c r="G63" s="4"/>
      <c r="H63" s="8"/>
      <c r="I63" s="16"/>
    </row>
    <row r="64" spans="1:9">
      <c r="A64" s="1"/>
      <c r="B64" s="1"/>
      <c r="D64" s="4"/>
      <c r="E64" s="4"/>
      <c r="F64" s="4"/>
      <c r="G64" s="4"/>
      <c r="H64" s="8"/>
      <c r="I64" s="16"/>
    </row>
    <row r="65" spans="1:9">
      <c r="A65" s="1"/>
      <c r="B65" s="1"/>
      <c r="D65" s="4"/>
      <c r="E65" s="4"/>
      <c r="F65" s="4"/>
      <c r="G65" s="4"/>
      <c r="H65" s="8"/>
      <c r="I65" s="16"/>
    </row>
    <row r="66" spans="1:9">
      <c r="A66" s="1"/>
      <c r="B66" s="1"/>
      <c r="D66" s="4"/>
      <c r="E66" s="4"/>
      <c r="F66" s="4"/>
      <c r="G66" s="4"/>
      <c r="H66" s="8"/>
      <c r="I66" s="16"/>
    </row>
    <row r="67" spans="1:9">
      <c r="A67" s="1"/>
      <c r="B67" s="1"/>
      <c r="D67" s="4"/>
      <c r="E67" s="4"/>
      <c r="F67" s="4"/>
      <c r="G67" s="4"/>
      <c r="H67" s="8"/>
      <c r="I67" s="16"/>
    </row>
    <row r="68" spans="1:9">
      <c r="A68" s="1"/>
      <c r="B68" s="1"/>
      <c r="D68" s="4"/>
      <c r="E68" s="4"/>
      <c r="F68" s="4"/>
      <c r="G68" s="4"/>
      <c r="H68" s="8"/>
      <c r="I68" s="16"/>
    </row>
    <row r="69" spans="1:9">
      <c r="A69" s="1"/>
      <c r="B69" s="1"/>
      <c r="D69" s="4"/>
      <c r="E69" s="4"/>
      <c r="F69" s="4"/>
      <c r="G69" s="4"/>
      <c r="H69" s="8"/>
      <c r="I69" s="16"/>
    </row>
    <row r="70" spans="1:9">
      <c r="A70" s="1"/>
      <c r="B70" s="1"/>
      <c r="D70" s="4"/>
      <c r="E70" s="4"/>
      <c r="F70" s="4"/>
      <c r="G70" s="4"/>
      <c r="H70" s="8"/>
      <c r="I70" s="16"/>
    </row>
    <row r="71" spans="1:9">
      <c r="A71" s="1"/>
      <c r="B71" s="1"/>
      <c r="D71" s="4"/>
      <c r="E71" s="4"/>
      <c r="F71" s="4"/>
      <c r="G71" s="4"/>
      <c r="H71" s="8"/>
      <c r="I71" s="16"/>
    </row>
    <row r="72" spans="1:9">
      <c r="A72" s="1"/>
      <c r="B72" s="1"/>
      <c r="D72" s="4"/>
      <c r="E72" s="4"/>
      <c r="F72" s="4"/>
      <c r="G72" s="4"/>
      <c r="H72" s="8"/>
      <c r="I72" s="16"/>
    </row>
    <row r="73" spans="1:9">
      <c r="A73" s="1"/>
      <c r="B73" s="1"/>
      <c r="D73" s="4"/>
      <c r="E73" s="4"/>
      <c r="F73" s="4"/>
      <c r="G73" s="4"/>
      <c r="H73" s="8"/>
      <c r="I73" s="16"/>
    </row>
    <row r="74" spans="1:9">
      <c r="A74" s="1"/>
      <c r="B74" s="1"/>
      <c r="D74" s="4"/>
      <c r="E74" s="4"/>
      <c r="F74" s="4"/>
      <c r="G74" s="4"/>
      <c r="H74" s="8"/>
      <c r="I74" s="16"/>
    </row>
    <row r="75" spans="1:9">
      <c r="A75" s="1"/>
      <c r="B75" s="1"/>
      <c r="D75" s="4"/>
      <c r="E75" s="4"/>
      <c r="F75" s="4"/>
      <c r="G75" s="4"/>
      <c r="H75" s="8"/>
      <c r="I75" s="16"/>
    </row>
    <row r="76" spans="1:9">
      <c r="A76" s="1"/>
      <c r="B76" s="1"/>
      <c r="D76" s="4"/>
      <c r="E76" s="4"/>
      <c r="F76" s="4"/>
      <c r="G76" s="4"/>
      <c r="H76" s="8"/>
      <c r="I76" s="16"/>
    </row>
    <row r="77" spans="1:9">
      <c r="A77" s="1"/>
      <c r="B77" s="1"/>
      <c r="D77" s="4"/>
      <c r="E77" s="4"/>
      <c r="F77" s="4"/>
      <c r="G77" s="4"/>
      <c r="H77" s="8"/>
      <c r="I77" s="16"/>
    </row>
    <row r="78" spans="1:9">
      <c r="A78" s="1"/>
      <c r="B78" s="1"/>
      <c r="D78" s="4"/>
      <c r="E78" s="4"/>
      <c r="F78" s="4"/>
      <c r="G78" s="4"/>
      <c r="H78" s="8"/>
      <c r="I78" s="16"/>
    </row>
    <row r="79" spans="1:9">
      <c r="A79" s="1"/>
      <c r="B79" s="1"/>
      <c r="D79" s="4"/>
      <c r="E79" s="4"/>
      <c r="F79" s="4"/>
      <c r="G79" s="4"/>
      <c r="H79" s="8"/>
      <c r="I79" s="16"/>
    </row>
    <row r="80" spans="1:9">
      <c r="A80" s="1"/>
      <c r="B80" s="1"/>
      <c r="D80" s="4"/>
      <c r="E80" s="4"/>
      <c r="F80" s="4"/>
      <c r="G80" s="4"/>
      <c r="H80" s="8"/>
      <c r="I80" s="16"/>
    </row>
    <row r="81" spans="1:9">
      <c r="A81" s="1"/>
      <c r="B81" s="1"/>
      <c r="D81" s="4"/>
      <c r="E81" s="4"/>
      <c r="F81" s="4"/>
      <c r="G81" s="4"/>
      <c r="H81" s="8"/>
      <c r="I81" s="16"/>
    </row>
    <row r="82" spans="1:9">
      <c r="A82" s="1"/>
      <c r="B82" s="1"/>
      <c r="D82" s="4"/>
      <c r="E82" s="4"/>
      <c r="F82" s="4"/>
      <c r="G82" s="4"/>
      <c r="H82" s="8"/>
      <c r="I82" s="16"/>
    </row>
    <row r="83" spans="1:9">
      <c r="A83" s="1"/>
      <c r="B83" s="1"/>
      <c r="D83" s="4"/>
      <c r="E83" s="4"/>
      <c r="F83" s="4"/>
      <c r="G83" s="4"/>
      <c r="H83" s="8"/>
      <c r="I83" s="16"/>
    </row>
    <row r="84" spans="1:9">
      <c r="A84" s="1"/>
      <c r="B84" s="1"/>
      <c r="D84" s="4"/>
      <c r="E84" s="4"/>
      <c r="F84" s="4"/>
      <c r="G84" s="4"/>
      <c r="H84" s="8"/>
      <c r="I84" s="16"/>
    </row>
    <row r="85" spans="1:9">
      <c r="A85" s="1"/>
      <c r="B85" s="1"/>
      <c r="D85" s="4"/>
      <c r="E85" s="4"/>
      <c r="F85" s="4"/>
      <c r="G85" s="4"/>
      <c r="H85" s="8"/>
      <c r="I85" s="16"/>
    </row>
    <row r="86" spans="1:9">
      <c r="A86" s="1"/>
      <c r="B86" s="1"/>
      <c r="D86" s="4"/>
      <c r="E86" s="4"/>
      <c r="F86" s="4"/>
      <c r="G86" s="4"/>
      <c r="H86" s="8"/>
      <c r="I86" s="16"/>
    </row>
  </sheetData>
  <autoFilter ref="A3:I3">
    <sortState ref="A4:I59">
      <sortCondition ref="I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5" sqref="K15"/>
    </sheetView>
  </sheetViews>
  <sheetFormatPr defaultRowHeight="15"/>
  <cols>
    <col min="2" max="2" width="23.85546875" bestFit="1" customWidth="1"/>
    <col min="10" max="10" width="11.7109375" style="25" customWidth="1"/>
    <col min="11" max="11" width="11.7109375" style="27" customWidth="1"/>
    <col min="12" max="12" width="10" style="25" customWidth="1"/>
    <col min="13" max="13" width="9.140625" style="25"/>
  </cols>
  <sheetData>
    <row r="1" spans="1:13">
      <c r="C1" s="25"/>
      <c r="D1" s="25"/>
      <c r="E1" s="25"/>
      <c r="F1" s="25"/>
      <c r="G1" s="25"/>
      <c r="H1" s="25"/>
    </row>
    <row r="2" spans="1:13">
      <c r="C2" s="25"/>
      <c r="D2" s="25"/>
      <c r="E2" s="25"/>
      <c r="F2" s="25"/>
      <c r="G2" s="25"/>
      <c r="H2" s="25"/>
      <c r="J2" s="36" t="s">
        <v>66</v>
      </c>
      <c r="K2" s="37" t="s">
        <v>68</v>
      </c>
      <c r="L2" s="36" t="s">
        <v>69</v>
      </c>
    </row>
    <row r="3" spans="1:13" ht="15" customHeight="1">
      <c r="A3" s="5" t="str">
        <f>Average!A3</f>
        <v>Student Number</v>
      </c>
      <c r="B3" s="5" t="str">
        <f>Average!B3</f>
        <v>Student Name</v>
      </c>
      <c r="C3" s="6" t="str">
        <f>Average!C3</f>
        <v>HW1</v>
      </c>
      <c r="D3" s="6" t="str">
        <f>Average!D3</f>
        <v>HW2</v>
      </c>
      <c r="E3" s="6" t="str">
        <f>Average!E3</f>
        <v>HW3</v>
      </c>
      <c r="F3" s="6" t="str">
        <f>Average!F3</f>
        <v>Midterm</v>
      </c>
      <c r="G3" s="6" t="str">
        <f>Average!G3</f>
        <v>Final</v>
      </c>
      <c r="H3" s="7" t="str">
        <f>Average!H3</f>
        <v>Average</v>
      </c>
      <c r="I3" s="15" t="str">
        <f>Average!I3</f>
        <v>Rank</v>
      </c>
      <c r="J3" s="36"/>
      <c r="K3" s="37"/>
      <c r="L3" s="36"/>
      <c r="M3" s="25" t="s">
        <v>70</v>
      </c>
    </row>
    <row r="4" spans="1:13">
      <c r="A4" s="2" t="str">
        <f>Average!A4</f>
        <v>1112.10082</v>
      </c>
      <c r="B4" s="2" t="str">
        <f>Average!B4</f>
        <v>RAMAZAN ÇOBANOĞLU</v>
      </c>
      <c r="C4" s="25">
        <f>Average!C4</f>
        <v>67</v>
      </c>
      <c r="D4" s="25">
        <f>Average!D4</f>
        <v>0</v>
      </c>
      <c r="E4" s="25">
        <f>Average!E4</f>
        <v>114</v>
      </c>
      <c r="F4" s="25">
        <f>Average!F4</f>
        <v>30</v>
      </c>
      <c r="G4" s="25"/>
      <c r="H4" s="8">
        <f>Average!H4</f>
        <v>40.324999999999996</v>
      </c>
      <c r="I4" s="16">
        <f>Average!I4</f>
        <v>30</v>
      </c>
      <c r="J4" s="26">
        <f>MIN(ROUND(C4*0.125+D4*0.125+E4*0.25+F4*0.5,0),100)</f>
        <v>52</v>
      </c>
    </row>
    <row r="5" spans="1:13">
      <c r="A5" s="2" t="str">
        <f>Average!A5</f>
        <v>1212.10009</v>
      </c>
      <c r="B5" s="2" t="str">
        <f>Average!B5</f>
        <v>DENİZ DİZİ</v>
      </c>
      <c r="C5" s="25">
        <f>Average!C5</f>
        <v>0</v>
      </c>
      <c r="D5" s="25">
        <f>Average!D5</f>
        <v>0</v>
      </c>
      <c r="E5" s="25">
        <f>Average!E5</f>
        <v>0</v>
      </c>
      <c r="F5" s="25">
        <f>Average!F5</f>
        <v>5</v>
      </c>
      <c r="G5" s="31"/>
      <c r="H5" s="8">
        <f>Average!H5</f>
        <v>1.5</v>
      </c>
      <c r="I5" s="16">
        <f>Average!I5</f>
        <v>53</v>
      </c>
      <c r="J5" s="26">
        <f t="shared" ref="J5:J57" si="0">MIN(ROUND(C5*0.125+D5*0.125+E5*0.25+F5*0.5,0),100)</f>
        <v>3</v>
      </c>
    </row>
    <row r="6" spans="1:13">
      <c r="A6" s="2" t="str">
        <f>Average!A6</f>
        <v>1212.10045</v>
      </c>
      <c r="B6" s="2" t="str">
        <f>Average!B6</f>
        <v>ŞADİYE ATEŞ</v>
      </c>
      <c r="C6" s="25">
        <f>Average!C6</f>
        <v>0</v>
      </c>
      <c r="D6" s="25">
        <f>Average!D6</f>
        <v>0</v>
      </c>
      <c r="E6" s="25">
        <f>Average!E6</f>
        <v>0</v>
      </c>
      <c r="F6" s="25">
        <f>Average!F6</f>
        <v>0</v>
      </c>
      <c r="G6" s="31"/>
      <c r="H6" s="8">
        <f>Average!H6</f>
        <v>0</v>
      </c>
      <c r="I6" s="16">
        <f>Average!I6</f>
        <v>55</v>
      </c>
      <c r="J6" s="26">
        <f t="shared" si="0"/>
        <v>0</v>
      </c>
    </row>
    <row r="7" spans="1:13">
      <c r="A7" s="2" t="str">
        <f>Average!A7</f>
        <v>1212.10062</v>
      </c>
      <c r="B7" s="2" t="str">
        <f>Average!B7</f>
        <v>ŞEVKİ KÖSEOĞLU</v>
      </c>
      <c r="C7" s="25">
        <f>Average!C7</f>
        <v>0</v>
      </c>
      <c r="D7" s="25">
        <f>Average!D7</f>
        <v>0</v>
      </c>
      <c r="E7" s="25">
        <f>Average!E7</f>
        <v>0</v>
      </c>
      <c r="F7" s="25">
        <f>Average!F7</f>
        <v>0</v>
      </c>
      <c r="G7" s="31"/>
      <c r="H7" s="8">
        <f>Average!H7</f>
        <v>0</v>
      </c>
      <c r="I7" s="16">
        <f>Average!I7</f>
        <v>55</v>
      </c>
      <c r="J7" s="26">
        <f t="shared" si="0"/>
        <v>0</v>
      </c>
    </row>
    <row r="8" spans="1:13">
      <c r="A8" s="2" t="str">
        <f>Average!A8</f>
        <v>1212.10120</v>
      </c>
      <c r="B8" s="2" t="str">
        <f>Average!B8</f>
        <v>SALUM NDAYİSHİMİYE</v>
      </c>
      <c r="C8" s="25">
        <f>Average!C8</f>
        <v>0</v>
      </c>
      <c r="D8" s="25">
        <f>Average!D8</f>
        <v>0</v>
      </c>
      <c r="E8" s="25">
        <f>Average!E8</f>
        <v>0</v>
      </c>
      <c r="F8" s="25">
        <f>Average!F8</f>
        <v>7</v>
      </c>
      <c r="G8" s="31"/>
      <c r="H8" s="8">
        <f>Average!H8</f>
        <v>2.1</v>
      </c>
      <c r="I8" s="16">
        <f>Average!I8</f>
        <v>51</v>
      </c>
      <c r="J8" s="26">
        <f t="shared" si="0"/>
        <v>4</v>
      </c>
    </row>
    <row r="9" spans="1:13">
      <c r="A9" s="2" t="str">
        <f>Average!A9</f>
        <v>1312.10016</v>
      </c>
      <c r="B9" s="2" t="str">
        <f>Average!B9</f>
        <v>MUHAMMET FATİH SAĞLAM</v>
      </c>
      <c r="C9" s="25">
        <f>Average!C9</f>
        <v>0</v>
      </c>
      <c r="D9" s="25">
        <f>Average!D9</f>
        <v>0</v>
      </c>
      <c r="E9" s="25">
        <f>Average!E9</f>
        <v>0</v>
      </c>
      <c r="F9" s="25">
        <f>Average!F9</f>
        <v>53</v>
      </c>
      <c r="G9" s="31"/>
      <c r="H9" s="8">
        <f>Average!H9</f>
        <v>15.899999999999999</v>
      </c>
      <c r="I9" s="16">
        <f>Average!I9</f>
        <v>42</v>
      </c>
      <c r="J9" s="26">
        <f t="shared" si="0"/>
        <v>27</v>
      </c>
    </row>
    <row r="10" spans="1:13">
      <c r="A10" s="2" t="str">
        <f>Average!A10</f>
        <v>1312.10051</v>
      </c>
      <c r="B10" s="2" t="str">
        <f>Average!B10</f>
        <v>FURKAN ARABACI</v>
      </c>
      <c r="C10" s="25">
        <f>Average!C10</f>
        <v>79</v>
      </c>
      <c r="D10" s="25">
        <f>Average!D10</f>
        <v>0</v>
      </c>
      <c r="E10" s="25">
        <f>Average!E10</f>
        <v>133</v>
      </c>
      <c r="F10" s="25">
        <f>Average!F10</f>
        <v>55</v>
      </c>
      <c r="G10" s="31"/>
      <c r="H10" s="8">
        <f>Average!H10</f>
        <v>53.174999999999997</v>
      </c>
      <c r="I10" s="16">
        <f>Average!I10</f>
        <v>19</v>
      </c>
      <c r="J10" s="26">
        <f t="shared" si="0"/>
        <v>71</v>
      </c>
    </row>
    <row r="11" spans="1:13">
      <c r="A11" s="2" t="str">
        <f>Average!A11</f>
        <v>1312.10069</v>
      </c>
      <c r="B11" s="2" t="str">
        <f>Average!B11</f>
        <v>EMİRHAN ÖZSOY</v>
      </c>
      <c r="C11" s="25">
        <f>Average!C11</f>
        <v>110</v>
      </c>
      <c r="D11" s="25">
        <f>Average!D11</f>
        <v>92</v>
      </c>
      <c r="E11" s="25">
        <f>Average!E11</f>
        <v>127</v>
      </c>
      <c r="F11" s="25">
        <f>Average!F11</f>
        <v>125</v>
      </c>
      <c r="G11" s="31"/>
      <c r="H11" s="8">
        <f>Average!H11</f>
        <v>82.100000000000009</v>
      </c>
      <c r="I11" s="16">
        <f>Average!I11</f>
        <v>1</v>
      </c>
      <c r="J11" s="26">
        <f t="shared" si="0"/>
        <v>100</v>
      </c>
    </row>
    <row r="12" spans="1:13">
      <c r="A12" s="2" t="str">
        <f>Average!A12</f>
        <v>1312.10093</v>
      </c>
      <c r="B12" s="2" t="str">
        <f>Average!B12</f>
        <v>KÜBRA ŞEN</v>
      </c>
      <c r="C12" s="25">
        <f>Average!C12</f>
        <v>92</v>
      </c>
      <c r="D12" s="25">
        <f>Average!D12</f>
        <v>60</v>
      </c>
      <c r="E12" s="25">
        <f>Average!E12</f>
        <v>79</v>
      </c>
      <c r="F12" s="25">
        <f>Average!F12</f>
        <v>18</v>
      </c>
      <c r="G12" s="31"/>
      <c r="H12" s="8">
        <f>Average!H12</f>
        <v>35.049999999999997</v>
      </c>
      <c r="I12" s="16">
        <f>Average!I12</f>
        <v>31</v>
      </c>
      <c r="J12" s="26">
        <f t="shared" si="0"/>
        <v>48</v>
      </c>
    </row>
    <row r="13" spans="1:13">
      <c r="A13" s="2" t="str">
        <f>Average!A13</f>
        <v>1409.10017</v>
      </c>
      <c r="B13" s="2" t="str">
        <f>Average!B13</f>
        <v>MURAT ÖZDEMİR</v>
      </c>
      <c r="C13" s="25">
        <f>Average!C13</f>
        <v>115</v>
      </c>
      <c r="D13" s="25">
        <f>Average!D13</f>
        <v>93</v>
      </c>
      <c r="E13" s="25">
        <f>Average!E13</f>
        <v>123</v>
      </c>
      <c r="F13" s="25">
        <f>Average!F13</f>
        <v>98</v>
      </c>
      <c r="G13" s="31"/>
      <c r="H13" s="8">
        <f>Average!H13</f>
        <v>73.449999999999989</v>
      </c>
      <c r="I13" s="16">
        <f>Average!I13</f>
        <v>5</v>
      </c>
      <c r="J13" s="26">
        <f t="shared" si="0"/>
        <v>100</v>
      </c>
    </row>
    <row r="14" spans="1:13">
      <c r="A14" s="2" t="str">
        <f>Average!A14</f>
        <v>1409.10019</v>
      </c>
      <c r="B14" s="2" t="str">
        <f>Average!B14</f>
        <v>MERVENUR SAĞLAM</v>
      </c>
      <c r="C14" s="25">
        <f>Average!C14</f>
        <v>100</v>
      </c>
      <c r="D14" s="25">
        <f>Average!D14</f>
        <v>82</v>
      </c>
      <c r="E14" s="25">
        <f>Average!E14</f>
        <v>0</v>
      </c>
      <c r="F14" s="25">
        <f>Average!F14</f>
        <v>93</v>
      </c>
      <c r="G14" s="31"/>
      <c r="H14" s="8">
        <f>Average!H14</f>
        <v>41.55</v>
      </c>
      <c r="I14" s="16">
        <f>Average!I14</f>
        <v>28</v>
      </c>
      <c r="J14" s="26">
        <f t="shared" si="0"/>
        <v>69</v>
      </c>
    </row>
    <row r="15" spans="1:13">
      <c r="A15" s="2" t="str">
        <f>Average!A15</f>
        <v>1409.10020</v>
      </c>
      <c r="B15" s="2" t="str">
        <f>Average!B15</f>
        <v>RABİYE YELER</v>
      </c>
      <c r="C15" s="25">
        <f>Average!C15</f>
        <v>83</v>
      </c>
      <c r="D15" s="25">
        <f>Average!D15</f>
        <v>104</v>
      </c>
      <c r="E15" s="25">
        <f>Average!E15</f>
        <v>122</v>
      </c>
      <c r="F15" s="25">
        <f>Average!F15</f>
        <v>25</v>
      </c>
      <c r="G15" s="31"/>
      <c r="H15" s="8">
        <f>Average!H15</f>
        <v>49.825000000000003</v>
      </c>
      <c r="I15" s="16">
        <f>Average!I15</f>
        <v>23</v>
      </c>
      <c r="J15" s="26">
        <f t="shared" si="0"/>
        <v>66</v>
      </c>
    </row>
    <row r="16" spans="1:13">
      <c r="A16" s="2" t="str">
        <f>Average!A16</f>
        <v>1409.10037</v>
      </c>
      <c r="B16" s="2" t="str">
        <f>Average!B16</f>
        <v>MEHMET ÖZTÜRK</v>
      </c>
      <c r="C16" s="25">
        <f>Average!C16</f>
        <v>37</v>
      </c>
      <c r="D16" s="25">
        <f>Average!D16</f>
        <v>0</v>
      </c>
      <c r="E16" s="25">
        <f>Average!E16</f>
        <v>0</v>
      </c>
      <c r="F16" s="25">
        <f>Average!F16</f>
        <v>22</v>
      </c>
      <c r="G16" s="31"/>
      <c r="H16" s="8">
        <f>Average!H16</f>
        <v>9.375</v>
      </c>
      <c r="I16" s="16">
        <f>Average!I16</f>
        <v>48</v>
      </c>
      <c r="J16" s="26">
        <f t="shared" si="0"/>
        <v>16</v>
      </c>
    </row>
    <row r="17" spans="1:10">
      <c r="A17" s="2" t="str">
        <f>Average!A17</f>
        <v>1409.10075</v>
      </c>
      <c r="B17" s="2" t="str">
        <f>Average!B17</f>
        <v>SEDA İNTEPE</v>
      </c>
      <c r="C17" s="25">
        <f>Average!C17</f>
        <v>65</v>
      </c>
      <c r="D17" s="25">
        <f>Average!D17</f>
        <v>77</v>
      </c>
      <c r="E17" s="25">
        <f>Average!E17</f>
        <v>99</v>
      </c>
      <c r="F17" s="25">
        <f>Average!F17</f>
        <v>32</v>
      </c>
      <c r="G17" s="31"/>
      <c r="H17" s="8">
        <f>Average!H17</f>
        <v>43.1</v>
      </c>
      <c r="I17" s="16">
        <f>Average!I17</f>
        <v>25</v>
      </c>
      <c r="J17" s="26">
        <f t="shared" si="0"/>
        <v>59</v>
      </c>
    </row>
    <row r="18" spans="1:10">
      <c r="A18" s="2" t="str">
        <f>Average!A18</f>
        <v>1412.10001</v>
      </c>
      <c r="B18" s="2" t="str">
        <f>Average!B18</f>
        <v>PINAR KAYHAN</v>
      </c>
      <c r="C18" s="25">
        <f>Average!C18</f>
        <v>100</v>
      </c>
      <c r="D18" s="25">
        <f>Average!D18</f>
        <v>110</v>
      </c>
      <c r="E18" s="25">
        <f>Average!E18</f>
        <v>99</v>
      </c>
      <c r="F18" s="25">
        <f>Average!F18</f>
        <v>101</v>
      </c>
      <c r="G18" s="31"/>
      <c r="H18" s="8">
        <f>Average!H18</f>
        <v>68.900000000000006</v>
      </c>
      <c r="I18" s="16">
        <f>Average!I18</f>
        <v>8</v>
      </c>
      <c r="J18" s="26">
        <f t="shared" si="0"/>
        <v>100</v>
      </c>
    </row>
    <row r="19" spans="1:10">
      <c r="A19" s="2" t="str">
        <f>Average!A19</f>
        <v>1412.10017</v>
      </c>
      <c r="B19" s="2" t="str">
        <f>Average!B19</f>
        <v>ÖMER FARUK VARDAR</v>
      </c>
      <c r="C19" s="25">
        <f>Average!C19</f>
        <v>0</v>
      </c>
      <c r="D19" s="25">
        <f>Average!D19</f>
        <v>0</v>
      </c>
      <c r="E19" s="25">
        <f>Average!E19</f>
        <v>0</v>
      </c>
      <c r="F19" s="25">
        <f>Average!F19</f>
        <v>5</v>
      </c>
      <c r="G19" s="31"/>
      <c r="H19" s="8">
        <f>Average!H19</f>
        <v>1.5</v>
      </c>
      <c r="I19" s="16">
        <f>Average!I19</f>
        <v>53</v>
      </c>
      <c r="J19" s="26">
        <f t="shared" si="0"/>
        <v>3</v>
      </c>
    </row>
    <row r="20" spans="1:10">
      <c r="A20" s="2" t="str">
        <f>Average!A20</f>
        <v>1412.10020</v>
      </c>
      <c r="B20" s="2" t="str">
        <f>Average!B20</f>
        <v>ŞULE KELEK</v>
      </c>
      <c r="C20" s="25">
        <f>Average!C20</f>
        <v>92</v>
      </c>
      <c r="D20" s="25">
        <f>Average!D20</f>
        <v>108</v>
      </c>
      <c r="E20" s="25">
        <f>Average!E20</f>
        <v>98</v>
      </c>
      <c r="F20" s="25">
        <f>Average!F20</f>
        <v>14</v>
      </c>
      <c r="G20" s="31"/>
      <c r="H20" s="8">
        <f>Average!H20</f>
        <v>41.9</v>
      </c>
      <c r="I20" s="16">
        <f>Average!I20</f>
        <v>27</v>
      </c>
      <c r="J20" s="26">
        <f t="shared" si="0"/>
        <v>57</v>
      </c>
    </row>
    <row r="21" spans="1:10">
      <c r="A21" s="2" t="str">
        <f>Average!A21</f>
        <v>1412.10029</v>
      </c>
      <c r="B21" s="2" t="str">
        <f>Average!B21</f>
        <v>MERYEM SENA KILIÇ</v>
      </c>
      <c r="C21" s="25">
        <f>Average!C21</f>
        <v>100</v>
      </c>
      <c r="D21" s="25">
        <f>Average!D21</f>
        <v>95</v>
      </c>
      <c r="E21" s="25">
        <f>Average!E21</f>
        <v>84</v>
      </c>
      <c r="F21" s="25">
        <f>Average!F21</f>
        <v>59</v>
      </c>
      <c r="G21" s="31"/>
      <c r="H21" s="8">
        <f>Average!H21</f>
        <v>51.724999999999994</v>
      </c>
      <c r="I21" s="16">
        <f>Average!I21</f>
        <v>21</v>
      </c>
      <c r="J21" s="26">
        <f t="shared" si="0"/>
        <v>75</v>
      </c>
    </row>
    <row r="22" spans="1:10">
      <c r="A22" s="2" t="str">
        <f>Average!A22</f>
        <v>1412.10043</v>
      </c>
      <c r="B22" s="2" t="str">
        <f>Average!B22</f>
        <v>CAN ŞENTÜRK</v>
      </c>
      <c r="C22" s="25">
        <f>Average!C22</f>
        <v>45</v>
      </c>
      <c r="D22" s="25">
        <f>Average!D22</f>
        <v>38</v>
      </c>
      <c r="E22" s="25">
        <f>Average!E22</f>
        <v>0</v>
      </c>
      <c r="F22" s="25">
        <f>Average!F22</f>
        <v>51</v>
      </c>
      <c r="G22" s="31"/>
      <c r="H22" s="8">
        <f>Average!H22</f>
        <v>21.524999999999999</v>
      </c>
      <c r="I22" s="16">
        <f>Average!I22</f>
        <v>38</v>
      </c>
      <c r="J22" s="26">
        <f t="shared" si="0"/>
        <v>36</v>
      </c>
    </row>
    <row r="23" spans="1:10">
      <c r="A23" s="2" t="str">
        <f>Average!A23</f>
        <v>1412.10046</v>
      </c>
      <c r="B23" s="2" t="str">
        <f>Average!B23</f>
        <v>ŞEVVAL TEZCAN</v>
      </c>
      <c r="C23" s="25">
        <f>Average!C23</f>
        <v>67</v>
      </c>
      <c r="D23" s="25">
        <f>Average!D23</f>
        <v>62</v>
      </c>
      <c r="E23" s="25">
        <f>Average!E23</f>
        <v>92</v>
      </c>
      <c r="F23" s="25">
        <f>Average!F23</f>
        <v>74</v>
      </c>
      <c r="G23" s="31"/>
      <c r="H23" s="8">
        <f>Average!H23</f>
        <v>53.274999999999999</v>
      </c>
      <c r="I23" s="16">
        <f>Average!I23</f>
        <v>18</v>
      </c>
      <c r="J23" s="26">
        <f t="shared" si="0"/>
        <v>76</v>
      </c>
    </row>
    <row r="24" spans="1:10">
      <c r="A24" s="2" t="str">
        <f>Average!A24</f>
        <v>1412.10054</v>
      </c>
      <c r="B24" s="2" t="str">
        <f>Average!B24</f>
        <v>İSMAİL DENİZ</v>
      </c>
      <c r="C24" s="25">
        <f>Average!C24</f>
        <v>40</v>
      </c>
      <c r="D24" s="25">
        <f>Average!D24</f>
        <v>0</v>
      </c>
      <c r="E24" s="25">
        <f>Average!E24</f>
        <v>75</v>
      </c>
      <c r="F24" s="25">
        <f>Average!F24</f>
        <v>48</v>
      </c>
      <c r="G24" s="31"/>
      <c r="H24" s="8">
        <f>Average!H24</f>
        <v>34.65</v>
      </c>
      <c r="I24" s="16">
        <f>Average!I24</f>
        <v>32</v>
      </c>
      <c r="J24" s="26">
        <f t="shared" si="0"/>
        <v>48</v>
      </c>
    </row>
    <row r="25" spans="1:10">
      <c r="A25" s="2" t="str">
        <f>Average!A25</f>
        <v>1412.10059</v>
      </c>
      <c r="B25" s="2" t="str">
        <f>Average!B25</f>
        <v>FERİDE ÜNLÜ</v>
      </c>
      <c r="C25" s="25">
        <f>Average!C25</f>
        <v>75</v>
      </c>
      <c r="D25" s="25">
        <f>Average!D25</f>
        <v>52</v>
      </c>
      <c r="E25" s="25">
        <f>Average!E25</f>
        <v>120</v>
      </c>
      <c r="F25" s="25">
        <f>Average!F25</f>
        <v>65</v>
      </c>
      <c r="G25" s="31"/>
      <c r="H25" s="8">
        <f>Average!H25</f>
        <v>56.625</v>
      </c>
      <c r="I25" s="16">
        <f>Average!I25</f>
        <v>15</v>
      </c>
      <c r="J25" s="26">
        <f t="shared" si="0"/>
        <v>78</v>
      </c>
    </row>
    <row r="26" spans="1:10">
      <c r="A26" s="2" t="str">
        <f>Average!A26</f>
        <v>1412.10060</v>
      </c>
      <c r="B26" s="2" t="str">
        <f>Average!B26</f>
        <v>AKİF NURİ DEMİR</v>
      </c>
      <c r="C26" s="25">
        <f>Average!C26</f>
        <v>0</v>
      </c>
      <c r="D26" s="25">
        <f>Average!D26</f>
        <v>0</v>
      </c>
      <c r="E26" s="25">
        <f>Average!E26</f>
        <v>0</v>
      </c>
      <c r="F26" s="25">
        <f>Average!F26</f>
        <v>39</v>
      </c>
      <c r="G26" s="31"/>
      <c r="H26" s="8">
        <f>Average!H26</f>
        <v>11.7</v>
      </c>
      <c r="I26" s="16">
        <f>Average!I26</f>
        <v>45</v>
      </c>
      <c r="J26" s="26">
        <f t="shared" si="0"/>
        <v>20</v>
      </c>
    </row>
    <row r="27" spans="1:10">
      <c r="A27" s="2" t="str">
        <f>Average!A27</f>
        <v>1412.10078</v>
      </c>
      <c r="B27" s="2" t="str">
        <f>Average!B27</f>
        <v>EBRU ÜNSAL</v>
      </c>
      <c r="C27" s="25">
        <f>Average!C27</f>
        <v>95</v>
      </c>
      <c r="D27" s="25">
        <f>Average!D27</f>
        <v>83</v>
      </c>
      <c r="E27" s="25">
        <f>Average!E27</f>
        <v>116</v>
      </c>
      <c r="F27" s="25">
        <f>Average!F27</f>
        <v>70</v>
      </c>
      <c r="G27" s="31"/>
      <c r="H27" s="8">
        <f>Average!H27</f>
        <v>61.35</v>
      </c>
      <c r="I27" s="16">
        <f>Average!I27</f>
        <v>12</v>
      </c>
      <c r="J27" s="26">
        <f t="shared" si="0"/>
        <v>86</v>
      </c>
    </row>
    <row r="28" spans="1:10">
      <c r="A28" s="2" t="str">
        <f>Average!A28</f>
        <v>1412.10088</v>
      </c>
      <c r="B28" s="2" t="str">
        <f>Average!B28</f>
        <v>ARZU ÜSTÜN</v>
      </c>
      <c r="C28" s="25">
        <f>Average!C28</f>
        <v>118</v>
      </c>
      <c r="D28" s="25">
        <f>Average!D28</f>
        <v>99</v>
      </c>
      <c r="E28" s="25">
        <f>Average!E28</f>
        <v>97</v>
      </c>
      <c r="F28" s="25">
        <f>Average!F28</f>
        <v>58</v>
      </c>
      <c r="G28" s="31"/>
      <c r="H28" s="8">
        <f>Average!H28</f>
        <v>56.224999999999994</v>
      </c>
      <c r="I28" s="16">
        <f>Average!I28</f>
        <v>16</v>
      </c>
      <c r="J28" s="26">
        <f t="shared" si="0"/>
        <v>80</v>
      </c>
    </row>
    <row r="29" spans="1:10">
      <c r="A29" s="2" t="str">
        <f>Average!A29</f>
        <v>1412.10091</v>
      </c>
      <c r="B29" s="2" t="str">
        <f>Average!B29</f>
        <v>RIDVAN ETHEM CANAVAR</v>
      </c>
      <c r="C29" s="25">
        <f>Average!C29</f>
        <v>100</v>
      </c>
      <c r="D29" s="25">
        <f>Average!D29</f>
        <v>69</v>
      </c>
      <c r="E29" s="25">
        <f>Average!E29</f>
        <v>83</v>
      </c>
      <c r="F29" s="25">
        <f>Average!F29</f>
        <v>62</v>
      </c>
      <c r="G29" s="31"/>
      <c r="H29" s="8">
        <f>Average!H29</f>
        <v>50.524999999999991</v>
      </c>
      <c r="I29" s="16">
        <f>Average!I29</f>
        <v>22</v>
      </c>
      <c r="J29" s="26">
        <f t="shared" si="0"/>
        <v>73</v>
      </c>
    </row>
    <row r="30" spans="1:10">
      <c r="A30" s="2" t="str">
        <f>Average!A30</f>
        <v>1412.10093</v>
      </c>
      <c r="B30" s="2" t="str">
        <f>Average!B30</f>
        <v>MAHMUT ŞEREN</v>
      </c>
      <c r="C30" s="25">
        <f>Average!C30</f>
        <v>42</v>
      </c>
      <c r="D30" s="25">
        <f>Average!D30</f>
        <v>25</v>
      </c>
      <c r="E30" s="25">
        <f>Average!E30</f>
        <v>0</v>
      </c>
      <c r="F30" s="25">
        <f>Average!F30</f>
        <v>35</v>
      </c>
      <c r="G30" s="31"/>
      <c r="H30" s="8">
        <f>Average!H30</f>
        <v>15.525</v>
      </c>
      <c r="I30" s="16">
        <f>Average!I30</f>
        <v>43</v>
      </c>
      <c r="J30" s="26">
        <f t="shared" si="0"/>
        <v>26</v>
      </c>
    </row>
    <row r="31" spans="1:10">
      <c r="A31" s="2" t="str">
        <f>Average!A31</f>
        <v>1412.10103</v>
      </c>
      <c r="B31" s="2" t="str">
        <f>Average!B31</f>
        <v>AHMED BERBEROVIC</v>
      </c>
      <c r="C31" s="25">
        <f>Average!C31</f>
        <v>0</v>
      </c>
      <c r="D31" s="25">
        <f>Average!D31</f>
        <v>82</v>
      </c>
      <c r="E31" s="25">
        <f>Average!E31</f>
        <v>151</v>
      </c>
      <c r="F31" s="25">
        <f>Average!F31</f>
        <v>77</v>
      </c>
      <c r="G31" s="31"/>
      <c r="H31" s="8">
        <f>Average!H31</f>
        <v>64.3</v>
      </c>
      <c r="I31" s="16">
        <f>Average!I31</f>
        <v>10</v>
      </c>
      <c r="J31" s="26">
        <f t="shared" si="0"/>
        <v>87</v>
      </c>
    </row>
    <row r="32" spans="1:10">
      <c r="A32" s="2" t="str">
        <f>Average!A32</f>
        <v>1412.10104</v>
      </c>
      <c r="B32" s="2" t="str">
        <f>Average!B32</f>
        <v>FAWZY ABDERRAHMAN</v>
      </c>
      <c r="C32" s="25">
        <f>Average!C32</f>
        <v>118</v>
      </c>
      <c r="D32" s="25">
        <f>Average!D32</f>
        <v>88</v>
      </c>
      <c r="E32" s="25">
        <f>Average!E32</f>
        <v>135</v>
      </c>
      <c r="F32" s="25">
        <f>Average!F32</f>
        <v>89</v>
      </c>
      <c r="G32" s="31"/>
      <c r="H32" s="8">
        <f>Average!H32</f>
        <v>73.2</v>
      </c>
      <c r="I32" s="16">
        <f>Average!I32</f>
        <v>6</v>
      </c>
      <c r="J32" s="26">
        <f t="shared" si="0"/>
        <v>100</v>
      </c>
    </row>
    <row r="33" spans="1:10">
      <c r="A33" s="2" t="str">
        <f>Average!A33</f>
        <v>1412.10108</v>
      </c>
      <c r="B33" s="2" t="str">
        <f>Average!B33</f>
        <v>MOHAMED TAREK ALHASHME</v>
      </c>
      <c r="C33" s="25">
        <f>Average!C33</f>
        <v>89</v>
      </c>
      <c r="D33" s="25">
        <f>Average!D33</f>
        <v>58</v>
      </c>
      <c r="E33" s="25">
        <f>Average!E33</f>
        <v>145</v>
      </c>
      <c r="F33" s="25">
        <f>Average!F33</f>
        <v>95</v>
      </c>
      <c r="G33" s="31"/>
      <c r="H33" s="8">
        <f>Average!H33</f>
        <v>72.875</v>
      </c>
      <c r="I33" s="16">
        <f>Average!I33</f>
        <v>7</v>
      </c>
      <c r="J33" s="26">
        <f t="shared" si="0"/>
        <v>100</v>
      </c>
    </row>
    <row r="34" spans="1:10">
      <c r="A34" s="2" t="str">
        <f>Average!A34</f>
        <v>1412.10120</v>
      </c>
      <c r="B34" s="2" t="str">
        <f>Average!B34</f>
        <v>AIDA TAHIRBEGOVIC</v>
      </c>
      <c r="C34" s="25">
        <f>Average!C34</f>
        <v>89</v>
      </c>
      <c r="D34" s="25">
        <f>Average!D34</f>
        <v>96</v>
      </c>
      <c r="E34" s="25">
        <f>Average!E34</f>
        <v>151</v>
      </c>
      <c r="F34" s="25">
        <f>Average!F34</f>
        <v>96</v>
      </c>
      <c r="G34" s="31"/>
      <c r="H34" s="8">
        <f>Average!H34</f>
        <v>77.724999999999994</v>
      </c>
      <c r="I34" s="16">
        <f>Average!I34</f>
        <v>3</v>
      </c>
      <c r="J34" s="26">
        <f t="shared" si="0"/>
        <v>100</v>
      </c>
    </row>
    <row r="35" spans="1:10">
      <c r="A35" s="2" t="str">
        <f>Average!A35</f>
        <v>1412.10406</v>
      </c>
      <c r="B35" s="2" t="str">
        <f>Average!B35</f>
        <v>GAMZE ERDAŞ</v>
      </c>
      <c r="C35" s="25">
        <f>Average!C35</f>
        <v>40</v>
      </c>
      <c r="D35" s="25">
        <f>Average!D35</f>
        <v>39</v>
      </c>
      <c r="E35" s="25">
        <f>Average!E35</f>
        <v>0</v>
      </c>
      <c r="F35" s="25">
        <f>Average!F35</f>
        <v>52</v>
      </c>
      <c r="G35" s="31"/>
      <c r="H35" s="8">
        <f>Average!H35</f>
        <v>21.524999999999999</v>
      </c>
      <c r="I35" s="16">
        <f>Average!I35</f>
        <v>38</v>
      </c>
      <c r="J35" s="26">
        <f t="shared" si="0"/>
        <v>36</v>
      </c>
    </row>
    <row r="36" spans="1:10">
      <c r="A36" s="2" t="str">
        <f>Average!A36</f>
        <v>1512.10012</v>
      </c>
      <c r="B36" s="2" t="str">
        <f>Average!B36</f>
        <v>RABİA YÜCEL</v>
      </c>
      <c r="C36" s="25">
        <f>Average!C36</f>
        <v>92</v>
      </c>
      <c r="D36" s="25">
        <f>Average!D36</f>
        <v>97</v>
      </c>
      <c r="E36" s="25">
        <f>Average!E36</f>
        <v>134</v>
      </c>
      <c r="F36" s="25">
        <f>Average!F36</f>
        <v>110</v>
      </c>
      <c r="G36" s="31"/>
      <c r="H36" s="8">
        <f>Average!H36</f>
        <v>78.075000000000003</v>
      </c>
      <c r="I36" s="16">
        <f>Average!I36</f>
        <v>2</v>
      </c>
      <c r="J36" s="26">
        <f t="shared" si="0"/>
        <v>100</v>
      </c>
    </row>
    <row r="37" spans="1:10">
      <c r="A37" s="2" t="str">
        <f>Average!A37</f>
        <v>1512.10043</v>
      </c>
      <c r="B37" s="2" t="str">
        <f>Average!B37</f>
        <v>FURKAN ÜŞEKCİOĞLU</v>
      </c>
      <c r="C37" s="25">
        <f>Average!C37</f>
        <v>92</v>
      </c>
      <c r="D37" s="25">
        <f>Average!D37</f>
        <v>97</v>
      </c>
      <c r="E37" s="25">
        <f>Average!E37</f>
        <v>125</v>
      </c>
      <c r="F37" s="25">
        <f>Average!F37</f>
        <v>107</v>
      </c>
      <c r="G37" s="31"/>
      <c r="H37" s="8">
        <f>Average!H37</f>
        <v>75.025000000000006</v>
      </c>
      <c r="I37" s="16">
        <f>Average!I37</f>
        <v>4</v>
      </c>
      <c r="J37" s="26">
        <f t="shared" si="0"/>
        <v>100</v>
      </c>
    </row>
    <row r="38" spans="1:10">
      <c r="A38" s="2" t="str">
        <f>Average!A38</f>
        <v>1512.10053</v>
      </c>
      <c r="B38" s="2" t="str">
        <f>Average!B38</f>
        <v>ERBİL NAS</v>
      </c>
      <c r="C38" s="25">
        <f>Average!C38</f>
        <v>80</v>
      </c>
      <c r="D38" s="25">
        <f>Average!D38</f>
        <v>42</v>
      </c>
      <c r="E38" s="25">
        <f>Average!E38</f>
        <v>0</v>
      </c>
      <c r="F38" s="25">
        <f>Average!F38</f>
        <v>42</v>
      </c>
      <c r="G38" s="31"/>
      <c r="H38" s="8">
        <f>Average!H38</f>
        <v>21.75</v>
      </c>
      <c r="I38" s="16">
        <f>Average!I38</f>
        <v>37</v>
      </c>
      <c r="J38" s="26">
        <f t="shared" si="0"/>
        <v>36</v>
      </c>
    </row>
    <row r="39" spans="1:10">
      <c r="A39" s="2" t="str">
        <f>Average!A39</f>
        <v>1512.10069</v>
      </c>
      <c r="B39" s="2" t="str">
        <f>Average!B39</f>
        <v>BEKİR DURAK</v>
      </c>
      <c r="C39" s="25">
        <f>Average!C39</f>
        <v>40</v>
      </c>
      <c r="D39" s="25">
        <f>Average!D39</f>
        <v>29</v>
      </c>
      <c r="E39" s="25">
        <f>Average!E39</f>
        <v>103</v>
      </c>
      <c r="F39" s="25">
        <f>Average!F39</f>
        <v>78</v>
      </c>
      <c r="G39" s="31"/>
      <c r="H39" s="8">
        <f>Average!H39</f>
        <v>52.424999999999997</v>
      </c>
      <c r="I39" s="16">
        <f>Average!I39</f>
        <v>20</v>
      </c>
      <c r="J39" s="26">
        <f t="shared" si="0"/>
        <v>73</v>
      </c>
    </row>
    <row r="40" spans="1:10">
      <c r="A40" s="2" t="str">
        <f>Average!A40</f>
        <v>1512.10086</v>
      </c>
      <c r="B40" s="2" t="str">
        <f>Average!B40</f>
        <v>EBRU KARA</v>
      </c>
      <c r="C40" s="25">
        <f>Average!C40</f>
        <v>61</v>
      </c>
      <c r="D40" s="25">
        <f>Average!D40</f>
        <v>0</v>
      </c>
      <c r="E40" s="25">
        <f>Average!E40</f>
        <v>111</v>
      </c>
      <c r="F40" s="25">
        <f>Average!F40</f>
        <v>34</v>
      </c>
      <c r="G40" s="31"/>
      <c r="H40" s="8">
        <f>Average!H40</f>
        <v>40.625</v>
      </c>
      <c r="I40" s="16">
        <f>Average!I40</f>
        <v>29</v>
      </c>
      <c r="J40" s="26">
        <f t="shared" si="0"/>
        <v>52</v>
      </c>
    </row>
    <row r="41" spans="1:10">
      <c r="A41" s="2" t="str">
        <f>Average!A41</f>
        <v>1512.10091</v>
      </c>
      <c r="B41" s="2" t="str">
        <f>Average!B41</f>
        <v>UĞUR BAŞ</v>
      </c>
      <c r="C41" s="25">
        <f>Average!C41</f>
        <v>72</v>
      </c>
      <c r="D41" s="25">
        <f>Average!D41</f>
        <v>97</v>
      </c>
      <c r="E41" s="25">
        <f>Average!E41</f>
        <v>120</v>
      </c>
      <c r="F41" s="25">
        <f>Average!F41</f>
        <v>61</v>
      </c>
      <c r="G41" s="31"/>
      <c r="H41" s="8">
        <f>Average!H41</f>
        <v>58.574999999999996</v>
      </c>
      <c r="I41" s="16">
        <f>Average!I41</f>
        <v>13</v>
      </c>
      <c r="J41" s="26">
        <f t="shared" si="0"/>
        <v>82</v>
      </c>
    </row>
    <row r="42" spans="1:10">
      <c r="A42" s="2" t="str">
        <f>Average!A42</f>
        <v>1512.10098</v>
      </c>
      <c r="B42" s="2" t="str">
        <f>Average!B42</f>
        <v>ALPEREN KAYMAK</v>
      </c>
      <c r="C42" s="25">
        <f>Average!C42</f>
        <v>72</v>
      </c>
      <c r="D42" s="25">
        <f>Average!D42</f>
        <v>49</v>
      </c>
      <c r="E42" s="25">
        <f>Average!E42</f>
        <v>0</v>
      </c>
      <c r="F42" s="25">
        <f>Average!F42</f>
        <v>56</v>
      </c>
      <c r="G42" s="31"/>
      <c r="H42" s="8">
        <f>Average!H42</f>
        <v>25.875</v>
      </c>
      <c r="I42" s="16">
        <f>Average!I42</f>
        <v>36</v>
      </c>
      <c r="J42" s="26">
        <f t="shared" si="0"/>
        <v>43</v>
      </c>
    </row>
    <row r="43" spans="1:10">
      <c r="A43" s="2" t="str">
        <f>Average!A43</f>
        <v>1512.10113</v>
      </c>
      <c r="B43" s="2" t="str">
        <f>Average!B43</f>
        <v>UMUT TOSUN</v>
      </c>
      <c r="C43" s="25">
        <f>Average!C43</f>
        <v>65</v>
      </c>
      <c r="D43" s="25">
        <f>Average!D43</f>
        <v>48</v>
      </c>
      <c r="E43" s="25">
        <f>Average!E43</f>
        <v>0</v>
      </c>
      <c r="F43" s="25">
        <f>Average!F43</f>
        <v>62</v>
      </c>
      <c r="G43" s="31"/>
      <c r="H43" s="8">
        <f>Average!H43</f>
        <v>27.074999999999996</v>
      </c>
      <c r="I43" s="16">
        <f>Average!I43</f>
        <v>34</v>
      </c>
      <c r="J43" s="26">
        <f t="shared" si="0"/>
        <v>45</v>
      </c>
    </row>
    <row r="44" spans="1:10">
      <c r="A44" s="2" t="str">
        <f>Average!A44</f>
        <v>1512.10257</v>
      </c>
      <c r="B44" s="2" t="str">
        <f>Average!B44</f>
        <v>BURAK DEMİR</v>
      </c>
      <c r="C44" s="25">
        <f>Average!C44</f>
        <v>25</v>
      </c>
      <c r="D44" s="25">
        <f>Average!D44</f>
        <v>0</v>
      </c>
      <c r="E44" s="25">
        <f>Average!E44</f>
        <v>0</v>
      </c>
      <c r="F44" s="25">
        <f>Average!F44</f>
        <v>0</v>
      </c>
      <c r="G44" s="31"/>
      <c r="H44" s="8">
        <f>Average!H44</f>
        <v>1.875</v>
      </c>
      <c r="I44" s="16">
        <f>Average!I44</f>
        <v>52</v>
      </c>
      <c r="J44" s="26">
        <f t="shared" si="0"/>
        <v>3</v>
      </c>
    </row>
    <row r="45" spans="1:10">
      <c r="A45" s="2" t="str">
        <f>Average!A45</f>
        <v>1512.10274</v>
      </c>
      <c r="B45" s="2" t="str">
        <f>Average!B45</f>
        <v>İBRAHİM AÇIK</v>
      </c>
      <c r="C45" s="25">
        <f>Average!C45</f>
        <v>0</v>
      </c>
      <c r="D45" s="25">
        <f>Average!D45</f>
        <v>0</v>
      </c>
      <c r="E45" s="25">
        <f>Average!E45</f>
        <v>0</v>
      </c>
      <c r="F45" s="25">
        <f>Average!F45</f>
        <v>40</v>
      </c>
      <c r="G45" s="31"/>
      <c r="H45" s="8">
        <f>Average!H45</f>
        <v>12</v>
      </c>
      <c r="I45" s="16">
        <f>Average!I45</f>
        <v>44</v>
      </c>
      <c r="J45" s="26">
        <f t="shared" si="0"/>
        <v>20</v>
      </c>
    </row>
    <row r="46" spans="1:10">
      <c r="A46" s="2" t="str">
        <f>Average!A46</f>
        <v>1512.10571</v>
      </c>
      <c r="B46" s="2" t="str">
        <f>Average!B46</f>
        <v>HAMZA BOUZIDI</v>
      </c>
      <c r="C46" s="25">
        <f>Average!C46</f>
        <v>92</v>
      </c>
      <c r="D46" s="25">
        <f>Average!D46</f>
        <v>60</v>
      </c>
      <c r="E46" s="25">
        <f>Average!E46</f>
        <v>129</v>
      </c>
      <c r="F46" s="25">
        <f>Average!F46</f>
        <v>56</v>
      </c>
      <c r="G46" s="31"/>
      <c r="H46" s="8">
        <f>Average!H46</f>
        <v>57.949999999999996</v>
      </c>
      <c r="I46" s="16">
        <f>Average!I46</f>
        <v>14</v>
      </c>
      <c r="J46" s="26">
        <f t="shared" si="0"/>
        <v>79</v>
      </c>
    </row>
    <row r="47" spans="1:10">
      <c r="A47" s="2" t="str">
        <f>Average!A47</f>
        <v>1612.10352</v>
      </c>
      <c r="B47" s="2" t="str">
        <f>Average!B47</f>
        <v>MELİH ÇELENK</v>
      </c>
      <c r="C47" s="25">
        <f>Average!C47</f>
        <v>95</v>
      </c>
      <c r="D47" s="25">
        <f>Average!D47</f>
        <v>90</v>
      </c>
      <c r="E47" s="25">
        <f>Average!E47</f>
        <v>132</v>
      </c>
      <c r="F47" s="25">
        <f>Average!F47</f>
        <v>70</v>
      </c>
      <c r="G47" s="31"/>
      <c r="H47" s="8">
        <f>Average!H47</f>
        <v>65.474999999999994</v>
      </c>
      <c r="I47" s="16">
        <f>Average!I47</f>
        <v>9</v>
      </c>
      <c r="J47" s="26">
        <f t="shared" si="0"/>
        <v>91</v>
      </c>
    </row>
    <row r="48" spans="1:10">
      <c r="A48" s="2" t="str">
        <f>Average!A48</f>
        <v>1612.10388</v>
      </c>
      <c r="B48" s="2" t="str">
        <f>Average!B48</f>
        <v>HALUK GÜL</v>
      </c>
      <c r="C48" s="25">
        <f>Average!C48</f>
        <v>0</v>
      </c>
      <c r="D48" s="25">
        <f>Average!D48</f>
        <v>0</v>
      </c>
      <c r="E48" s="25">
        <f>Average!E48</f>
        <v>0</v>
      </c>
      <c r="F48" s="25">
        <f>Average!F48</f>
        <v>57</v>
      </c>
      <c r="G48" s="31"/>
      <c r="H48" s="8">
        <f>Average!H48</f>
        <v>17.099999999999998</v>
      </c>
      <c r="I48" s="16">
        <f>Average!I48</f>
        <v>41</v>
      </c>
      <c r="J48" s="26">
        <f t="shared" si="0"/>
        <v>29</v>
      </c>
    </row>
    <row r="49" spans="1:10">
      <c r="A49" s="2" t="str">
        <f>Average!A49</f>
        <v>G1212.10077</v>
      </c>
      <c r="B49" s="2" t="str">
        <f>Average!B49</f>
        <v>TOLGA HAN KAYA</v>
      </c>
      <c r="C49" s="25">
        <f>Average!C49</f>
        <v>41</v>
      </c>
      <c r="D49" s="25">
        <f>Average!D49</f>
        <v>19</v>
      </c>
      <c r="E49" s="25">
        <f>Average!E49</f>
        <v>0</v>
      </c>
      <c r="F49" s="25">
        <f>Average!F49</f>
        <v>74</v>
      </c>
      <c r="G49" s="31"/>
      <c r="H49" s="8">
        <f>Average!H49</f>
        <v>26.7</v>
      </c>
      <c r="I49" s="16">
        <f>Average!I49</f>
        <v>35</v>
      </c>
      <c r="J49" s="26">
        <f t="shared" si="0"/>
        <v>45</v>
      </c>
    </row>
    <row r="50" spans="1:10">
      <c r="A50" s="2" t="str">
        <f>Average!A50</f>
        <v>G1312.10028</v>
      </c>
      <c r="B50" s="2" t="str">
        <f>Average!B50</f>
        <v>ŞÜKRÜ ŞAHİN</v>
      </c>
      <c r="C50" s="25">
        <f>Average!C50</f>
        <v>0</v>
      </c>
      <c r="D50" s="25">
        <f>Average!D50</f>
        <v>0</v>
      </c>
      <c r="E50" s="25">
        <f>Average!E50</f>
        <v>0</v>
      </c>
      <c r="F50" s="25">
        <f>Average!F50</f>
        <v>26</v>
      </c>
      <c r="G50" s="31"/>
      <c r="H50" s="8">
        <f>Average!H50</f>
        <v>7.8</v>
      </c>
      <c r="I50" s="16">
        <f>Average!I50</f>
        <v>49</v>
      </c>
      <c r="J50" s="26">
        <f t="shared" si="0"/>
        <v>13</v>
      </c>
    </row>
    <row r="51" spans="1:10">
      <c r="A51" s="2" t="str">
        <f>Average!A51</f>
        <v>G1312.10059</v>
      </c>
      <c r="B51" s="2" t="str">
        <f>Average!B51</f>
        <v>SÜHA MERT YAVUZ</v>
      </c>
      <c r="C51" s="25">
        <f>Average!C51</f>
        <v>37</v>
      </c>
      <c r="D51" s="25">
        <f>Average!D51</f>
        <v>0</v>
      </c>
      <c r="E51" s="25">
        <f>Average!E51</f>
        <v>0</v>
      </c>
      <c r="F51" s="25">
        <f>Average!F51</f>
        <v>55</v>
      </c>
      <c r="G51" s="31"/>
      <c r="H51" s="8">
        <f>Average!H51</f>
        <v>19.274999999999999</v>
      </c>
      <c r="I51" s="16">
        <f>Average!I51</f>
        <v>40</v>
      </c>
      <c r="J51" s="26">
        <f t="shared" si="0"/>
        <v>32</v>
      </c>
    </row>
    <row r="52" spans="1:10">
      <c r="A52" s="2" t="str">
        <f>Average!A52</f>
        <v>G1312.10063</v>
      </c>
      <c r="B52" s="2" t="str">
        <f>Average!B52</f>
        <v>İBRAHİM ŞENKAYA</v>
      </c>
      <c r="C52" s="25">
        <f>Average!C52</f>
        <v>0</v>
      </c>
      <c r="D52" s="25">
        <f>Average!D52</f>
        <v>0</v>
      </c>
      <c r="E52" s="25">
        <f>Average!E52</f>
        <v>129</v>
      </c>
      <c r="F52" s="25">
        <f>Average!F52</f>
        <v>43</v>
      </c>
      <c r="G52" s="31"/>
      <c r="H52" s="8">
        <f>Average!H52</f>
        <v>42.65</v>
      </c>
      <c r="I52" s="16">
        <f>Average!I52</f>
        <v>26</v>
      </c>
      <c r="J52" s="26">
        <f t="shared" si="0"/>
        <v>54</v>
      </c>
    </row>
    <row r="53" spans="1:10">
      <c r="A53" s="2" t="str">
        <f>Average!A53</f>
        <v>G1312.10077</v>
      </c>
      <c r="B53" s="2" t="str">
        <f>Average!B53</f>
        <v>ÖMER FARUK ALKIN</v>
      </c>
      <c r="C53" s="25">
        <f>Average!C53</f>
        <v>11</v>
      </c>
      <c r="D53" s="25">
        <f>Average!D53</f>
        <v>0</v>
      </c>
      <c r="E53" s="25">
        <f>Average!E53</f>
        <v>0</v>
      </c>
      <c r="F53" s="25">
        <f>Average!F53</f>
        <v>36</v>
      </c>
      <c r="G53" s="31"/>
      <c r="H53" s="8">
        <f>Average!H53</f>
        <v>11.624999999999998</v>
      </c>
      <c r="I53" s="16">
        <f>Average!I53</f>
        <v>46</v>
      </c>
      <c r="J53" s="26">
        <f t="shared" si="0"/>
        <v>19</v>
      </c>
    </row>
    <row r="54" spans="1:10">
      <c r="A54" s="2" t="str">
        <f>Average!A54</f>
        <v>G1409.10046</v>
      </c>
      <c r="B54" s="2" t="str">
        <f>Average!B54</f>
        <v>EMİN GÜNEY</v>
      </c>
      <c r="C54" s="25">
        <f>Average!C54</f>
        <v>81</v>
      </c>
      <c r="D54" s="25">
        <f>Average!D54</f>
        <v>96</v>
      </c>
      <c r="E54" s="25">
        <f>Average!E54</f>
        <v>131</v>
      </c>
      <c r="F54" s="25">
        <f>Average!F54</f>
        <v>38</v>
      </c>
      <c r="G54" s="31"/>
      <c r="H54" s="8">
        <f>Average!H54</f>
        <v>55.125</v>
      </c>
      <c r="I54" s="16">
        <f>Average!I54</f>
        <v>17</v>
      </c>
      <c r="J54" s="26">
        <f t="shared" si="0"/>
        <v>74</v>
      </c>
    </row>
    <row r="55" spans="1:10">
      <c r="A55" s="2" t="str">
        <f>Average!A55</f>
        <v>G1409.10047</v>
      </c>
      <c r="B55" s="2" t="str">
        <f>Average!B55</f>
        <v>MEHMETALİ DEMİR</v>
      </c>
      <c r="C55" s="25">
        <f>Average!C55</f>
        <v>90</v>
      </c>
      <c r="D55" s="25">
        <f>Average!D55</f>
        <v>61</v>
      </c>
      <c r="E55" s="25">
        <f>Average!E55</f>
        <v>106</v>
      </c>
      <c r="F55" s="25">
        <f>Average!F55</f>
        <v>91</v>
      </c>
      <c r="G55" s="31"/>
      <c r="H55" s="8">
        <f>Average!H55</f>
        <v>63.325000000000003</v>
      </c>
      <c r="I55" s="16">
        <f>Average!I55</f>
        <v>11</v>
      </c>
      <c r="J55" s="26">
        <f t="shared" si="0"/>
        <v>91</v>
      </c>
    </row>
    <row r="56" spans="1:10">
      <c r="A56" s="2" t="str">
        <f>Average!A56</f>
        <v>G1412.10047</v>
      </c>
      <c r="B56" s="2" t="str">
        <f>Average!B56</f>
        <v>ALPER SARPER</v>
      </c>
      <c r="C56" s="25">
        <f>Average!C56</f>
        <v>0</v>
      </c>
      <c r="D56" s="25">
        <f>Average!D56</f>
        <v>0</v>
      </c>
      <c r="E56" s="25">
        <f>Average!E56</f>
        <v>0</v>
      </c>
      <c r="F56" s="25">
        <f>Average!F56</f>
        <v>18</v>
      </c>
      <c r="G56" s="31"/>
      <c r="H56" s="8">
        <f>Average!H56</f>
        <v>5.3999999999999995</v>
      </c>
      <c r="I56" s="16">
        <f>Average!I56</f>
        <v>50</v>
      </c>
      <c r="J56" s="26">
        <f t="shared" si="0"/>
        <v>9</v>
      </c>
    </row>
    <row r="57" spans="1:10">
      <c r="A57" s="2" t="str">
        <f>Average!A57</f>
        <v>G1412.10059</v>
      </c>
      <c r="B57" s="2" t="str">
        <f>Average!B57</f>
        <v>GÖKMEN DEMİR</v>
      </c>
      <c r="C57" s="25">
        <f>Average!C57</f>
        <v>0</v>
      </c>
      <c r="D57" s="25">
        <f>Average!D57</f>
        <v>0</v>
      </c>
      <c r="E57" s="25">
        <f>Average!E57</f>
        <v>102</v>
      </c>
      <c r="F57" s="25">
        <f>Average!F57</f>
        <v>77</v>
      </c>
      <c r="G57" s="31"/>
      <c r="H57" s="8">
        <f>Average!H57</f>
        <v>46.8</v>
      </c>
      <c r="I57" s="16">
        <f>Average!I57</f>
        <v>24</v>
      </c>
      <c r="J57" s="26">
        <f t="shared" si="0"/>
        <v>64</v>
      </c>
    </row>
  </sheetData>
  <mergeCells count="3">
    <mergeCell ref="J2:J3"/>
    <mergeCell ref="K2:K3"/>
    <mergeCell ref="L2:L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HW1</vt:lpstr>
      <vt:lpstr>HW2</vt:lpstr>
      <vt:lpstr>HW3</vt:lpstr>
      <vt:lpstr>Midterm</vt:lpstr>
      <vt:lpstr>Final</vt:lpstr>
      <vt:lpstr>Average</vt:lpstr>
      <vt:lpstr>Ranking</vt:lpstr>
      <vt:lpstr>SABIS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Dikbiyik</dc:creator>
  <cp:lastModifiedBy>Windows Kullanıcısı</cp:lastModifiedBy>
  <dcterms:created xsi:type="dcterms:W3CDTF">2015-12-12T14:02:44Z</dcterms:created>
  <dcterms:modified xsi:type="dcterms:W3CDTF">2016-12-25T14:36:53Z</dcterms:modified>
</cp:coreProperties>
</file>